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tya and Yeter\Dropbox\My PC (LAPTOP-BJL0QJA2)\Desktop\Weizmann Inst\Theranostics\Elife journal\for full sub\for revision\June _ corrected revision\"/>
    </mc:Choice>
  </mc:AlternateContent>
  <bookViews>
    <workbookView xWindow="0" yWindow="0" windowWidth="14940" windowHeight="4575" tabRatio="832"/>
  </bookViews>
  <sheets>
    <sheet name="Summary" sheetId="7" r:id="rId1"/>
    <sheet name="normaled" sheetId="41" r:id="rId2"/>
    <sheet name="BVTV" sheetId="40" r:id="rId3"/>
    <sheet name="Sheet10" sheetId="38" r:id="rId4"/>
    <sheet name="Sheet11" sheetId="39" r:id="rId5"/>
    <sheet name="Full bone" sheetId="8" r:id="rId6"/>
    <sheet name="full rcc" sheetId="24" state="hidden" r:id="rId7"/>
    <sheet name="MOI" sheetId="9" r:id="rId8"/>
    <sheet name="moi rcc" sheetId="23" state="hidden" r:id="rId9"/>
    <sheet name="CORT" sheetId="10" r:id="rId10"/>
    <sheet name="cort rcc" sheetId="22" state="hidden" r:id="rId11"/>
    <sheet name="Full meta" sheetId="4" r:id="rId12"/>
    <sheet name="t321" sheetId="25" state="hidden" r:id="rId13"/>
    <sheet name="Sheet2" sheetId="29" state="hidden" r:id="rId14"/>
    <sheet name="Sheet6" sheetId="34" state="hidden" r:id="rId15"/>
    <sheet name="Sheet7" sheetId="35" state="hidden" r:id="rId16"/>
    <sheet name="DIST meta" sheetId="5" r:id="rId17"/>
    <sheet name="d160" sheetId="26" state="hidden" r:id="rId18"/>
    <sheet name="Sheet3" sheetId="30" state="hidden" r:id="rId19"/>
    <sheet name="Sheet1" sheetId="32" state="hidden" r:id="rId20"/>
    <sheet name="Sheet8" sheetId="36" state="hidden" r:id="rId21"/>
    <sheet name="PROX meta" sheetId="6" r:id="rId22"/>
    <sheet name="p160" sheetId="27" state="hidden" r:id="rId23"/>
    <sheet name="Sheet5" sheetId="33" state="hidden" r:id="rId24"/>
    <sheet name="Sheet4" sheetId="31" state="hidden" r:id="rId25"/>
    <sheet name="Sheet9" sheetId="37" state="hidden" r:id="rId2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7" l="1"/>
  <c r="D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D102" i="7"/>
  <c r="D84" i="7"/>
  <c r="F93" i="7"/>
  <c r="G233" i="41"/>
  <c r="G231" i="41"/>
  <c r="G92" i="7"/>
  <c r="N12" i="7"/>
  <c r="E329" i="41"/>
  <c r="B329" i="41" l="1"/>
  <c r="K330" i="41"/>
  <c r="J330" i="41"/>
  <c r="I330" i="41"/>
  <c r="H330" i="41"/>
  <c r="G330" i="41"/>
  <c r="F330" i="41"/>
  <c r="E330" i="41"/>
  <c r="D330" i="41"/>
  <c r="C330" i="41"/>
  <c r="B330" i="41"/>
  <c r="K329" i="41"/>
  <c r="J329" i="41"/>
  <c r="I329" i="41"/>
  <c r="H329" i="41"/>
  <c r="G329" i="41"/>
  <c r="F329" i="41"/>
  <c r="D329" i="41"/>
  <c r="C329" i="41"/>
  <c r="K323" i="41"/>
  <c r="K322" i="41"/>
  <c r="C322" i="41"/>
  <c r="D322" i="41"/>
  <c r="E322" i="41"/>
  <c r="F322" i="41"/>
  <c r="G322" i="41"/>
  <c r="H322" i="41"/>
  <c r="I322" i="41"/>
  <c r="J322" i="41"/>
  <c r="C323" i="41"/>
  <c r="D323" i="41"/>
  <c r="E323" i="41"/>
  <c r="F323" i="41"/>
  <c r="G323" i="41"/>
  <c r="H323" i="41"/>
  <c r="I323" i="41"/>
  <c r="J323" i="41"/>
  <c r="B323" i="41"/>
  <c r="B322" i="41"/>
  <c r="E314" i="41"/>
  <c r="C314" i="41"/>
  <c r="D314" i="41"/>
  <c r="F314" i="41"/>
  <c r="G314" i="41"/>
  <c r="H314" i="41"/>
  <c r="I314" i="41"/>
  <c r="J314" i="41"/>
  <c r="K314" i="41"/>
  <c r="B314" i="41"/>
  <c r="D309" i="41"/>
  <c r="C306" i="41"/>
  <c r="D306" i="41"/>
  <c r="E306" i="41"/>
  <c r="F306" i="41"/>
  <c r="G306" i="41"/>
  <c r="H306" i="41"/>
  <c r="I306" i="41"/>
  <c r="J306" i="41"/>
  <c r="K306" i="41"/>
  <c r="C307" i="41"/>
  <c r="D307" i="41"/>
  <c r="E307" i="41"/>
  <c r="F307" i="41"/>
  <c r="G307" i="41"/>
  <c r="H307" i="41"/>
  <c r="I307" i="41"/>
  <c r="J307" i="41"/>
  <c r="K307" i="41"/>
  <c r="C308" i="41"/>
  <c r="D308" i="41"/>
  <c r="E308" i="41"/>
  <c r="F308" i="41"/>
  <c r="G308" i="41"/>
  <c r="H308" i="41"/>
  <c r="I308" i="41"/>
  <c r="J308" i="41"/>
  <c r="K308" i="41"/>
  <c r="C309" i="41"/>
  <c r="E309" i="41"/>
  <c r="F309" i="41"/>
  <c r="G309" i="41"/>
  <c r="H309" i="41"/>
  <c r="I309" i="41"/>
  <c r="J309" i="41"/>
  <c r="K309" i="41"/>
  <c r="B309" i="41"/>
  <c r="B308" i="41"/>
  <c r="B307" i="41"/>
  <c r="B306" i="41"/>
  <c r="C260" i="41"/>
  <c r="C270" i="41" s="1"/>
  <c r="D260" i="41"/>
  <c r="D269" i="41" s="1"/>
  <c r="E260" i="41"/>
  <c r="E268" i="41" s="1"/>
  <c r="F260" i="41"/>
  <c r="F267" i="41" s="1"/>
  <c r="G260" i="41"/>
  <c r="G270" i="41" s="1"/>
  <c r="H260" i="41"/>
  <c r="H269" i="41" s="1"/>
  <c r="I260" i="41"/>
  <c r="I268" i="41" s="1"/>
  <c r="J260" i="41"/>
  <c r="J267" i="41" s="1"/>
  <c r="K260" i="41"/>
  <c r="K270" i="41" s="1"/>
  <c r="C261" i="41"/>
  <c r="D261" i="41"/>
  <c r="E261" i="41"/>
  <c r="F261" i="41"/>
  <c r="G261" i="41"/>
  <c r="H261" i="41"/>
  <c r="I261" i="41"/>
  <c r="J261" i="41"/>
  <c r="K261" i="41"/>
  <c r="B261" i="41"/>
  <c r="B260" i="41"/>
  <c r="B267" i="41" s="1"/>
  <c r="C258" i="41"/>
  <c r="D258" i="41"/>
  <c r="E258" i="41"/>
  <c r="F258" i="41"/>
  <c r="G258" i="41"/>
  <c r="H258" i="41"/>
  <c r="I258" i="41"/>
  <c r="J258" i="41"/>
  <c r="K258" i="41"/>
  <c r="C259" i="41"/>
  <c r="D259" i="41"/>
  <c r="E259" i="41"/>
  <c r="F259" i="41"/>
  <c r="G259" i="41"/>
  <c r="H259" i="41"/>
  <c r="I259" i="41"/>
  <c r="J259" i="41"/>
  <c r="K259" i="41"/>
  <c r="B259" i="41"/>
  <c r="B258" i="41"/>
  <c r="I267" i="41" l="1"/>
  <c r="I271" i="41"/>
  <c r="E267" i="41"/>
  <c r="K273" i="41"/>
  <c r="E279" i="41"/>
  <c r="E271" i="41"/>
  <c r="K266" i="41"/>
  <c r="I275" i="41"/>
  <c r="G269" i="41"/>
  <c r="H280" i="41"/>
  <c r="G273" i="41"/>
  <c r="D280" i="41"/>
  <c r="H276" i="41"/>
  <c r="D272" i="41"/>
  <c r="K277" i="41"/>
  <c r="D276" i="41"/>
  <c r="C269" i="41"/>
  <c r="C266" i="41"/>
  <c r="G277" i="41"/>
  <c r="C273" i="41"/>
  <c r="H268" i="41"/>
  <c r="G266" i="41"/>
  <c r="I279" i="41"/>
  <c r="C277" i="41"/>
  <c r="E275" i="41"/>
  <c r="H272" i="41"/>
  <c r="K269" i="41"/>
  <c r="D268" i="41"/>
  <c r="B270" i="41"/>
  <c r="F278" i="41"/>
  <c r="F274" i="41"/>
  <c r="F270" i="41"/>
  <c r="B273" i="41"/>
  <c r="B277" i="41"/>
  <c r="B266" i="41"/>
  <c r="B269" i="41"/>
  <c r="D266" i="41"/>
  <c r="H266" i="41"/>
  <c r="K280" i="41"/>
  <c r="G280" i="41"/>
  <c r="C280" i="41"/>
  <c r="H279" i="41"/>
  <c r="D279" i="41"/>
  <c r="I278" i="41"/>
  <c r="E278" i="41"/>
  <c r="J277" i="41"/>
  <c r="F277" i="41"/>
  <c r="K276" i="41"/>
  <c r="G276" i="41"/>
  <c r="C276" i="41"/>
  <c r="H275" i="41"/>
  <c r="D275" i="41"/>
  <c r="I274" i="41"/>
  <c r="E274" i="41"/>
  <c r="J273" i="41"/>
  <c r="F273" i="41"/>
  <c r="K272" i="41"/>
  <c r="G272" i="41"/>
  <c r="C272" i="41"/>
  <c r="H271" i="41"/>
  <c r="D271" i="41"/>
  <c r="I270" i="41"/>
  <c r="E270" i="41"/>
  <c r="J269" i="41"/>
  <c r="F269" i="41"/>
  <c r="K268" i="41"/>
  <c r="G268" i="41"/>
  <c r="C268" i="41"/>
  <c r="H267" i="41"/>
  <c r="D267" i="41"/>
  <c r="B278" i="41"/>
  <c r="B280" i="41"/>
  <c r="B276" i="41"/>
  <c r="B272" i="41"/>
  <c r="B268" i="41"/>
  <c r="E266" i="41"/>
  <c r="I266" i="41"/>
  <c r="J280" i="41"/>
  <c r="F280" i="41"/>
  <c r="K279" i="41"/>
  <c r="G279" i="41"/>
  <c r="C279" i="41"/>
  <c r="H278" i="41"/>
  <c r="D278" i="41"/>
  <c r="I277" i="41"/>
  <c r="E277" i="41"/>
  <c r="J276" i="41"/>
  <c r="F276" i="41"/>
  <c r="K275" i="41"/>
  <c r="G275" i="41"/>
  <c r="C275" i="41"/>
  <c r="H274" i="41"/>
  <c r="D274" i="41"/>
  <c r="I273" i="41"/>
  <c r="E273" i="41"/>
  <c r="J272" i="41"/>
  <c r="F272" i="41"/>
  <c r="K271" i="41"/>
  <c r="G271" i="41"/>
  <c r="C271" i="41"/>
  <c r="H270" i="41"/>
  <c r="D270" i="41"/>
  <c r="I269" i="41"/>
  <c r="E269" i="41"/>
  <c r="J268" i="41"/>
  <c r="F268" i="41"/>
  <c r="K267" i="41"/>
  <c r="K284" i="41" s="1"/>
  <c r="G267" i="41"/>
  <c r="C267" i="41"/>
  <c r="B274" i="41"/>
  <c r="J278" i="41"/>
  <c r="J274" i="41"/>
  <c r="J270" i="41"/>
  <c r="B279" i="41"/>
  <c r="B275" i="41"/>
  <c r="B271" i="41"/>
  <c r="F266" i="41"/>
  <c r="J266" i="41"/>
  <c r="I280" i="41"/>
  <c r="E280" i="41"/>
  <c r="J279" i="41"/>
  <c r="F279" i="41"/>
  <c r="K278" i="41"/>
  <c r="G278" i="41"/>
  <c r="C278" i="41"/>
  <c r="H277" i="41"/>
  <c r="D277" i="41"/>
  <c r="I276" i="41"/>
  <c r="E276" i="41"/>
  <c r="J275" i="41"/>
  <c r="F275" i="41"/>
  <c r="K274" i="41"/>
  <c r="G274" i="41"/>
  <c r="C274" i="41"/>
  <c r="H273" i="41"/>
  <c r="D273" i="41"/>
  <c r="I272" i="41"/>
  <c r="E272" i="41"/>
  <c r="J271" i="41"/>
  <c r="F271" i="41"/>
  <c r="K111" i="7"/>
  <c r="G93" i="7"/>
  <c r="K6" i="7"/>
  <c r="K7" i="7"/>
  <c r="K8" i="7" s="1"/>
  <c r="K10" i="7"/>
  <c r="K12" i="7"/>
  <c r="K15" i="7" s="1"/>
  <c r="K13" i="7"/>
  <c r="K14" i="7"/>
  <c r="K16" i="7"/>
  <c r="K18" i="7"/>
  <c r="K21" i="7"/>
  <c r="K28" i="7" s="1"/>
  <c r="K22" i="7"/>
  <c r="K23" i="7" s="1"/>
  <c r="K24" i="7"/>
  <c r="K25" i="7"/>
  <c r="K27" i="7"/>
  <c r="K30" i="7"/>
  <c r="K31" i="7"/>
  <c r="K33" i="7" s="1"/>
  <c r="K32" i="7"/>
  <c r="K34" i="7"/>
  <c r="K36" i="7"/>
  <c r="K38" i="7"/>
  <c r="K41" i="7"/>
  <c r="K42" i="7"/>
  <c r="K43" i="7" s="1"/>
  <c r="K44" i="7"/>
  <c r="K45" i="7"/>
  <c r="K47" i="7"/>
  <c r="K50" i="7"/>
  <c r="K51" i="7"/>
  <c r="K53" i="7" s="1"/>
  <c r="K52" i="7"/>
  <c r="K54" i="7"/>
  <c r="K56" i="7"/>
  <c r="K59" i="7"/>
  <c r="K60" i="7"/>
  <c r="K61" i="7"/>
  <c r="K62" i="7"/>
  <c r="K63" i="7"/>
  <c r="K65" i="7"/>
  <c r="K66" i="7"/>
  <c r="K68" i="7"/>
  <c r="K69" i="7"/>
  <c r="K70" i="7" s="1"/>
  <c r="K72" i="7"/>
  <c r="K74" i="7"/>
  <c r="K75" i="7"/>
  <c r="K77" i="7"/>
  <c r="K84" i="7" s="1"/>
  <c r="K78" i="7"/>
  <c r="K80" i="7" s="1"/>
  <c r="K79" i="7"/>
  <c r="K81" i="7"/>
  <c r="K83" i="7"/>
  <c r="K86" i="7"/>
  <c r="K93" i="7" s="1"/>
  <c r="K87" i="7"/>
  <c r="K88" i="7" s="1"/>
  <c r="K90" i="7"/>
  <c r="K92" i="7"/>
  <c r="K95" i="7"/>
  <c r="K96" i="7"/>
  <c r="K97" i="7" s="1"/>
  <c r="K99" i="7"/>
  <c r="K104" i="7"/>
  <c r="K105" i="7"/>
  <c r="K107" i="7" s="1"/>
  <c r="K106" i="7"/>
  <c r="K108" i="7"/>
  <c r="K110" i="7"/>
  <c r="K113" i="7"/>
  <c r="K114" i="7"/>
  <c r="K115" i="7"/>
  <c r="K116" i="7"/>
  <c r="K117" i="7"/>
  <c r="K119" i="7"/>
  <c r="K120" i="7"/>
  <c r="K122" i="7"/>
  <c r="K123" i="7"/>
  <c r="K124" i="7" s="1"/>
  <c r="K125" i="7"/>
  <c r="K126" i="7"/>
  <c r="K128" i="7"/>
  <c r="K129" i="7"/>
  <c r="E111" i="7"/>
  <c r="E110" i="7"/>
  <c r="K221" i="7"/>
  <c r="K222" i="7"/>
  <c r="K223" i="7"/>
  <c r="K224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20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192" i="7"/>
  <c r="K193" i="7"/>
  <c r="K194" i="7"/>
  <c r="K195" i="7"/>
  <c r="K196" i="7"/>
  <c r="K197" i="7"/>
  <c r="K198" i="7"/>
  <c r="K199" i="7"/>
  <c r="K191" i="7"/>
  <c r="K181" i="7"/>
  <c r="K182" i="7"/>
  <c r="K183" i="7"/>
  <c r="K184" i="7"/>
  <c r="K185" i="7"/>
  <c r="K186" i="7"/>
  <c r="K187" i="7"/>
  <c r="K188" i="7"/>
  <c r="K189" i="7"/>
  <c r="K180" i="7"/>
  <c r="K177" i="7"/>
  <c r="K178" i="7"/>
  <c r="K179" i="7"/>
  <c r="K176" i="7"/>
  <c r="K170" i="7"/>
  <c r="K171" i="7"/>
  <c r="K172" i="7"/>
  <c r="K173" i="7"/>
  <c r="K174" i="7"/>
  <c r="K175" i="7"/>
  <c r="K169" i="7"/>
  <c r="K163" i="7"/>
  <c r="K164" i="7"/>
  <c r="K165" i="7"/>
  <c r="K166" i="7"/>
  <c r="K167" i="7"/>
  <c r="K168" i="7"/>
  <c r="K162" i="7"/>
  <c r="K156" i="7"/>
  <c r="K157" i="7"/>
  <c r="K159" i="7"/>
  <c r="K160" i="7"/>
  <c r="K161" i="7"/>
  <c r="K154" i="7"/>
  <c r="K147" i="7"/>
  <c r="K149" i="7"/>
  <c r="K150" i="7"/>
  <c r="K151" i="7"/>
  <c r="K152" i="7"/>
  <c r="K153" i="7"/>
  <c r="K146" i="7"/>
  <c r="K139" i="7"/>
  <c r="K141" i="7"/>
  <c r="K142" i="7"/>
  <c r="K143" i="7"/>
  <c r="K144" i="7"/>
  <c r="K145" i="7"/>
  <c r="K138" i="7"/>
  <c r="B313" i="41" l="1"/>
  <c r="C285" i="41"/>
  <c r="G286" i="41"/>
  <c r="F315" i="41"/>
  <c r="F313" i="41"/>
  <c r="G285" i="41"/>
  <c r="K283" i="41"/>
  <c r="C286" i="41"/>
  <c r="H313" i="41"/>
  <c r="H315" i="41"/>
  <c r="G315" i="41"/>
  <c r="G313" i="41"/>
  <c r="C315" i="41"/>
  <c r="C313" i="41"/>
  <c r="J315" i="41"/>
  <c r="J313" i="41"/>
  <c r="B315" i="41"/>
  <c r="K285" i="41"/>
  <c r="C284" i="41"/>
  <c r="I315" i="41"/>
  <c r="I313" i="41"/>
  <c r="D313" i="41"/>
  <c r="D315" i="41"/>
  <c r="G284" i="41"/>
  <c r="E313" i="41"/>
  <c r="E315" i="41"/>
  <c r="K313" i="41"/>
  <c r="K315" i="41"/>
  <c r="J286" i="41"/>
  <c r="J285" i="41"/>
  <c r="H285" i="41"/>
  <c r="H286" i="41"/>
  <c r="I284" i="41"/>
  <c r="I283" i="41"/>
  <c r="H284" i="41"/>
  <c r="H283" i="41"/>
  <c r="C283" i="41"/>
  <c r="D285" i="41"/>
  <c r="D286" i="41"/>
  <c r="B284" i="41"/>
  <c r="B283" i="41"/>
  <c r="J284" i="41"/>
  <c r="J283" i="41"/>
  <c r="E284" i="41"/>
  <c r="E283" i="41"/>
  <c r="D283" i="41"/>
  <c r="D284" i="41"/>
  <c r="B286" i="41"/>
  <c r="B285" i="41"/>
  <c r="G283" i="41"/>
  <c r="I286" i="41"/>
  <c r="I285" i="41"/>
  <c r="F284" i="41"/>
  <c r="F283" i="41"/>
  <c r="E285" i="41"/>
  <c r="E286" i="41"/>
  <c r="F286" i="41"/>
  <c r="F285" i="41"/>
  <c r="K286" i="41"/>
  <c r="K71" i="7"/>
  <c r="K39" i="7"/>
  <c r="K19" i="7"/>
  <c r="K9" i="7"/>
  <c r="K89" i="7"/>
  <c r="K48" i="7"/>
  <c r="K98" i="7"/>
  <c r="K57" i="7"/>
  <c r="K37" i="7"/>
  <c r="K67" i="41"/>
  <c r="K99" i="41" s="1"/>
  <c r="K59" i="41"/>
  <c r="J66" i="41"/>
  <c r="J65" i="41"/>
  <c r="J60" i="41"/>
  <c r="J59" i="41"/>
  <c r="K60" i="41"/>
  <c r="J61" i="41"/>
  <c r="J79" i="41" s="1"/>
  <c r="K61" i="41"/>
  <c r="K75" i="41" s="1"/>
  <c r="J62" i="41"/>
  <c r="K62" i="41"/>
  <c r="J63" i="41"/>
  <c r="K63" i="41"/>
  <c r="J64" i="41"/>
  <c r="K64" i="41"/>
  <c r="K65" i="41"/>
  <c r="K66" i="41"/>
  <c r="J67" i="41"/>
  <c r="J100" i="41" s="1"/>
  <c r="J68" i="41"/>
  <c r="K68" i="41"/>
  <c r="J69" i="41"/>
  <c r="K69" i="41"/>
  <c r="J70" i="41"/>
  <c r="K70" i="41"/>
  <c r="J76" i="41" l="1"/>
  <c r="J85" i="41"/>
  <c r="J92" i="41"/>
  <c r="J82" i="41"/>
  <c r="K125" i="41"/>
  <c r="J91" i="41"/>
  <c r="J81" i="41"/>
  <c r="K117" i="41"/>
  <c r="J86" i="41"/>
  <c r="J75" i="41"/>
  <c r="K106" i="41"/>
  <c r="K88" i="41"/>
  <c r="K80" i="41"/>
  <c r="K87" i="41"/>
  <c r="K79" i="41"/>
  <c r="K122" i="41"/>
  <c r="K114" i="41"/>
  <c r="K102" i="41"/>
  <c r="J94" i="41"/>
  <c r="J90" i="41"/>
  <c r="J84" i="41"/>
  <c r="J78" i="41"/>
  <c r="K91" i="41"/>
  <c r="K82" i="41"/>
  <c r="K90" i="41"/>
  <c r="K121" i="41"/>
  <c r="K113" i="41"/>
  <c r="K98" i="41"/>
  <c r="J93" i="41"/>
  <c r="J89" i="41"/>
  <c r="J83" i="41"/>
  <c r="J77" i="41"/>
  <c r="K89" i="41"/>
  <c r="K81" i="41"/>
  <c r="K97" i="41"/>
  <c r="K118" i="41"/>
  <c r="K110" i="41"/>
  <c r="J123" i="41"/>
  <c r="J119" i="41"/>
  <c r="J115" i="41"/>
  <c r="J111" i="41"/>
  <c r="J107" i="41"/>
  <c r="J103" i="41"/>
  <c r="J99" i="41"/>
  <c r="J174" i="41"/>
  <c r="J175" i="41"/>
  <c r="J166" i="41"/>
  <c r="J177" i="41"/>
  <c r="J172" i="41"/>
  <c r="J168" i="41"/>
  <c r="J160" i="41"/>
  <c r="J163" i="41"/>
  <c r="J169" i="41"/>
  <c r="J161" i="41"/>
  <c r="J164" i="41"/>
  <c r="J173" i="41"/>
  <c r="J158" i="41"/>
  <c r="J165" i="41"/>
  <c r="J167" i="41"/>
  <c r="J170" i="41"/>
  <c r="J171" i="41"/>
  <c r="J162" i="41"/>
  <c r="J176" i="41"/>
  <c r="J159" i="41"/>
  <c r="J178" i="41"/>
  <c r="J97" i="41"/>
  <c r="J122" i="41"/>
  <c r="J118" i="41"/>
  <c r="J114" i="41"/>
  <c r="J110" i="41"/>
  <c r="J106" i="41"/>
  <c r="J102" i="41"/>
  <c r="J98" i="41"/>
  <c r="J197" i="41"/>
  <c r="J207" i="41"/>
  <c r="J184" i="41"/>
  <c r="J205" i="41"/>
  <c r="J198" i="41"/>
  <c r="J208" i="41"/>
  <c r="J191" i="41"/>
  <c r="J199" i="41"/>
  <c r="J209" i="41"/>
  <c r="J186" i="41"/>
  <c r="J194" i="41"/>
  <c r="J202" i="41"/>
  <c r="J203" i="41"/>
  <c r="J189" i="41"/>
  <c r="J195" i="41"/>
  <c r="J204" i="41"/>
  <c r="J182" i="41"/>
  <c r="J190" i="41"/>
  <c r="J192" i="41"/>
  <c r="J188" i="41"/>
  <c r="J183" i="41"/>
  <c r="J185" i="41"/>
  <c r="J181" i="41"/>
  <c r="J200" i="41"/>
  <c r="J187" i="41"/>
  <c r="J193" i="41"/>
  <c r="J196" i="41"/>
  <c r="J201" i="41"/>
  <c r="J206" i="41"/>
  <c r="K109" i="41"/>
  <c r="K105" i="41"/>
  <c r="K101" i="41"/>
  <c r="K74" i="41"/>
  <c r="K86" i="41"/>
  <c r="K78" i="41"/>
  <c r="J125" i="41"/>
  <c r="J121" i="41"/>
  <c r="J117" i="41"/>
  <c r="J113" i="41"/>
  <c r="J109" i="41"/>
  <c r="J105" i="41"/>
  <c r="J101" i="41"/>
  <c r="K173" i="41"/>
  <c r="K176" i="41"/>
  <c r="K167" i="41"/>
  <c r="K160" i="41"/>
  <c r="K165" i="41"/>
  <c r="K164" i="41"/>
  <c r="K170" i="41"/>
  <c r="K158" i="41"/>
  <c r="K169" i="41"/>
  <c r="K161" i="41"/>
  <c r="K175" i="41"/>
  <c r="K168" i="41"/>
  <c r="K174" i="41"/>
  <c r="K162" i="41"/>
  <c r="K178" i="41"/>
  <c r="K177" i="41"/>
  <c r="K172" i="41"/>
  <c r="K163" i="41"/>
  <c r="K171" i="41"/>
  <c r="K166" i="41"/>
  <c r="K159" i="41"/>
  <c r="K94" i="41"/>
  <c r="K85" i="41"/>
  <c r="K77" i="41"/>
  <c r="K124" i="41"/>
  <c r="K120" i="41"/>
  <c r="K116" i="41"/>
  <c r="K112" i="41"/>
  <c r="K108" i="41"/>
  <c r="K104" i="41"/>
  <c r="K100" i="41"/>
  <c r="J88" i="41"/>
  <c r="J80" i="41"/>
  <c r="K93" i="41"/>
  <c r="K84" i="41"/>
  <c r="K76" i="41"/>
  <c r="J124" i="41"/>
  <c r="J120" i="41"/>
  <c r="J116" i="41"/>
  <c r="J112" i="41"/>
  <c r="J108" i="41"/>
  <c r="J104" i="41"/>
  <c r="K196" i="41"/>
  <c r="K206" i="41"/>
  <c r="K183" i="41"/>
  <c r="K181" i="41"/>
  <c r="K197" i="41"/>
  <c r="K207" i="41"/>
  <c r="K198" i="41"/>
  <c r="K208" i="41"/>
  <c r="K185" i="41"/>
  <c r="K193" i="41"/>
  <c r="K201" i="41"/>
  <c r="K188" i="41"/>
  <c r="K194" i="41"/>
  <c r="K202" i="41"/>
  <c r="K203" i="41"/>
  <c r="K189" i="41"/>
  <c r="K199" i="41"/>
  <c r="K192" i="41"/>
  <c r="K204" i="41"/>
  <c r="K209" i="41"/>
  <c r="K190" i="41"/>
  <c r="K186" i="41"/>
  <c r="K195" i="41"/>
  <c r="K200" i="41"/>
  <c r="K205" i="41"/>
  <c r="K187" i="41"/>
  <c r="K184" i="41"/>
  <c r="K191" i="41"/>
  <c r="K182" i="41"/>
  <c r="J74" i="41"/>
  <c r="J87" i="41"/>
  <c r="K92" i="41"/>
  <c r="K83" i="41"/>
  <c r="K123" i="41"/>
  <c r="K119" i="41"/>
  <c r="K115" i="41"/>
  <c r="K111" i="41"/>
  <c r="K107" i="41"/>
  <c r="K103" i="41"/>
  <c r="I65" i="41"/>
  <c r="I59" i="41"/>
  <c r="I60" i="41"/>
  <c r="I61" i="41"/>
  <c r="I79" i="41" s="1"/>
  <c r="I62" i="41"/>
  <c r="I63" i="41"/>
  <c r="I64" i="41"/>
  <c r="I66" i="41"/>
  <c r="I67" i="41"/>
  <c r="I100" i="41" s="1"/>
  <c r="I68" i="41"/>
  <c r="I69" i="41"/>
  <c r="I70" i="41"/>
  <c r="H59" i="41"/>
  <c r="I102" i="41" l="1"/>
  <c r="I122" i="41"/>
  <c r="I112" i="41"/>
  <c r="I92" i="41"/>
  <c r="I121" i="41"/>
  <c r="I111" i="41"/>
  <c r="I99" i="41"/>
  <c r="I78" i="41"/>
  <c r="I118" i="41"/>
  <c r="I106" i="41"/>
  <c r="I93" i="41"/>
  <c r="I76" i="41"/>
  <c r="I115" i="41"/>
  <c r="I105" i="41"/>
  <c r="K130" i="41"/>
  <c r="K134" i="41"/>
  <c r="I86" i="41"/>
  <c r="I97" i="41"/>
  <c r="I120" i="41"/>
  <c r="I114" i="41"/>
  <c r="I110" i="41"/>
  <c r="I104" i="41"/>
  <c r="I98" i="41"/>
  <c r="K132" i="41"/>
  <c r="I94" i="41"/>
  <c r="I84" i="41"/>
  <c r="I123" i="41"/>
  <c r="I119" i="41"/>
  <c r="I113" i="41"/>
  <c r="I107" i="41"/>
  <c r="I103" i="41"/>
  <c r="K138" i="41"/>
  <c r="J131" i="41"/>
  <c r="I85" i="41"/>
  <c r="I77" i="41"/>
  <c r="K139" i="41"/>
  <c r="J233" i="41"/>
  <c r="J223" i="41"/>
  <c r="J232" i="41"/>
  <c r="J222" i="41"/>
  <c r="K227" i="41"/>
  <c r="K215" i="41"/>
  <c r="K214" i="41"/>
  <c r="I91" i="41"/>
  <c r="I83" i="41"/>
  <c r="I75" i="41"/>
  <c r="J130" i="41"/>
  <c r="K144" i="41"/>
  <c r="K128" i="41"/>
  <c r="K142" i="41"/>
  <c r="K129" i="41"/>
  <c r="K133" i="41"/>
  <c r="J143" i="41"/>
  <c r="K135" i="41"/>
  <c r="H177" i="41"/>
  <c r="H172" i="41"/>
  <c r="H170" i="41"/>
  <c r="H171" i="41"/>
  <c r="H165" i="41"/>
  <c r="H158" i="41"/>
  <c r="H173" i="41"/>
  <c r="H175" i="41"/>
  <c r="H174" i="41"/>
  <c r="H166" i="41"/>
  <c r="H161" i="41"/>
  <c r="H168" i="41"/>
  <c r="H163" i="41"/>
  <c r="H167" i="41"/>
  <c r="H160" i="41"/>
  <c r="H162" i="41"/>
  <c r="H178" i="41"/>
  <c r="H164" i="41"/>
  <c r="H176" i="41"/>
  <c r="H159" i="41"/>
  <c r="H169" i="41"/>
  <c r="K148" i="41"/>
  <c r="K233" i="41"/>
  <c r="K223" i="41"/>
  <c r="K232" i="41"/>
  <c r="K222" i="41"/>
  <c r="I90" i="41"/>
  <c r="I89" i="41"/>
  <c r="J142" i="41"/>
  <c r="J128" i="41"/>
  <c r="J129" i="41"/>
  <c r="J144" i="41"/>
  <c r="J132" i="41"/>
  <c r="J133" i="41"/>
  <c r="K149" i="41"/>
  <c r="J134" i="41"/>
  <c r="J135" i="41"/>
  <c r="J227" i="41"/>
  <c r="J214" i="41"/>
  <c r="J215" i="41"/>
  <c r="I82" i="41"/>
  <c r="I81" i="41"/>
  <c r="K147" i="41"/>
  <c r="K136" i="41"/>
  <c r="K137" i="41"/>
  <c r="I198" i="41"/>
  <c r="I208" i="41"/>
  <c r="I185" i="41"/>
  <c r="I191" i="41"/>
  <c r="I199" i="41"/>
  <c r="I209" i="41"/>
  <c r="I192" i="41"/>
  <c r="I200" i="41"/>
  <c r="I187" i="41"/>
  <c r="I181" i="41"/>
  <c r="I195" i="41"/>
  <c r="I204" i="41"/>
  <c r="I182" i="41"/>
  <c r="I190" i="41"/>
  <c r="I196" i="41"/>
  <c r="I205" i="41"/>
  <c r="I206" i="41"/>
  <c r="I183" i="41"/>
  <c r="I186" i="41"/>
  <c r="I197" i="41"/>
  <c r="I202" i="41"/>
  <c r="I207" i="41"/>
  <c r="I193" i="41"/>
  <c r="I189" i="41"/>
  <c r="I201" i="41"/>
  <c r="I194" i="41"/>
  <c r="I188" i="41"/>
  <c r="I203" i="41"/>
  <c r="I184" i="41"/>
  <c r="I88" i="41"/>
  <c r="I80" i="41"/>
  <c r="I125" i="41"/>
  <c r="I117" i="41"/>
  <c r="I109" i="41"/>
  <c r="I101" i="41"/>
  <c r="K143" i="41"/>
  <c r="K216" i="41"/>
  <c r="K217" i="41"/>
  <c r="J149" i="41"/>
  <c r="J138" i="41"/>
  <c r="J139" i="41"/>
  <c r="J148" i="41"/>
  <c r="J218" i="41"/>
  <c r="J219" i="41"/>
  <c r="J231" i="41"/>
  <c r="J220" i="41"/>
  <c r="J221" i="41"/>
  <c r="J228" i="41"/>
  <c r="J212" i="41"/>
  <c r="J226" i="41"/>
  <c r="J213" i="41"/>
  <c r="J216" i="41"/>
  <c r="J217" i="41"/>
  <c r="J147" i="41"/>
  <c r="J136" i="41"/>
  <c r="J137" i="41"/>
  <c r="I176" i="41"/>
  <c r="I167" i="41"/>
  <c r="I178" i="41"/>
  <c r="I169" i="41"/>
  <c r="I159" i="41"/>
  <c r="I173" i="41"/>
  <c r="I162" i="41"/>
  <c r="I165" i="41"/>
  <c r="I175" i="41"/>
  <c r="I168" i="41"/>
  <c r="I171" i="41"/>
  <c r="I177" i="41"/>
  <c r="I172" i="41"/>
  <c r="I163" i="41"/>
  <c r="I160" i="41"/>
  <c r="I158" i="41"/>
  <c r="I164" i="41"/>
  <c r="I170" i="41"/>
  <c r="I174" i="41"/>
  <c r="I166" i="41"/>
  <c r="I161" i="41"/>
  <c r="I74" i="41"/>
  <c r="I87" i="41"/>
  <c r="I124" i="41"/>
  <c r="I116" i="41"/>
  <c r="I108" i="41"/>
  <c r="K220" i="41"/>
  <c r="K231" i="41"/>
  <c r="K221" i="41"/>
  <c r="K219" i="41"/>
  <c r="K218" i="41"/>
  <c r="K228" i="41"/>
  <c r="K212" i="41"/>
  <c r="K226" i="41"/>
  <c r="K213" i="41"/>
  <c r="K131" i="41"/>
  <c r="H69" i="41"/>
  <c r="H67" i="41"/>
  <c r="H97" i="41" s="1"/>
  <c r="H65" i="41"/>
  <c r="H66" i="41"/>
  <c r="H68" i="41"/>
  <c r="H70" i="41"/>
  <c r="H63" i="41"/>
  <c r="H61" i="41"/>
  <c r="H74" i="41" s="1"/>
  <c r="H60" i="41"/>
  <c r="H62" i="41"/>
  <c r="H64" i="41"/>
  <c r="I134" i="41" l="1"/>
  <c r="H105" i="41"/>
  <c r="H98" i="41"/>
  <c r="H134" i="41" s="1"/>
  <c r="H121" i="41"/>
  <c r="H115" i="41"/>
  <c r="H108" i="41"/>
  <c r="I136" i="41"/>
  <c r="H104" i="41"/>
  <c r="H125" i="41"/>
  <c r="H118" i="41"/>
  <c r="H113" i="41"/>
  <c r="H107" i="41"/>
  <c r="H103" i="41"/>
  <c r="H124" i="41"/>
  <c r="H117" i="41"/>
  <c r="H110" i="41"/>
  <c r="H106" i="41"/>
  <c r="H101" i="41"/>
  <c r="H123" i="41"/>
  <c r="H116" i="41"/>
  <c r="H109" i="41"/>
  <c r="I135" i="41"/>
  <c r="H86" i="41"/>
  <c r="H92" i="41"/>
  <c r="I149" i="41"/>
  <c r="I139" i="41"/>
  <c r="I138" i="41"/>
  <c r="I148" i="41"/>
  <c r="I233" i="41"/>
  <c r="I223" i="41"/>
  <c r="I232" i="41"/>
  <c r="I222" i="41"/>
  <c r="H85" i="41"/>
  <c r="H79" i="41"/>
  <c r="H90" i="41"/>
  <c r="H191" i="41"/>
  <c r="H199" i="41"/>
  <c r="H209" i="41"/>
  <c r="H186" i="41"/>
  <c r="H192" i="41"/>
  <c r="H200" i="41"/>
  <c r="H193" i="41"/>
  <c r="H201" i="41"/>
  <c r="H188" i="41"/>
  <c r="H196" i="41"/>
  <c r="H205" i="41"/>
  <c r="H206" i="41"/>
  <c r="H183" i="41"/>
  <c r="H197" i="41"/>
  <c r="H207" i="41"/>
  <c r="H184" i="41"/>
  <c r="H204" i="41"/>
  <c r="H190" i="41"/>
  <c r="H202" i="41"/>
  <c r="H185" i="41"/>
  <c r="H195" i="41"/>
  <c r="H187" i="41"/>
  <c r="H189" i="41"/>
  <c r="H181" i="41"/>
  <c r="H198" i="41"/>
  <c r="H203" i="41"/>
  <c r="H182" i="41"/>
  <c r="H194" i="41"/>
  <c r="H208" i="41"/>
  <c r="H76" i="41"/>
  <c r="H81" i="41"/>
  <c r="H87" i="41"/>
  <c r="H93" i="41"/>
  <c r="H99" i="41"/>
  <c r="H119" i="41"/>
  <c r="H111" i="41"/>
  <c r="I218" i="41"/>
  <c r="I219" i="41"/>
  <c r="I137" i="41"/>
  <c r="H213" i="41"/>
  <c r="H228" i="41"/>
  <c r="H226" i="41"/>
  <c r="H212" i="41"/>
  <c r="H227" i="41"/>
  <c r="H215" i="41"/>
  <c r="H214" i="41"/>
  <c r="I147" i="41"/>
  <c r="H91" i="41"/>
  <c r="H78" i="41"/>
  <c r="H83" i="41"/>
  <c r="H89" i="41"/>
  <c r="I217" i="41"/>
  <c r="I216" i="41"/>
  <c r="I133" i="41"/>
  <c r="I132" i="41"/>
  <c r="H77" i="41"/>
  <c r="H82" i="41"/>
  <c r="H88" i="41"/>
  <c r="H102" i="41"/>
  <c r="H122" i="41"/>
  <c r="H114" i="41"/>
  <c r="I143" i="41"/>
  <c r="I130" i="41"/>
  <c r="I131" i="41"/>
  <c r="I213" i="41"/>
  <c r="I228" i="41"/>
  <c r="I212" i="41"/>
  <c r="I226" i="41"/>
  <c r="I227" i="41"/>
  <c r="I214" i="41"/>
  <c r="I215" i="41"/>
  <c r="H80" i="41"/>
  <c r="H84" i="41"/>
  <c r="I128" i="41"/>
  <c r="I142" i="41"/>
  <c r="I144" i="41"/>
  <c r="I129" i="41"/>
  <c r="I231" i="41"/>
  <c r="I221" i="41"/>
  <c r="I220" i="41"/>
  <c r="H217" i="41"/>
  <c r="H216" i="41"/>
  <c r="H75" i="41"/>
  <c r="H94" i="41"/>
  <c r="H100" i="41"/>
  <c r="H120" i="41"/>
  <c r="H112" i="41"/>
  <c r="E82" i="41"/>
  <c r="D61" i="41"/>
  <c r="D74" i="41" s="1"/>
  <c r="C61" i="41"/>
  <c r="C83" i="41" s="1"/>
  <c r="C59" i="41"/>
  <c r="D59" i="41"/>
  <c r="E59" i="41"/>
  <c r="F59" i="41"/>
  <c r="G59" i="41"/>
  <c r="C60" i="41"/>
  <c r="D60" i="41"/>
  <c r="E60" i="41"/>
  <c r="F60" i="41"/>
  <c r="G60" i="41"/>
  <c r="E61" i="41"/>
  <c r="E81" i="41" s="1"/>
  <c r="F61" i="41"/>
  <c r="F78" i="41" s="1"/>
  <c r="G61" i="41"/>
  <c r="G84" i="41" s="1"/>
  <c r="C62" i="41"/>
  <c r="D62" i="41"/>
  <c r="E62" i="41"/>
  <c r="F62" i="41"/>
  <c r="G62" i="41"/>
  <c r="C63" i="41"/>
  <c r="D63" i="41"/>
  <c r="E63" i="41"/>
  <c r="F63" i="41"/>
  <c r="G63" i="41"/>
  <c r="C64" i="41"/>
  <c r="D64" i="41"/>
  <c r="E64" i="41"/>
  <c r="F64" i="41"/>
  <c r="G64" i="41"/>
  <c r="C65" i="41"/>
  <c r="D65" i="41"/>
  <c r="E65" i="41"/>
  <c r="F65" i="41"/>
  <c r="G65" i="41"/>
  <c r="C66" i="41"/>
  <c r="D66" i="41"/>
  <c r="E66" i="41"/>
  <c r="F66" i="41"/>
  <c r="G66" i="41"/>
  <c r="C67" i="41"/>
  <c r="C112" i="41" s="1"/>
  <c r="D67" i="41"/>
  <c r="D99" i="41" s="1"/>
  <c r="E67" i="41"/>
  <c r="E98" i="41" s="1"/>
  <c r="F67" i="41"/>
  <c r="F102" i="41" s="1"/>
  <c r="G67" i="41"/>
  <c r="G97" i="41" s="1"/>
  <c r="C68" i="41"/>
  <c r="D68" i="41"/>
  <c r="E68" i="41"/>
  <c r="F68" i="41"/>
  <c r="G68" i="41"/>
  <c r="C69" i="41"/>
  <c r="D69" i="41"/>
  <c r="E69" i="41"/>
  <c r="F69" i="41"/>
  <c r="G69" i="41"/>
  <c r="C70" i="41"/>
  <c r="D70" i="41"/>
  <c r="E70" i="41"/>
  <c r="F70" i="41"/>
  <c r="G70" i="41"/>
  <c r="B61" i="41"/>
  <c r="B89" i="41" s="1"/>
  <c r="B93" i="41"/>
  <c r="B59" i="41"/>
  <c r="B62" i="41"/>
  <c r="B63" i="41"/>
  <c r="B70" i="41"/>
  <c r="B69" i="41"/>
  <c r="B68" i="41"/>
  <c r="B67" i="41"/>
  <c r="B97" i="41" s="1"/>
  <c r="B66" i="41"/>
  <c r="B65" i="41"/>
  <c r="B64" i="41"/>
  <c r="B60" i="41"/>
  <c r="H95" i="39"/>
  <c r="B92" i="41" l="1"/>
  <c r="B75" i="41"/>
  <c r="B94" i="41"/>
  <c r="B132" i="41" s="1"/>
  <c r="E93" i="41"/>
  <c r="D80" i="41"/>
  <c r="D91" i="41"/>
  <c r="D78" i="41"/>
  <c r="D88" i="41"/>
  <c r="D84" i="41"/>
  <c r="B91" i="41"/>
  <c r="B74" i="41"/>
  <c r="E88" i="41"/>
  <c r="E78" i="41"/>
  <c r="D124" i="41"/>
  <c r="G118" i="41"/>
  <c r="G112" i="41"/>
  <c r="G136" i="41" s="1"/>
  <c r="G105" i="41"/>
  <c r="G99" i="41"/>
  <c r="E87" i="41"/>
  <c r="E77" i="41"/>
  <c r="G123" i="41"/>
  <c r="D116" i="41"/>
  <c r="G110" i="41"/>
  <c r="G104" i="41"/>
  <c r="B88" i="41"/>
  <c r="B90" i="41"/>
  <c r="E94" i="41"/>
  <c r="E83" i="41"/>
  <c r="D97" i="41"/>
  <c r="G121" i="41"/>
  <c r="G115" i="41"/>
  <c r="D108" i="41"/>
  <c r="G102" i="41"/>
  <c r="F97" i="41"/>
  <c r="G120" i="41"/>
  <c r="G113" i="41"/>
  <c r="G107" i="41"/>
  <c r="D100" i="41"/>
  <c r="H135" i="41"/>
  <c r="H129" i="41"/>
  <c r="D81" i="41"/>
  <c r="E91" i="41"/>
  <c r="E86" i="41"/>
  <c r="E80" i="41"/>
  <c r="E75" i="41"/>
  <c r="F90" i="41"/>
  <c r="G85" i="41"/>
  <c r="G77" i="41"/>
  <c r="G125" i="41"/>
  <c r="G122" i="41"/>
  <c r="D120" i="41"/>
  <c r="G117" i="41"/>
  <c r="G114" i="41"/>
  <c r="D112" i="41"/>
  <c r="G109" i="41"/>
  <c r="G106" i="41"/>
  <c r="D104" i="41"/>
  <c r="G101" i="41"/>
  <c r="G98" i="41"/>
  <c r="H137" i="41"/>
  <c r="B123" i="41"/>
  <c r="B117" i="41"/>
  <c r="G93" i="41"/>
  <c r="G88" i="41"/>
  <c r="G81" i="41"/>
  <c r="B105" i="41"/>
  <c r="B115" i="41"/>
  <c r="C89" i="41"/>
  <c r="D89" i="41"/>
  <c r="D83" i="41"/>
  <c r="G92" i="41"/>
  <c r="F86" i="41"/>
  <c r="F81" i="41"/>
  <c r="D118" i="41"/>
  <c r="D110" i="41"/>
  <c r="D102" i="41"/>
  <c r="B104" i="41"/>
  <c r="B114" i="41"/>
  <c r="C88" i="41"/>
  <c r="D77" i="41"/>
  <c r="D94" i="41"/>
  <c r="B124" i="41"/>
  <c r="B107" i="41"/>
  <c r="C80" i="41"/>
  <c r="D75" i="41"/>
  <c r="D92" i="41"/>
  <c r="D86" i="41"/>
  <c r="E74" i="41"/>
  <c r="E90" i="41"/>
  <c r="E85" i="41"/>
  <c r="E79" i="41"/>
  <c r="F94" i="41"/>
  <c r="G89" i="41"/>
  <c r="F77" i="41"/>
  <c r="G124" i="41"/>
  <c r="D122" i="41"/>
  <c r="G119" i="41"/>
  <c r="G116" i="41"/>
  <c r="D114" i="41"/>
  <c r="G111" i="41"/>
  <c r="G108" i="41"/>
  <c r="D106" i="41"/>
  <c r="G103" i="41"/>
  <c r="G100" i="41"/>
  <c r="D98" i="41"/>
  <c r="H136" i="41"/>
  <c r="H128" i="41"/>
  <c r="H148" i="41"/>
  <c r="C196" i="41"/>
  <c r="C205" i="41"/>
  <c r="C206" i="41"/>
  <c r="C183" i="41"/>
  <c r="C181" i="41"/>
  <c r="C197" i="41"/>
  <c r="C207" i="41"/>
  <c r="C198" i="41"/>
  <c r="C208" i="41"/>
  <c r="C185" i="41"/>
  <c r="C193" i="41"/>
  <c r="C201" i="41"/>
  <c r="C188" i="41"/>
  <c r="C194" i="41"/>
  <c r="C202" i="41"/>
  <c r="C189" i="41"/>
  <c r="C195" i="41"/>
  <c r="C187" i="41"/>
  <c r="C200" i="41"/>
  <c r="C182" i="41"/>
  <c r="C191" i="41"/>
  <c r="C184" i="41"/>
  <c r="C203" i="41"/>
  <c r="C186" i="41"/>
  <c r="C192" i="41"/>
  <c r="C199" i="41"/>
  <c r="C190" i="41"/>
  <c r="C204" i="41"/>
  <c r="C209" i="41"/>
  <c r="G82" i="41"/>
  <c r="G74" i="41"/>
  <c r="G178" i="41"/>
  <c r="G164" i="41"/>
  <c r="G174" i="41"/>
  <c r="G166" i="41"/>
  <c r="G175" i="41"/>
  <c r="G176" i="41"/>
  <c r="G167" i="41"/>
  <c r="G173" i="41"/>
  <c r="G163" i="41"/>
  <c r="G172" i="41"/>
  <c r="G160" i="41"/>
  <c r="G158" i="41"/>
  <c r="G177" i="41"/>
  <c r="G165" i="41"/>
  <c r="G171" i="41"/>
  <c r="G162" i="41"/>
  <c r="G168" i="41"/>
  <c r="G159" i="41"/>
  <c r="G161" i="41"/>
  <c r="G170" i="41"/>
  <c r="G169" i="41"/>
  <c r="B103" i="41"/>
  <c r="B122" i="41"/>
  <c r="B113" i="41"/>
  <c r="B125" i="41"/>
  <c r="C87" i="41"/>
  <c r="C78" i="41"/>
  <c r="C123" i="41"/>
  <c r="C115" i="41"/>
  <c r="C106" i="41"/>
  <c r="C98" i="41"/>
  <c r="D87" i="41"/>
  <c r="F93" i="41"/>
  <c r="F89" i="41"/>
  <c r="F85" i="41"/>
  <c r="G80" i="41"/>
  <c r="G76" i="41"/>
  <c r="F125" i="41"/>
  <c r="F123" i="41"/>
  <c r="F121" i="41"/>
  <c r="F119" i="41"/>
  <c r="F117" i="41"/>
  <c r="F115" i="41"/>
  <c r="F113" i="41"/>
  <c r="F111" i="41"/>
  <c r="F109" i="41"/>
  <c r="F107" i="41"/>
  <c r="F105" i="41"/>
  <c r="F103" i="41"/>
  <c r="F101" i="41"/>
  <c r="F99" i="41"/>
  <c r="H147" i="41"/>
  <c r="H144" i="41"/>
  <c r="E194" i="41"/>
  <c r="E202" i="41"/>
  <c r="E203" i="41"/>
  <c r="E189" i="41"/>
  <c r="E195" i="41"/>
  <c r="E204" i="41"/>
  <c r="E196" i="41"/>
  <c r="E205" i="41"/>
  <c r="E206" i="41"/>
  <c r="E183" i="41"/>
  <c r="E191" i="41"/>
  <c r="E199" i="41"/>
  <c r="E209" i="41"/>
  <c r="E186" i="41"/>
  <c r="E192" i="41"/>
  <c r="E200" i="41"/>
  <c r="E187" i="41"/>
  <c r="E181" i="41"/>
  <c r="E207" i="41"/>
  <c r="E185" i="41"/>
  <c r="E193" i="41"/>
  <c r="E182" i="41"/>
  <c r="E198" i="41"/>
  <c r="E184" i="41"/>
  <c r="E190" i="41"/>
  <c r="E208" i="41"/>
  <c r="E201" i="41"/>
  <c r="E188" i="41"/>
  <c r="E197" i="41"/>
  <c r="C100" i="41"/>
  <c r="D195" i="41"/>
  <c r="D204" i="41"/>
  <c r="D182" i="41"/>
  <c r="D190" i="41"/>
  <c r="D196" i="41"/>
  <c r="D205" i="41"/>
  <c r="D206" i="41"/>
  <c r="D203" i="41"/>
  <c r="D197" i="41"/>
  <c r="D207" i="41"/>
  <c r="D184" i="41"/>
  <c r="D192" i="41"/>
  <c r="D200" i="41"/>
  <c r="D187" i="41"/>
  <c r="D193" i="41"/>
  <c r="D201" i="41"/>
  <c r="D188" i="41"/>
  <c r="D202" i="41"/>
  <c r="D189" i="41"/>
  <c r="D198" i="41"/>
  <c r="D209" i="41"/>
  <c r="D191" i="41"/>
  <c r="D208" i="41"/>
  <c r="D186" i="41"/>
  <c r="D194" i="41"/>
  <c r="D181" i="41"/>
  <c r="D199" i="41"/>
  <c r="D183" i="41"/>
  <c r="D185" i="41"/>
  <c r="B102" i="41"/>
  <c r="B112" i="41"/>
  <c r="C86" i="41"/>
  <c r="C122" i="41"/>
  <c r="C105" i="41"/>
  <c r="F76" i="41"/>
  <c r="E123" i="41"/>
  <c r="E119" i="41"/>
  <c r="E115" i="41"/>
  <c r="E111" i="41"/>
  <c r="E105" i="41"/>
  <c r="E101" i="41"/>
  <c r="E99" i="41"/>
  <c r="H231" i="41"/>
  <c r="H221" i="41"/>
  <c r="H220" i="41"/>
  <c r="H142" i="41"/>
  <c r="C79" i="41"/>
  <c r="C107" i="41"/>
  <c r="F163" i="41"/>
  <c r="F175" i="41"/>
  <c r="F176" i="41"/>
  <c r="F177" i="41"/>
  <c r="F172" i="41"/>
  <c r="F168" i="41"/>
  <c r="F160" i="41"/>
  <c r="F167" i="41"/>
  <c r="F162" i="41"/>
  <c r="F170" i="41"/>
  <c r="F171" i="41"/>
  <c r="F165" i="41"/>
  <c r="F159" i="41"/>
  <c r="F164" i="41"/>
  <c r="F174" i="41"/>
  <c r="F166" i="41"/>
  <c r="F158" i="41"/>
  <c r="F173" i="41"/>
  <c r="F178" i="41"/>
  <c r="F169" i="41"/>
  <c r="F161" i="41"/>
  <c r="B121" i="41"/>
  <c r="C74" i="41"/>
  <c r="C77" i="41"/>
  <c r="C114" i="41"/>
  <c r="F80" i="41"/>
  <c r="E125" i="41"/>
  <c r="E121" i="41"/>
  <c r="E117" i="41"/>
  <c r="E113" i="41"/>
  <c r="E109" i="41"/>
  <c r="E107" i="41"/>
  <c r="E103" i="41"/>
  <c r="B81" i="41"/>
  <c r="E173" i="41"/>
  <c r="E162" i="41"/>
  <c r="E177" i="41"/>
  <c r="E172" i="41"/>
  <c r="E178" i="41"/>
  <c r="E169" i="41"/>
  <c r="E159" i="41"/>
  <c r="E175" i="41"/>
  <c r="E167" i="41"/>
  <c r="E160" i="41"/>
  <c r="E171" i="41"/>
  <c r="E168" i="41"/>
  <c r="E163" i="41"/>
  <c r="E165" i="41"/>
  <c r="E174" i="41"/>
  <c r="E166" i="41"/>
  <c r="E170" i="41"/>
  <c r="E161" i="41"/>
  <c r="E164" i="41"/>
  <c r="E176" i="41"/>
  <c r="E158" i="41"/>
  <c r="B101" i="41"/>
  <c r="B120" i="41"/>
  <c r="B111" i="41"/>
  <c r="C93" i="41"/>
  <c r="C85" i="41"/>
  <c r="C76" i="41"/>
  <c r="C121" i="41"/>
  <c r="C113" i="41"/>
  <c r="C104" i="41"/>
  <c r="D79" i="41"/>
  <c r="D93" i="41"/>
  <c r="D85" i="41"/>
  <c r="E92" i="41"/>
  <c r="E84" i="41"/>
  <c r="E76" i="41"/>
  <c r="F92" i="41"/>
  <c r="F88" i="41"/>
  <c r="F84" i="41"/>
  <c r="G79" i="41"/>
  <c r="G75" i="41"/>
  <c r="D125" i="41"/>
  <c r="D123" i="41"/>
  <c r="D121" i="41"/>
  <c r="D119" i="41"/>
  <c r="D117" i="41"/>
  <c r="D115" i="41"/>
  <c r="D113" i="41"/>
  <c r="D111" i="41"/>
  <c r="D109" i="41"/>
  <c r="D107" i="41"/>
  <c r="D105" i="41"/>
  <c r="D103" i="41"/>
  <c r="D101" i="41"/>
  <c r="B133" i="41"/>
  <c r="H139" i="41"/>
  <c r="H219" i="41"/>
  <c r="H218" i="41"/>
  <c r="H232" i="41"/>
  <c r="H233" i="41"/>
  <c r="H223" i="41"/>
  <c r="H222" i="41"/>
  <c r="C125" i="41"/>
  <c r="C116" i="41"/>
  <c r="D174" i="41"/>
  <c r="D166" i="41"/>
  <c r="D163" i="41"/>
  <c r="D178" i="41"/>
  <c r="D165" i="41"/>
  <c r="D170" i="41"/>
  <c r="D171" i="41"/>
  <c r="D159" i="41"/>
  <c r="D177" i="41"/>
  <c r="D172" i="41"/>
  <c r="D161" i="41"/>
  <c r="D158" i="41"/>
  <c r="D162" i="41"/>
  <c r="D173" i="41"/>
  <c r="D164" i="41"/>
  <c r="D175" i="41"/>
  <c r="D176" i="41"/>
  <c r="D169" i="41"/>
  <c r="D167" i="41"/>
  <c r="D160" i="41"/>
  <c r="D168" i="41"/>
  <c r="B100" i="41"/>
  <c r="B119" i="41"/>
  <c r="B110" i="41"/>
  <c r="C92" i="41"/>
  <c r="C84" i="41"/>
  <c r="C75" i="41"/>
  <c r="C120" i="41"/>
  <c r="C111" i="41"/>
  <c r="C103" i="41"/>
  <c r="G91" i="41"/>
  <c r="G87" i="41"/>
  <c r="G83" i="41"/>
  <c r="F79" i="41"/>
  <c r="F75" i="41"/>
  <c r="H143" i="41"/>
  <c r="H130" i="41"/>
  <c r="H131" i="41"/>
  <c r="C173" i="41"/>
  <c r="C175" i="41"/>
  <c r="C176" i="41"/>
  <c r="C167" i="41"/>
  <c r="C158" i="41"/>
  <c r="C161" i="41"/>
  <c r="C171" i="41"/>
  <c r="C165" i="41"/>
  <c r="C177" i="41"/>
  <c r="C159" i="41"/>
  <c r="C160" i="41"/>
  <c r="C174" i="41"/>
  <c r="C166" i="41"/>
  <c r="C170" i="41"/>
  <c r="C169" i="41"/>
  <c r="C178" i="41"/>
  <c r="C168" i="41"/>
  <c r="C163" i="41"/>
  <c r="C172" i="41"/>
  <c r="C162" i="41"/>
  <c r="C164" i="41"/>
  <c r="B109" i="41"/>
  <c r="C82" i="41"/>
  <c r="C119" i="41"/>
  <c r="C102" i="41"/>
  <c r="F87" i="41"/>
  <c r="G78" i="41"/>
  <c r="F124" i="41"/>
  <c r="F120" i="41"/>
  <c r="F116" i="41"/>
  <c r="F112" i="41"/>
  <c r="F108" i="41"/>
  <c r="F104" i="41"/>
  <c r="F100" i="41"/>
  <c r="F98" i="41"/>
  <c r="H138" i="41"/>
  <c r="C117" i="41"/>
  <c r="C108" i="41"/>
  <c r="H132" i="41"/>
  <c r="H133" i="41"/>
  <c r="B195" i="41"/>
  <c r="B204" i="41"/>
  <c r="B189" i="41"/>
  <c r="B196" i="41"/>
  <c r="B205" i="41"/>
  <c r="B197" i="41"/>
  <c r="B206" i="41"/>
  <c r="B183" i="41"/>
  <c r="B181" i="41"/>
  <c r="B192" i="41"/>
  <c r="B200" i="41"/>
  <c r="B209" i="41"/>
  <c r="B186" i="41"/>
  <c r="B193" i="41"/>
  <c r="B202" i="41"/>
  <c r="B191" i="41"/>
  <c r="B187" i="41"/>
  <c r="B208" i="41"/>
  <c r="B185" i="41"/>
  <c r="B188" i="41"/>
  <c r="B201" i="41"/>
  <c r="B190" i="41"/>
  <c r="B194" i="41"/>
  <c r="B198" i="41"/>
  <c r="B203" i="41"/>
  <c r="B182" i="41"/>
  <c r="B207" i="41"/>
  <c r="B199" i="41"/>
  <c r="B184" i="41"/>
  <c r="C124" i="41"/>
  <c r="C99" i="41"/>
  <c r="B176" i="41"/>
  <c r="B178" i="41"/>
  <c r="B170" i="41"/>
  <c r="B173" i="41"/>
  <c r="B174" i="41"/>
  <c r="B166" i="41"/>
  <c r="B162" i="41"/>
  <c r="B171" i="41"/>
  <c r="B159" i="41"/>
  <c r="B160" i="41"/>
  <c r="B161" i="41"/>
  <c r="B169" i="41"/>
  <c r="B165" i="41"/>
  <c r="B168" i="41"/>
  <c r="B172" i="41"/>
  <c r="B158" i="41"/>
  <c r="B164" i="41"/>
  <c r="B163" i="41"/>
  <c r="B175" i="41"/>
  <c r="B167" i="41"/>
  <c r="B177" i="41"/>
  <c r="G192" i="41"/>
  <c r="G200" i="41"/>
  <c r="G187" i="41"/>
  <c r="G193" i="41"/>
  <c r="G201" i="41"/>
  <c r="G194" i="41"/>
  <c r="G202" i="41"/>
  <c r="G203" i="41"/>
  <c r="G189" i="41"/>
  <c r="G197" i="41"/>
  <c r="G207" i="41"/>
  <c r="G184" i="41"/>
  <c r="G198" i="41"/>
  <c r="G208" i="41"/>
  <c r="G185" i="41"/>
  <c r="G209" i="41"/>
  <c r="G183" i="41"/>
  <c r="G195" i="41"/>
  <c r="G199" i="41"/>
  <c r="G205" i="41"/>
  <c r="G182" i="41"/>
  <c r="G204" i="41"/>
  <c r="G190" i="41"/>
  <c r="G191" i="41"/>
  <c r="G181" i="41"/>
  <c r="G206" i="41"/>
  <c r="G196" i="41"/>
  <c r="G186" i="41"/>
  <c r="G188" i="41"/>
  <c r="B99" i="41"/>
  <c r="B118" i="41"/>
  <c r="C91" i="41"/>
  <c r="C94" i="41"/>
  <c r="C110" i="41"/>
  <c r="F74" i="41"/>
  <c r="F91" i="41"/>
  <c r="F83" i="41"/>
  <c r="F122" i="41"/>
  <c r="F118" i="41"/>
  <c r="F114" i="41"/>
  <c r="F110" i="41"/>
  <c r="F106" i="41"/>
  <c r="F193" i="41"/>
  <c r="F201" i="41"/>
  <c r="F188" i="41"/>
  <c r="F194" i="41"/>
  <c r="F202" i="41"/>
  <c r="F203" i="41"/>
  <c r="F195" i="41"/>
  <c r="F204" i="41"/>
  <c r="F182" i="41"/>
  <c r="F190" i="41"/>
  <c r="F198" i="41"/>
  <c r="F208" i="41"/>
  <c r="F185" i="41"/>
  <c r="F181" i="41"/>
  <c r="F191" i="41"/>
  <c r="F199" i="41"/>
  <c r="F209" i="41"/>
  <c r="F186" i="41"/>
  <c r="F197" i="41"/>
  <c r="F183" i="41"/>
  <c r="F207" i="41"/>
  <c r="F187" i="41"/>
  <c r="F200" i="41"/>
  <c r="F205" i="41"/>
  <c r="F189" i="41"/>
  <c r="F192" i="41"/>
  <c r="F196" i="41"/>
  <c r="F184" i="41"/>
  <c r="F206" i="41"/>
  <c r="B106" i="41"/>
  <c r="B98" i="41"/>
  <c r="B116" i="41"/>
  <c r="B108" i="41"/>
  <c r="C90" i="41"/>
  <c r="C81" i="41"/>
  <c r="C97" i="41"/>
  <c r="C118" i="41"/>
  <c r="C109" i="41"/>
  <c r="C101" i="41"/>
  <c r="D76" i="41"/>
  <c r="D90" i="41"/>
  <c r="D82" i="41"/>
  <c r="E89" i="41"/>
  <c r="G94" i="41"/>
  <c r="G90" i="41"/>
  <c r="G86" i="41"/>
  <c r="F82" i="41"/>
  <c r="E97" i="41"/>
  <c r="E124" i="41"/>
  <c r="E122" i="41"/>
  <c r="E120" i="41"/>
  <c r="E118" i="41"/>
  <c r="E116" i="41"/>
  <c r="E114" i="41"/>
  <c r="E112" i="41"/>
  <c r="E110" i="41"/>
  <c r="E108" i="41"/>
  <c r="E106" i="41"/>
  <c r="E104" i="41"/>
  <c r="E102" i="41"/>
  <c r="E100" i="41"/>
  <c r="H149" i="41"/>
  <c r="B83" i="41"/>
  <c r="B87" i="41"/>
  <c r="B78" i="41"/>
  <c r="B86" i="41"/>
  <c r="B77" i="41"/>
  <c r="B85" i="41"/>
  <c r="B80" i="41"/>
  <c r="B76" i="41"/>
  <c r="B84" i="41"/>
  <c r="B82" i="41"/>
  <c r="B79" i="41"/>
  <c r="A204" i="7"/>
  <c r="B204" i="7"/>
  <c r="D204" i="7"/>
  <c r="E204" i="7"/>
  <c r="F204" i="7"/>
  <c r="G204" i="7"/>
  <c r="H204" i="7"/>
  <c r="I204" i="7"/>
  <c r="J204" i="7"/>
  <c r="L204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AH204" i="7"/>
  <c r="AI204" i="7"/>
  <c r="AJ204" i="7"/>
  <c r="AK204" i="7"/>
  <c r="A194" i="7"/>
  <c r="B194" i="7"/>
  <c r="D194" i="7"/>
  <c r="E194" i="7"/>
  <c r="F194" i="7"/>
  <c r="G194" i="7"/>
  <c r="H194" i="7"/>
  <c r="I194" i="7"/>
  <c r="J194" i="7"/>
  <c r="L194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AH194" i="7"/>
  <c r="AI194" i="7"/>
  <c r="AJ194" i="7"/>
  <c r="AK194" i="7"/>
  <c r="B128" i="41" l="1"/>
  <c r="D129" i="41"/>
  <c r="G137" i="41"/>
  <c r="F130" i="41"/>
  <c r="E132" i="41"/>
  <c r="E142" i="41"/>
  <c r="E130" i="41"/>
  <c r="D144" i="41"/>
  <c r="G143" i="41"/>
  <c r="B130" i="41"/>
  <c r="G147" i="41"/>
  <c r="G131" i="41"/>
  <c r="G149" i="41"/>
  <c r="D131" i="41"/>
  <c r="G138" i="41"/>
  <c r="G134" i="41"/>
  <c r="G139" i="41"/>
  <c r="G148" i="41"/>
  <c r="G135" i="41"/>
  <c r="G130" i="41"/>
  <c r="C132" i="41"/>
  <c r="G133" i="41"/>
  <c r="B137" i="41"/>
  <c r="B138" i="41"/>
  <c r="D142" i="41"/>
  <c r="F134" i="41"/>
  <c r="B134" i="41"/>
  <c r="D134" i="41"/>
  <c r="D128" i="41"/>
  <c r="F218" i="41"/>
  <c r="F219" i="41"/>
  <c r="G221" i="41"/>
  <c r="G220" i="41"/>
  <c r="B227" i="41"/>
  <c r="B214" i="41"/>
  <c r="B215" i="41"/>
  <c r="B233" i="41"/>
  <c r="B232" i="41"/>
  <c r="B222" i="41"/>
  <c r="B223" i="41"/>
  <c r="C139" i="41"/>
  <c r="C148" i="41"/>
  <c r="C149" i="41"/>
  <c r="C138" i="41"/>
  <c r="C228" i="41"/>
  <c r="C212" i="41"/>
  <c r="C226" i="41"/>
  <c r="C213" i="41"/>
  <c r="E136" i="41"/>
  <c r="E147" i="41"/>
  <c r="E137" i="41"/>
  <c r="C147" i="41"/>
  <c r="C136" i="41"/>
  <c r="C137" i="41"/>
  <c r="G226" i="41"/>
  <c r="G213" i="41"/>
  <c r="G228" i="41"/>
  <c r="G212" i="41"/>
  <c r="C133" i="41"/>
  <c r="D227" i="41"/>
  <c r="D215" i="41"/>
  <c r="D214" i="41"/>
  <c r="B149" i="41"/>
  <c r="C129" i="41"/>
  <c r="C144" i="41"/>
  <c r="C142" i="41"/>
  <c r="C128" i="41"/>
  <c r="D219" i="41"/>
  <c r="D218" i="41"/>
  <c r="D135" i="41"/>
  <c r="B136" i="41"/>
  <c r="C135" i="41"/>
  <c r="C134" i="41"/>
  <c r="C216" i="41"/>
  <c r="C217" i="41"/>
  <c r="F131" i="41"/>
  <c r="D228" i="41"/>
  <c r="D226" i="41"/>
  <c r="D213" i="41"/>
  <c r="D212" i="41"/>
  <c r="D143" i="41"/>
  <c r="B129" i="41"/>
  <c r="B144" i="41"/>
  <c r="B142" i="41"/>
  <c r="F149" i="41"/>
  <c r="F138" i="41"/>
  <c r="F148" i="41"/>
  <c r="F139" i="41"/>
  <c r="G217" i="41"/>
  <c r="G216" i="41"/>
  <c r="G132" i="41"/>
  <c r="D133" i="41"/>
  <c r="C143" i="41"/>
  <c r="C130" i="41"/>
  <c r="C131" i="41"/>
  <c r="G232" i="41"/>
  <c r="G222" i="41"/>
  <c r="G223" i="41"/>
  <c r="B131" i="41"/>
  <c r="B143" i="41"/>
  <c r="E149" i="41"/>
  <c r="E139" i="41"/>
  <c r="E148" i="41"/>
  <c r="E138" i="41"/>
  <c r="F216" i="41"/>
  <c r="F217" i="41"/>
  <c r="D233" i="41"/>
  <c r="D223" i="41"/>
  <c r="D232" i="41"/>
  <c r="D222" i="41"/>
  <c r="E133" i="41"/>
  <c r="E143" i="41"/>
  <c r="F233" i="41"/>
  <c r="F223" i="41"/>
  <c r="F232" i="41"/>
  <c r="F222" i="41"/>
  <c r="B218" i="41"/>
  <c r="B219" i="41"/>
  <c r="D217" i="41"/>
  <c r="D216" i="41"/>
  <c r="D149" i="41"/>
  <c r="D148" i="41"/>
  <c r="D139" i="41"/>
  <c r="D138" i="41"/>
  <c r="F133" i="41"/>
  <c r="F132" i="41"/>
  <c r="E215" i="41"/>
  <c r="E214" i="41"/>
  <c r="E227" i="41"/>
  <c r="B148" i="41"/>
  <c r="F214" i="41"/>
  <c r="F227" i="41"/>
  <c r="F215" i="41"/>
  <c r="B147" i="41"/>
  <c r="G142" i="41"/>
  <c r="G144" i="41"/>
  <c r="G128" i="41"/>
  <c r="G129" i="41"/>
  <c r="D130" i="41"/>
  <c r="B139" i="41"/>
  <c r="E131" i="41"/>
  <c r="F144" i="41"/>
  <c r="F142" i="41"/>
  <c r="F128" i="41"/>
  <c r="F129" i="41"/>
  <c r="B212" i="41"/>
  <c r="B226" i="41"/>
  <c r="B228" i="41"/>
  <c r="B213" i="41"/>
  <c r="B231" i="41"/>
  <c r="B220" i="41"/>
  <c r="B221" i="41"/>
  <c r="C227" i="41"/>
  <c r="C215" i="41"/>
  <c r="C214" i="41"/>
  <c r="E226" i="41"/>
  <c r="E228" i="41"/>
  <c r="E212" i="41"/>
  <c r="E213" i="41"/>
  <c r="D231" i="41"/>
  <c r="D221" i="41"/>
  <c r="D220" i="41"/>
  <c r="F143" i="41"/>
  <c r="F137" i="41"/>
  <c r="F136" i="41"/>
  <c r="F147" i="41"/>
  <c r="D132" i="41"/>
  <c r="E134" i="41"/>
  <c r="E135" i="41"/>
  <c r="B216" i="41"/>
  <c r="B217" i="41"/>
  <c r="E144" i="41"/>
  <c r="E216" i="41"/>
  <c r="E217" i="41"/>
  <c r="E128" i="41"/>
  <c r="E233" i="41"/>
  <c r="E223" i="41"/>
  <c r="E232" i="41"/>
  <c r="E222" i="41"/>
  <c r="E231" i="41"/>
  <c r="E220" i="41"/>
  <c r="E221" i="41"/>
  <c r="G227" i="41"/>
  <c r="G214" i="41"/>
  <c r="G215" i="41"/>
  <c r="C220" i="41"/>
  <c r="C231" i="41"/>
  <c r="C221" i="41"/>
  <c r="C219" i="41"/>
  <c r="C218" i="41"/>
  <c r="B135" i="41"/>
  <c r="F231" i="41"/>
  <c r="F220" i="41"/>
  <c r="F221" i="41"/>
  <c r="G218" i="41"/>
  <c r="G219" i="41"/>
  <c r="D136" i="41"/>
  <c r="D137" i="41"/>
  <c r="D147" i="41"/>
  <c r="F228" i="41"/>
  <c r="F212" i="41"/>
  <c r="F226" i="41"/>
  <c r="F213" i="41"/>
  <c r="E219" i="41"/>
  <c r="E218" i="41"/>
  <c r="F135" i="41"/>
  <c r="C233" i="41"/>
  <c r="C223" i="41"/>
  <c r="C232" i="41"/>
  <c r="C222" i="41"/>
  <c r="E129" i="41"/>
  <c r="B158" i="7"/>
  <c r="A158" i="7"/>
  <c r="W142" i="7"/>
  <c r="K97" i="39" l="1"/>
  <c r="J95" i="39"/>
  <c r="K95" i="39"/>
  <c r="K98" i="39" s="1"/>
  <c r="O50" i="40" l="1"/>
  <c r="P49" i="40"/>
  <c r="O51" i="40" s="1"/>
  <c r="O49" i="40"/>
  <c r="G95" i="39"/>
  <c r="H97" i="39"/>
  <c r="H98" i="39" l="1"/>
  <c r="D35" i="40" l="1"/>
  <c r="C35" i="40"/>
  <c r="D26" i="40" l="1"/>
  <c r="D18" i="40"/>
  <c r="D10" i="40"/>
  <c r="D2" i="40"/>
  <c r="D54" i="40"/>
  <c r="C54" i="40"/>
  <c r="D44" i="40"/>
  <c r="C44" i="40"/>
  <c r="C26" i="40"/>
  <c r="C18" i="40"/>
  <c r="C10" i="40"/>
  <c r="C2" i="40"/>
  <c r="C103" i="39"/>
  <c r="C95" i="39"/>
  <c r="C87" i="39"/>
  <c r="C77" i="39"/>
  <c r="C67" i="39"/>
  <c r="C57" i="39"/>
  <c r="C47" i="39"/>
  <c r="C43" i="39"/>
  <c r="C36" i="39"/>
  <c r="C29" i="39"/>
  <c r="C21" i="39"/>
  <c r="C13" i="39"/>
  <c r="C5" i="39"/>
  <c r="G29" i="39"/>
  <c r="G21" i="39"/>
  <c r="G13" i="39"/>
  <c r="G5" i="39"/>
  <c r="E10" i="40" l="1"/>
  <c r="E2" i="40"/>
  <c r="E54" i="40"/>
  <c r="E36" i="40"/>
  <c r="E40" i="40"/>
  <c r="E44" i="40"/>
  <c r="E49" i="40"/>
  <c r="E55" i="40"/>
  <c r="E59" i="40"/>
  <c r="E63" i="40"/>
  <c r="E50" i="40"/>
  <c r="E37" i="40"/>
  <c r="E41" i="40"/>
  <c r="E45" i="40"/>
  <c r="E51" i="40"/>
  <c r="E56" i="40"/>
  <c r="E60" i="40"/>
  <c r="E46" i="40"/>
  <c r="E38" i="40"/>
  <c r="E42" i="40"/>
  <c r="E47" i="40"/>
  <c r="E52" i="40"/>
  <c r="E57" i="40"/>
  <c r="E61" i="40"/>
  <c r="E35" i="40"/>
  <c r="E39" i="40"/>
  <c r="G35" i="40" s="1"/>
  <c r="E43" i="40"/>
  <c r="E48" i="40"/>
  <c r="E53" i="40"/>
  <c r="E58" i="40"/>
  <c r="E62" i="40"/>
  <c r="E14" i="40"/>
  <c r="E18" i="40"/>
  <c r="E22" i="40"/>
  <c r="E26" i="40"/>
  <c r="E30" i="40"/>
  <c r="E3" i="40"/>
  <c r="E7" i="40"/>
  <c r="E20" i="40"/>
  <c r="E28" i="40"/>
  <c r="E5" i="40"/>
  <c r="E13" i="40"/>
  <c r="E21" i="40"/>
  <c r="E25" i="40"/>
  <c r="E11" i="40"/>
  <c r="E15" i="40"/>
  <c r="E19" i="40"/>
  <c r="E23" i="40"/>
  <c r="E27" i="40"/>
  <c r="E31" i="40"/>
  <c r="E4" i="40"/>
  <c r="E8" i="40"/>
  <c r="E12" i="40"/>
  <c r="E16" i="40"/>
  <c r="E24" i="40"/>
  <c r="E32" i="40"/>
  <c r="E9" i="40"/>
  <c r="E17" i="40"/>
  <c r="E29" i="40"/>
  <c r="E6" i="40"/>
  <c r="B225" i="7"/>
  <c r="A220" i="7"/>
  <c r="B220" i="7"/>
  <c r="D220" i="7"/>
  <c r="E220" i="7"/>
  <c r="F220" i="7"/>
  <c r="G220" i="7"/>
  <c r="H220" i="7"/>
  <c r="I220" i="7"/>
  <c r="J220" i="7"/>
  <c r="L220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AH220" i="7"/>
  <c r="AI220" i="7"/>
  <c r="AJ220" i="7"/>
  <c r="AK220" i="7"/>
  <c r="A221" i="7"/>
  <c r="B221" i="7"/>
  <c r="D221" i="7"/>
  <c r="E221" i="7"/>
  <c r="F221" i="7"/>
  <c r="G221" i="7"/>
  <c r="H221" i="7"/>
  <c r="I221" i="7"/>
  <c r="J221" i="7"/>
  <c r="L221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AH221" i="7"/>
  <c r="AI221" i="7"/>
  <c r="AJ221" i="7"/>
  <c r="AK221" i="7"/>
  <c r="A222" i="7"/>
  <c r="B222" i="7"/>
  <c r="D222" i="7"/>
  <c r="E222" i="7"/>
  <c r="F222" i="7"/>
  <c r="G222" i="7"/>
  <c r="H222" i="7"/>
  <c r="I222" i="7"/>
  <c r="J222" i="7"/>
  <c r="L222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AH222" i="7"/>
  <c r="AI222" i="7"/>
  <c r="AJ222" i="7"/>
  <c r="AK222" i="7"/>
  <c r="A223" i="7"/>
  <c r="B223" i="7"/>
  <c r="D223" i="7"/>
  <c r="E223" i="7"/>
  <c r="F223" i="7"/>
  <c r="G223" i="7"/>
  <c r="H223" i="7"/>
  <c r="I223" i="7"/>
  <c r="J223" i="7"/>
  <c r="L223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AH223" i="7"/>
  <c r="AI223" i="7"/>
  <c r="AJ223" i="7"/>
  <c r="AK223" i="7"/>
  <c r="A224" i="7"/>
  <c r="B224" i="7"/>
  <c r="D224" i="7"/>
  <c r="E224" i="7"/>
  <c r="F224" i="7"/>
  <c r="G224" i="7"/>
  <c r="H224" i="7"/>
  <c r="I224" i="7"/>
  <c r="J224" i="7"/>
  <c r="L224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AH224" i="7"/>
  <c r="AI224" i="7"/>
  <c r="AJ224" i="7"/>
  <c r="AK224" i="7"/>
  <c r="A225" i="7"/>
  <c r="A226" i="7"/>
  <c r="B226" i="7"/>
  <c r="D226" i="7"/>
  <c r="E226" i="7"/>
  <c r="F226" i="7"/>
  <c r="G226" i="7"/>
  <c r="H226" i="7"/>
  <c r="I226" i="7"/>
  <c r="J226" i="7"/>
  <c r="L226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AH226" i="7"/>
  <c r="AI226" i="7"/>
  <c r="AJ226" i="7"/>
  <c r="AK226" i="7"/>
  <c r="A227" i="7"/>
  <c r="B227" i="7"/>
  <c r="D227" i="7"/>
  <c r="E227" i="7"/>
  <c r="F227" i="7"/>
  <c r="G227" i="7"/>
  <c r="H227" i="7"/>
  <c r="I227" i="7"/>
  <c r="J227" i="7"/>
  <c r="L227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AH227" i="7"/>
  <c r="AI227" i="7"/>
  <c r="AJ227" i="7"/>
  <c r="AK227" i="7"/>
  <c r="A228" i="7"/>
  <c r="B228" i="7"/>
  <c r="D228" i="7"/>
  <c r="E228" i="7"/>
  <c r="F228" i="7"/>
  <c r="G228" i="7"/>
  <c r="H228" i="7"/>
  <c r="I228" i="7"/>
  <c r="J228" i="7"/>
  <c r="L228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AH228" i="7"/>
  <c r="AI228" i="7"/>
  <c r="AJ228" i="7"/>
  <c r="AK228" i="7"/>
  <c r="A229" i="7"/>
  <c r="B229" i="7"/>
  <c r="D229" i="7"/>
  <c r="E229" i="7"/>
  <c r="F229" i="7"/>
  <c r="G229" i="7"/>
  <c r="H229" i="7"/>
  <c r="I229" i="7"/>
  <c r="J229" i="7"/>
  <c r="L229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AH229" i="7"/>
  <c r="AI229" i="7"/>
  <c r="AJ229" i="7"/>
  <c r="AK229" i="7"/>
  <c r="A230" i="7"/>
  <c r="B230" i="7"/>
  <c r="D230" i="7"/>
  <c r="E230" i="7"/>
  <c r="F230" i="7"/>
  <c r="G230" i="7"/>
  <c r="H230" i="7"/>
  <c r="I230" i="7"/>
  <c r="J230" i="7"/>
  <c r="L230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AH230" i="7"/>
  <c r="AI230" i="7"/>
  <c r="AJ230" i="7"/>
  <c r="AK230" i="7"/>
  <c r="A231" i="7"/>
  <c r="B231" i="7"/>
  <c r="D231" i="7"/>
  <c r="E231" i="7"/>
  <c r="F231" i="7"/>
  <c r="G231" i="7"/>
  <c r="H231" i="7"/>
  <c r="I231" i="7"/>
  <c r="J231" i="7"/>
  <c r="L231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AH231" i="7"/>
  <c r="AI231" i="7"/>
  <c r="AJ231" i="7"/>
  <c r="AK231" i="7"/>
  <c r="A232" i="7"/>
  <c r="B232" i="7"/>
  <c r="D232" i="7"/>
  <c r="E232" i="7"/>
  <c r="F232" i="7"/>
  <c r="G232" i="7"/>
  <c r="H232" i="7"/>
  <c r="I232" i="7"/>
  <c r="J232" i="7"/>
  <c r="L232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AH232" i="7"/>
  <c r="AI232" i="7"/>
  <c r="AJ232" i="7"/>
  <c r="AK232" i="7"/>
  <c r="A233" i="7"/>
  <c r="B233" i="7"/>
  <c r="D233" i="7"/>
  <c r="E233" i="7"/>
  <c r="F233" i="7"/>
  <c r="G233" i="7"/>
  <c r="H233" i="7"/>
  <c r="I233" i="7"/>
  <c r="J233" i="7"/>
  <c r="L233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AH233" i="7"/>
  <c r="AI233" i="7"/>
  <c r="AJ233" i="7"/>
  <c r="AK233" i="7"/>
  <c r="A234" i="7"/>
  <c r="B234" i="7"/>
  <c r="D234" i="7"/>
  <c r="E234" i="7"/>
  <c r="F234" i="7"/>
  <c r="G234" i="7"/>
  <c r="H234" i="7"/>
  <c r="I234" i="7"/>
  <c r="J234" i="7"/>
  <c r="L234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AH234" i="7"/>
  <c r="AI234" i="7"/>
  <c r="AJ234" i="7"/>
  <c r="AK234" i="7"/>
  <c r="A235" i="7"/>
  <c r="B235" i="7"/>
  <c r="D235" i="7"/>
  <c r="E235" i="7"/>
  <c r="F235" i="7"/>
  <c r="G235" i="7"/>
  <c r="H235" i="7"/>
  <c r="I235" i="7"/>
  <c r="J235" i="7"/>
  <c r="L235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AH235" i="7"/>
  <c r="AI235" i="7"/>
  <c r="AJ235" i="7"/>
  <c r="AK235" i="7"/>
  <c r="A236" i="7"/>
  <c r="B236" i="7"/>
  <c r="D236" i="7"/>
  <c r="E236" i="7"/>
  <c r="F236" i="7"/>
  <c r="G236" i="7"/>
  <c r="H236" i="7"/>
  <c r="I236" i="7"/>
  <c r="J236" i="7"/>
  <c r="L236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AH236" i="7"/>
  <c r="AI236" i="7"/>
  <c r="AJ236" i="7"/>
  <c r="AK236" i="7"/>
  <c r="A237" i="7"/>
  <c r="B237" i="7"/>
  <c r="D237" i="7"/>
  <c r="E237" i="7"/>
  <c r="F237" i="7"/>
  <c r="G237" i="7"/>
  <c r="H237" i="7"/>
  <c r="I237" i="7"/>
  <c r="J237" i="7"/>
  <c r="L237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AH237" i="7"/>
  <c r="AI237" i="7"/>
  <c r="AJ237" i="7"/>
  <c r="AK237" i="7"/>
  <c r="A238" i="7"/>
  <c r="B238" i="7"/>
  <c r="D238" i="7"/>
  <c r="E238" i="7"/>
  <c r="F238" i="7"/>
  <c r="G238" i="7"/>
  <c r="H238" i="7"/>
  <c r="I238" i="7"/>
  <c r="J238" i="7"/>
  <c r="L238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AH238" i="7"/>
  <c r="AI238" i="7"/>
  <c r="AJ238" i="7"/>
  <c r="AK238" i="7"/>
  <c r="A239" i="7"/>
  <c r="B239" i="7"/>
  <c r="D239" i="7"/>
  <c r="E239" i="7"/>
  <c r="F239" i="7"/>
  <c r="G239" i="7"/>
  <c r="H239" i="7"/>
  <c r="I239" i="7"/>
  <c r="J239" i="7"/>
  <c r="L239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AH239" i="7"/>
  <c r="AI239" i="7"/>
  <c r="AJ239" i="7"/>
  <c r="AK239" i="7"/>
  <c r="A240" i="7"/>
  <c r="B240" i="7"/>
  <c r="D240" i="7"/>
  <c r="E240" i="7"/>
  <c r="F240" i="7"/>
  <c r="G240" i="7"/>
  <c r="H240" i="7"/>
  <c r="I240" i="7"/>
  <c r="J240" i="7"/>
  <c r="L240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AH240" i="7"/>
  <c r="AI240" i="7"/>
  <c r="AJ240" i="7"/>
  <c r="AK240" i="7"/>
  <c r="A241" i="7"/>
  <c r="B241" i="7"/>
  <c r="D241" i="7"/>
  <c r="E241" i="7"/>
  <c r="F241" i="7"/>
  <c r="G241" i="7"/>
  <c r="H241" i="7"/>
  <c r="I241" i="7"/>
  <c r="J241" i="7"/>
  <c r="L241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AH241" i="7"/>
  <c r="AI241" i="7"/>
  <c r="AJ241" i="7"/>
  <c r="AK241" i="7"/>
  <c r="A242" i="7"/>
  <c r="B242" i="7"/>
  <c r="D242" i="7"/>
  <c r="E242" i="7"/>
  <c r="F242" i="7"/>
  <c r="G242" i="7"/>
  <c r="H242" i="7"/>
  <c r="I242" i="7"/>
  <c r="J242" i="7"/>
  <c r="L242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AH242" i="7"/>
  <c r="AI242" i="7"/>
  <c r="AJ242" i="7"/>
  <c r="AK242" i="7"/>
  <c r="A243" i="7"/>
  <c r="B243" i="7"/>
  <c r="D243" i="7"/>
  <c r="E243" i="7"/>
  <c r="F243" i="7"/>
  <c r="G243" i="7"/>
  <c r="H243" i="7"/>
  <c r="I243" i="7"/>
  <c r="J243" i="7"/>
  <c r="L243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AH243" i="7"/>
  <c r="AI243" i="7"/>
  <c r="AJ243" i="7"/>
  <c r="AK243" i="7"/>
  <c r="AE110" i="7" l="1"/>
  <c r="W110" i="7"/>
  <c r="O110" i="7"/>
  <c r="F110" i="7"/>
  <c r="AD110" i="7"/>
  <c r="V110" i="7"/>
  <c r="N110" i="7"/>
  <c r="AK110" i="7"/>
  <c r="U110" i="7"/>
  <c r="L110" i="7"/>
  <c r="AI110" i="7"/>
  <c r="AA110" i="7"/>
  <c r="S110" i="7"/>
  <c r="J110" i="7"/>
  <c r="M110" i="7"/>
  <c r="T110" i="7"/>
  <c r="AH110" i="7"/>
  <c r="Z110" i="7"/>
  <c r="R110" i="7"/>
  <c r="I110" i="7"/>
  <c r="D128" i="7"/>
  <c r="D110" i="7"/>
  <c r="AJ110" i="7"/>
  <c r="AG110" i="7"/>
  <c r="Y110" i="7"/>
  <c r="Q110" i="7"/>
  <c r="H110" i="7"/>
  <c r="AC110" i="7"/>
  <c r="AB110" i="7"/>
  <c r="AF110" i="7"/>
  <c r="X110" i="7"/>
  <c r="P110" i="7"/>
  <c r="G110" i="7"/>
  <c r="G54" i="40"/>
  <c r="F2" i="40"/>
  <c r="X108" i="7"/>
  <c r="X105" i="7"/>
  <c r="X106" i="7" s="1"/>
  <c r="G105" i="7"/>
  <c r="G106" i="7" s="1"/>
  <c r="G108" i="7"/>
  <c r="E117" i="7"/>
  <c r="Y104" i="7"/>
  <c r="AJ104" i="7"/>
  <c r="AB104" i="7"/>
  <c r="T104" i="7"/>
  <c r="L105" i="7"/>
  <c r="AG104" i="7"/>
  <c r="H105" i="7"/>
  <c r="H106" i="7" s="1"/>
  <c r="AK104" i="7"/>
  <c r="AC104" i="7"/>
  <c r="U104" i="7"/>
  <c r="M105" i="7"/>
  <c r="D105" i="7"/>
  <c r="D106" i="7" s="1"/>
  <c r="AD114" i="7"/>
  <c r="AD115" i="7" s="1"/>
  <c r="N113" i="7"/>
  <c r="AF104" i="7"/>
  <c r="X104" i="7"/>
  <c r="P104" i="7"/>
  <c r="Q104" i="7"/>
  <c r="V113" i="7"/>
  <c r="F44" i="40"/>
  <c r="G44" i="40"/>
  <c r="F35" i="40"/>
  <c r="F54" i="40"/>
  <c r="G10" i="40"/>
  <c r="F10" i="40"/>
  <c r="G18" i="40"/>
  <c r="F18" i="40"/>
  <c r="G26" i="40"/>
  <c r="F26" i="40"/>
  <c r="G2" i="40"/>
  <c r="L106" i="7"/>
  <c r="AA119" i="7"/>
  <c r="AA122" i="7"/>
  <c r="AA123" i="7"/>
  <c r="AA126" i="7"/>
  <c r="W119" i="7"/>
  <c r="W122" i="7"/>
  <c r="W123" i="7"/>
  <c r="W126" i="7"/>
  <c r="O119" i="7"/>
  <c r="O122" i="7"/>
  <c r="O123" i="7"/>
  <c r="O126" i="7"/>
  <c r="F119" i="7"/>
  <c r="F122" i="7"/>
  <c r="F123" i="7"/>
  <c r="F126" i="7"/>
  <c r="W113" i="7"/>
  <c r="W114" i="7"/>
  <c r="W117" i="7"/>
  <c r="AH128" i="7"/>
  <c r="Z128" i="7"/>
  <c r="AH119" i="7"/>
  <c r="AH122" i="7"/>
  <c r="AH123" i="7"/>
  <c r="AH126" i="7"/>
  <c r="AD119" i="7"/>
  <c r="AD122" i="7"/>
  <c r="AD123" i="7"/>
  <c r="AD126" i="7"/>
  <c r="Z119" i="7"/>
  <c r="Z122" i="7"/>
  <c r="Z123" i="7"/>
  <c r="Z126" i="7"/>
  <c r="V119" i="7"/>
  <c r="V122" i="7"/>
  <c r="V120" i="7" s="1"/>
  <c r="V123" i="7"/>
  <c r="V126" i="7"/>
  <c r="R119" i="7"/>
  <c r="R122" i="7"/>
  <c r="R123" i="7"/>
  <c r="R126" i="7"/>
  <c r="N119" i="7"/>
  <c r="N122" i="7"/>
  <c r="N123" i="7"/>
  <c r="N126" i="7"/>
  <c r="I119" i="7"/>
  <c r="I122" i="7"/>
  <c r="I123" i="7"/>
  <c r="I126" i="7"/>
  <c r="E119" i="7"/>
  <c r="E122" i="7"/>
  <c r="E123" i="7"/>
  <c r="E126" i="7"/>
  <c r="AH113" i="7"/>
  <c r="Z113" i="7"/>
  <c r="Z120" i="7" s="1"/>
  <c r="R113" i="7"/>
  <c r="I113" i="7"/>
  <c r="I114" i="7"/>
  <c r="AK128" i="7"/>
  <c r="AG128" i="7"/>
  <c r="AC128" i="7"/>
  <c r="Y128" i="7"/>
  <c r="U128" i="7"/>
  <c r="Q128" i="7"/>
  <c r="L104" i="7"/>
  <c r="G104" i="7"/>
  <c r="AJ108" i="7"/>
  <c r="T108" i="7"/>
  <c r="AJ105" i="7"/>
  <c r="T105" i="7"/>
  <c r="Z117" i="7"/>
  <c r="I117" i="7"/>
  <c r="Z114" i="7"/>
  <c r="E114" i="7"/>
  <c r="E113" i="7"/>
  <c r="E120" i="7" s="1"/>
  <c r="AE119" i="7"/>
  <c r="AE122" i="7"/>
  <c r="AE123" i="7"/>
  <c r="AE126" i="7"/>
  <c r="S119" i="7"/>
  <c r="S122" i="7"/>
  <c r="S123" i="7"/>
  <c r="S126" i="7"/>
  <c r="AI114" i="7"/>
  <c r="AI117" i="7"/>
  <c r="AI113" i="7"/>
  <c r="AA114" i="7"/>
  <c r="AA117" i="7"/>
  <c r="AA113" i="7"/>
  <c r="AD128" i="7"/>
  <c r="V128" i="7"/>
  <c r="M106" i="7"/>
  <c r="AK119" i="7"/>
  <c r="AK122" i="7"/>
  <c r="AK123" i="7"/>
  <c r="AK126" i="7"/>
  <c r="AG119" i="7"/>
  <c r="AG122" i="7"/>
  <c r="AG123" i="7"/>
  <c r="AC119" i="7"/>
  <c r="AC122" i="7"/>
  <c r="AC123" i="7"/>
  <c r="AC126" i="7"/>
  <c r="Y119" i="7"/>
  <c r="Y122" i="7"/>
  <c r="Y111" i="7" s="1"/>
  <c r="Y123" i="7"/>
  <c r="U119" i="7"/>
  <c r="U122" i="7"/>
  <c r="U123" i="7"/>
  <c r="U126" i="7"/>
  <c r="Q119" i="7"/>
  <c r="Q122" i="7"/>
  <c r="Q123" i="7"/>
  <c r="M119" i="7"/>
  <c r="M122" i="7"/>
  <c r="M123" i="7"/>
  <c r="M126" i="7"/>
  <c r="H119" i="7"/>
  <c r="H122" i="7"/>
  <c r="H123" i="7"/>
  <c r="H126" i="7"/>
  <c r="D119" i="7"/>
  <c r="D123" i="7"/>
  <c r="D124" i="7" s="1"/>
  <c r="D122" i="7"/>
  <c r="D126" i="7"/>
  <c r="AK113" i="7"/>
  <c r="AK120" i="7" s="1"/>
  <c r="AK114" i="7"/>
  <c r="AK117" i="7"/>
  <c r="AG113" i="7"/>
  <c r="AG114" i="7"/>
  <c r="AG117" i="7"/>
  <c r="AC113" i="7"/>
  <c r="AC114" i="7"/>
  <c r="AC117" i="7"/>
  <c r="Y113" i="7"/>
  <c r="Y120" i="7" s="1"/>
  <c r="Y114" i="7"/>
  <c r="Y117" i="7"/>
  <c r="U113" i="7"/>
  <c r="U114" i="7"/>
  <c r="U117" i="7"/>
  <c r="Q113" i="7"/>
  <c r="Q114" i="7"/>
  <c r="Q117" i="7"/>
  <c r="M113" i="7"/>
  <c r="M114" i="7"/>
  <c r="M117" i="7"/>
  <c r="H113" i="7"/>
  <c r="H114" i="7"/>
  <c r="H117" i="7"/>
  <c r="D114" i="7"/>
  <c r="D115" i="7" s="1"/>
  <c r="D113" i="7"/>
  <c r="AJ128" i="7"/>
  <c r="AF128" i="7"/>
  <c r="AB128" i="7"/>
  <c r="X128" i="7"/>
  <c r="T128" i="7"/>
  <c r="P128" i="7"/>
  <c r="L128" i="7"/>
  <c r="G128" i="7"/>
  <c r="AI104" i="7"/>
  <c r="AI105" i="7"/>
  <c r="AI108" i="7"/>
  <c r="AE104" i="7"/>
  <c r="AE105" i="7"/>
  <c r="AE108" i="7"/>
  <c r="AA104" i="7"/>
  <c r="AA105" i="7"/>
  <c r="AA108" i="7"/>
  <c r="W104" i="7"/>
  <c r="W105" i="7"/>
  <c r="W108" i="7"/>
  <c r="S104" i="7"/>
  <c r="S111" i="7" s="1"/>
  <c r="S105" i="7"/>
  <c r="S108" i="7"/>
  <c r="O104" i="7"/>
  <c r="O111" i="7" s="1"/>
  <c r="O105" i="7"/>
  <c r="O108" i="7"/>
  <c r="J105" i="7"/>
  <c r="J108" i="7"/>
  <c r="F105" i="7"/>
  <c r="F108" i="7"/>
  <c r="AF108" i="7"/>
  <c r="P108" i="7"/>
  <c r="AF105" i="7"/>
  <c r="P105" i="7"/>
  <c r="D117" i="7"/>
  <c r="V117" i="7"/>
  <c r="V114" i="7"/>
  <c r="AD113" i="7"/>
  <c r="AG126" i="7"/>
  <c r="AI119" i="7"/>
  <c r="AI122" i="7"/>
  <c r="AI123" i="7"/>
  <c r="AI126" i="7"/>
  <c r="J119" i="7"/>
  <c r="J122" i="7"/>
  <c r="J123" i="7"/>
  <c r="J126" i="7"/>
  <c r="AE113" i="7"/>
  <c r="AE114" i="7"/>
  <c r="AE117" i="7"/>
  <c r="S114" i="7"/>
  <c r="S117" i="7"/>
  <c r="S113" i="7"/>
  <c r="S120" i="7" s="1"/>
  <c r="O113" i="7"/>
  <c r="O120" i="7" s="1"/>
  <c r="O114" i="7"/>
  <c r="O117" i="7"/>
  <c r="J117" i="7"/>
  <c r="J113" i="7"/>
  <c r="J114" i="7"/>
  <c r="F113" i="7"/>
  <c r="F114" i="7"/>
  <c r="F117" i="7"/>
  <c r="R128" i="7"/>
  <c r="AC111" i="7"/>
  <c r="AJ119" i="7"/>
  <c r="AJ122" i="7"/>
  <c r="AJ111" i="7" s="1"/>
  <c r="AJ123" i="7"/>
  <c r="AJ126" i="7"/>
  <c r="AF119" i="7"/>
  <c r="AF122" i="7"/>
  <c r="AF123" i="7"/>
  <c r="AF126" i="7"/>
  <c r="AB119" i="7"/>
  <c r="AB122" i="7"/>
  <c r="AB123" i="7"/>
  <c r="AB126" i="7"/>
  <c r="X119" i="7"/>
  <c r="X122" i="7"/>
  <c r="X129" i="7" s="1"/>
  <c r="X123" i="7"/>
  <c r="X126" i="7"/>
  <c r="T119" i="7"/>
  <c r="T122" i="7"/>
  <c r="T123" i="7"/>
  <c r="T126" i="7"/>
  <c r="P119" i="7"/>
  <c r="P122" i="7"/>
  <c r="P111" i="7" s="1"/>
  <c r="P123" i="7"/>
  <c r="P126" i="7"/>
  <c r="L119" i="7"/>
  <c r="L122" i="7"/>
  <c r="L123" i="7"/>
  <c r="L126" i="7"/>
  <c r="G119" i="7"/>
  <c r="G122" i="7"/>
  <c r="G123" i="7"/>
  <c r="G126" i="7"/>
  <c r="B123" i="7"/>
  <c r="AJ113" i="7"/>
  <c r="AJ120" i="7" s="1"/>
  <c r="AJ114" i="7"/>
  <c r="AJ117" i="7"/>
  <c r="AF113" i="7"/>
  <c r="AF114" i="7"/>
  <c r="AF117" i="7"/>
  <c r="AB113" i="7"/>
  <c r="AB114" i="7"/>
  <c r="AB117" i="7"/>
  <c r="X113" i="7"/>
  <c r="X114" i="7"/>
  <c r="X117" i="7"/>
  <c r="T113" i="7"/>
  <c r="T120" i="7" s="1"/>
  <c r="T114" i="7"/>
  <c r="T117" i="7"/>
  <c r="P113" i="7"/>
  <c r="P114" i="7"/>
  <c r="P117" i="7"/>
  <c r="L113" i="7"/>
  <c r="L114" i="7"/>
  <c r="L117" i="7"/>
  <c r="G113" i="7"/>
  <c r="G114" i="7"/>
  <c r="G117" i="7"/>
  <c r="B114" i="7"/>
  <c r="AI128" i="7"/>
  <c r="AE128" i="7"/>
  <c r="AA128" i="7"/>
  <c r="W128" i="7"/>
  <c r="S128" i="7"/>
  <c r="AH104" i="7"/>
  <c r="AD104" i="7"/>
  <c r="AD111" i="7" s="1"/>
  <c r="Z104" i="7"/>
  <c r="V104" i="7"/>
  <c r="R104" i="7"/>
  <c r="N104" i="7"/>
  <c r="N111" i="7" s="1"/>
  <c r="I105" i="7"/>
  <c r="E105" i="7"/>
  <c r="AB108" i="7"/>
  <c r="L108" i="7"/>
  <c r="AB105" i="7"/>
  <c r="J104" i="7"/>
  <c r="AH117" i="7"/>
  <c r="R117" i="7"/>
  <c r="AH114" i="7"/>
  <c r="R114" i="7"/>
  <c r="Y126" i="7"/>
  <c r="F104" i="7"/>
  <c r="AD117" i="7"/>
  <c r="N117" i="7"/>
  <c r="N114" i="7"/>
  <c r="Q126" i="7"/>
  <c r="O128" i="7"/>
  <c r="J128" i="7"/>
  <c r="F128" i="7"/>
  <c r="I104" i="7"/>
  <c r="E104" i="7"/>
  <c r="N128" i="7"/>
  <c r="I128" i="7"/>
  <c r="E128" i="7"/>
  <c r="D104" i="7"/>
  <c r="D111" i="7" s="1"/>
  <c r="D108" i="7"/>
  <c r="AH108" i="7"/>
  <c r="AD108" i="7"/>
  <c r="Z108" i="7"/>
  <c r="V108" i="7"/>
  <c r="R108" i="7"/>
  <c r="N108" i="7"/>
  <c r="I108" i="7"/>
  <c r="E108" i="7"/>
  <c r="AH105" i="7"/>
  <c r="AD105" i="7"/>
  <c r="Z105" i="7"/>
  <c r="V105" i="7"/>
  <c r="R105" i="7"/>
  <c r="N105" i="7"/>
  <c r="M104" i="7"/>
  <c r="H104" i="7"/>
  <c r="M128" i="7"/>
  <c r="H128" i="7"/>
  <c r="B105" i="7"/>
  <c r="AK108" i="7"/>
  <c r="AG108" i="7"/>
  <c r="AC108" i="7"/>
  <c r="Y108" i="7"/>
  <c r="U108" i="7"/>
  <c r="Q108" i="7"/>
  <c r="M108" i="7"/>
  <c r="H108" i="7"/>
  <c r="AK105" i="7"/>
  <c r="AG105" i="7"/>
  <c r="AC105" i="7"/>
  <c r="Y105" i="7"/>
  <c r="U105" i="7"/>
  <c r="Q105" i="7"/>
  <c r="E129" i="7"/>
  <c r="AL83" i="7"/>
  <c r="AL84" i="7"/>
  <c r="AF111" i="7" l="1"/>
  <c r="AC120" i="7"/>
  <c r="F120" i="7"/>
  <c r="H107" i="7"/>
  <c r="U120" i="7"/>
  <c r="AG111" i="7"/>
  <c r="G107" i="7"/>
  <c r="R111" i="7"/>
  <c r="AF129" i="7"/>
  <c r="Z111" i="7"/>
  <c r="W111" i="7"/>
  <c r="AG120" i="7"/>
  <c r="AF120" i="7"/>
  <c r="Y129" i="7"/>
  <c r="I111" i="7"/>
  <c r="F111" i="7"/>
  <c r="P120" i="7"/>
  <c r="X107" i="7"/>
  <c r="T129" i="7"/>
  <c r="D120" i="7"/>
  <c r="AK111" i="7"/>
  <c r="W120" i="7"/>
  <c r="Q120" i="7"/>
  <c r="D107" i="7"/>
  <c r="P129" i="7"/>
  <c r="M111" i="7"/>
  <c r="T111" i="7"/>
  <c r="AA111" i="7"/>
  <c r="H129" i="7"/>
  <c r="AA120" i="7"/>
  <c r="V129" i="7"/>
  <c r="AB111" i="7"/>
  <c r="Q111" i="7"/>
  <c r="V111" i="7"/>
  <c r="L120" i="7"/>
  <c r="AI129" i="7"/>
  <c r="R120" i="7"/>
  <c r="L111" i="7"/>
  <c r="I120" i="7"/>
  <c r="N120" i="7"/>
  <c r="AB129" i="7"/>
  <c r="AH111" i="7"/>
  <c r="AB120" i="7"/>
  <c r="U111" i="7"/>
  <c r="AH120" i="7"/>
  <c r="AJ129" i="7"/>
  <c r="G129" i="7"/>
  <c r="L129" i="7"/>
  <c r="J111" i="7"/>
  <c r="Q106" i="7"/>
  <c r="Q107" i="7"/>
  <c r="AD106" i="7"/>
  <c r="AD107" i="7"/>
  <c r="L115" i="7"/>
  <c r="L116" i="7"/>
  <c r="AB115" i="7"/>
  <c r="AB116" i="7"/>
  <c r="L124" i="7"/>
  <c r="L125" i="7"/>
  <c r="J124" i="7"/>
  <c r="J125" i="7"/>
  <c r="AG115" i="7"/>
  <c r="AG116" i="7"/>
  <c r="M124" i="7"/>
  <c r="M125" i="7"/>
  <c r="Q124" i="7"/>
  <c r="Q125" i="7"/>
  <c r="AH106" i="7"/>
  <c r="AH107" i="7"/>
  <c r="N115" i="7"/>
  <c r="N116" i="7"/>
  <c r="G115" i="7"/>
  <c r="G116" i="7"/>
  <c r="X115" i="7"/>
  <c r="X116" i="7"/>
  <c r="P124" i="7"/>
  <c r="P125" i="7"/>
  <c r="AF124" i="7"/>
  <c r="AF125" i="7"/>
  <c r="AE120" i="7"/>
  <c r="AI124" i="7"/>
  <c r="AI125" i="7"/>
  <c r="AD120" i="7"/>
  <c r="P106" i="7"/>
  <c r="P107" i="7"/>
  <c r="S106" i="7"/>
  <c r="S107" i="7"/>
  <c r="AI106" i="7"/>
  <c r="AI107" i="7"/>
  <c r="M115" i="7"/>
  <c r="M116" i="7"/>
  <c r="AC115" i="7"/>
  <c r="AC116" i="7"/>
  <c r="U124" i="7"/>
  <c r="U125" i="7"/>
  <c r="Y124" i="7"/>
  <c r="Y125" i="7"/>
  <c r="AI120" i="7"/>
  <c r="E124" i="7"/>
  <c r="E125" i="7"/>
  <c r="V124" i="7"/>
  <c r="V125" i="7"/>
  <c r="AA124" i="7"/>
  <c r="AA125" i="7"/>
  <c r="AG106" i="7"/>
  <c r="AG107" i="7"/>
  <c r="F115" i="7"/>
  <c r="F116" i="7"/>
  <c r="Q115" i="7"/>
  <c r="Q116" i="7"/>
  <c r="AA115" i="7"/>
  <c r="AA116" i="7"/>
  <c r="Z115" i="7"/>
  <c r="Z116" i="7"/>
  <c r="AJ106" i="7"/>
  <c r="AJ107" i="7"/>
  <c r="R124" i="7"/>
  <c r="R125" i="7"/>
  <c r="AH124" i="7"/>
  <c r="AH125" i="7"/>
  <c r="U106" i="7"/>
  <c r="U107" i="7"/>
  <c r="R106" i="7"/>
  <c r="R107" i="7"/>
  <c r="H111" i="7"/>
  <c r="V106" i="7"/>
  <c r="V107" i="7"/>
  <c r="R115" i="7"/>
  <c r="R116" i="7"/>
  <c r="E106" i="7"/>
  <c r="E107" i="7"/>
  <c r="G120" i="7"/>
  <c r="T115" i="7"/>
  <c r="T116" i="7"/>
  <c r="X120" i="7"/>
  <c r="AJ115" i="7"/>
  <c r="AJ116" i="7"/>
  <c r="T124" i="7"/>
  <c r="T125" i="7"/>
  <c r="AJ124" i="7"/>
  <c r="AJ125" i="7"/>
  <c r="J115" i="7"/>
  <c r="J116" i="7"/>
  <c r="O115" i="7"/>
  <c r="O116" i="7"/>
  <c r="S115" i="7"/>
  <c r="S116" i="7"/>
  <c r="V115" i="7"/>
  <c r="V116" i="7"/>
  <c r="AF106" i="7"/>
  <c r="AF107" i="7"/>
  <c r="F106" i="7"/>
  <c r="F107" i="7"/>
  <c r="O106" i="7"/>
  <c r="O107" i="7"/>
  <c r="AE106" i="7"/>
  <c r="AE107" i="7"/>
  <c r="AI111" i="7"/>
  <c r="H115" i="7"/>
  <c r="H116" i="7"/>
  <c r="M120" i="7"/>
  <c r="Y115" i="7"/>
  <c r="Y116" i="7"/>
  <c r="AC124" i="7"/>
  <c r="AC125" i="7"/>
  <c r="AG124" i="7"/>
  <c r="AG125" i="7"/>
  <c r="S124" i="7"/>
  <c r="S125" i="7"/>
  <c r="I124" i="7"/>
  <c r="I125" i="7"/>
  <c r="Z124" i="7"/>
  <c r="Z125" i="7"/>
  <c r="W115" i="7"/>
  <c r="W116" i="7"/>
  <c r="F124" i="7"/>
  <c r="F125" i="7"/>
  <c r="X111" i="7"/>
  <c r="L107" i="7"/>
  <c r="N106" i="7"/>
  <c r="N107" i="7"/>
  <c r="AB124" i="7"/>
  <c r="AB125" i="7"/>
  <c r="AE115" i="7"/>
  <c r="AE116" i="7"/>
  <c r="J106" i="7"/>
  <c r="J107" i="7"/>
  <c r="W106" i="7"/>
  <c r="W107" i="7"/>
  <c r="AK106" i="7"/>
  <c r="AK107" i="7"/>
  <c r="Y106" i="7"/>
  <c r="Y107" i="7"/>
  <c r="S129" i="7"/>
  <c r="AC106" i="7"/>
  <c r="AC107" i="7"/>
  <c r="Z106" i="7"/>
  <c r="Z107" i="7"/>
  <c r="AH115" i="7"/>
  <c r="AH116" i="7"/>
  <c r="AB106" i="7"/>
  <c r="AB107" i="7"/>
  <c r="I106" i="7"/>
  <c r="I107" i="7"/>
  <c r="P115" i="7"/>
  <c r="P116" i="7"/>
  <c r="AF115" i="7"/>
  <c r="AF116" i="7"/>
  <c r="G124" i="7"/>
  <c r="G125" i="7"/>
  <c r="X124" i="7"/>
  <c r="X125" i="7"/>
  <c r="J120" i="7"/>
  <c r="AA106" i="7"/>
  <c r="AA107" i="7"/>
  <c r="AE111" i="7"/>
  <c r="H120" i="7"/>
  <c r="U115" i="7"/>
  <c r="U116" i="7"/>
  <c r="AK115" i="7"/>
  <c r="AK116" i="7"/>
  <c r="H124" i="7"/>
  <c r="H125" i="7"/>
  <c r="AK124" i="7"/>
  <c r="AK125" i="7"/>
  <c r="M107" i="7"/>
  <c r="AI115" i="7"/>
  <c r="AI116" i="7"/>
  <c r="AE124" i="7"/>
  <c r="AE125" i="7"/>
  <c r="E115" i="7"/>
  <c r="E116" i="7"/>
  <c r="T106" i="7"/>
  <c r="T107" i="7"/>
  <c r="G111" i="7"/>
  <c r="I115" i="7"/>
  <c r="I116" i="7"/>
  <c r="N124" i="7"/>
  <c r="N125" i="7"/>
  <c r="AD124" i="7"/>
  <c r="AD125" i="7"/>
  <c r="O124" i="7"/>
  <c r="O125" i="7"/>
  <c r="W124" i="7"/>
  <c r="W125" i="7"/>
  <c r="AD116" i="7"/>
  <c r="AE129" i="7"/>
  <c r="O129" i="7"/>
  <c r="AH129" i="7"/>
  <c r="R129" i="7"/>
  <c r="AK129" i="7"/>
  <c r="U129" i="7"/>
  <c r="D129" i="7"/>
  <c r="AA129" i="7"/>
  <c r="J129" i="7"/>
  <c r="AD129" i="7"/>
  <c r="N129" i="7"/>
  <c r="AG129" i="7"/>
  <c r="Q129" i="7"/>
  <c r="D125" i="7"/>
  <c r="W129" i="7"/>
  <c r="F129" i="7"/>
  <c r="Z129" i="7"/>
  <c r="I129" i="7"/>
  <c r="AC129" i="7"/>
  <c r="M129" i="7"/>
  <c r="D116" i="7"/>
  <c r="H189" i="7" l="1"/>
  <c r="A212" i="7"/>
  <c r="B212" i="7"/>
  <c r="D212" i="7"/>
  <c r="E212" i="7"/>
  <c r="F212" i="7"/>
  <c r="G212" i="7"/>
  <c r="H212" i="7"/>
  <c r="I212" i="7"/>
  <c r="J212" i="7"/>
  <c r="L212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AH212" i="7"/>
  <c r="AI212" i="7"/>
  <c r="AJ212" i="7"/>
  <c r="AK212" i="7"/>
  <c r="A213" i="7"/>
  <c r="B213" i="7"/>
  <c r="D213" i="7"/>
  <c r="E213" i="7"/>
  <c r="F213" i="7"/>
  <c r="G213" i="7"/>
  <c r="H213" i="7"/>
  <c r="I213" i="7"/>
  <c r="J213" i="7"/>
  <c r="L213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AH213" i="7"/>
  <c r="AI213" i="7"/>
  <c r="AJ213" i="7"/>
  <c r="AK213" i="7"/>
  <c r="A214" i="7"/>
  <c r="B214" i="7"/>
  <c r="D214" i="7"/>
  <c r="E214" i="7"/>
  <c r="F214" i="7"/>
  <c r="G214" i="7"/>
  <c r="H214" i="7"/>
  <c r="I214" i="7"/>
  <c r="J214" i="7"/>
  <c r="L214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AH214" i="7"/>
  <c r="AI214" i="7"/>
  <c r="AJ214" i="7"/>
  <c r="AK214" i="7"/>
  <c r="A215" i="7"/>
  <c r="B215" i="7"/>
  <c r="D215" i="7"/>
  <c r="E215" i="7"/>
  <c r="F215" i="7"/>
  <c r="G215" i="7"/>
  <c r="H215" i="7"/>
  <c r="I215" i="7"/>
  <c r="J215" i="7"/>
  <c r="L215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AH215" i="7"/>
  <c r="AI215" i="7"/>
  <c r="AJ215" i="7"/>
  <c r="AK215" i="7"/>
  <c r="A216" i="7"/>
  <c r="B216" i="7"/>
  <c r="D216" i="7"/>
  <c r="E216" i="7"/>
  <c r="F216" i="7"/>
  <c r="G216" i="7"/>
  <c r="H216" i="7"/>
  <c r="I216" i="7"/>
  <c r="J216" i="7"/>
  <c r="L216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AH216" i="7"/>
  <c r="AI216" i="7"/>
  <c r="AJ216" i="7"/>
  <c r="AK216" i="7"/>
  <c r="A217" i="7"/>
  <c r="B217" i="7"/>
  <c r="D217" i="7"/>
  <c r="E217" i="7"/>
  <c r="F217" i="7"/>
  <c r="G217" i="7"/>
  <c r="H217" i="7"/>
  <c r="I217" i="7"/>
  <c r="J217" i="7"/>
  <c r="L217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AH217" i="7"/>
  <c r="AI217" i="7"/>
  <c r="AJ217" i="7"/>
  <c r="AK217" i="7"/>
  <c r="A218" i="7"/>
  <c r="B218" i="7"/>
  <c r="D218" i="7"/>
  <c r="E218" i="7"/>
  <c r="F218" i="7"/>
  <c r="G218" i="7"/>
  <c r="H218" i="7"/>
  <c r="I218" i="7"/>
  <c r="J218" i="7"/>
  <c r="L218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AH218" i="7"/>
  <c r="AI218" i="7"/>
  <c r="AJ218" i="7"/>
  <c r="AK218" i="7"/>
  <c r="A219" i="7"/>
  <c r="B219" i="7"/>
  <c r="D219" i="7"/>
  <c r="E219" i="7"/>
  <c r="F219" i="7"/>
  <c r="G219" i="7"/>
  <c r="H219" i="7"/>
  <c r="I219" i="7"/>
  <c r="J219" i="7"/>
  <c r="L219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AH219" i="7"/>
  <c r="AI219" i="7"/>
  <c r="AJ219" i="7"/>
  <c r="AK219" i="7"/>
  <c r="A190" i="7"/>
  <c r="B190" i="7"/>
  <c r="A191" i="7"/>
  <c r="B191" i="7"/>
  <c r="D191" i="7"/>
  <c r="E191" i="7"/>
  <c r="F191" i="7"/>
  <c r="G191" i="7"/>
  <c r="H191" i="7"/>
  <c r="I191" i="7"/>
  <c r="J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AH191" i="7"/>
  <c r="AI191" i="7"/>
  <c r="AJ191" i="7"/>
  <c r="AK191" i="7"/>
  <c r="A192" i="7"/>
  <c r="B192" i="7"/>
  <c r="D192" i="7"/>
  <c r="E192" i="7"/>
  <c r="F192" i="7"/>
  <c r="G192" i="7"/>
  <c r="H192" i="7"/>
  <c r="I192" i="7"/>
  <c r="J192" i="7"/>
  <c r="L192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AH192" i="7"/>
  <c r="AI192" i="7"/>
  <c r="AJ192" i="7"/>
  <c r="AK192" i="7"/>
  <c r="A193" i="7"/>
  <c r="B193" i="7"/>
  <c r="D193" i="7"/>
  <c r="E193" i="7"/>
  <c r="F193" i="7"/>
  <c r="G193" i="7"/>
  <c r="H193" i="7"/>
  <c r="I193" i="7"/>
  <c r="J193" i="7"/>
  <c r="L193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AH193" i="7"/>
  <c r="AI193" i="7"/>
  <c r="AJ193" i="7"/>
  <c r="AK193" i="7"/>
  <c r="A195" i="7"/>
  <c r="B195" i="7"/>
  <c r="D195" i="7"/>
  <c r="E195" i="7"/>
  <c r="F195" i="7"/>
  <c r="G195" i="7"/>
  <c r="H195" i="7"/>
  <c r="I195" i="7"/>
  <c r="J195" i="7"/>
  <c r="L195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AH195" i="7"/>
  <c r="AI195" i="7"/>
  <c r="AJ195" i="7"/>
  <c r="AK195" i="7"/>
  <c r="A196" i="7"/>
  <c r="B196" i="7"/>
  <c r="D196" i="7"/>
  <c r="E196" i="7"/>
  <c r="F196" i="7"/>
  <c r="G196" i="7"/>
  <c r="H196" i="7"/>
  <c r="I196" i="7"/>
  <c r="J196" i="7"/>
  <c r="L196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AH196" i="7"/>
  <c r="AI196" i="7"/>
  <c r="AJ196" i="7"/>
  <c r="AK196" i="7"/>
  <c r="A197" i="7"/>
  <c r="B197" i="7"/>
  <c r="D197" i="7"/>
  <c r="E197" i="7"/>
  <c r="F197" i="7"/>
  <c r="G197" i="7"/>
  <c r="H197" i="7"/>
  <c r="I197" i="7"/>
  <c r="J197" i="7"/>
  <c r="L197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AH197" i="7"/>
  <c r="AI197" i="7"/>
  <c r="AJ197" i="7"/>
  <c r="AK197" i="7"/>
  <c r="A198" i="7"/>
  <c r="B198" i="7"/>
  <c r="D198" i="7"/>
  <c r="E198" i="7"/>
  <c r="F198" i="7"/>
  <c r="G198" i="7"/>
  <c r="H198" i="7"/>
  <c r="I198" i="7"/>
  <c r="J198" i="7"/>
  <c r="L198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AH198" i="7"/>
  <c r="AI198" i="7"/>
  <c r="AJ198" i="7"/>
  <c r="AK198" i="7"/>
  <c r="A199" i="7"/>
  <c r="B199" i="7"/>
  <c r="D199" i="7"/>
  <c r="E199" i="7"/>
  <c r="F199" i="7"/>
  <c r="G199" i="7"/>
  <c r="H199" i="7"/>
  <c r="I199" i="7"/>
  <c r="J199" i="7"/>
  <c r="L199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AH199" i="7"/>
  <c r="AI199" i="7"/>
  <c r="AJ199" i="7"/>
  <c r="AK199" i="7"/>
  <c r="A200" i="7"/>
  <c r="B200" i="7"/>
  <c r="D200" i="7"/>
  <c r="E200" i="7"/>
  <c r="F200" i="7"/>
  <c r="G200" i="7"/>
  <c r="H200" i="7"/>
  <c r="I200" i="7"/>
  <c r="J200" i="7"/>
  <c r="L200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AH200" i="7"/>
  <c r="AI200" i="7"/>
  <c r="AJ200" i="7"/>
  <c r="AK200" i="7"/>
  <c r="A201" i="7"/>
  <c r="B201" i="7"/>
  <c r="D201" i="7"/>
  <c r="E201" i="7"/>
  <c r="F201" i="7"/>
  <c r="G201" i="7"/>
  <c r="H201" i="7"/>
  <c r="I201" i="7"/>
  <c r="J201" i="7"/>
  <c r="L201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AH201" i="7"/>
  <c r="AI201" i="7"/>
  <c r="AJ201" i="7"/>
  <c r="AK201" i="7"/>
  <c r="A202" i="7"/>
  <c r="B202" i="7"/>
  <c r="D202" i="7"/>
  <c r="E202" i="7"/>
  <c r="F202" i="7"/>
  <c r="G202" i="7"/>
  <c r="H202" i="7"/>
  <c r="I202" i="7"/>
  <c r="J202" i="7"/>
  <c r="L202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AH202" i="7"/>
  <c r="AI202" i="7"/>
  <c r="AJ202" i="7"/>
  <c r="AK202" i="7"/>
  <c r="A203" i="7"/>
  <c r="B203" i="7"/>
  <c r="D203" i="7"/>
  <c r="E203" i="7"/>
  <c r="F203" i="7"/>
  <c r="G203" i="7"/>
  <c r="H203" i="7"/>
  <c r="I203" i="7"/>
  <c r="J203" i="7"/>
  <c r="L203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AH203" i="7"/>
  <c r="AI203" i="7"/>
  <c r="AJ203" i="7"/>
  <c r="AK203" i="7"/>
  <c r="A205" i="7"/>
  <c r="B205" i="7"/>
  <c r="D205" i="7"/>
  <c r="E205" i="7"/>
  <c r="F205" i="7"/>
  <c r="G205" i="7"/>
  <c r="H205" i="7"/>
  <c r="I205" i="7"/>
  <c r="J205" i="7"/>
  <c r="L205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AH205" i="7"/>
  <c r="AI205" i="7"/>
  <c r="AJ205" i="7"/>
  <c r="AK205" i="7"/>
  <c r="A206" i="7"/>
  <c r="B206" i="7"/>
  <c r="D206" i="7"/>
  <c r="E206" i="7"/>
  <c r="F206" i="7"/>
  <c r="G206" i="7"/>
  <c r="H206" i="7"/>
  <c r="I206" i="7"/>
  <c r="J206" i="7"/>
  <c r="L206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AH206" i="7"/>
  <c r="AI206" i="7"/>
  <c r="AJ206" i="7"/>
  <c r="AK206" i="7"/>
  <c r="A207" i="7"/>
  <c r="B207" i="7"/>
  <c r="D207" i="7"/>
  <c r="E207" i="7"/>
  <c r="F207" i="7"/>
  <c r="G207" i="7"/>
  <c r="H207" i="7"/>
  <c r="I207" i="7"/>
  <c r="J207" i="7"/>
  <c r="L207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AH207" i="7"/>
  <c r="AI207" i="7"/>
  <c r="AJ207" i="7"/>
  <c r="AK207" i="7"/>
  <c r="A208" i="7"/>
  <c r="B208" i="7"/>
  <c r="D208" i="7"/>
  <c r="E208" i="7"/>
  <c r="F208" i="7"/>
  <c r="G208" i="7"/>
  <c r="H208" i="7"/>
  <c r="I208" i="7"/>
  <c r="J208" i="7"/>
  <c r="L208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AH208" i="7"/>
  <c r="AI208" i="7"/>
  <c r="AJ208" i="7"/>
  <c r="AK208" i="7"/>
  <c r="A209" i="7"/>
  <c r="B209" i="7"/>
  <c r="D209" i="7"/>
  <c r="E209" i="7"/>
  <c r="F209" i="7"/>
  <c r="G209" i="7"/>
  <c r="H209" i="7"/>
  <c r="I209" i="7"/>
  <c r="J209" i="7"/>
  <c r="L209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AH209" i="7"/>
  <c r="AI209" i="7"/>
  <c r="AJ209" i="7"/>
  <c r="AK209" i="7"/>
  <c r="A210" i="7"/>
  <c r="B210" i="7"/>
  <c r="D210" i="7"/>
  <c r="E210" i="7"/>
  <c r="F210" i="7"/>
  <c r="G210" i="7"/>
  <c r="H210" i="7"/>
  <c r="I210" i="7"/>
  <c r="J210" i="7"/>
  <c r="L210" i="7"/>
  <c r="L92" i="7" s="1"/>
  <c r="M210" i="7"/>
  <c r="N210" i="7"/>
  <c r="O210" i="7"/>
  <c r="P210" i="7"/>
  <c r="Q210" i="7"/>
  <c r="R210" i="7"/>
  <c r="S210" i="7"/>
  <c r="T210" i="7"/>
  <c r="T92" i="7" s="1"/>
  <c r="U210" i="7"/>
  <c r="V210" i="7"/>
  <c r="W210" i="7"/>
  <c r="X210" i="7"/>
  <c r="Y210" i="7"/>
  <c r="Z210" i="7"/>
  <c r="AA210" i="7"/>
  <c r="AB210" i="7"/>
  <c r="AB92" i="7" s="1"/>
  <c r="AC210" i="7"/>
  <c r="AD210" i="7"/>
  <c r="AE210" i="7"/>
  <c r="AF210" i="7"/>
  <c r="AG210" i="7"/>
  <c r="AH210" i="7"/>
  <c r="AI210" i="7"/>
  <c r="AJ210" i="7"/>
  <c r="AJ92" i="7" s="1"/>
  <c r="AK210" i="7"/>
  <c r="A211" i="7"/>
  <c r="B211" i="7"/>
  <c r="D211" i="7"/>
  <c r="E211" i="7"/>
  <c r="F211" i="7"/>
  <c r="G211" i="7"/>
  <c r="H211" i="7"/>
  <c r="I211" i="7"/>
  <c r="J211" i="7"/>
  <c r="L211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AH211" i="7"/>
  <c r="AI211" i="7"/>
  <c r="AJ211" i="7"/>
  <c r="AK211" i="7"/>
  <c r="G189" i="7"/>
  <c r="AI92" i="7" l="1"/>
  <c r="AA92" i="7"/>
  <c r="S92" i="7"/>
  <c r="J92" i="7"/>
  <c r="AH92" i="7"/>
  <c r="Z92" i="7"/>
  <c r="R92" i="7"/>
  <c r="I92" i="7"/>
  <c r="AG92" i="7"/>
  <c r="Y92" i="7"/>
  <c r="Q92" i="7"/>
  <c r="H92" i="7"/>
  <c r="L83" i="7"/>
  <c r="AF92" i="7"/>
  <c r="X92" i="7"/>
  <c r="P92" i="7"/>
  <c r="AE92" i="7"/>
  <c r="W92" i="7"/>
  <c r="O92" i="7"/>
  <c r="F92" i="7"/>
  <c r="AD92" i="7"/>
  <c r="V92" i="7"/>
  <c r="N92" i="7"/>
  <c r="E92" i="7"/>
  <c r="AK92" i="7"/>
  <c r="AC92" i="7"/>
  <c r="U92" i="7"/>
  <c r="M92" i="7"/>
  <c r="D92" i="7"/>
  <c r="AD83" i="7"/>
  <c r="D83" i="7"/>
  <c r="T86" i="7"/>
  <c r="S77" i="7"/>
  <c r="G83" i="7"/>
  <c r="N95" i="7"/>
  <c r="N96" i="7"/>
  <c r="J95" i="7"/>
  <c r="J99" i="7"/>
  <c r="J96" i="7"/>
  <c r="F95" i="7"/>
  <c r="F99" i="7"/>
  <c r="F96" i="7"/>
  <c r="AC83" i="7"/>
  <c r="Q83" i="7"/>
  <c r="H83" i="7"/>
  <c r="H87" i="7"/>
  <c r="H86" i="7"/>
  <c r="H93" i="7" s="1"/>
  <c r="H90" i="7"/>
  <c r="L78" i="7"/>
  <c r="L77" i="7"/>
  <c r="L81" i="7"/>
  <c r="P96" i="7"/>
  <c r="P95" i="7"/>
  <c r="P99" i="7"/>
  <c r="L96" i="7"/>
  <c r="L95" i="7"/>
  <c r="L99" i="7"/>
  <c r="G96" i="7"/>
  <c r="G95" i="7"/>
  <c r="G99" i="7"/>
  <c r="AH83" i="7"/>
  <c r="Z83" i="7"/>
  <c r="V83" i="7"/>
  <c r="R83" i="7"/>
  <c r="N83" i="7"/>
  <c r="N86" i="7"/>
  <c r="N90" i="7"/>
  <c r="N87" i="7"/>
  <c r="I83" i="7"/>
  <c r="I86" i="7"/>
  <c r="I90" i="7"/>
  <c r="I87" i="7"/>
  <c r="E83" i="7"/>
  <c r="E86" i="7"/>
  <c r="E90" i="7"/>
  <c r="E87" i="7"/>
  <c r="M78" i="7"/>
  <c r="M77" i="7"/>
  <c r="M81" i="7"/>
  <c r="H78" i="7"/>
  <c r="H77" i="7"/>
  <c r="H81" i="7"/>
  <c r="D77" i="7"/>
  <c r="D78" i="7"/>
  <c r="D79" i="7" s="1"/>
  <c r="D81" i="7"/>
  <c r="O95" i="7"/>
  <c r="O99" i="7"/>
  <c r="O96" i="7"/>
  <c r="AG83" i="7"/>
  <c r="U83" i="7"/>
  <c r="D86" i="7"/>
  <c r="D90" i="7"/>
  <c r="D87" i="7"/>
  <c r="D88" i="7" s="1"/>
  <c r="P78" i="7"/>
  <c r="P77" i="7"/>
  <c r="P81" i="7"/>
  <c r="N99" i="7"/>
  <c r="I96" i="7"/>
  <c r="I95" i="7"/>
  <c r="I99" i="7"/>
  <c r="E96" i="7"/>
  <c r="E95" i="7"/>
  <c r="E99" i="7"/>
  <c r="AJ83" i="7"/>
  <c r="AF83" i="7"/>
  <c r="AB83" i="7"/>
  <c r="X83" i="7"/>
  <c r="T83" i="7"/>
  <c r="P83" i="7"/>
  <c r="P87" i="7"/>
  <c r="P86" i="7"/>
  <c r="P93" i="7" s="1"/>
  <c r="P90" i="7"/>
  <c r="L87" i="7"/>
  <c r="L86" i="7"/>
  <c r="L90" i="7"/>
  <c r="G87" i="7"/>
  <c r="G86" i="7"/>
  <c r="G90" i="7"/>
  <c r="O77" i="7"/>
  <c r="O81" i="7"/>
  <c r="O78" i="7"/>
  <c r="J77" i="7"/>
  <c r="J81" i="7"/>
  <c r="J78" i="7"/>
  <c r="F77" i="7"/>
  <c r="F81" i="7"/>
  <c r="F78" i="7"/>
  <c r="AK83" i="7"/>
  <c r="Y83" i="7"/>
  <c r="M83" i="7"/>
  <c r="M87" i="7"/>
  <c r="M86" i="7"/>
  <c r="M90" i="7"/>
  <c r="G78" i="7"/>
  <c r="G77" i="7"/>
  <c r="G81" i="7"/>
  <c r="M96" i="7"/>
  <c r="M95" i="7"/>
  <c r="M99" i="7"/>
  <c r="H96" i="7"/>
  <c r="H95" i="7"/>
  <c r="H99" i="7"/>
  <c r="D95" i="7"/>
  <c r="D99" i="7"/>
  <c r="D96" i="7"/>
  <c r="D97" i="7" s="1"/>
  <c r="AI83" i="7"/>
  <c r="AE83" i="7"/>
  <c r="AA83" i="7"/>
  <c r="W83" i="7"/>
  <c r="S83" i="7"/>
  <c r="S86" i="7"/>
  <c r="S93" i="7" s="1"/>
  <c r="O83" i="7"/>
  <c r="O87" i="7"/>
  <c r="O86" i="7"/>
  <c r="O93" i="7" s="1"/>
  <c r="O90" i="7"/>
  <c r="J83" i="7"/>
  <c r="J87" i="7"/>
  <c r="J86" i="7"/>
  <c r="J93" i="7" s="1"/>
  <c r="J90" i="7"/>
  <c r="F83" i="7"/>
  <c r="F87" i="7"/>
  <c r="F86" i="7"/>
  <c r="F90" i="7"/>
  <c r="N81" i="7"/>
  <c r="N78" i="7"/>
  <c r="N77" i="7"/>
  <c r="I81" i="7"/>
  <c r="I78" i="7"/>
  <c r="I77" i="7"/>
  <c r="E81" i="7"/>
  <c r="E78" i="7"/>
  <c r="E77" i="7"/>
  <c r="E84" i="7" s="1"/>
  <c r="S95" i="7"/>
  <c r="S96" i="7"/>
  <c r="S99" i="7"/>
  <c r="V95" i="7"/>
  <c r="V96" i="7"/>
  <c r="V99" i="7"/>
  <c r="Y95" i="7"/>
  <c r="Y96" i="7"/>
  <c r="Y99" i="7"/>
  <c r="U95" i="7"/>
  <c r="U96" i="7"/>
  <c r="U99" i="7"/>
  <c r="Q95" i="7"/>
  <c r="Q96" i="7"/>
  <c r="Q99" i="7"/>
  <c r="W86" i="7"/>
  <c r="W87" i="7"/>
  <c r="W90" i="7"/>
  <c r="S87" i="7"/>
  <c r="S90" i="7"/>
  <c r="Y77" i="7"/>
  <c r="Y78" i="7"/>
  <c r="Y81" i="7"/>
  <c r="U77" i="7"/>
  <c r="U78" i="7"/>
  <c r="U81" i="7"/>
  <c r="Q77" i="7"/>
  <c r="Q78" i="7"/>
  <c r="Q81" i="7"/>
  <c r="B78" i="7"/>
  <c r="X95" i="7"/>
  <c r="X96" i="7"/>
  <c r="X99" i="7"/>
  <c r="T95" i="7"/>
  <c r="T96" i="7"/>
  <c r="T99" i="7"/>
  <c r="V86" i="7"/>
  <c r="V87" i="7"/>
  <c r="V90" i="7"/>
  <c r="R86" i="7"/>
  <c r="R87" i="7"/>
  <c r="R90" i="7"/>
  <c r="X77" i="7"/>
  <c r="X78" i="7"/>
  <c r="X81" i="7"/>
  <c r="T77" i="7"/>
  <c r="T78" i="7"/>
  <c r="T81" i="7"/>
  <c r="Y86" i="7"/>
  <c r="Y87" i="7"/>
  <c r="Y90" i="7"/>
  <c r="U86" i="7"/>
  <c r="U93" i="7" s="1"/>
  <c r="U87" i="7"/>
  <c r="U90" i="7"/>
  <c r="Q86" i="7"/>
  <c r="Q93" i="7" s="1"/>
  <c r="Q87" i="7"/>
  <c r="Q90" i="7"/>
  <c r="W77" i="7"/>
  <c r="W78" i="7"/>
  <c r="W81" i="7"/>
  <c r="S78" i="7"/>
  <c r="S81" i="7"/>
  <c r="W95" i="7"/>
  <c r="W96" i="7"/>
  <c r="W99" i="7"/>
  <c r="R95" i="7"/>
  <c r="R96" i="7"/>
  <c r="R99" i="7"/>
  <c r="X86" i="7"/>
  <c r="X87" i="7"/>
  <c r="X90" i="7"/>
  <c r="T87" i="7"/>
  <c r="T90" i="7"/>
  <c r="V77" i="7"/>
  <c r="V78" i="7"/>
  <c r="V81" i="7"/>
  <c r="R77" i="7"/>
  <c r="R78" i="7"/>
  <c r="R81" i="7"/>
  <c r="AJ86" i="7"/>
  <c r="AJ90" i="7"/>
  <c r="AJ87" i="7"/>
  <c r="AK95" i="7"/>
  <c r="AK96" i="7"/>
  <c r="AK99" i="7"/>
  <c r="AG96" i="7"/>
  <c r="AG95" i="7"/>
  <c r="AG99" i="7"/>
  <c r="AI86" i="7"/>
  <c r="AI90" i="7"/>
  <c r="AI87" i="7"/>
  <c r="AK78" i="7"/>
  <c r="AK77" i="7"/>
  <c r="AK81" i="7"/>
  <c r="AG77" i="7"/>
  <c r="AG81" i="7"/>
  <c r="AG78" i="7"/>
  <c r="AH95" i="7"/>
  <c r="AH99" i="7"/>
  <c r="AH96" i="7"/>
  <c r="AJ96" i="7"/>
  <c r="AJ99" i="7"/>
  <c r="AJ95" i="7"/>
  <c r="AF96" i="7"/>
  <c r="AF95" i="7"/>
  <c r="AF99" i="7"/>
  <c r="AH87" i="7"/>
  <c r="AH86" i="7"/>
  <c r="AH93" i="7" s="1"/>
  <c r="AH90" i="7"/>
  <c r="AJ77" i="7"/>
  <c r="AJ81" i="7"/>
  <c r="AJ78" i="7"/>
  <c r="AF77" i="7"/>
  <c r="AF81" i="7"/>
  <c r="AF78" i="7"/>
  <c r="AF86" i="7"/>
  <c r="AF93" i="7" s="1"/>
  <c r="AF90" i="7"/>
  <c r="AF87" i="7"/>
  <c r="AH78" i="7"/>
  <c r="AH77" i="7"/>
  <c r="AH81" i="7"/>
  <c r="AI95" i="7"/>
  <c r="AI99" i="7"/>
  <c r="AI96" i="7"/>
  <c r="AK87" i="7"/>
  <c r="AK86" i="7"/>
  <c r="AK90" i="7"/>
  <c r="AG87" i="7"/>
  <c r="AG90" i="7"/>
  <c r="AG86" i="7"/>
  <c r="AI78" i="7"/>
  <c r="AI81" i="7"/>
  <c r="AI77" i="7"/>
  <c r="AB95" i="7"/>
  <c r="AB96" i="7"/>
  <c r="AB99" i="7"/>
  <c r="AD86" i="7"/>
  <c r="AD87" i="7"/>
  <c r="AD90" i="7"/>
  <c r="Z86" i="7"/>
  <c r="Z87" i="7"/>
  <c r="Z90" i="7"/>
  <c r="AE86" i="7"/>
  <c r="AE93" i="7" s="1"/>
  <c r="AE90" i="7"/>
  <c r="AE87" i="7"/>
  <c r="AE95" i="7"/>
  <c r="AE96" i="7"/>
  <c r="AE99" i="7"/>
  <c r="AA95" i="7"/>
  <c r="AA96" i="7"/>
  <c r="AA99" i="7"/>
  <c r="AC90" i="7"/>
  <c r="AC86" i="7"/>
  <c r="AC87" i="7"/>
  <c r="AC95" i="7"/>
  <c r="AC96" i="7"/>
  <c r="AC99" i="7"/>
  <c r="AA86" i="7"/>
  <c r="AA87" i="7"/>
  <c r="AA90" i="7"/>
  <c r="AD95" i="7"/>
  <c r="AD96" i="7"/>
  <c r="AD99" i="7"/>
  <c r="Z95" i="7"/>
  <c r="Z96" i="7"/>
  <c r="Z99" i="7"/>
  <c r="AB86" i="7"/>
  <c r="AB93" i="7" s="1"/>
  <c r="AB87" i="7"/>
  <c r="AB90" i="7"/>
  <c r="AC77" i="7"/>
  <c r="AC78" i="7"/>
  <c r="AC81" i="7"/>
  <c r="AB77" i="7"/>
  <c r="AB78" i="7"/>
  <c r="AB81" i="7"/>
  <c r="AE81" i="7"/>
  <c r="AE77" i="7"/>
  <c r="AE78" i="7"/>
  <c r="AA77" i="7"/>
  <c r="AA78" i="7"/>
  <c r="AA81" i="7"/>
  <c r="AD77" i="7"/>
  <c r="AD78" i="7"/>
  <c r="AD81" i="7"/>
  <c r="Z77" i="7"/>
  <c r="Z78" i="7"/>
  <c r="Z81" i="7"/>
  <c r="B96" i="7"/>
  <c r="B87" i="7"/>
  <c r="D182" i="7"/>
  <c r="E182" i="7"/>
  <c r="F182" i="7"/>
  <c r="G182" i="7"/>
  <c r="H182" i="7"/>
  <c r="I182" i="7"/>
  <c r="J182" i="7"/>
  <c r="L182" i="7"/>
  <c r="M182" i="7"/>
  <c r="N182" i="7"/>
  <c r="O182" i="7"/>
  <c r="P182" i="7"/>
  <c r="A173" i="7"/>
  <c r="B173" i="7"/>
  <c r="D173" i="7"/>
  <c r="E173" i="7"/>
  <c r="F173" i="7"/>
  <c r="G173" i="7"/>
  <c r="H173" i="7"/>
  <c r="I173" i="7"/>
  <c r="J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AH173" i="7"/>
  <c r="AI173" i="7"/>
  <c r="AJ173" i="7"/>
  <c r="AK173" i="7"/>
  <c r="A167" i="7"/>
  <c r="B167" i="7"/>
  <c r="D167" i="7"/>
  <c r="E167" i="7"/>
  <c r="F167" i="7"/>
  <c r="G167" i="7"/>
  <c r="H167" i="7"/>
  <c r="I167" i="7"/>
  <c r="J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AH167" i="7"/>
  <c r="AI167" i="7"/>
  <c r="AJ167" i="7"/>
  <c r="AK167" i="7"/>
  <c r="A176" i="7"/>
  <c r="B176" i="7"/>
  <c r="D176" i="7"/>
  <c r="E176" i="7"/>
  <c r="F176" i="7"/>
  <c r="G176" i="7"/>
  <c r="H176" i="7"/>
  <c r="I176" i="7"/>
  <c r="J176" i="7"/>
  <c r="L176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AH176" i="7"/>
  <c r="AI176" i="7"/>
  <c r="AJ176" i="7"/>
  <c r="AK176" i="7"/>
  <c r="A177" i="7"/>
  <c r="B177" i="7"/>
  <c r="D177" i="7"/>
  <c r="E177" i="7"/>
  <c r="F177" i="7"/>
  <c r="G177" i="7"/>
  <c r="H177" i="7"/>
  <c r="I177" i="7"/>
  <c r="J177" i="7"/>
  <c r="L177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AH177" i="7"/>
  <c r="AI177" i="7"/>
  <c r="AJ177" i="7"/>
  <c r="AK177" i="7"/>
  <c r="A178" i="7"/>
  <c r="B178" i="7"/>
  <c r="D178" i="7"/>
  <c r="E178" i="7"/>
  <c r="F178" i="7"/>
  <c r="G178" i="7"/>
  <c r="H178" i="7"/>
  <c r="I178" i="7"/>
  <c r="J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AH178" i="7"/>
  <c r="AI178" i="7"/>
  <c r="AJ178" i="7"/>
  <c r="AK178" i="7"/>
  <c r="A179" i="7"/>
  <c r="B179" i="7"/>
  <c r="D179" i="7"/>
  <c r="E179" i="7"/>
  <c r="F179" i="7"/>
  <c r="G179" i="7"/>
  <c r="H179" i="7"/>
  <c r="I179" i="7"/>
  <c r="J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AH179" i="7"/>
  <c r="AI179" i="7"/>
  <c r="AJ179" i="7"/>
  <c r="AK179" i="7"/>
  <c r="D170" i="7"/>
  <c r="D171" i="7"/>
  <c r="D172" i="7"/>
  <c r="D174" i="7"/>
  <c r="D175" i="7"/>
  <c r="A170" i="7"/>
  <c r="B170" i="7"/>
  <c r="E170" i="7"/>
  <c r="F170" i="7"/>
  <c r="G170" i="7"/>
  <c r="H170" i="7"/>
  <c r="I170" i="7"/>
  <c r="J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AH170" i="7"/>
  <c r="AI170" i="7"/>
  <c r="AJ170" i="7"/>
  <c r="AK170" i="7"/>
  <c r="A171" i="7"/>
  <c r="B171" i="7"/>
  <c r="E171" i="7"/>
  <c r="F171" i="7"/>
  <c r="G171" i="7"/>
  <c r="H171" i="7"/>
  <c r="I171" i="7"/>
  <c r="J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AH171" i="7"/>
  <c r="AI171" i="7"/>
  <c r="AJ171" i="7"/>
  <c r="AK171" i="7"/>
  <c r="A172" i="7"/>
  <c r="B172" i="7"/>
  <c r="E172" i="7"/>
  <c r="F172" i="7"/>
  <c r="G172" i="7"/>
  <c r="H172" i="7"/>
  <c r="I172" i="7"/>
  <c r="J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AH172" i="7"/>
  <c r="AI172" i="7"/>
  <c r="AJ172" i="7"/>
  <c r="AK172" i="7"/>
  <c r="A174" i="7"/>
  <c r="B174" i="7"/>
  <c r="E174" i="7"/>
  <c r="F174" i="7"/>
  <c r="G174" i="7"/>
  <c r="H174" i="7"/>
  <c r="I174" i="7"/>
  <c r="J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AH174" i="7"/>
  <c r="AI174" i="7"/>
  <c r="AJ174" i="7"/>
  <c r="AK174" i="7"/>
  <c r="A175" i="7"/>
  <c r="B175" i="7"/>
  <c r="E175" i="7"/>
  <c r="F175" i="7"/>
  <c r="G175" i="7"/>
  <c r="H175" i="7"/>
  <c r="I175" i="7"/>
  <c r="J175" i="7"/>
  <c r="L175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AH175" i="7"/>
  <c r="AI175" i="7"/>
  <c r="AJ175" i="7"/>
  <c r="AK175" i="7"/>
  <c r="I93" i="7" l="1"/>
  <c r="AI93" i="7"/>
  <c r="Y93" i="7"/>
  <c r="R93" i="7"/>
  <c r="L93" i="7"/>
  <c r="E93" i="7"/>
  <c r="N93" i="7"/>
  <c r="X93" i="7"/>
  <c r="V93" i="7"/>
  <c r="AG93" i="7"/>
  <c r="AC93" i="7"/>
  <c r="AD93" i="7"/>
  <c r="AJ93" i="7"/>
  <c r="W93" i="7"/>
  <c r="M93" i="7"/>
  <c r="D93" i="7"/>
  <c r="AA93" i="7"/>
  <c r="AK93" i="7"/>
  <c r="L84" i="7"/>
  <c r="Z93" i="7"/>
  <c r="T93" i="7"/>
  <c r="G84" i="7"/>
  <c r="AB84" i="7"/>
  <c r="R84" i="7"/>
  <c r="N84" i="7"/>
  <c r="I84" i="7"/>
  <c r="AA84" i="7"/>
  <c r="W84" i="7"/>
  <c r="AD84" i="7"/>
  <c r="AC84" i="7"/>
  <c r="AI84" i="7"/>
  <c r="AH84" i="7"/>
  <c r="AF84" i="7"/>
  <c r="V84" i="7"/>
  <c r="O84" i="7"/>
  <c r="AK84" i="7"/>
  <c r="I79" i="7"/>
  <c r="I80" i="7"/>
  <c r="F89" i="7"/>
  <c r="F88" i="7"/>
  <c r="H97" i="7"/>
  <c r="H98" i="7"/>
  <c r="M97" i="7"/>
  <c r="M98" i="7"/>
  <c r="G79" i="7"/>
  <c r="G80" i="7"/>
  <c r="F79" i="7"/>
  <c r="F80" i="7"/>
  <c r="I98" i="7"/>
  <c r="I97" i="7"/>
  <c r="P80" i="7"/>
  <c r="P79" i="7"/>
  <c r="M80" i="7"/>
  <c r="M79" i="7"/>
  <c r="G98" i="7"/>
  <c r="G97" i="7"/>
  <c r="AE84" i="7"/>
  <c r="AJ84" i="7"/>
  <c r="T84" i="7"/>
  <c r="N80" i="7"/>
  <c r="N79" i="7"/>
  <c r="M89" i="7"/>
  <c r="M88" i="7"/>
  <c r="J79" i="7"/>
  <c r="J80" i="7"/>
  <c r="P88" i="7"/>
  <c r="P89" i="7"/>
  <c r="P84" i="7"/>
  <c r="M84" i="7"/>
  <c r="N89" i="7"/>
  <c r="N88" i="7"/>
  <c r="L80" i="7"/>
  <c r="L79" i="7"/>
  <c r="F98" i="7"/>
  <c r="F97" i="7"/>
  <c r="J98" i="7"/>
  <c r="J97" i="7"/>
  <c r="Y84" i="7"/>
  <c r="G88" i="7"/>
  <c r="G89" i="7"/>
  <c r="E98" i="7"/>
  <c r="E97" i="7"/>
  <c r="N98" i="7"/>
  <c r="N97" i="7"/>
  <c r="O98" i="7"/>
  <c r="O97" i="7"/>
  <c r="H84" i="7"/>
  <c r="L98" i="7"/>
  <c r="L97" i="7"/>
  <c r="P98" i="7"/>
  <c r="P97" i="7"/>
  <c r="Z84" i="7"/>
  <c r="U84" i="7"/>
  <c r="E79" i="7"/>
  <c r="E80" i="7"/>
  <c r="J89" i="7"/>
  <c r="J88" i="7"/>
  <c r="J84" i="7"/>
  <c r="S84" i="7"/>
  <c r="L88" i="7"/>
  <c r="L89" i="7"/>
  <c r="H80" i="7"/>
  <c r="H79" i="7"/>
  <c r="E89" i="7"/>
  <c r="E88" i="7"/>
  <c r="AG84" i="7"/>
  <c r="X84" i="7"/>
  <c r="Q84" i="7"/>
  <c r="O89" i="7"/>
  <c r="O88" i="7"/>
  <c r="F84" i="7"/>
  <c r="O79" i="7"/>
  <c r="O80" i="7"/>
  <c r="I89" i="7"/>
  <c r="I88" i="7"/>
  <c r="H89" i="7"/>
  <c r="H88" i="7"/>
  <c r="V79" i="7"/>
  <c r="V80" i="7"/>
  <c r="T88" i="7"/>
  <c r="T89" i="7"/>
  <c r="X88" i="7"/>
  <c r="X89" i="7"/>
  <c r="R97" i="7"/>
  <c r="R98" i="7"/>
  <c r="W97" i="7"/>
  <c r="W98" i="7"/>
  <c r="S79" i="7"/>
  <c r="S80" i="7"/>
  <c r="X79" i="7"/>
  <c r="X80" i="7"/>
  <c r="R88" i="7"/>
  <c r="R89" i="7"/>
  <c r="V88" i="7"/>
  <c r="V89" i="7"/>
  <c r="T97" i="7"/>
  <c r="T98" i="7"/>
  <c r="X97" i="7"/>
  <c r="X98" i="7"/>
  <c r="Q79" i="7"/>
  <c r="Q80" i="7"/>
  <c r="R79" i="7"/>
  <c r="R80" i="7"/>
  <c r="T79" i="7"/>
  <c r="T80" i="7"/>
  <c r="W80" i="7"/>
  <c r="W79" i="7"/>
  <c r="Q88" i="7"/>
  <c r="Q89" i="7"/>
  <c r="U88" i="7"/>
  <c r="U89" i="7"/>
  <c r="Y88" i="7"/>
  <c r="Y89" i="7"/>
  <c r="Y79" i="7"/>
  <c r="Y80" i="7"/>
  <c r="S88" i="7"/>
  <c r="S89" i="7"/>
  <c r="W88" i="7"/>
  <c r="W89" i="7"/>
  <c r="Q97" i="7"/>
  <c r="Q98" i="7"/>
  <c r="U97" i="7"/>
  <c r="U98" i="7"/>
  <c r="Y97" i="7"/>
  <c r="Y98" i="7"/>
  <c r="V97" i="7"/>
  <c r="V98" i="7"/>
  <c r="S97" i="7"/>
  <c r="S98" i="7"/>
  <c r="U79" i="7"/>
  <c r="U80" i="7"/>
  <c r="AJ88" i="7"/>
  <c r="AJ89" i="7"/>
  <c r="AI97" i="7"/>
  <c r="AI98" i="7"/>
  <c r="AH88" i="7"/>
  <c r="AH89" i="7"/>
  <c r="AF98" i="7"/>
  <c r="AF97" i="7"/>
  <c r="AJ98" i="7"/>
  <c r="AJ97" i="7"/>
  <c r="AI88" i="7"/>
  <c r="AI89" i="7"/>
  <c r="AK89" i="7"/>
  <c r="AK88" i="7"/>
  <c r="AG79" i="7"/>
  <c r="AG80" i="7"/>
  <c r="AK97" i="7"/>
  <c r="AK98" i="7"/>
  <c r="AI80" i="7"/>
  <c r="AI79" i="7"/>
  <c r="AG89" i="7"/>
  <c r="AG88" i="7"/>
  <c r="AF88" i="7"/>
  <c r="AF89" i="7"/>
  <c r="AF79" i="7"/>
  <c r="AF80" i="7"/>
  <c r="AH80" i="7"/>
  <c r="AH79" i="7"/>
  <c r="AJ79" i="7"/>
  <c r="AJ80" i="7"/>
  <c r="AH97" i="7"/>
  <c r="AH98" i="7"/>
  <c r="AK80" i="7"/>
  <c r="AK79" i="7"/>
  <c r="AG98" i="7"/>
  <c r="AG97" i="7"/>
  <c r="AC89" i="7"/>
  <c r="AC88" i="7"/>
  <c r="AA97" i="7"/>
  <c r="AA98" i="7"/>
  <c r="AE97" i="7"/>
  <c r="AE98" i="7"/>
  <c r="AA88" i="7"/>
  <c r="AA89" i="7"/>
  <c r="AC97" i="7"/>
  <c r="AC98" i="7"/>
  <c r="AD88" i="7"/>
  <c r="AD89" i="7"/>
  <c r="AB97" i="7"/>
  <c r="AB98" i="7"/>
  <c r="AB88" i="7"/>
  <c r="AB89" i="7"/>
  <c r="Z97" i="7"/>
  <c r="Z98" i="7"/>
  <c r="AD97" i="7"/>
  <c r="AD98" i="7"/>
  <c r="AE88" i="7"/>
  <c r="AE89" i="7"/>
  <c r="Z88" i="7"/>
  <c r="Z89" i="7"/>
  <c r="AE79" i="7"/>
  <c r="AE80" i="7"/>
  <c r="AA79" i="7"/>
  <c r="AA80" i="7"/>
  <c r="AB79" i="7"/>
  <c r="AB80" i="7"/>
  <c r="AC79" i="7"/>
  <c r="AC80" i="7"/>
  <c r="Z79" i="7"/>
  <c r="Z80" i="7"/>
  <c r="AD79" i="7"/>
  <c r="AD80" i="7"/>
  <c r="D68" i="7"/>
  <c r="D98" i="7"/>
  <c r="D89" i="7"/>
  <c r="P69" i="7"/>
  <c r="P70" i="7" s="1"/>
  <c r="O69" i="7"/>
  <c r="F69" i="7"/>
  <c r="F70" i="7" s="1"/>
  <c r="E69" i="7"/>
  <c r="AK72" i="7"/>
  <c r="AG72" i="7"/>
  <c r="Y68" i="7"/>
  <c r="U68" i="7"/>
  <c r="Q68" i="7"/>
  <c r="AB69" i="7"/>
  <c r="AB70" i="7" s="1"/>
  <c r="P72" i="7"/>
  <c r="P68" i="7"/>
  <c r="O72" i="7"/>
  <c r="O68" i="7"/>
  <c r="G68" i="7"/>
  <c r="J68" i="7"/>
  <c r="N68" i="7"/>
  <c r="I68" i="7"/>
  <c r="M69" i="7"/>
  <c r="H69" i="7"/>
  <c r="H70" i="7" s="1"/>
  <c r="M72" i="7"/>
  <c r="H72" i="7"/>
  <c r="L69" i="7"/>
  <c r="G69" i="7"/>
  <c r="M68" i="7"/>
  <c r="H68" i="7"/>
  <c r="L72" i="7"/>
  <c r="G72" i="7"/>
  <c r="J69" i="7"/>
  <c r="L68" i="7"/>
  <c r="J72" i="7"/>
  <c r="N69" i="7"/>
  <c r="I69" i="7"/>
  <c r="N72" i="7"/>
  <c r="I72" i="7"/>
  <c r="E70" i="7"/>
  <c r="F72" i="7"/>
  <c r="F68" i="7"/>
  <c r="E72" i="7"/>
  <c r="E68" i="7"/>
  <c r="W68" i="7"/>
  <c r="S68" i="7"/>
  <c r="V68" i="7"/>
  <c r="R68" i="7"/>
  <c r="X68" i="7"/>
  <c r="T68" i="7"/>
  <c r="Y72" i="7"/>
  <c r="U72" i="7"/>
  <c r="Q72" i="7"/>
  <c r="Y69" i="7"/>
  <c r="U69" i="7"/>
  <c r="Q69" i="7"/>
  <c r="X72" i="7"/>
  <c r="T72" i="7"/>
  <c r="X69" i="7"/>
  <c r="T69" i="7"/>
  <c r="W72" i="7"/>
  <c r="S72" i="7"/>
  <c r="W69" i="7"/>
  <c r="S69" i="7"/>
  <c r="V72" i="7"/>
  <c r="R72" i="7"/>
  <c r="V69" i="7"/>
  <c r="R69" i="7"/>
  <c r="AE68" i="7"/>
  <c r="AA68" i="7"/>
  <c r="AD68" i="7"/>
  <c r="Z68" i="7"/>
  <c r="AD72" i="7"/>
  <c r="Z72" i="7"/>
  <c r="AC69" i="7"/>
  <c r="AC70" i="7" s="1"/>
  <c r="AC72" i="7"/>
  <c r="AE69" i="7"/>
  <c r="AA69" i="7"/>
  <c r="AC68" i="7"/>
  <c r="AB72" i="7"/>
  <c r="AD69" i="7"/>
  <c r="Z69" i="7"/>
  <c r="AB68" i="7"/>
  <c r="AE72" i="7"/>
  <c r="AA72" i="7"/>
  <c r="AH68" i="7"/>
  <c r="AK68" i="7"/>
  <c r="AG68" i="7"/>
  <c r="AJ68" i="7"/>
  <c r="AF68" i="7"/>
  <c r="AI68" i="7"/>
  <c r="AK69" i="7"/>
  <c r="AG69" i="7"/>
  <c r="AJ72" i="7"/>
  <c r="AF72" i="7"/>
  <c r="AJ69" i="7"/>
  <c r="AF69" i="7"/>
  <c r="AI72" i="7"/>
  <c r="AI69" i="7"/>
  <c r="AH72" i="7"/>
  <c r="AH69" i="7"/>
  <c r="B69" i="7"/>
  <c r="D69" i="7"/>
  <c r="D70" i="7" s="1"/>
  <c r="D72" i="7"/>
  <c r="D162" i="7"/>
  <c r="D163" i="7"/>
  <c r="D164" i="7"/>
  <c r="D165" i="7"/>
  <c r="D166" i="7"/>
  <c r="D168" i="7"/>
  <c r="D169" i="7"/>
  <c r="A180" i="7"/>
  <c r="B180" i="7"/>
  <c r="D180" i="7"/>
  <c r="E180" i="7"/>
  <c r="F180" i="7"/>
  <c r="G180" i="7"/>
  <c r="H180" i="7"/>
  <c r="I180" i="7"/>
  <c r="J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AH180" i="7"/>
  <c r="AI180" i="7"/>
  <c r="AJ180" i="7"/>
  <c r="AK180" i="7"/>
  <c r="A181" i="7"/>
  <c r="B181" i="7"/>
  <c r="D181" i="7"/>
  <c r="E181" i="7"/>
  <c r="F181" i="7"/>
  <c r="G181" i="7"/>
  <c r="H181" i="7"/>
  <c r="I181" i="7"/>
  <c r="J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AH181" i="7"/>
  <c r="AI181" i="7"/>
  <c r="AJ181" i="7"/>
  <c r="AK181" i="7"/>
  <c r="A182" i="7"/>
  <c r="B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AH182" i="7"/>
  <c r="AI182" i="7"/>
  <c r="AJ182" i="7"/>
  <c r="AK182" i="7"/>
  <c r="A183" i="7"/>
  <c r="B183" i="7"/>
  <c r="D183" i="7"/>
  <c r="E183" i="7"/>
  <c r="F183" i="7"/>
  <c r="G183" i="7"/>
  <c r="H183" i="7"/>
  <c r="I183" i="7"/>
  <c r="J183" i="7"/>
  <c r="L183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AH183" i="7"/>
  <c r="AI183" i="7"/>
  <c r="AJ183" i="7"/>
  <c r="AK183" i="7"/>
  <c r="A184" i="7"/>
  <c r="B184" i="7"/>
  <c r="D184" i="7"/>
  <c r="E184" i="7"/>
  <c r="F184" i="7"/>
  <c r="G184" i="7"/>
  <c r="H184" i="7"/>
  <c r="I184" i="7"/>
  <c r="J184" i="7"/>
  <c r="L184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AH184" i="7"/>
  <c r="AI184" i="7"/>
  <c r="AJ184" i="7"/>
  <c r="AK184" i="7"/>
  <c r="A185" i="7"/>
  <c r="B185" i="7"/>
  <c r="D185" i="7"/>
  <c r="E185" i="7"/>
  <c r="F185" i="7"/>
  <c r="G185" i="7"/>
  <c r="H185" i="7"/>
  <c r="I185" i="7"/>
  <c r="J185" i="7"/>
  <c r="L185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AH185" i="7"/>
  <c r="AI185" i="7"/>
  <c r="AJ185" i="7"/>
  <c r="AK185" i="7"/>
  <c r="A186" i="7"/>
  <c r="B186" i="7"/>
  <c r="D186" i="7"/>
  <c r="E186" i="7"/>
  <c r="F186" i="7"/>
  <c r="G186" i="7"/>
  <c r="H186" i="7"/>
  <c r="I186" i="7"/>
  <c r="J186" i="7"/>
  <c r="L186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AH186" i="7"/>
  <c r="AI186" i="7"/>
  <c r="AJ186" i="7"/>
  <c r="AK186" i="7"/>
  <c r="A187" i="7"/>
  <c r="B187" i="7"/>
  <c r="D187" i="7"/>
  <c r="E187" i="7"/>
  <c r="F187" i="7"/>
  <c r="G187" i="7"/>
  <c r="H187" i="7"/>
  <c r="I187" i="7"/>
  <c r="J187" i="7"/>
  <c r="L187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AH187" i="7"/>
  <c r="AI187" i="7"/>
  <c r="AJ187" i="7"/>
  <c r="AK187" i="7"/>
  <c r="A188" i="7"/>
  <c r="B188" i="7"/>
  <c r="D188" i="7"/>
  <c r="E188" i="7"/>
  <c r="F188" i="7"/>
  <c r="G188" i="7"/>
  <c r="H188" i="7"/>
  <c r="I188" i="7"/>
  <c r="J188" i="7"/>
  <c r="L188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AH188" i="7"/>
  <c r="AI188" i="7"/>
  <c r="AJ188" i="7"/>
  <c r="AK188" i="7"/>
  <c r="A189" i="7"/>
  <c r="B189" i="7"/>
  <c r="D189" i="7"/>
  <c r="E189" i="7"/>
  <c r="F189" i="7"/>
  <c r="I189" i="7"/>
  <c r="J189" i="7"/>
  <c r="L189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AH189" i="7"/>
  <c r="AI189" i="7"/>
  <c r="AJ189" i="7"/>
  <c r="AK189" i="7"/>
  <c r="A162" i="7"/>
  <c r="B162" i="7"/>
  <c r="E162" i="7"/>
  <c r="F162" i="7"/>
  <c r="G162" i="7"/>
  <c r="H162" i="7"/>
  <c r="I162" i="7"/>
  <c r="J162" i="7"/>
  <c r="L162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AH162" i="7"/>
  <c r="AI162" i="7"/>
  <c r="AJ162" i="7"/>
  <c r="AK162" i="7"/>
  <c r="A163" i="7"/>
  <c r="B163" i="7"/>
  <c r="E163" i="7"/>
  <c r="F163" i="7"/>
  <c r="G163" i="7"/>
  <c r="H163" i="7"/>
  <c r="I163" i="7"/>
  <c r="J163" i="7"/>
  <c r="L163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AH163" i="7"/>
  <c r="AI163" i="7"/>
  <c r="AJ163" i="7"/>
  <c r="AK163" i="7"/>
  <c r="A164" i="7"/>
  <c r="B164" i="7"/>
  <c r="E164" i="7"/>
  <c r="F164" i="7"/>
  <c r="G164" i="7"/>
  <c r="H164" i="7"/>
  <c r="I164" i="7"/>
  <c r="J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AH164" i="7"/>
  <c r="AI164" i="7"/>
  <c r="AJ164" i="7"/>
  <c r="AK164" i="7"/>
  <c r="A165" i="7"/>
  <c r="B165" i="7"/>
  <c r="E165" i="7"/>
  <c r="F165" i="7"/>
  <c r="G165" i="7"/>
  <c r="H165" i="7"/>
  <c r="I165" i="7"/>
  <c r="J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AH165" i="7"/>
  <c r="AI165" i="7"/>
  <c r="AJ165" i="7"/>
  <c r="AK165" i="7"/>
  <c r="A166" i="7"/>
  <c r="B166" i="7"/>
  <c r="E166" i="7"/>
  <c r="F166" i="7"/>
  <c r="G166" i="7"/>
  <c r="H166" i="7"/>
  <c r="I166" i="7"/>
  <c r="J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AH166" i="7"/>
  <c r="AI166" i="7"/>
  <c r="AJ166" i="7"/>
  <c r="AK166" i="7"/>
  <c r="A168" i="7"/>
  <c r="B168" i="7"/>
  <c r="E168" i="7"/>
  <c r="F168" i="7"/>
  <c r="G168" i="7"/>
  <c r="H168" i="7"/>
  <c r="I168" i="7"/>
  <c r="J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AH168" i="7"/>
  <c r="AI168" i="7"/>
  <c r="AJ168" i="7"/>
  <c r="AK168" i="7"/>
  <c r="A169" i="7"/>
  <c r="B169" i="7"/>
  <c r="B60" i="7" s="1"/>
  <c r="E169" i="7"/>
  <c r="E74" i="7" s="1"/>
  <c r="F169" i="7"/>
  <c r="F74" i="7" s="1"/>
  <c r="G169" i="7"/>
  <c r="G74" i="7" s="1"/>
  <c r="H169" i="7"/>
  <c r="H74" i="7" s="1"/>
  <c r="I169" i="7"/>
  <c r="I74" i="7" s="1"/>
  <c r="J169" i="7"/>
  <c r="J74" i="7" s="1"/>
  <c r="L169" i="7"/>
  <c r="L74" i="7" s="1"/>
  <c r="M169" i="7"/>
  <c r="M74" i="7" s="1"/>
  <c r="N169" i="7"/>
  <c r="O169" i="7"/>
  <c r="O74" i="7" s="1"/>
  <c r="P169" i="7"/>
  <c r="P74" i="7" s="1"/>
  <c r="Q169" i="7"/>
  <c r="Q74" i="7" s="1"/>
  <c r="R169" i="7"/>
  <c r="R74" i="7" s="1"/>
  <c r="S169" i="7"/>
  <c r="S74" i="7" s="1"/>
  <c r="T169" i="7"/>
  <c r="T74" i="7" s="1"/>
  <c r="U169" i="7"/>
  <c r="U74" i="7" s="1"/>
  <c r="V169" i="7"/>
  <c r="V74" i="7" s="1"/>
  <c r="W169" i="7"/>
  <c r="W74" i="7" s="1"/>
  <c r="X169" i="7"/>
  <c r="X74" i="7" s="1"/>
  <c r="Y169" i="7"/>
  <c r="Y74" i="7" s="1"/>
  <c r="Z169" i="7"/>
  <c r="Z74" i="7" s="1"/>
  <c r="AA169" i="7"/>
  <c r="AA74" i="7" s="1"/>
  <c r="AB169" i="7"/>
  <c r="AB74" i="7" s="1"/>
  <c r="AC169" i="7"/>
  <c r="AC74" i="7" s="1"/>
  <c r="AD169" i="7"/>
  <c r="AD74" i="7" s="1"/>
  <c r="AE169" i="7"/>
  <c r="AE74" i="7" s="1"/>
  <c r="AF169" i="7"/>
  <c r="AF74" i="7" s="1"/>
  <c r="AG169" i="7"/>
  <c r="AG74" i="7" s="1"/>
  <c r="AH169" i="7"/>
  <c r="AH74" i="7" s="1"/>
  <c r="AI169" i="7"/>
  <c r="AI74" i="7" s="1"/>
  <c r="AJ169" i="7"/>
  <c r="AJ74" i="7" s="1"/>
  <c r="AK169" i="7"/>
  <c r="AK74" i="7" s="1"/>
  <c r="I6" i="7" l="1"/>
  <c r="N74" i="7"/>
  <c r="N59" i="7"/>
  <c r="S6" i="7"/>
  <c r="E71" i="7"/>
  <c r="D74" i="7"/>
  <c r="D59" i="7"/>
  <c r="D75" i="7" s="1"/>
  <c r="D6" i="7"/>
  <c r="F71" i="7"/>
  <c r="O71" i="7"/>
  <c r="M71" i="7"/>
  <c r="H71" i="7"/>
  <c r="O70" i="7"/>
  <c r="P71" i="7"/>
  <c r="M70" i="7"/>
  <c r="G70" i="7"/>
  <c r="G71" i="7"/>
  <c r="I70" i="7"/>
  <c r="I71" i="7"/>
  <c r="J71" i="7"/>
  <c r="J70" i="7"/>
  <c r="L70" i="7"/>
  <c r="L71" i="7"/>
  <c r="N70" i="7"/>
  <c r="N71" i="7"/>
  <c r="X70" i="7"/>
  <c r="X71" i="7"/>
  <c r="R70" i="7"/>
  <c r="R71" i="7"/>
  <c r="Q70" i="7"/>
  <c r="Q71" i="7"/>
  <c r="W70" i="7"/>
  <c r="W71" i="7"/>
  <c r="V70" i="7"/>
  <c r="V71" i="7"/>
  <c r="U70" i="7"/>
  <c r="U71" i="7"/>
  <c r="S70" i="7"/>
  <c r="S71" i="7"/>
  <c r="T70" i="7"/>
  <c r="T71" i="7"/>
  <c r="Y70" i="7"/>
  <c r="Y71" i="7"/>
  <c r="AC71" i="7"/>
  <c r="AD70" i="7"/>
  <c r="AD71" i="7"/>
  <c r="AE70" i="7"/>
  <c r="AE71" i="7"/>
  <c r="AB71" i="7"/>
  <c r="Z70" i="7"/>
  <c r="Z71" i="7"/>
  <c r="AA70" i="7"/>
  <c r="AA71" i="7"/>
  <c r="AJ70" i="7"/>
  <c r="AJ71" i="7"/>
  <c r="AI70" i="7"/>
  <c r="AI71" i="7"/>
  <c r="AG70" i="7"/>
  <c r="AG71" i="7"/>
  <c r="AH70" i="7"/>
  <c r="AH71" i="7"/>
  <c r="AK70" i="7"/>
  <c r="AK71" i="7"/>
  <c r="AF70" i="7"/>
  <c r="AF71" i="7"/>
  <c r="D71" i="7"/>
  <c r="AG65" i="7"/>
  <c r="AG63" i="7"/>
  <c r="AG59" i="7"/>
  <c r="AG75" i="7" s="1"/>
  <c r="AG60" i="7"/>
  <c r="AJ65" i="7"/>
  <c r="AJ63" i="7"/>
  <c r="AJ59" i="7"/>
  <c r="AJ75" i="7" s="1"/>
  <c r="AJ60" i="7"/>
  <c r="AF63" i="7"/>
  <c r="AF59" i="7"/>
  <c r="AF75" i="7" s="1"/>
  <c r="AF60" i="7"/>
  <c r="AF65" i="7"/>
  <c r="AB65" i="7"/>
  <c r="AB63" i="7"/>
  <c r="AB59" i="7"/>
  <c r="AB75" i="7" s="1"/>
  <c r="AB60" i="7"/>
  <c r="AI63" i="7"/>
  <c r="AI59" i="7"/>
  <c r="AI75" i="7" s="1"/>
  <c r="AI60" i="7"/>
  <c r="AI65" i="7"/>
  <c r="AE65" i="7"/>
  <c r="AE63" i="7"/>
  <c r="AE59" i="7"/>
  <c r="AE75" i="7" s="1"/>
  <c r="AE60" i="7"/>
  <c r="AA63" i="7"/>
  <c r="AA59" i="7"/>
  <c r="AA75" i="7" s="1"/>
  <c r="AA60" i="7"/>
  <c r="AA61" i="7" s="1"/>
  <c r="AA65" i="7"/>
  <c r="AK63" i="7"/>
  <c r="AK59" i="7"/>
  <c r="AK75" i="7" s="1"/>
  <c r="AK60" i="7"/>
  <c r="AK65" i="7"/>
  <c r="AH63" i="7"/>
  <c r="AH59" i="7"/>
  <c r="AH75" i="7" s="1"/>
  <c r="AH60" i="7"/>
  <c r="AH65" i="7"/>
  <c r="AD59" i="7"/>
  <c r="AD75" i="7" s="1"/>
  <c r="AD60" i="7"/>
  <c r="AD65" i="7"/>
  <c r="AD63" i="7"/>
  <c r="Z65" i="7"/>
  <c r="Z59" i="7"/>
  <c r="Z75" i="7" s="1"/>
  <c r="Z60" i="7"/>
  <c r="Z63" i="7"/>
  <c r="AC65" i="7"/>
  <c r="AC63" i="7"/>
  <c r="AC59" i="7"/>
  <c r="AC75" i="7" s="1"/>
  <c r="AC60" i="7"/>
  <c r="Y60" i="7"/>
  <c r="Y59" i="7"/>
  <c r="Y75" i="7" s="1"/>
  <c r="Y63" i="7"/>
  <c r="Y65" i="7"/>
  <c r="Q60" i="7"/>
  <c r="Q63" i="7"/>
  <c r="Q59" i="7"/>
  <c r="Q75" i="7" s="1"/>
  <c r="X59" i="7"/>
  <c r="X75" i="7" s="1"/>
  <c r="X60" i="7"/>
  <c r="X63" i="7"/>
  <c r="X65" i="7"/>
  <c r="T59" i="7"/>
  <c r="T75" i="7" s="1"/>
  <c r="T60" i="7"/>
  <c r="T63" i="7"/>
  <c r="T65" i="7"/>
  <c r="S65" i="7"/>
  <c r="S59" i="7"/>
  <c r="S75" i="7" s="1"/>
  <c r="S60" i="7"/>
  <c r="S63" i="7"/>
  <c r="V59" i="7"/>
  <c r="V75" i="7" s="1"/>
  <c r="V60" i="7"/>
  <c r="V63" i="7"/>
  <c r="V65" i="7"/>
  <c r="R59" i="7"/>
  <c r="R75" i="7" s="1"/>
  <c r="R60" i="7"/>
  <c r="R63" i="7"/>
  <c r="Q65" i="7"/>
  <c r="U60" i="7"/>
  <c r="U63" i="7"/>
  <c r="U65" i="7"/>
  <c r="U59" i="7"/>
  <c r="U75" i="7" s="1"/>
  <c r="W65" i="7"/>
  <c r="W59" i="7"/>
  <c r="W75" i="7" s="1"/>
  <c r="W60" i="7"/>
  <c r="W63" i="7"/>
  <c r="R65" i="7"/>
  <c r="D65" i="7"/>
  <c r="D63" i="7"/>
  <c r="D60" i="7"/>
  <c r="D61" i="7" s="1"/>
  <c r="F59" i="7"/>
  <c r="F75" i="7" s="1"/>
  <c r="F63" i="7"/>
  <c r="F60" i="7"/>
  <c r="F65" i="7"/>
  <c r="E60" i="7"/>
  <c r="E65" i="7"/>
  <c r="E59" i="7"/>
  <c r="E75" i="7" s="1"/>
  <c r="E63" i="7"/>
  <c r="M59" i="7"/>
  <c r="M75" i="7" s="1"/>
  <c r="M60" i="7"/>
  <c r="M63" i="7"/>
  <c r="M65" i="7"/>
  <c r="H59" i="7"/>
  <c r="H75" i="7" s="1"/>
  <c r="H60" i="7"/>
  <c r="H63" i="7"/>
  <c r="H65" i="7"/>
  <c r="L59" i="7"/>
  <c r="L75" i="7" s="1"/>
  <c r="L60" i="7"/>
  <c r="L63" i="7"/>
  <c r="L65" i="7"/>
  <c r="G59" i="7"/>
  <c r="G75" i="7" s="1"/>
  <c r="G60" i="7"/>
  <c r="G63" i="7"/>
  <c r="G65" i="7"/>
  <c r="N65" i="7"/>
  <c r="N75" i="7"/>
  <c r="N60" i="7"/>
  <c r="N63" i="7"/>
  <c r="I63" i="7"/>
  <c r="I59" i="7"/>
  <c r="I75" i="7" s="1"/>
  <c r="I60" i="7"/>
  <c r="I65" i="7"/>
  <c r="P59" i="7"/>
  <c r="P75" i="7" s="1"/>
  <c r="P60" i="7"/>
  <c r="P63" i="7"/>
  <c r="P65" i="7"/>
  <c r="J59" i="7"/>
  <c r="J75" i="7" s="1"/>
  <c r="J60" i="7"/>
  <c r="J63" i="7"/>
  <c r="J65" i="7"/>
  <c r="O59" i="7"/>
  <c r="O75" i="7" s="1"/>
  <c r="O60" i="7"/>
  <c r="O63" i="7"/>
  <c r="O65" i="7"/>
  <c r="O50" i="7"/>
  <c r="O54" i="7"/>
  <c r="O51" i="7"/>
  <c r="J50" i="7"/>
  <c r="J54" i="7"/>
  <c r="J51" i="7"/>
  <c r="F50" i="7"/>
  <c r="F54" i="7"/>
  <c r="F51" i="7"/>
  <c r="AH6" i="7"/>
  <c r="AD6" i="7"/>
  <c r="Z6" i="7"/>
  <c r="V6" i="7"/>
  <c r="R6" i="7"/>
  <c r="N6" i="7"/>
  <c r="E6" i="7"/>
  <c r="R50" i="7"/>
  <c r="R54" i="7"/>
  <c r="R51" i="7"/>
  <c r="R52" i="7" s="1"/>
  <c r="N50" i="7"/>
  <c r="N54" i="7"/>
  <c r="N51" i="7"/>
  <c r="N52" i="7" s="1"/>
  <c r="I50" i="7"/>
  <c r="I54" i="7"/>
  <c r="I51" i="7"/>
  <c r="I52" i="7" s="1"/>
  <c r="E50" i="7"/>
  <c r="E54" i="7"/>
  <c r="E51" i="7"/>
  <c r="E52" i="7" s="1"/>
  <c r="AK6" i="7"/>
  <c r="AG6" i="7"/>
  <c r="AC6" i="7"/>
  <c r="Y6" i="7"/>
  <c r="U6" i="7"/>
  <c r="Q6" i="7"/>
  <c r="M6" i="7"/>
  <c r="H6" i="7"/>
  <c r="Q54" i="7"/>
  <c r="Q51" i="7"/>
  <c r="Q50" i="7"/>
  <c r="M54" i="7"/>
  <c r="M51" i="7"/>
  <c r="M50" i="7"/>
  <c r="H54" i="7"/>
  <c r="H51" i="7"/>
  <c r="H50" i="7"/>
  <c r="AJ6" i="7"/>
  <c r="AF6" i="7"/>
  <c r="AB6" i="7"/>
  <c r="X6" i="7"/>
  <c r="T6" i="7"/>
  <c r="P6" i="7"/>
  <c r="L6" i="7"/>
  <c r="G6" i="7"/>
  <c r="P51" i="7"/>
  <c r="P50" i="7"/>
  <c r="P54" i="7"/>
  <c r="L51" i="7"/>
  <c r="L50" i="7"/>
  <c r="L54" i="7"/>
  <c r="G51" i="7"/>
  <c r="G50" i="7"/>
  <c r="G54" i="7"/>
  <c r="AI6" i="7"/>
  <c r="AE6" i="7"/>
  <c r="AA6" i="7"/>
  <c r="W6" i="7"/>
  <c r="O6" i="7"/>
  <c r="J6" i="7"/>
  <c r="F6" i="7"/>
  <c r="D54" i="7"/>
  <c r="D51" i="7"/>
  <c r="D50" i="7"/>
  <c r="B51" i="7"/>
  <c r="AK10" i="7"/>
  <c r="AG10" i="7"/>
  <c r="AC10" i="7"/>
  <c r="Y10" i="7"/>
  <c r="U10" i="7"/>
  <c r="Q10" i="7"/>
  <c r="M10" i="7"/>
  <c r="H10" i="7"/>
  <c r="AK7" i="7"/>
  <c r="AG7" i="7"/>
  <c r="AC7" i="7"/>
  <c r="Y7" i="7"/>
  <c r="U7" i="7"/>
  <c r="Q7" i="7"/>
  <c r="M7" i="7"/>
  <c r="H7" i="7"/>
  <c r="AJ10" i="7"/>
  <c r="AF10" i="7"/>
  <c r="AB10" i="7"/>
  <c r="X10" i="7"/>
  <c r="T10" i="7"/>
  <c r="P10" i="7"/>
  <c r="L10" i="7"/>
  <c r="G10" i="7"/>
  <c r="AJ7" i="7"/>
  <c r="AF7" i="7"/>
  <c r="AB7" i="7"/>
  <c r="X7" i="7"/>
  <c r="T7" i="7"/>
  <c r="P7" i="7"/>
  <c r="L7" i="7"/>
  <c r="G7" i="7"/>
  <c r="AI10" i="7"/>
  <c r="AE10" i="7"/>
  <c r="AA10" i="7"/>
  <c r="W10" i="7"/>
  <c r="S10" i="7"/>
  <c r="O10" i="7"/>
  <c r="J10" i="7"/>
  <c r="F10" i="7"/>
  <c r="AI7" i="7"/>
  <c r="AE7" i="7"/>
  <c r="AA7" i="7"/>
  <c r="W7" i="7"/>
  <c r="S7" i="7"/>
  <c r="O7" i="7"/>
  <c r="J7" i="7"/>
  <c r="F7" i="7"/>
  <c r="AH10" i="7"/>
  <c r="AD10" i="7"/>
  <c r="Z10" i="7"/>
  <c r="V10" i="7"/>
  <c r="R10" i="7"/>
  <c r="N10" i="7"/>
  <c r="I10" i="7"/>
  <c r="E10" i="7"/>
  <c r="AH7" i="7"/>
  <c r="AD7" i="7"/>
  <c r="Z7" i="7"/>
  <c r="V7" i="7"/>
  <c r="R7" i="7"/>
  <c r="N7" i="7"/>
  <c r="I7" i="7"/>
  <c r="E7" i="7"/>
  <c r="D10" i="7"/>
  <c r="S50" i="7"/>
  <c r="D7" i="7"/>
  <c r="D8" i="7" s="1"/>
  <c r="AI51" i="7"/>
  <c r="AI52" i="7" s="1"/>
  <c r="AE51" i="7"/>
  <c r="AE52" i="7" s="1"/>
  <c r="AA51" i="7"/>
  <c r="AA52" i="7" s="1"/>
  <c r="W51" i="7"/>
  <c r="W52" i="7" s="1"/>
  <c r="S51" i="7"/>
  <c r="S52" i="7" s="1"/>
  <c r="AH54" i="7"/>
  <c r="AD54" i="7"/>
  <c r="Z54" i="7"/>
  <c r="V54" i="7"/>
  <c r="AK51" i="7"/>
  <c r="AK52" i="7" s="1"/>
  <c r="AG51" i="7"/>
  <c r="AG52" i="7" s="1"/>
  <c r="AC51" i="7"/>
  <c r="AC52" i="7" s="1"/>
  <c r="Y51" i="7"/>
  <c r="Y52" i="7" s="1"/>
  <c r="U51" i="7"/>
  <c r="U52" i="7" s="1"/>
  <c r="AJ51" i="7"/>
  <c r="AJ52" i="7" s="1"/>
  <c r="AF51" i="7"/>
  <c r="AF52" i="7" s="1"/>
  <c r="AB51" i="7"/>
  <c r="AB52" i="7" s="1"/>
  <c r="X51" i="7"/>
  <c r="X52" i="7" s="1"/>
  <c r="T51" i="7"/>
  <c r="T52" i="7" s="1"/>
  <c r="AH50" i="7"/>
  <c r="AD50" i="7"/>
  <c r="Z50" i="7"/>
  <c r="V50" i="7"/>
  <c r="AK54" i="7"/>
  <c r="AG54" i="7"/>
  <c r="AC54" i="7"/>
  <c r="Y54" i="7"/>
  <c r="U54" i="7"/>
  <c r="AH51" i="7"/>
  <c r="AD51" i="7"/>
  <c r="Z51" i="7"/>
  <c r="V51" i="7"/>
  <c r="AK50" i="7"/>
  <c r="AG50" i="7"/>
  <c r="AC50" i="7"/>
  <c r="Y50" i="7"/>
  <c r="U50" i="7"/>
  <c r="AJ54" i="7"/>
  <c r="AF54" i="7"/>
  <c r="AB54" i="7"/>
  <c r="X54" i="7"/>
  <c r="T54" i="7"/>
  <c r="AJ50" i="7"/>
  <c r="AF50" i="7"/>
  <c r="AB50" i="7"/>
  <c r="X50" i="7"/>
  <c r="T50" i="7"/>
  <c r="AI54" i="7"/>
  <c r="AE54" i="7"/>
  <c r="AA54" i="7"/>
  <c r="W54" i="7"/>
  <c r="S54" i="7"/>
  <c r="AI50" i="7"/>
  <c r="AE50" i="7"/>
  <c r="AA50" i="7"/>
  <c r="W50" i="7"/>
  <c r="D142" i="7"/>
  <c r="S141" i="7"/>
  <c r="AK66" i="7" l="1"/>
  <c r="S66" i="7"/>
  <c r="AI66" i="7"/>
  <c r="Y66" i="7"/>
  <c r="Z66" i="7"/>
  <c r="D80" i="7"/>
  <c r="AD66" i="7"/>
  <c r="AF66" i="7"/>
  <c r="AH66" i="7"/>
  <c r="AG66" i="7"/>
  <c r="AE66" i="7"/>
  <c r="X66" i="7"/>
  <c r="W66" i="7"/>
  <c r="AA66" i="7"/>
  <c r="AB66" i="7"/>
  <c r="AC62" i="7"/>
  <c r="AC61" i="7"/>
  <c r="AE61" i="7"/>
  <c r="AE62" i="7"/>
  <c r="AB61" i="7"/>
  <c r="AB62" i="7"/>
  <c r="AJ61" i="7"/>
  <c r="AJ62" i="7"/>
  <c r="AG62" i="7"/>
  <c r="AG61" i="7"/>
  <c r="AK62" i="7"/>
  <c r="AK61" i="7"/>
  <c r="AI62" i="7"/>
  <c r="AI61" i="7"/>
  <c r="AD61" i="7"/>
  <c r="AD62" i="7"/>
  <c r="AA62" i="7"/>
  <c r="Z61" i="7"/>
  <c r="Z62" i="7"/>
  <c r="AH61" i="7"/>
  <c r="AH62" i="7"/>
  <c r="AF61" i="7"/>
  <c r="AF62" i="7"/>
  <c r="AJ66" i="7"/>
  <c r="AC66" i="7"/>
  <c r="T66" i="7"/>
  <c r="V66" i="7"/>
  <c r="U62" i="7"/>
  <c r="U61" i="7"/>
  <c r="R66" i="7"/>
  <c r="Q66" i="7"/>
  <c r="W61" i="7"/>
  <c r="W62" i="7"/>
  <c r="S61" i="7"/>
  <c r="S62" i="7"/>
  <c r="U66" i="7"/>
  <c r="R61" i="7"/>
  <c r="R62" i="7"/>
  <c r="V61" i="7"/>
  <c r="V62" i="7"/>
  <c r="T61" i="7"/>
  <c r="T62" i="7"/>
  <c r="X61" i="7"/>
  <c r="X62" i="7"/>
  <c r="Q62" i="7"/>
  <c r="Q61" i="7"/>
  <c r="Y62" i="7"/>
  <c r="Y61" i="7"/>
  <c r="D66" i="7"/>
  <c r="E66" i="7"/>
  <c r="F66" i="7"/>
  <c r="F62" i="7"/>
  <c r="F61" i="7"/>
  <c r="E62" i="7"/>
  <c r="E61" i="7"/>
  <c r="N66" i="7"/>
  <c r="G66" i="7"/>
  <c r="L66" i="7"/>
  <c r="H66" i="7"/>
  <c r="M66" i="7"/>
  <c r="G61" i="7"/>
  <c r="G62" i="7"/>
  <c r="L61" i="7"/>
  <c r="L62" i="7"/>
  <c r="H61" i="7"/>
  <c r="H62" i="7"/>
  <c r="M61" i="7"/>
  <c r="M62" i="7"/>
  <c r="N61" i="7"/>
  <c r="N62" i="7"/>
  <c r="I66" i="7"/>
  <c r="O66" i="7"/>
  <c r="J66" i="7"/>
  <c r="P66" i="7"/>
  <c r="I61" i="7"/>
  <c r="I62" i="7"/>
  <c r="J61" i="7"/>
  <c r="J62" i="7"/>
  <c r="O61" i="7"/>
  <c r="O62" i="7"/>
  <c r="P61" i="7"/>
  <c r="P62" i="7"/>
  <c r="G52" i="7"/>
  <c r="G53" i="7"/>
  <c r="L52" i="7"/>
  <c r="L53" i="7"/>
  <c r="P52" i="7"/>
  <c r="P53" i="7"/>
  <c r="D62" i="7"/>
  <c r="H53" i="7"/>
  <c r="H52" i="7"/>
  <c r="M53" i="7"/>
  <c r="M52" i="7"/>
  <c r="J52" i="7"/>
  <c r="J53" i="7"/>
  <c r="O53" i="7"/>
  <c r="O52" i="7"/>
  <c r="E53" i="7"/>
  <c r="I53" i="7"/>
  <c r="N53" i="7"/>
  <c r="R53" i="7"/>
  <c r="S53" i="7"/>
  <c r="D53" i="7"/>
  <c r="D52" i="7"/>
  <c r="Q52" i="7"/>
  <c r="Q53" i="7"/>
  <c r="F52" i="7"/>
  <c r="F53" i="7"/>
  <c r="N8" i="7"/>
  <c r="N9" i="7"/>
  <c r="AD8" i="7"/>
  <c r="AD9" i="7"/>
  <c r="J8" i="7"/>
  <c r="J9" i="7"/>
  <c r="AA8" i="7"/>
  <c r="AA9" i="7"/>
  <c r="G8" i="7"/>
  <c r="G9" i="7"/>
  <c r="X8" i="7"/>
  <c r="X9" i="7"/>
  <c r="U8" i="7"/>
  <c r="U9" i="7"/>
  <c r="AK8" i="7"/>
  <c r="AK9" i="7"/>
  <c r="R8" i="7"/>
  <c r="R9" i="7"/>
  <c r="AH8" i="7"/>
  <c r="AH9" i="7"/>
  <c r="O8" i="7"/>
  <c r="O9" i="7"/>
  <c r="AE8" i="7"/>
  <c r="AE9" i="7"/>
  <c r="L8" i="7"/>
  <c r="L9" i="7"/>
  <c r="AB8" i="7"/>
  <c r="AB9" i="7"/>
  <c r="H8" i="7"/>
  <c r="H9" i="7"/>
  <c r="Y8" i="7"/>
  <c r="Y9" i="7"/>
  <c r="E8" i="7"/>
  <c r="E9" i="7"/>
  <c r="V8" i="7"/>
  <c r="V9" i="7"/>
  <c r="S8" i="7"/>
  <c r="S9" i="7"/>
  <c r="AI8" i="7"/>
  <c r="AI9" i="7"/>
  <c r="P8" i="7"/>
  <c r="P9" i="7"/>
  <c r="AF8" i="7"/>
  <c r="AF9" i="7"/>
  <c r="M8" i="7"/>
  <c r="M9" i="7"/>
  <c r="AC8" i="7"/>
  <c r="AC9" i="7"/>
  <c r="I8" i="7"/>
  <c r="I9" i="7"/>
  <c r="Z8" i="7"/>
  <c r="Z9" i="7"/>
  <c r="F8" i="7"/>
  <c r="F9" i="7"/>
  <c r="W8" i="7"/>
  <c r="W9" i="7"/>
  <c r="T8" i="7"/>
  <c r="T9" i="7"/>
  <c r="AJ8" i="7"/>
  <c r="AJ9" i="7"/>
  <c r="Q8" i="7"/>
  <c r="Q9" i="7"/>
  <c r="AG8" i="7"/>
  <c r="AG9" i="7"/>
  <c r="T53" i="7"/>
  <c r="U53" i="7"/>
  <c r="AK53" i="7"/>
  <c r="AI53" i="7"/>
  <c r="AA53" i="7"/>
  <c r="AB53" i="7"/>
  <c r="Y53" i="7"/>
  <c r="AE53" i="7"/>
  <c r="AF53" i="7"/>
  <c r="AC53" i="7"/>
  <c r="AJ53" i="7"/>
  <c r="X53" i="7"/>
  <c r="Z53" i="7"/>
  <c r="Z52" i="7"/>
  <c r="AD53" i="7"/>
  <c r="AD52" i="7"/>
  <c r="AG53" i="7"/>
  <c r="W53" i="7"/>
  <c r="AH53" i="7"/>
  <c r="AH52" i="7"/>
  <c r="V53" i="7"/>
  <c r="V52" i="7"/>
  <c r="S143" i="7"/>
  <c r="S147" i="7"/>
  <c r="S142" i="7"/>
  <c r="A157" i="7"/>
  <c r="B157" i="7"/>
  <c r="D157" i="7"/>
  <c r="E157" i="7"/>
  <c r="F157" i="7"/>
  <c r="G157" i="7"/>
  <c r="H157" i="7"/>
  <c r="I157" i="7"/>
  <c r="J157" i="7"/>
  <c r="L157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AH157" i="7"/>
  <c r="AI157" i="7"/>
  <c r="AJ157" i="7"/>
  <c r="AK157" i="7"/>
  <c r="A141" i="7"/>
  <c r="B141" i="7"/>
  <c r="D141" i="7"/>
  <c r="E141" i="7"/>
  <c r="F141" i="7"/>
  <c r="G141" i="7"/>
  <c r="H141" i="7"/>
  <c r="I141" i="7"/>
  <c r="J141" i="7"/>
  <c r="L141" i="7"/>
  <c r="M141" i="7"/>
  <c r="N141" i="7"/>
  <c r="O141" i="7"/>
  <c r="P141" i="7"/>
  <c r="Q141" i="7"/>
  <c r="R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AH141" i="7"/>
  <c r="AI141" i="7"/>
  <c r="AJ141" i="7"/>
  <c r="AK141" i="7"/>
  <c r="H138" i="7" l="1"/>
  <c r="E138" i="7"/>
  <c r="A138" i="7"/>
  <c r="A139" i="7"/>
  <c r="B139" i="7"/>
  <c r="D139" i="7"/>
  <c r="E139" i="7"/>
  <c r="F139" i="7"/>
  <c r="G139" i="7"/>
  <c r="H139" i="7"/>
  <c r="I139" i="7"/>
  <c r="J139" i="7"/>
  <c r="L139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AH139" i="7"/>
  <c r="AI139" i="7"/>
  <c r="AJ139" i="7"/>
  <c r="AK139" i="7"/>
  <c r="A142" i="7"/>
  <c r="B142" i="7"/>
  <c r="E142" i="7"/>
  <c r="F142" i="7"/>
  <c r="G142" i="7"/>
  <c r="H142" i="7"/>
  <c r="I142" i="7"/>
  <c r="J142" i="7"/>
  <c r="L142" i="7"/>
  <c r="M142" i="7"/>
  <c r="N142" i="7"/>
  <c r="O142" i="7"/>
  <c r="P142" i="7"/>
  <c r="Q142" i="7"/>
  <c r="R142" i="7"/>
  <c r="T142" i="7"/>
  <c r="U142" i="7"/>
  <c r="V142" i="7"/>
  <c r="X142" i="7"/>
  <c r="Y142" i="7"/>
  <c r="Z142" i="7"/>
  <c r="AA142" i="7"/>
  <c r="AB142" i="7"/>
  <c r="AC142" i="7"/>
  <c r="AD142" i="7"/>
  <c r="AE142" i="7"/>
  <c r="AF142" i="7"/>
  <c r="AG142" i="7"/>
  <c r="AH142" i="7"/>
  <c r="AI142" i="7"/>
  <c r="AJ142" i="7"/>
  <c r="AK142" i="7"/>
  <c r="A143" i="7"/>
  <c r="B143" i="7"/>
  <c r="D143" i="7"/>
  <c r="E143" i="7"/>
  <c r="F143" i="7"/>
  <c r="G143" i="7"/>
  <c r="H143" i="7"/>
  <c r="I143" i="7"/>
  <c r="J143" i="7"/>
  <c r="L143" i="7"/>
  <c r="M143" i="7"/>
  <c r="N143" i="7"/>
  <c r="O143" i="7"/>
  <c r="P143" i="7"/>
  <c r="Q143" i="7"/>
  <c r="R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AH143" i="7"/>
  <c r="AI143" i="7"/>
  <c r="AJ143" i="7"/>
  <c r="AK143" i="7"/>
  <c r="A144" i="7"/>
  <c r="B144" i="7"/>
  <c r="D144" i="7"/>
  <c r="E144" i="7"/>
  <c r="F144" i="7"/>
  <c r="G144" i="7"/>
  <c r="H144" i="7"/>
  <c r="I144" i="7"/>
  <c r="J144" i="7"/>
  <c r="L144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AH144" i="7"/>
  <c r="AI144" i="7"/>
  <c r="AJ144" i="7"/>
  <c r="AK144" i="7"/>
  <c r="A145" i="7"/>
  <c r="B145" i="7"/>
  <c r="D145" i="7"/>
  <c r="E145" i="7"/>
  <c r="F145" i="7"/>
  <c r="G145" i="7"/>
  <c r="H145" i="7"/>
  <c r="I145" i="7"/>
  <c r="J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AH145" i="7"/>
  <c r="AI145" i="7"/>
  <c r="AJ145" i="7"/>
  <c r="AK145" i="7"/>
  <c r="A146" i="7"/>
  <c r="B146" i="7"/>
  <c r="D146" i="7"/>
  <c r="E146" i="7"/>
  <c r="F146" i="7"/>
  <c r="G146" i="7"/>
  <c r="H146" i="7"/>
  <c r="I146" i="7"/>
  <c r="J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AH146" i="7"/>
  <c r="AI146" i="7"/>
  <c r="AJ146" i="7"/>
  <c r="AK146" i="7"/>
  <c r="A147" i="7"/>
  <c r="B147" i="7"/>
  <c r="D147" i="7"/>
  <c r="E147" i="7"/>
  <c r="F147" i="7"/>
  <c r="G147" i="7"/>
  <c r="H147" i="7"/>
  <c r="I147" i="7"/>
  <c r="J147" i="7"/>
  <c r="L147" i="7"/>
  <c r="M147" i="7"/>
  <c r="N147" i="7"/>
  <c r="O147" i="7"/>
  <c r="P147" i="7"/>
  <c r="Q147" i="7"/>
  <c r="R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AH147" i="7"/>
  <c r="AI147" i="7"/>
  <c r="AJ147" i="7"/>
  <c r="AK147" i="7"/>
  <c r="A149" i="7"/>
  <c r="B149" i="7"/>
  <c r="D149" i="7"/>
  <c r="E149" i="7"/>
  <c r="F149" i="7"/>
  <c r="G149" i="7"/>
  <c r="H149" i="7"/>
  <c r="I149" i="7"/>
  <c r="J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AH149" i="7"/>
  <c r="AI149" i="7"/>
  <c r="AJ149" i="7"/>
  <c r="AK149" i="7"/>
  <c r="A150" i="7"/>
  <c r="B150" i="7"/>
  <c r="D150" i="7"/>
  <c r="E150" i="7"/>
  <c r="F150" i="7"/>
  <c r="G150" i="7"/>
  <c r="H150" i="7"/>
  <c r="I150" i="7"/>
  <c r="J150" i="7"/>
  <c r="L150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AH150" i="7"/>
  <c r="AI150" i="7"/>
  <c r="AJ150" i="7"/>
  <c r="AK150" i="7"/>
  <c r="A151" i="7"/>
  <c r="B151" i="7"/>
  <c r="D151" i="7"/>
  <c r="E151" i="7"/>
  <c r="F151" i="7"/>
  <c r="G151" i="7"/>
  <c r="H151" i="7"/>
  <c r="I151" i="7"/>
  <c r="J151" i="7"/>
  <c r="L151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AH151" i="7"/>
  <c r="AI151" i="7"/>
  <c r="AJ151" i="7"/>
  <c r="AK151" i="7"/>
  <c r="A152" i="7"/>
  <c r="B152" i="7"/>
  <c r="D152" i="7"/>
  <c r="E152" i="7"/>
  <c r="F152" i="7"/>
  <c r="G152" i="7"/>
  <c r="H152" i="7"/>
  <c r="I152" i="7"/>
  <c r="J152" i="7"/>
  <c r="L152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AH152" i="7"/>
  <c r="AI152" i="7"/>
  <c r="AJ152" i="7"/>
  <c r="AK152" i="7"/>
  <c r="A153" i="7"/>
  <c r="B153" i="7"/>
  <c r="D153" i="7"/>
  <c r="E153" i="7"/>
  <c r="F153" i="7"/>
  <c r="G153" i="7"/>
  <c r="H153" i="7"/>
  <c r="I153" i="7"/>
  <c r="J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AH153" i="7"/>
  <c r="AI153" i="7"/>
  <c r="AJ153" i="7"/>
  <c r="AK153" i="7"/>
  <c r="A154" i="7"/>
  <c r="B154" i="7"/>
  <c r="D154" i="7"/>
  <c r="E154" i="7"/>
  <c r="F154" i="7"/>
  <c r="G154" i="7"/>
  <c r="H154" i="7"/>
  <c r="I154" i="7"/>
  <c r="J154" i="7"/>
  <c r="L154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AH154" i="7"/>
  <c r="AI154" i="7"/>
  <c r="AJ154" i="7"/>
  <c r="AK154" i="7"/>
  <c r="A155" i="7"/>
  <c r="A156" i="7"/>
  <c r="B156" i="7"/>
  <c r="D156" i="7"/>
  <c r="E156" i="7"/>
  <c r="F156" i="7"/>
  <c r="G156" i="7"/>
  <c r="H156" i="7"/>
  <c r="I156" i="7"/>
  <c r="J156" i="7"/>
  <c r="L156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AH156" i="7"/>
  <c r="AI156" i="7"/>
  <c r="AJ156" i="7"/>
  <c r="AK156" i="7"/>
  <c r="A159" i="7"/>
  <c r="B159" i="7"/>
  <c r="D159" i="7"/>
  <c r="E159" i="7"/>
  <c r="F159" i="7"/>
  <c r="G159" i="7"/>
  <c r="H159" i="7"/>
  <c r="I159" i="7"/>
  <c r="J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AH159" i="7"/>
  <c r="AI159" i="7"/>
  <c r="AJ159" i="7"/>
  <c r="AK159" i="7"/>
  <c r="A160" i="7"/>
  <c r="B160" i="7"/>
  <c r="D160" i="7"/>
  <c r="E160" i="7"/>
  <c r="F160" i="7"/>
  <c r="G160" i="7"/>
  <c r="H160" i="7"/>
  <c r="I160" i="7"/>
  <c r="J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AH160" i="7"/>
  <c r="AI160" i="7"/>
  <c r="AJ160" i="7"/>
  <c r="AK160" i="7"/>
  <c r="A161" i="7"/>
  <c r="B161" i="7"/>
  <c r="D161" i="7"/>
  <c r="E161" i="7"/>
  <c r="F161" i="7"/>
  <c r="G161" i="7"/>
  <c r="H161" i="7"/>
  <c r="I161" i="7"/>
  <c r="J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AH161" i="7"/>
  <c r="AI161" i="7"/>
  <c r="AJ161" i="7"/>
  <c r="AK161" i="7"/>
  <c r="AC41" i="7" l="1"/>
  <c r="AC42" i="7"/>
  <c r="AC45" i="7"/>
  <c r="M41" i="7"/>
  <c r="M42" i="7"/>
  <c r="M45" i="7"/>
  <c r="AJ41" i="7"/>
  <c r="AJ42" i="7"/>
  <c r="AJ45" i="7"/>
  <c r="AB41" i="7"/>
  <c r="AB42" i="7"/>
  <c r="AB45" i="7"/>
  <c r="T41" i="7"/>
  <c r="T42" i="7"/>
  <c r="T45" i="7"/>
  <c r="L41" i="7"/>
  <c r="L42" i="7"/>
  <c r="L45" i="7"/>
  <c r="AI45" i="7"/>
  <c r="AI41" i="7"/>
  <c r="AI42" i="7"/>
  <c r="AA45" i="7"/>
  <c r="AA41" i="7"/>
  <c r="AA42" i="7"/>
  <c r="S45" i="7"/>
  <c r="S41" i="7"/>
  <c r="S42" i="7"/>
  <c r="J45" i="7"/>
  <c r="J41" i="7"/>
  <c r="J42" i="7"/>
  <c r="AH45" i="7"/>
  <c r="AH41" i="7"/>
  <c r="AH42" i="7"/>
  <c r="Z45" i="7"/>
  <c r="Z41" i="7"/>
  <c r="Z42" i="7"/>
  <c r="R45" i="7"/>
  <c r="R41" i="7"/>
  <c r="R42" i="7"/>
  <c r="I45" i="7"/>
  <c r="I41" i="7"/>
  <c r="I42" i="7"/>
  <c r="Q45" i="7"/>
  <c r="Q41" i="7"/>
  <c r="Q42" i="7"/>
  <c r="H45" i="7"/>
  <c r="H41" i="7"/>
  <c r="H42" i="7"/>
  <c r="H47" i="7"/>
  <c r="AF45" i="7"/>
  <c r="AF41" i="7"/>
  <c r="AF42" i="7"/>
  <c r="X45" i="7"/>
  <c r="X41" i="7"/>
  <c r="X42" i="7"/>
  <c r="P45" i="7"/>
  <c r="P41" i="7"/>
  <c r="P42" i="7"/>
  <c r="G45" i="7"/>
  <c r="G41" i="7"/>
  <c r="G42" i="7"/>
  <c r="AG45" i="7"/>
  <c r="AG41" i="7"/>
  <c r="AG42" i="7"/>
  <c r="AE45" i="7"/>
  <c r="AE41" i="7"/>
  <c r="AE42" i="7"/>
  <c r="W45" i="7"/>
  <c r="W41" i="7"/>
  <c r="W42" i="7"/>
  <c r="O45" i="7"/>
  <c r="O41" i="7"/>
  <c r="O42" i="7"/>
  <c r="F45" i="7"/>
  <c r="F41" i="7"/>
  <c r="F42" i="7"/>
  <c r="Y45" i="7"/>
  <c r="Y41" i="7"/>
  <c r="Y42" i="7"/>
  <c r="AD41" i="7"/>
  <c r="AD42" i="7"/>
  <c r="AD45" i="7"/>
  <c r="V41" i="7"/>
  <c r="V42" i="7"/>
  <c r="V45" i="7"/>
  <c r="N41" i="7"/>
  <c r="N42" i="7"/>
  <c r="N45" i="7"/>
  <c r="E41" i="7"/>
  <c r="E42" i="7"/>
  <c r="E47" i="7"/>
  <c r="E45" i="7"/>
  <c r="AK41" i="7"/>
  <c r="AK42" i="7"/>
  <c r="AK45" i="7"/>
  <c r="U41" i="7"/>
  <c r="U42" i="7"/>
  <c r="U45" i="7"/>
  <c r="B42" i="7"/>
  <c r="D45" i="7"/>
  <c r="D42" i="7"/>
  <c r="D41" i="7"/>
  <c r="D21" i="7"/>
  <c r="E56" i="7"/>
  <c r="H56" i="7"/>
  <c r="E18" i="7"/>
  <c r="H18" i="7"/>
  <c r="D22" i="7"/>
  <c r="D23" i="7" s="1"/>
  <c r="D25" i="7"/>
  <c r="F38" i="7"/>
  <c r="E38" i="7"/>
  <c r="D38" i="7"/>
  <c r="E36" i="7"/>
  <c r="P38" i="7"/>
  <c r="O38" i="7"/>
  <c r="M38" i="7"/>
  <c r="H38" i="7"/>
  <c r="H36" i="7"/>
  <c r="G38" i="7"/>
  <c r="L38" i="7"/>
  <c r="J38" i="7"/>
  <c r="N38" i="7"/>
  <c r="I38" i="7"/>
  <c r="S21" i="7"/>
  <c r="S30" i="7"/>
  <c r="AE38" i="7"/>
  <c r="AD38" i="7"/>
  <c r="Z38" i="7"/>
  <c r="AA38" i="7"/>
  <c r="AC38" i="7"/>
  <c r="AB38" i="7"/>
  <c r="AJ38" i="7"/>
  <c r="AH38" i="7"/>
  <c r="AI38" i="7"/>
  <c r="AK38" i="7"/>
  <c r="AG38" i="7"/>
  <c r="AF38" i="7"/>
  <c r="V38" i="7"/>
  <c r="Y38" i="7"/>
  <c r="U38" i="7"/>
  <c r="Q38" i="7"/>
  <c r="X38" i="7"/>
  <c r="T38" i="7"/>
  <c r="W38" i="7"/>
  <c r="S38" i="7"/>
  <c r="AH22" i="7"/>
  <c r="AH23" i="7" s="1"/>
  <c r="AD21" i="7"/>
  <c r="Z21" i="7"/>
  <c r="V22" i="7"/>
  <c r="V23" i="7" s="1"/>
  <c r="R25" i="7"/>
  <c r="N25" i="7"/>
  <c r="I22" i="7"/>
  <c r="I23" i="7" s="1"/>
  <c r="E25" i="7"/>
  <c r="D34" i="7"/>
  <c r="AJ22" i="7"/>
  <c r="AJ23" i="7" s="1"/>
  <c r="T22" i="7"/>
  <c r="T23" i="7" s="1"/>
  <c r="L22" i="7"/>
  <c r="L23" i="7" s="1"/>
  <c r="G21" i="7"/>
  <c r="O21" i="7"/>
  <c r="AG30" i="7"/>
  <c r="AG31" i="7"/>
  <c r="AG34" i="7"/>
  <c r="U34" i="7"/>
  <c r="U30" i="7"/>
  <c r="U31" i="7"/>
  <c r="Q30" i="7"/>
  <c r="Q31" i="7"/>
  <c r="Q34" i="7"/>
  <c r="M30" i="7"/>
  <c r="M31" i="7"/>
  <c r="M34" i="7"/>
  <c r="AH30" i="7"/>
  <c r="AH31" i="7"/>
  <c r="AH34" i="7"/>
  <c r="AD30" i="7"/>
  <c r="AD31" i="7"/>
  <c r="AD34" i="7"/>
  <c r="V34" i="7"/>
  <c r="R30" i="7"/>
  <c r="N30" i="7"/>
  <c r="I30" i="7"/>
  <c r="E34" i="7"/>
  <c r="AC30" i="7"/>
  <c r="AC31" i="7"/>
  <c r="AC34" i="7"/>
  <c r="D31" i="7"/>
  <c r="D32" i="7" s="1"/>
  <c r="AK34" i="7"/>
  <c r="AK30" i="7"/>
  <c r="AK31" i="7"/>
  <c r="Y30" i="7"/>
  <c r="Y31" i="7"/>
  <c r="Y34" i="7"/>
  <c r="AI34" i="7"/>
  <c r="AI30" i="7"/>
  <c r="AI31" i="7"/>
  <c r="AE34" i="7"/>
  <c r="AE30" i="7"/>
  <c r="AE31" i="7"/>
  <c r="AA30" i="7"/>
  <c r="AA31" i="7"/>
  <c r="AA34" i="7"/>
  <c r="O30" i="7"/>
  <c r="D30" i="7"/>
  <c r="AC21" i="7"/>
  <c r="Q21" i="7"/>
  <c r="M22" i="7"/>
  <c r="E13" i="7"/>
  <c r="E16" i="7"/>
  <c r="E12" i="7"/>
  <c r="Z34" i="7"/>
  <c r="R34" i="7"/>
  <c r="N34" i="7"/>
  <c r="I34" i="7"/>
  <c r="Z31" i="7"/>
  <c r="O31" i="7"/>
  <c r="I31" i="7"/>
  <c r="Z30" i="7"/>
  <c r="H27" i="7"/>
  <c r="AJ25" i="7"/>
  <c r="AD25" i="7"/>
  <c r="Y25" i="7"/>
  <c r="T25" i="7"/>
  <c r="H25" i="7"/>
  <c r="AD22" i="7"/>
  <c r="Y22" i="7"/>
  <c r="AK21" i="7"/>
  <c r="V21" i="7"/>
  <c r="AJ30" i="7"/>
  <c r="AJ31" i="7"/>
  <c r="AF30" i="7"/>
  <c r="AF31" i="7"/>
  <c r="AB30" i="7"/>
  <c r="AB31" i="7"/>
  <c r="X30" i="7"/>
  <c r="X31" i="7"/>
  <c r="T30" i="7"/>
  <c r="T31" i="7"/>
  <c r="P30" i="7"/>
  <c r="P31" i="7"/>
  <c r="L30" i="7"/>
  <c r="L31" i="7"/>
  <c r="G30" i="7"/>
  <c r="G31" i="7"/>
  <c r="X21" i="7"/>
  <c r="L21" i="7"/>
  <c r="G22" i="7"/>
  <c r="H34" i="7"/>
  <c r="S31" i="7"/>
  <c r="N31" i="7"/>
  <c r="H31" i="7"/>
  <c r="H30" i="7"/>
  <c r="AH25" i="7"/>
  <c r="AC25" i="7"/>
  <c r="X25" i="7"/>
  <c r="M25" i="7"/>
  <c r="G25" i="7"/>
  <c r="AC22" i="7"/>
  <c r="X22" i="7"/>
  <c r="Q22" i="7"/>
  <c r="AJ21" i="7"/>
  <c r="AB21" i="7"/>
  <c r="U21" i="7"/>
  <c r="M21" i="7"/>
  <c r="AI21" i="7"/>
  <c r="AI22" i="7"/>
  <c r="AI25" i="7"/>
  <c r="AE21" i="7"/>
  <c r="AE22" i="7"/>
  <c r="AE25" i="7"/>
  <c r="AA21" i="7"/>
  <c r="AA22" i="7"/>
  <c r="AA25" i="7"/>
  <c r="W21" i="7"/>
  <c r="W22" i="7"/>
  <c r="W25" i="7"/>
  <c r="S22" i="7"/>
  <c r="S25" i="7"/>
  <c r="O22" i="7"/>
  <c r="O25" i="7"/>
  <c r="J22" i="7"/>
  <c r="J25" i="7"/>
  <c r="F22" i="7"/>
  <c r="F21" i="7"/>
  <c r="F25" i="7"/>
  <c r="AJ34" i="7"/>
  <c r="AF34" i="7"/>
  <c r="AB34" i="7"/>
  <c r="X34" i="7"/>
  <c r="T34" i="7"/>
  <c r="P34" i="7"/>
  <c r="L34" i="7"/>
  <c r="G34" i="7"/>
  <c r="W31" i="7"/>
  <c r="R31" i="7"/>
  <c r="F31" i="7"/>
  <c r="W30" i="7"/>
  <c r="F30" i="7"/>
  <c r="E27" i="7"/>
  <c r="AG25" i="7"/>
  <c r="AB25" i="7"/>
  <c r="V25" i="7"/>
  <c r="Q25" i="7"/>
  <c r="L25" i="7"/>
  <c r="AG22" i="7"/>
  <c r="AB22" i="7"/>
  <c r="P22" i="7"/>
  <c r="H22" i="7"/>
  <c r="AG21" i="7"/>
  <c r="T21" i="7"/>
  <c r="J21" i="7"/>
  <c r="AH21" i="7"/>
  <c r="R21" i="7"/>
  <c r="R38" i="7"/>
  <c r="R22" i="7"/>
  <c r="N21" i="7"/>
  <c r="I21" i="7"/>
  <c r="E21" i="7"/>
  <c r="H12" i="7"/>
  <c r="H13" i="7"/>
  <c r="H16" i="7"/>
  <c r="W34" i="7"/>
  <c r="S34" i="7"/>
  <c r="O34" i="7"/>
  <c r="J34" i="7"/>
  <c r="F34" i="7"/>
  <c r="V31" i="7"/>
  <c r="J31" i="7"/>
  <c r="E31" i="7"/>
  <c r="V30" i="7"/>
  <c r="J30" i="7"/>
  <c r="E30" i="7"/>
  <c r="AK25" i="7"/>
  <c r="AF25" i="7"/>
  <c r="Z25" i="7"/>
  <c r="U25" i="7"/>
  <c r="P25" i="7"/>
  <c r="I25" i="7"/>
  <c r="AK22" i="7"/>
  <c r="AF22" i="7"/>
  <c r="Z22" i="7"/>
  <c r="U22" i="7"/>
  <c r="N22" i="7"/>
  <c r="E22" i="7"/>
  <c r="AF21" i="7"/>
  <c r="Y21" i="7"/>
  <c r="P21" i="7"/>
  <c r="H21" i="7"/>
  <c r="Y43" i="7" l="1"/>
  <c r="Y44" i="7"/>
  <c r="X43" i="7"/>
  <c r="X44" i="7"/>
  <c r="Z43" i="7"/>
  <c r="Z44" i="7"/>
  <c r="J44" i="7"/>
  <c r="J43" i="7"/>
  <c r="AA44" i="7"/>
  <c r="AA43" i="7"/>
  <c r="U44" i="7"/>
  <c r="U43" i="7"/>
  <c r="V44" i="7"/>
  <c r="V43" i="7"/>
  <c r="O44" i="7"/>
  <c r="O43" i="7"/>
  <c r="H44" i="7"/>
  <c r="H43" i="7"/>
  <c r="I43" i="7"/>
  <c r="I44" i="7"/>
  <c r="M43" i="7"/>
  <c r="M44" i="7"/>
  <c r="G43" i="7"/>
  <c r="G44" i="7"/>
  <c r="E44" i="7"/>
  <c r="E43" i="7"/>
  <c r="L44" i="7"/>
  <c r="L43" i="7"/>
  <c r="AB44" i="7"/>
  <c r="AB43" i="7"/>
  <c r="D43" i="7"/>
  <c r="D44" i="7"/>
  <c r="W44" i="7"/>
  <c r="W43" i="7"/>
  <c r="AG43" i="7"/>
  <c r="AG44" i="7"/>
  <c r="AF43" i="7"/>
  <c r="AF44" i="7"/>
  <c r="Q44" i="7"/>
  <c r="Q43" i="7"/>
  <c r="AH43" i="7"/>
  <c r="AH44" i="7"/>
  <c r="AI44" i="7"/>
  <c r="AI43" i="7"/>
  <c r="AE43" i="7"/>
  <c r="AE44" i="7"/>
  <c r="AD43" i="7"/>
  <c r="AD44" i="7"/>
  <c r="F43" i="7"/>
  <c r="F44" i="7"/>
  <c r="P44" i="7"/>
  <c r="P43" i="7"/>
  <c r="R44" i="7"/>
  <c r="R43" i="7"/>
  <c r="S44" i="7"/>
  <c r="S43" i="7"/>
  <c r="AK44" i="7"/>
  <c r="AK43" i="7"/>
  <c r="N44" i="7"/>
  <c r="N43" i="7"/>
  <c r="T44" i="7"/>
  <c r="T43" i="7"/>
  <c r="AJ44" i="7"/>
  <c r="AJ43" i="7"/>
  <c r="AC44" i="7"/>
  <c r="AC43" i="7"/>
  <c r="H57" i="7"/>
  <c r="H48" i="7"/>
  <c r="E57" i="7"/>
  <c r="E48" i="7"/>
  <c r="D24" i="7"/>
  <c r="H19" i="7"/>
  <c r="E19" i="7"/>
  <c r="F39" i="7"/>
  <c r="E37" i="7"/>
  <c r="E39" i="7"/>
  <c r="D39" i="7"/>
  <c r="P39" i="7"/>
  <c r="O39" i="7"/>
  <c r="J39" i="7"/>
  <c r="G39" i="7"/>
  <c r="I39" i="7"/>
  <c r="M39" i="7"/>
  <c r="N39" i="7"/>
  <c r="L39" i="7"/>
  <c r="H39" i="7"/>
  <c r="H37" i="7"/>
  <c r="W39" i="7"/>
  <c r="T39" i="7"/>
  <c r="R39" i="7"/>
  <c r="Q39" i="7"/>
  <c r="X39" i="7"/>
  <c r="Y39" i="7"/>
  <c r="S39" i="7"/>
  <c r="V39" i="7"/>
  <c r="U39" i="7"/>
  <c r="Z39" i="7"/>
  <c r="AE39" i="7"/>
  <c r="AC39" i="7"/>
  <c r="AD39" i="7"/>
  <c r="AB39" i="7"/>
  <c r="AA39" i="7"/>
  <c r="AH39" i="7"/>
  <c r="AG39" i="7"/>
  <c r="AF39" i="7"/>
  <c r="AI39" i="7"/>
  <c r="AJ39" i="7"/>
  <c r="AK39" i="7"/>
  <c r="AH24" i="7"/>
  <c r="V24" i="7"/>
  <c r="V32" i="7"/>
  <c r="V33" i="7"/>
  <c r="G32" i="7"/>
  <c r="G33" i="7"/>
  <c r="U32" i="7"/>
  <c r="U33" i="7"/>
  <c r="U23" i="7"/>
  <c r="U24" i="7"/>
  <c r="AA23" i="7"/>
  <c r="AA24" i="7"/>
  <c r="AE23" i="7"/>
  <c r="AE24" i="7"/>
  <c r="Q23" i="7"/>
  <c r="Q24" i="7"/>
  <c r="X32" i="7"/>
  <c r="X33" i="7"/>
  <c r="Z23" i="7"/>
  <c r="Z24" i="7"/>
  <c r="AB23" i="7"/>
  <c r="AB24" i="7"/>
  <c r="S23" i="7"/>
  <c r="S24" i="7"/>
  <c r="X23" i="7"/>
  <c r="X24" i="7"/>
  <c r="H32" i="7"/>
  <c r="H33" i="7"/>
  <c r="M23" i="7"/>
  <c r="M24" i="7"/>
  <c r="Q32" i="7"/>
  <c r="Q33" i="7"/>
  <c r="E32" i="7"/>
  <c r="E33" i="7"/>
  <c r="AG23" i="7"/>
  <c r="AG24" i="7"/>
  <c r="R32" i="7"/>
  <c r="R33" i="7"/>
  <c r="AC23" i="7"/>
  <c r="AC24" i="7"/>
  <c r="N32" i="7"/>
  <c r="N33" i="7"/>
  <c r="P32" i="7"/>
  <c r="P33" i="7"/>
  <c r="AF32" i="7"/>
  <c r="AF33" i="7"/>
  <c r="Y23" i="7"/>
  <c r="Y24" i="7"/>
  <c r="O32" i="7"/>
  <c r="O33" i="7"/>
  <c r="E14" i="7"/>
  <c r="E15" i="7"/>
  <c r="AA32" i="7"/>
  <c r="AA33" i="7"/>
  <c r="Y32" i="7"/>
  <c r="Y33" i="7"/>
  <c r="I24" i="7"/>
  <c r="P23" i="7"/>
  <c r="P24" i="7"/>
  <c r="F23" i="7"/>
  <c r="F24" i="7"/>
  <c r="W23" i="7"/>
  <c r="W24" i="7"/>
  <c r="AI23" i="7"/>
  <c r="AI24" i="7"/>
  <c r="F32" i="7"/>
  <c r="F33" i="7"/>
  <c r="G23" i="7"/>
  <c r="G24" i="7"/>
  <c r="T32" i="7"/>
  <c r="T33" i="7"/>
  <c r="AJ32" i="7"/>
  <c r="AJ33" i="7"/>
  <c r="I32" i="7"/>
  <c r="I33" i="7"/>
  <c r="AE33" i="7"/>
  <c r="AE32" i="7"/>
  <c r="AI33" i="7"/>
  <c r="AI32" i="7"/>
  <c r="AK33" i="7"/>
  <c r="AK32" i="7"/>
  <c r="T24" i="7"/>
  <c r="M32" i="7"/>
  <c r="M33" i="7"/>
  <c r="AG32" i="7"/>
  <c r="AG33" i="7"/>
  <c r="H28" i="7"/>
  <c r="E23" i="7"/>
  <c r="E24" i="7"/>
  <c r="AF23" i="7"/>
  <c r="AF24" i="7"/>
  <c r="E28" i="7"/>
  <c r="O23" i="7"/>
  <c r="O24" i="7"/>
  <c r="N23" i="7"/>
  <c r="N24" i="7"/>
  <c r="AK23" i="7"/>
  <c r="AK24" i="7"/>
  <c r="J32" i="7"/>
  <c r="J33" i="7"/>
  <c r="H14" i="7"/>
  <c r="H15" i="7"/>
  <c r="R23" i="7"/>
  <c r="R24" i="7"/>
  <c r="H23" i="7"/>
  <c r="H24" i="7"/>
  <c r="W32" i="7"/>
  <c r="W33" i="7"/>
  <c r="J23" i="7"/>
  <c r="J24" i="7"/>
  <c r="S32" i="7"/>
  <c r="S33" i="7"/>
  <c r="L32" i="7"/>
  <c r="L33" i="7"/>
  <c r="AB32" i="7"/>
  <c r="AB33" i="7"/>
  <c r="AD23" i="7"/>
  <c r="AD24" i="7"/>
  <c r="Z32" i="7"/>
  <c r="Z33" i="7"/>
  <c r="L24" i="7"/>
  <c r="AJ24" i="7"/>
  <c r="AC32" i="7"/>
  <c r="AC33" i="7"/>
  <c r="AD32" i="7"/>
  <c r="AD33" i="7"/>
  <c r="AH32" i="7"/>
  <c r="AH33" i="7"/>
  <c r="D138" i="7"/>
  <c r="D56" i="7" l="1"/>
  <c r="D12" i="7"/>
  <c r="D48" i="7" s="1"/>
  <c r="D47" i="7"/>
  <c r="D36" i="7"/>
  <c r="D18" i="7"/>
  <c r="D27" i="7"/>
  <c r="D16" i="7"/>
  <c r="D13" i="7"/>
  <c r="Q138" i="7"/>
  <c r="Q56" i="7" l="1"/>
  <c r="Q27" i="7"/>
  <c r="Q47" i="7"/>
  <c r="D19" i="7"/>
  <c r="D57" i="7"/>
  <c r="Q36" i="7"/>
  <c r="Q18" i="7"/>
  <c r="D37" i="7"/>
  <c r="Q12" i="7"/>
  <c r="Q48" i="7" s="1"/>
  <c r="Q13" i="7"/>
  <c r="Q16" i="7"/>
  <c r="D28" i="7"/>
  <c r="D15" i="7"/>
  <c r="D14" i="7"/>
  <c r="Q19" i="7" l="1"/>
  <c r="Q57" i="7"/>
  <c r="Q37" i="7"/>
  <c r="Q28" i="7"/>
  <c r="Q14" i="7"/>
  <c r="Q15" i="7"/>
  <c r="G138" i="7"/>
  <c r="G56" i="7" l="1"/>
  <c r="G47" i="7"/>
  <c r="G36" i="7"/>
  <c r="G18" i="7"/>
  <c r="D9" i="7"/>
  <c r="G13" i="7"/>
  <c r="G12" i="7"/>
  <c r="G48" i="7" s="1"/>
  <c r="G16" i="7"/>
  <c r="G27" i="7"/>
  <c r="F138" i="7"/>
  <c r="M138" i="7"/>
  <c r="N138" i="7"/>
  <c r="N47" i="7" s="1"/>
  <c r="M56" i="7" l="1"/>
  <c r="M47" i="7"/>
  <c r="F56" i="7"/>
  <c r="F47" i="7"/>
  <c r="N56" i="7"/>
  <c r="N48" i="7"/>
  <c r="G19" i="7"/>
  <c r="G57" i="7"/>
  <c r="M36" i="7"/>
  <c r="M18" i="7"/>
  <c r="F36" i="7"/>
  <c r="F18" i="7"/>
  <c r="N36" i="7"/>
  <c r="N18" i="7"/>
  <c r="G37" i="7"/>
  <c r="F13" i="7"/>
  <c r="F16" i="7"/>
  <c r="F12" i="7"/>
  <c r="F48" i="7" s="1"/>
  <c r="F27" i="7"/>
  <c r="G28" i="7"/>
  <c r="G14" i="7"/>
  <c r="G15" i="7"/>
  <c r="N13" i="7"/>
  <c r="N16" i="7"/>
  <c r="N27" i="7"/>
  <c r="M12" i="7"/>
  <c r="M48" i="7" s="1"/>
  <c r="M13" i="7"/>
  <c r="M16" i="7"/>
  <c r="M27" i="7"/>
  <c r="W138" i="7"/>
  <c r="W47" i="7" s="1"/>
  <c r="W56" i="7" l="1"/>
  <c r="W27" i="7"/>
  <c r="F19" i="7"/>
  <c r="F57" i="7"/>
  <c r="N19" i="7"/>
  <c r="N57" i="7"/>
  <c r="M19" i="7"/>
  <c r="M57" i="7"/>
  <c r="W36" i="7"/>
  <c r="W18" i="7"/>
  <c r="M37" i="7"/>
  <c r="F37" i="7"/>
  <c r="N37" i="7"/>
  <c r="W12" i="7"/>
  <c r="W48" i="7" s="1"/>
  <c r="W13" i="7"/>
  <c r="W16" i="7"/>
  <c r="F14" i="7"/>
  <c r="F15" i="7"/>
  <c r="M14" i="7"/>
  <c r="M15" i="7"/>
  <c r="N28" i="7"/>
  <c r="M28" i="7"/>
  <c r="F28" i="7"/>
  <c r="N14" i="7"/>
  <c r="N15" i="7"/>
  <c r="AK138" i="7"/>
  <c r="AJ138" i="7"/>
  <c r="AI138" i="7"/>
  <c r="AH138" i="7"/>
  <c r="AG138" i="7"/>
  <c r="AF138" i="7"/>
  <c r="AE138" i="7"/>
  <c r="AD138" i="7"/>
  <c r="AC138" i="7"/>
  <c r="AB138" i="7"/>
  <c r="AA138" i="7"/>
  <c r="Z138" i="7"/>
  <c r="Y138" i="7"/>
  <c r="X138" i="7"/>
  <c r="V138" i="7"/>
  <c r="U138" i="7"/>
  <c r="T138" i="7"/>
  <c r="T47" i="7" s="1"/>
  <c r="S138" i="7"/>
  <c r="S47" i="7" s="1"/>
  <c r="R138" i="7"/>
  <c r="R47" i="7" s="1"/>
  <c r="P138" i="7"/>
  <c r="O138" i="7"/>
  <c r="L138" i="7"/>
  <c r="J138" i="7"/>
  <c r="I138" i="7"/>
  <c r="I18" i="7" s="1"/>
  <c r="B138" i="7"/>
  <c r="AC56" i="7" l="1"/>
  <c r="AC47" i="7"/>
  <c r="U56" i="7"/>
  <c r="U47" i="7"/>
  <c r="L56" i="7"/>
  <c r="L47" i="7"/>
  <c r="AF56" i="7"/>
  <c r="AF47" i="7"/>
  <c r="AK56" i="7"/>
  <c r="AK47" i="7"/>
  <c r="AD56" i="7"/>
  <c r="AD47" i="7"/>
  <c r="J56" i="7"/>
  <c r="J47" i="7"/>
  <c r="V56" i="7"/>
  <c r="V47" i="7"/>
  <c r="AE56" i="7"/>
  <c r="AE47" i="7"/>
  <c r="X56" i="7"/>
  <c r="X47" i="7"/>
  <c r="O56" i="7"/>
  <c r="O47" i="7"/>
  <c r="Y56" i="7"/>
  <c r="Y47" i="7"/>
  <c r="AG56" i="7"/>
  <c r="AG47" i="7"/>
  <c r="P56" i="7"/>
  <c r="P47" i="7"/>
  <c r="Z56" i="7"/>
  <c r="Z47" i="7"/>
  <c r="AH56" i="7"/>
  <c r="AH47" i="7"/>
  <c r="AA56" i="7"/>
  <c r="AA47" i="7"/>
  <c r="AI56" i="7"/>
  <c r="AI47" i="7"/>
  <c r="AB56" i="7"/>
  <c r="AB47" i="7"/>
  <c r="AJ56" i="7"/>
  <c r="AJ47" i="7"/>
  <c r="I56" i="7"/>
  <c r="I47" i="7"/>
  <c r="T56" i="7"/>
  <c r="T36" i="7"/>
  <c r="S18" i="7"/>
  <c r="S56" i="7"/>
  <c r="W19" i="7"/>
  <c r="W57" i="7"/>
  <c r="R18" i="7"/>
  <c r="R56" i="7"/>
  <c r="T18" i="7"/>
  <c r="Y36" i="7"/>
  <c r="Y18" i="7"/>
  <c r="AC36" i="7"/>
  <c r="AC18" i="7"/>
  <c r="AG36" i="7"/>
  <c r="AG18" i="7"/>
  <c r="AK36" i="7"/>
  <c r="AK18" i="7"/>
  <c r="I36" i="7"/>
  <c r="P36" i="7"/>
  <c r="P18" i="7"/>
  <c r="U36" i="7"/>
  <c r="U18" i="7"/>
  <c r="Z36" i="7"/>
  <c r="Z18" i="7"/>
  <c r="AD36" i="7"/>
  <c r="AD18" i="7"/>
  <c r="AH36" i="7"/>
  <c r="AH18" i="7"/>
  <c r="J36" i="7"/>
  <c r="J18" i="7"/>
  <c r="V36" i="7"/>
  <c r="V18" i="7"/>
  <c r="AA36" i="7"/>
  <c r="AA18" i="7"/>
  <c r="AE36" i="7"/>
  <c r="AE18" i="7"/>
  <c r="AI36" i="7"/>
  <c r="AI18" i="7"/>
  <c r="O36" i="7"/>
  <c r="O18" i="7"/>
  <c r="L36" i="7"/>
  <c r="L18" i="7"/>
  <c r="X36" i="7"/>
  <c r="X18" i="7"/>
  <c r="AB36" i="7"/>
  <c r="AB18" i="7"/>
  <c r="AF36" i="7"/>
  <c r="AF18" i="7"/>
  <c r="AJ36" i="7"/>
  <c r="AJ18" i="7"/>
  <c r="S36" i="7"/>
  <c r="W37" i="7"/>
  <c r="T12" i="7"/>
  <c r="T13" i="7"/>
  <c r="T16" i="7"/>
  <c r="T27" i="7"/>
  <c r="Y12" i="7"/>
  <c r="Y48" i="7" s="1"/>
  <c r="Y13" i="7"/>
  <c r="Y16" i="7"/>
  <c r="Y27" i="7"/>
  <c r="AG12" i="7"/>
  <c r="AG48" i="7" s="1"/>
  <c r="AG13" i="7"/>
  <c r="AG16" i="7"/>
  <c r="AG27" i="7"/>
  <c r="W14" i="7"/>
  <c r="W15" i="7"/>
  <c r="U12" i="7"/>
  <c r="U48" i="7" s="1"/>
  <c r="U13" i="7"/>
  <c r="U16" i="7"/>
  <c r="U27" i="7"/>
  <c r="R12" i="7"/>
  <c r="R48" i="7" s="1"/>
  <c r="R13" i="7"/>
  <c r="R16" i="7"/>
  <c r="R27" i="7"/>
  <c r="R36" i="7"/>
  <c r="AA12" i="7"/>
  <c r="AA48" i="7" s="1"/>
  <c r="AA13" i="7"/>
  <c r="AA16" i="7"/>
  <c r="AA27" i="7"/>
  <c r="AI12" i="7"/>
  <c r="AI48" i="7" s="1"/>
  <c r="AI13" i="7"/>
  <c r="AI16" i="7"/>
  <c r="AI27" i="7"/>
  <c r="O13" i="7"/>
  <c r="O16" i="7"/>
  <c r="O12" i="7"/>
  <c r="O48" i="7" s="1"/>
  <c r="O27" i="7"/>
  <c r="AC12" i="7"/>
  <c r="AC48" i="7" s="1"/>
  <c r="AC13" i="7"/>
  <c r="AC16" i="7"/>
  <c r="AC27" i="7"/>
  <c r="AK12" i="7"/>
  <c r="AK48" i="7" s="1"/>
  <c r="AK13" i="7"/>
  <c r="AK16" i="7"/>
  <c r="AK27" i="7"/>
  <c r="I13" i="7"/>
  <c r="I16" i="7"/>
  <c r="I12" i="7"/>
  <c r="I48" i="7" s="1"/>
  <c r="I27" i="7"/>
  <c r="P13" i="7"/>
  <c r="P12" i="7"/>
  <c r="P48" i="7" s="1"/>
  <c r="P16" i="7"/>
  <c r="P27" i="7"/>
  <c r="Z12" i="7"/>
  <c r="Z48" i="7" s="1"/>
  <c r="Z13" i="7"/>
  <c r="Z16" i="7"/>
  <c r="Z27" i="7"/>
  <c r="AD12" i="7"/>
  <c r="AD48" i="7" s="1"/>
  <c r="AD13" i="7"/>
  <c r="AD16" i="7"/>
  <c r="AD27" i="7"/>
  <c r="AH12" i="7"/>
  <c r="AH48" i="7" s="1"/>
  <c r="AH13" i="7"/>
  <c r="AH16" i="7"/>
  <c r="AH27" i="7"/>
  <c r="J13" i="7"/>
  <c r="J16" i="7"/>
  <c r="J12" i="7"/>
  <c r="J48" i="7" s="1"/>
  <c r="J27" i="7"/>
  <c r="V12" i="7"/>
  <c r="V48" i="7" s="1"/>
  <c r="V13" i="7"/>
  <c r="V16" i="7"/>
  <c r="V27" i="7"/>
  <c r="AE12" i="7"/>
  <c r="AE48" i="7" s="1"/>
  <c r="AE13" i="7"/>
  <c r="AE16" i="7"/>
  <c r="AE27" i="7"/>
  <c r="L13" i="7"/>
  <c r="L12" i="7"/>
  <c r="L48" i="7" s="1"/>
  <c r="L27" i="7"/>
  <c r="L16" i="7"/>
  <c r="S27" i="7"/>
  <c r="S12" i="7"/>
  <c r="S13" i="7"/>
  <c r="S16" i="7"/>
  <c r="X12" i="7"/>
  <c r="X48" i="7" s="1"/>
  <c r="X13" i="7"/>
  <c r="X27" i="7"/>
  <c r="X16" i="7"/>
  <c r="AB12" i="7"/>
  <c r="AB48" i="7" s="1"/>
  <c r="AB13" i="7"/>
  <c r="AB27" i="7"/>
  <c r="AB16" i="7"/>
  <c r="AF12" i="7"/>
  <c r="AF48" i="7" s="1"/>
  <c r="AF13" i="7"/>
  <c r="AF16" i="7"/>
  <c r="AF27" i="7"/>
  <c r="AJ12" i="7"/>
  <c r="AJ48" i="7" s="1"/>
  <c r="AJ13" i="7"/>
  <c r="AJ27" i="7"/>
  <c r="AJ16" i="7"/>
  <c r="W28" i="7"/>
  <c r="B22" i="7"/>
  <c r="B13" i="7"/>
  <c r="B31" i="7"/>
  <c r="S48" i="7" l="1"/>
  <c r="S19" i="7"/>
  <c r="T37" i="7"/>
  <c r="T48" i="7"/>
  <c r="S57" i="7"/>
  <c r="J19" i="7"/>
  <c r="J57" i="7"/>
  <c r="L19" i="7"/>
  <c r="L57" i="7"/>
  <c r="P19" i="7"/>
  <c r="P57" i="7"/>
  <c r="AJ19" i="7"/>
  <c r="AJ57" i="7"/>
  <c r="AF19" i="7"/>
  <c r="AF57" i="7"/>
  <c r="AB19" i="7"/>
  <c r="AB57" i="7"/>
  <c r="X19" i="7"/>
  <c r="X57" i="7"/>
  <c r="AE19" i="7"/>
  <c r="AE57" i="7"/>
  <c r="V19" i="7"/>
  <c r="V57" i="7"/>
  <c r="AH19" i="7"/>
  <c r="AH57" i="7"/>
  <c r="AD19" i="7"/>
  <c r="AD57" i="7"/>
  <c r="Z19" i="7"/>
  <c r="Z57" i="7"/>
  <c r="AK19" i="7"/>
  <c r="AK57" i="7"/>
  <c r="AC19" i="7"/>
  <c r="AC57" i="7"/>
  <c r="AI19" i="7"/>
  <c r="AI57" i="7"/>
  <c r="AA19" i="7"/>
  <c r="AA57" i="7"/>
  <c r="R19" i="7"/>
  <c r="R57" i="7"/>
  <c r="U19" i="7"/>
  <c r="U57" i="7"/>
  <c r="I19" i="7"/>
  <c r="I57" i="7"/>
  <c r="O19" i="7"/>
  <c r="O57" i="7"/>
  <c r="AG19" i="7"/>
  <c r="AG57" i="7"/>
  <c r="Y19" i="7"/>
  <c r="Y57" i="7"/>
  <c r="T19" i="7"/>
  <c r="T57" i="7"/>
  <c r="AF37" i="7"/>
  <c r="AB37" i="7"/>
  <c r="X37" i="7"/>
  <c r="I37" i="7"/>
  <c r="L37" i="7"/>
  <c r="P37" i="7"/>
  <c r="AG37" i="7"/>
  <c r="Y37" i="7"/>
  <c r="AE37" i="7"/>
  <c r="V37" i="7"/>
  <c r="AH37" i="7"/>
  <c r="AD37" i="7"/>
  <c r="Z37" i="7"/>
  <c r="AK37" i="7"/>
  <c r="AC37" i="7"/>
  <c r="AI37" i="7"/>
  <c r="AA37" i="7"/>
  <c r="AJ37" i="7"/>
  <c r="R37" i="7"/>
  <c r="U37" i="7"/>
  <c r="J37" i="7"/>
  <c r="O37" i="7"/>
  <c r="S37" i="7"/>
  <c r="S28" i="7"/>
  <c r="O14" i="7"/>
  <c r="O15" i="7"/>
  <c r="U28" i="7"/>
  <c r="T14" i="7"/>
  <c r="T15" i="7"/>
  <c r="AE28" i="7"/>
  <c r="V14" i="7"/>
  <c r="V15" i="7"/>
  <c r="J28" i="7"/>
  <c r="AD28" i="7"/>
  <c r="Z14" i="7"/>
  <c r="Z15" i="7"/>
  <c r="AK28" i="7"/>
  <c r="AC14" i="7"/>
  <c r="AC15" i="7"/>
  <c r="O28" i="7"/>
  <c r="AA28" i="7"/>
  <c r="R14" i="7"/>
  <c r="R15" i="7"/>
  <c r="AG14" i="7"/>
  <c r="AG15" i="7"/>
  <c r="P14" i="7"/>
  <c r="P15" i="7"/>
  <c r="AI14" i="7"/>
  <c r="AI15" i="7"/>
  <c r="Y28" i="7"/>
  <c r="AB28" i="7"/>
  <c r="X14" i="7"/>
  <c r="X15" i="7"/>
  <c r="S14" i="7"/>
  <c r="S15" i="7"/>
  <c r="AJ14" i="7"/>
  <c r="AJ15" i="7"/>
  <c r="X28" i="7"/>
  <c r="V28" i="7"/>
  <c r="Z28" i="7"/>
  <c r="P28" i="7"/>
  <c r="I28" i="7"/>
  <c r="AC28" i="7"/>
  <c r="R28" i="7"/>
  <c r="U14" i="7"/>
  <c r="U15" i="7"/>
  <c r="AG28" i="7"/>
  <c r="Y14" i="7"/>
  <c r="Y15" i="7"/>
  <c r="AJ28" i="7"/>
  <c r="AF14" i="7"/>
  <c r="AF15" i="7"/>
  <c r="L28" i="7"/>
  <c r="J14" i="7"/>
  <c r="J15" i="7"/>
  <c r="AH14" i="7"/>
  <c r="AH15" i="7"/>
  <c r="AF28" i="7"/>
  <c r="AB14" i="7"/>
  <c r="AB15" i="7"/>
  <c r="L14" i="7"/>
  <c r="L15" i="7"/>
  <c r="AE14" i="7"/>
  <c r="AE15" i="7"/>
  <c r="AH28" i="7"/>
  <c r="AD14" i="7"/>
  <c r="AD15" i="7"/>
  <c r="I14" i="7"/>
  <c r="I15" i="7"/>
  <c r="AK14" i="7"/>
  <c r="AK15" i="7"/>
  <c r="AI28" i="7"/>
  <c r="AA14" i="7"/>
  <c r="AA15" i="7"/>
  <c r="T28" i="7"/>
  <c r="D33" i="7"/>
  <c r="B7" i="7"/>
</calcChain>
</file>

<file path=xl/sharedStrings.xml><?xml version="1.0" encoding="utf-8"?>
<sst xmlns="http://schemas.openxmlformats.org/spreadsheetml/2006/main" count="22538" uniqueCount="1018">
  <si>
    <t>SampName</t>
  </si>
  <si>
    <t>SampNo</t>
  </si>
  <si>
    <t>MeasNo</t>
  </si>
  <si>
    <t>MeasDate</t>
  </si>
  <si>
    <t>Filename</t>
  </si>
  <si>
    <t>S-DOB</t>
  </si>
  <si>
    <t>S-Remark</t>
  </si>
  <si>
    <t>Meas-Rmk</t>
  </si>
  <si>
    <t>Site</t>
  </si>
  <si>
    <t>Sigma</t>
  </si>
  <si>
    <t>Support</t>
  </si>
  <si>
    <t>Threshold</t>
  </si>
  <si>
    <t>Unit</t>
  </si>
  <si>
    <t>Data-Threshold</t>
  </si>
  <si>
    <t>VOX-TV</t>
  </si>
  <si>
    <t>VOX-BV</t>
  </si>
  <si>
    <t>VOX-BV/TV</t>
  </si>
  <si>
    <t>Conn-Dens.</t>
  </si>
  <si>
    <t>TRI-SMI</t>
  </si>
  <si>
    <t>DT-Tb.N*</t>
  </si>
  <si>
    <t>DT-Tb.Th*</t>
  </si>
  <si>
    <t>DT-Tb.Sp*</t>
  </si>
  <si>
    <t>DT-Tb.(1/N).SD*</t>
  </si>
  <si>
    <t>DT-Tb.Th.SD*</t>
  </si>
  <si>
    <t>DT-Tb.Sp.SD*</t>
  </si>
  <si>
    <t>Mean1</t>
  </si>
  <si>
    <t>Mean2</t>
  </si>
  <si>
    <t>Mean3</t>
  </si>
  <si>
    <t>Mean4</t>
  </si>
  <si>
    <t>Mean5</t>
  </si>
  <si>
    <t>Mean-Units</t>
  </si>
  <si>
    <t>TRI-TV</t>
  </si>
  <si>
    <t>TRI-BV</t>
  </si>
  <si>
    <t>TRI-BV/TV</t>
  </si>
  <si>
    <t>TRI-BS</t>
  </si>
  <si>
    <t>TRI-BS/BV</t>
  </si>
  <si>
    <t>TRI-Tb.N</t>
  </si>
  <si>
    <t>TRI-Tb.Th</t>
  </si>
  <si>
    <t>TRI-Tb.Sp</t>
  </si>
  <si>
    <t>TRI-DA</t>
  </si>
  <si>
    <t>TRI-|H1|</t>
  </si>
  <si>
    <t>TRI-|H2|</t>
  </si>
  <si>
    <t>TRI-|H3|</t>
  </si>
  <si>
    <t>TRI-H1x</t>
  </si>
  <si>
    <t>TRI-H1y</t>
  </si>
  <si>
    <t>TRI-H1z</t>
  </si>
  <si>
    <t>TRI-H2x</t>
  </si>
  <si>
    <t>TRI-H2y</t>
  </si>
  <si>
    <t>TRI-H2z</t>
  </si>
  <si>
    <t>TRI-H3x</t>
  </si>
  <si>
    <t>TRI-H3y</t>
  </si>
  <si>
    <t>TRI-H3z</t>
  </si>
  <si>
    <t>El-Siz-X</t>
  </si>
  <si>
    <t>El-Siz-Y</t>
  </si>
  <si>
    <t>El-Siz-Z</t>
  </si>
  <si>
    <t>Dim-X</t>
  </si>
  <si>
    <t>Dim-Y</t>
  </si>
  <si>
    <t>Dim-Z</t>
  </si>
  <si>
    <t>Pos-X</t>
  </si>
  <si>
    <t>Pos-Y</t>
  </si>
  <si>
    <t>Pos-Z</t>
  </si>
  <si>
    <t>MeasNumSlices</t>
  </si>
  <si>
    <t>OperatorMeas</t>
  </si>
  <si>
    <t>OperatorEval</t>
  </si>
  <si>
    <t>CTDI[mGy]</t>
  </si>
  <si>
    <t>RAW-Dir</t>
  </si>
  <si>
    <t>RAW-Label</t>
  </si>
  <si>
    <t>IMA-Dir</t>
  </si>
  <si>
    <t>IMA-Label</t>
  </si>
  <si>
    <t>ScannerID</t>
  </si>
  <si>
    <t>-</t>
  </si>
  <si>
    <t>Yankel Gabet, DMD, PhD</t>
  </si>
  <si>
    <t>SPECIMEN</t>
  </si>
  <si>
    <t>BV/TV</t>
  </si>
  <si>
    <t>SMI</t>
  </si>
  <si>
    <t>Tb.N (3D)</t>
  </si>
  <si>
    <t>Tb.Th (3D)</t>
  </si>
  <si>
    <t>Sp (3D)</t>
  </si>
  <si>
    <t>Conn.D</t>
  </si>
  <si>
    <t>[name]</t>
  </si>
  <si>
    <t>[%]</t>
  </si>
  <si>
    <t>[1]</t>
  </si>
  <si>
    <t>[mm-1]</t>
  </si>
  <si>
    <t>[mm]</t>
  </si>
  <si>
    <t>[1/mm3]</t>
  </si>
  <si>
    <t>MEAN</t>
  </si>
  <si>
    <t>SD</t>
  </si>
  <si>
    <t>SE</t>
  </si>
  <si>
    <t>CV (%)</t>
  </si>
  <si>
    <t>MEDIAN</t>
  </si>
  <si>
    <t>% Change:</t>
  </si>
  <si>
    <t>Sample#</t>
  </si>
  <si>
    <t>[micrometer]</t>
  </si>
  <si>
    <t>PROX</t>
  </si>
  <si>
    <t>DIST</t>
  </si>
  <si>
    <t>Custom</t>
  </si>
  <si>
    <t>[mg HA/ccm]</t>
  </si>
  <si>
    <t>ListDate</t>
  </si>
  <si>
    <t>Energy-I-Code</t>
  </si>
  <si>
    <t>Integr.Time</t>
  </si>
  <si>
    <t>ControlfileNo</t>
  </si>
  <si>
    <t>Ctrlf-Name</t>
  </si>
  <si>
    <t>DT-Tb.N</t>
  </si>
  <si>
    <t>DT-Tb.Th</t>
  </si>
  <si>
    <t>DT-Tb.Sp</t>
  </si>
  <si>
    <t>DT-Tb.(1/N).SD</t>
  </si>
  <si>
    <t>DT-Tb.Th.SD</t>
  </si>
  <si>
    <t>DT-Tb.Sp.SD</t>
  </si>
  <si>
    <t>CORT</t>
  </si>
  <si>
    <t>Dia.Dia</t>
  </si>
  <si>
    <t>Med.Dia</t>
  </si>
  <si>
    <t>Cort.Th</t>
  </si>
  <si>
    <t>MOI</t>
  </si>
  <si>
    <t>Polar</t>
  </si>
  <si>
    <t>Areal</t>
  </si>
  <si>
    <t xml:space="preserve">Patient-Name                              </t>
  </si>
  <si>
    <t xml:space="preserve">S-No      </t>
  </si>
  <si>
    <t xml:space="preserve">M-No      </t>
  </si>
  <si>
    <t xml:space="preserve">ListDate          </t>
  </si>
  <si>
    <t xml:space="preserve">Segmentation          </t>
  </si>
  <si>
    <t xml:space="preserve">El_size_mm            </t>
  </si>
  <si>
    <t xml:space="preserve">   CMx[mm]</t>
  </si>
  <si>
    <t xml:space="preserve">   CMy[mm]</t>
  </si>
  <si>
    <t xml:space="preserve"> Ixx[mm^4]</t>
  </si>
  <si>
    <t xml:space="preserve"> Iyy[mm^4]</t>
  </si>
  <si>
    <t xml:space="preserve"> Ixy[mm^4]</t>
  </si>
  <si>
    <t>pMOI[mm^4]</t>
  </si>
  <si>
    <t>Ixx/Cy[mm^3]</t>
  </si>
  <si>
    <t>Iyy/Cx[mm^3]</t>
  </si>
  <si>
    <t>Imax[mm^4]</t>
  </si>
  <si>
    <t>Imin[mm^4]</t>
  </si>
  <si>
    <t>Angle[deg]</t>
  </si>
  <si>
    <t>Imax/Cmax[mm^3]</t>
  </si>
  <si>
    <t>Imin/Cmin[mm^3]</t>
  </si>
  <si>
    <t>BArea[mm^2]</t>
  </si>
  <si>
    <t>TArea[mm^2]</t>
  </si>
  <si>
    <t xml:space="preserve">  BA/TA[1]</t>
  </si>
  <si>
    <t>TRI-Ct.Th</t>
  </si>
  <si>
    <t xml:space="preserve">    Mean1</t>
  </si>
  <si>
    <t xml:space="preserve">  Mean1SD</t>
  </si>
  <si>
    <t xml:space="preserve">    Mean2</t>
  </si>
  <si>
    <t xml:space="preserve">  Mean2SD</t>
  </si>
  <si>
    <t xml:space="preserve"> DT-Ct.Th+</t>
  </si>
  <si>
    <t xml:space="preserve"> DT-Ct.Th.SD</t>
  </si>
  <si>
    <t xml:space="preserve"> DT-Ct.Sp+</t>
  </si>
  <si>
    <t xml:space="preserve"> DT-Ct.Sp.SD</t>
  </si>
  <si>
    <t>[mm^4]</t>
  </si>
  <si>
    <t>[mm^3]</t>
  </si>
  <si>
    <t>Cort.Por</t>
  </si>
  <si>
    <t>Length</t>
  </si>
  <si>
    <t>METAPH</t>
  </si>
  <si>
    <t>Mater prop</t>
  </si>
  <si>
    <t>Full Humerus</t>
  </si>
  <si>
    <t>P-value (t-test, 2-tail)</t>
  </si>
  <si>
    <t>Po.V</t>
  </si>
  <si>
    <t>Po.diam</t>
  </si>
  <si>
    <t>Tb.N (Pl)</t>
  </si>
  <si>
    <t>Here CORT and TRAB parameters are well aligned for scripts after March 2014!!!</t>
  </si>
  <si>
    <t>PROJECT</t>
  </si>
  <si>
    <t>Resolution</t>
  </si>
  <si>
    <t>vBMD</t>
  </si>
  <si>
    <t>TMD</t>
  </si>
  <si>
    <t>~    0.010</t>
  </si>
  <si>
    <t xml:space="preserve">0.0100 0.0100 0.0100  </t>
  </si>
  <si>
    <t xml:space="preserve">    matched</t>
  </si>
  <si>
    <t xml:space="preserve">   ~</t>
  </si>
  <si>
    <t xml:space="preserve">  +-</t>
  </si>
  <si>
    <t>!    0.000</t>
  </si>
  <si>
    <t xml:space="preserve">  !</t>
  </si>
  <si>
    <t xml:space="preserve">  :</t>
  </si>
  <si>
    <t>12wk OVX</t>
  </si>
  <si>
    <t>BITYA_OGPRCC_V_1784</t>
  </si>
  <si>
    <t>R0001919</t>
  </si>
  <si>
    <t>~ 1320.327</t>
  </si>
  <si>
    <t>DK0:[MICROCT.DATA.00002722.00004922]</t>
  </si>
  <si>
    <t>BITYA_OGPRCC_V_1758</t>
  </si>
  <si>
    <t>~ 1283.430</t>
  </si>
  <si>
    <t>DK0:[MICROCT.DATA.00002723.00004923]</t>
  </si>
  <si>
    <t>BITYA_OGPRCC_V_1_1</t>
  </si>
  <si>
    <t>~ 1312.538</t>
  </si>
  <si>
    <t>DK0:[MICROCT.DATA.00002724.00004926]</t>
  </si>
  <si>
    <t>BITYA_OGPRCC_V_1_2</t>
  </si>
  <si>
    <t>~ 1286.846</t>
  </si>
  <si>
    <t>DK0:[MICROCT.DATA.00002725.00004927]</t>
  </si>
  <si>
    <t>BITYA_OGPRCC_V_2_1</t>
  </si>
  <si>
    <t>~ 1292.859</t>
  </si>
  <si>
    <t>DK0:[MICROCT.DATA.00002726.00004928]</t>
  </si>
  <si>
    <t>BITYA_OGPRCC_V_2_2</t>
  </si>
  <si>
    <t>R0001920</t>
  </si>
  <si>
    <t>~ 1367.200</t>
  </si>
  <si>
    <t>DK0:[MICROCT.DATA.00002727.00004929]</t>
  </si>
  <si>
    <t>BITYA_OGPRCC_V_1785</t>
  </si>
  <si>
    <t>~ 1364.194</t>
  </si>
  <si>
    <t>DK0:[MICROCT.DATA.00002728.00004930]</t>
  </si>
  <si>
    <t>BITYA_OGPRCC_V_1760</t>
  </si>
  <si>
    <t>~ 1331.670</t>
  </si>
  <si>
    <t>DK0:[MICROCT.DATA.00002729.00004931]</t>
  </si>
  <si>
    <t>BITYA_OGPRCC_10ng_1799</t>
  </si>
  <si>
    <t>~ 1392.072</t>
  </si>
  <si>
    <t>DK0:[MICROCT.DATA.00002730.00004932]</t>
  </si>
  <si>
    <t>BITYA_OGPRCC_10ng_1779</t>
  </si>
  <si>
    <t>~ 1380.866</t>
  </si>
  <si>
    <t>DK0:[MICROCT.DATA.00002731.00004933]</t>
  </si>
  <si>
    <t>BITYA_OGPRCC_10ng_1783</t>
  </si>
  <si>
    <t>R0001921</t>
  </si>
  <si>
    <t>DK0:[MICROCT.DATA.00002732.00004934]</t>
  </si>
  <si>
    <t>BITYA_OGPRCC_10ng_1759</t>
  </si>
  <si>
    <t>~ 1351.075</t>
  </si>
  <si>
    <t>DK0:[MICROCT.DATA.00002733.00004935]</t>
  </si>
  <si>
    <t>BITYA_OGPRCC_10ng_1777</t>
  </si>
  <si>
    <t>~ 1376.083</t>
  </si>
  <si>
    <t>DK0:[MICROCT.DATA.00002734.00004936]</t>
  </si>
  <si>
    <t>BITYA_OGPRCC_10ng_1793</t>
  </si>
  <si>
    <t>~ 1399.998</t>
  </si>
  <si>
    <t>DK0:[MICROCT.DATA.00002735.00004937]</t>
  </si>
  <si>
    <t>BITYA_OGPRCC_10ng_1763</t>
  </si>
  <si>
    <t>~ 1356.951</t>
  </si>
  <si>
    <t>DK0:[MICROCT.DATA.00002736.00004939]</t>
  </si>
  <si>
    <t>BITYA_OGPRCC_10ng_cage4</t>
  </si>
  <si>
    <t>R0001922</t>
  </si>
  <si>
    <t>~ 1357.908</t>
  </si>
  <si>
    <t>DK0:[MICROCT.DATA.00002737.00004940]</t>
  </si>
  <si>
    <t>BITYA_OGPRCC_100ng_1726</t>
  </si>
  <si>
    <t>~ 1366.381</t>
  </si>
  <si>
    <t>DK0:[MICROCT.DATA.00002738.00004941]</t>
  </si>
  <si>
    <t>BITYA_OGPRCC_100ng_1797</t>
  </si>
  <si>
    <t>~ 1419.814</t>
  </si>
  <si>
    <t>DK0:[MICROCT.DATA.00002739.00004942]</t>
  </si>
  <si>
    <t>BITYA_OGPRCC_100ng_1796</t>
  </si>
  <si>
    <t>~ 1373.760</t>
  </si>
  <si>
    <t>DK0:[MICROCT.DATA.00002740.00004943]</t>
  </si>
  <si>
    <t>BITYA_OGPRCC_100ng_1762</t>
  </si>
  <si>
    <t>~ 1355.448</t>
  </si>
  <si>
    <t>DK0:[MICROCT.DATA.00002741.00004944]</t>
  </si>
  <si>
    <t>BITYA_OGPRCC_100ng_1798</t>
  </si>
  <si>
    <t>R0001923</t>
  </si>
  <si>
    <t>~ 1419.267</t>
  </si>
  <si>
    <t>DK0:[MICROCT.DATA.00002742.00004945]</t>
  </si>
  <si>
    <t>BITYA_OGPRCC_100ng_1792</t>
  </si>
  <si>
    <t>~ 1426.373</t>
  </si>
  <si>
    <t>DK0:[MICROCT.DATA.00002743.00004946]</t>
  </si>
  <si>
    <t>BITYA_OGPRCC_100ng_1755</t>
  </si>
  <si>
    <t>~ 1422.820</t>
  </si>
  <si>
    <t>DK0:[MICROCT.DATA.00002744.00004947]</t>
  </si>
  <si>
    <t>BITYA_OGPRCC_100ng_1795</t>
  </si>
  <si>
    <t>~ 1407.924</t>
  </si>
  <si>
    <t>DK0:[MICROCT.DATA.00002745.00004948]</t>
  </si>
  <si>
    <t xml:space="preserve">BITYA_OGPRCC_V_1784                       </t>
  </si>
  <si>
    <t xml:space="preserve">0.80 / 2 / 224.000000 </t>
  </si>
  <si>
    <t xml:space="preserve">BITYA_OGPRCC_V_1758                       </t>
  </si>
  <si>
    <t xml:space="preserve">BITYA_OGPRCC_V_1_1                        </t>
  </si>
  <si>
    <t xml:space="preserve">BITYA_OGPRCC_V_1_2                        </t>
  </si>
  <si>
    <t xml:space="preserve">BITYA_OGPRCC_V_2_1                        </t>
  </si>
  <si>
    <t xml:space="preserve">BITYA_OGPRCC_V_2_2                        </t>
  </si>
  <si>
    <t xml:space="preserve">BITYA_OGPRCC_V_1785                       </t>
  </si>
  <si>
    <t xml:space="preserve">BITYA_OGPRCC_V_1760                       </t>
  </si>
  <si>
    <t xml:space="preserve">BITYA_OGPRCC_10NG_1799                    </t>
  </si>
  <si>
    <t xml:space="preserve">BITYA_OGPRCC_10NG_1779                    </t>
  </si>
  <si>
    <t xml:space="preserve">BITYA_OGPRCC_10NG_1783                    </t>
  </si>
  <si>
    <t xml:space="preserve">BITYA_OGPRCC_10NG_1759                    </t>
  </si>
  <si>
    <t xml:space="preserve">BITYA_OGPRCC_10NG_1777                    </t>
  </si>
  <si>
    <t xml:space="preserve">BITYA_OGPRCC_10NG_1793                    </t>
  </si>
  <si>
    <t xml:space="preserve">BITYA_OGPRCC_10NG_1763                    </t>
  </si>
  <si>
    <t xml:space="preserve">BITYA_OGPRCC_10NG_CAGE4                   </t>
  </si>
  <si>
    <t xml:space="preserve">BITYA_OGPRCC_100NG_1726                   </t>
  </si>
  <si>
    <t xml:space="preserve">BITYA_OGPRCC_100NG_1797                   </t>
  </si>
  <si>
    <t xml:space="preserve">BITYA_OGPRCC_100NG_1796                   </t>
  </si>
  <si>
    <t xml:space="preserve">BITYA_OGPRCC_100NG_1762                   </t>
  </si>
  <si>
    <t xml:space="preserve">BITYA_OGPRCC_100NG_1798                   </t>
  </si>
  <si>
    <t xml:space="preserve">BITYA_OGPRCC_100NG_1792                   </t>
  </si>
  <si>
    <t xml:space="preserve">BITYA_OGPRCC_100NG_1755                   </t>
  </si>
  <si>
    <t xml:space="preserve">BITYA_OGPRCC_100NG_1795                   </t>
  </si>
  <si>
    <t>~    4.872</t>
  </si>
  <si>
    <t>~    4.021</t>
  </si>
  <si>
    <t>~    0.825</t>
  </si>
  <si>
    <t>~    9.372</t>
  </si>
  <si>
    <t>~    7.260</t>
  </si>
  <si>
    <t>~    0.774</t>
  </si>
  <si>
    <t>~   11.045</t>
  </si>
  <si>
    <t>~    8.299</t>
  </si>
  <si>
    <t>~    0.751</t>
  </si>
  <si>
    <t>~   10.554</t>
  </si>
  <si>
    <t>~    7.290</t>
  </si>
  <si>
    <t>~    0.690</t>
  </si>
  <si>
    <t>~    8.483</t>
  </si>
  <si>
    <t>~    6.025</t>
  </si>
  <si>
    <t>~    0.710</t>
  </si>
  <si>
    <t>~    6.472</t>
  </si>
  <si>
    <t>~    5.374</t>
  </si>
  <si>
    <t>~    0.830</t>
  </si>
  <si>
    <t>~    8.819</t>
  </si>
  <si>
    <t>~    7.686</t>
  </si>
  <si>
    <t>~    0.871</t>
  </si>
  <si>
    <t>~    7.694</t>
  </si>
  <si>
    <t>~    5.104</t>
  </si>
  <si>
    <t>~    0.663</t>
  </si>
  <si>
    <t>~    6.758</t>
  </si>
  <si>
    <t>~    5.643</t>
  </si>
  <si>
    <t>~    0.835</t>
  </si>
  <si>
    <t>~    6.592</t>
  </si>
  <si>
    <t>~    5.375</t>
  </si>
  <si>
    <t>~    0.815</t>
  </si>
  <si>
    <t>~    5.464</t>
  </si>
  <si>
    <t>~    4.584</t>
  </si>
  <si>
    <t>~    0.838</t>
  </si>
  <si>
    <t>~   11.935</t>
  </si>
  <si>
    <t>~    8.891</t>
  </si>
  <si>
    <t>~    0.745</t>
  </si>
  <si>
    <t>~    4.943</t>
  </si>
  <si>
    <t>~    4.100</t>
  </si>
  <si>
    <t>~    0.829</t>
  </si>
  <si>
    <t>~    9.639</t>
  </si>
  <si>
    <t>~    8.081</t>
  </si>
  <si>
    <t>~    7.442</t>
  </si>
  <si>
    <t>~    5.270</t>
  </si>
  <si>
    <t>~    0.708</t>
  </si>
  <si>
    <t>~    9.232</t>
  </si>
  <si>
    <t>~    7.189</t>
  </si>
  <si>
    <t>~    0.778</t>
  </si>
  <si>
    <t>~    5.071</t>
  </si>
  <si>
    <t>~    3.817</t>
  </si>
  <si>
    <t>~    0.752</t>
  </si>
  <si>
    <t>~    6.441</t>
  </si>
  <si>
    <t>~    5.448</t>
  </si>
  <si>
    <t>~    0.845</t>
  </si>
  <si>
    <t>~    8.225</t>
  </si>
  <si>
    <t>~    6.615</t>
  </si>
  <si>
    <t>~    0.804</t>
  </si>
  <si>
    <t>~    4.123</t>
  </si>
  <si>
    <t>~    3.344</t>
  </si>
  <si>
    <t>~    0.811</t>
  </si>
  <si>
    <t>~    9.739</t>
  </si>
  <si>
    <t>~    8.289</t>
  </si>
  <si>
    <t>~    0.851</t>
  </si>
  <si>
    <t>~    6.677</t>
  </si>
  <si>
    <t>~    5.543</t>
  </si>
  <si>
    <t>~   11.998</t>
  </si>
  <si>
    <t>~    9.169</t>
  </si>
  <si>
    <t>~    0.764</t>
  </si>
  <si>
    <t>~    6.963</t>
  </si>
  <si>
    <t>~    5.062</t>
  </si>
  <si>
    <t>~    0.727</t>
  </si>
  <si>
    <t>!    2.393</t>
  </si>
  <si>
    <t>!    0.435</t>
  </si>
  <si>
    <t>!    0.088</t>
  </si>
  <si>
    <t>DK0:[MICROCT.DATA.00002726.00004959]</t>
  </si>
  <si>
    <t>DK0:[MICROCT.DATA.00002745.00004960]</t>
  </si>
  <si>
    <t>DK0:[MICROCT.DATA.00002735.00004938]</t>
  </si>
  <si>
    <t>12wk OVX+10ng OGP</t>
  </si>
  <si>
    <t>12wk OVX+100ng OGP</t>
  </si>
  <si>
    <t>!    2.332</t>
  </si>
  <si>
    <t>!    0.428</t>
  </si>
  <si>
    <t>!    0.066</t>
  </si>
  <si>
    <t>!  100.019</t>
  </si>
  <si>
    <t>*********</t>
  </si>
  <si>
    <t>!    4.263</t>
  </si>
  <si>
    <t>!    0.253</t>
  </si>
  <si>
    <t>!    0.047</t>
  </si>
  <si>
    <t>!    0.053</t>
  </si>
  <si>
    <t>veh vs 10ng</t>
  </si>
  <si>
    <t>veh vs 100</t>
  </si>
  <si>
    <t>10ng vs 100ng</t>
  </si>
  <si>
    <t>DK0:[MICROCT.DATA.00002726.00004962]</t>
  </si>
  <si>
    <t>DK0:[MICROCT.DATA.00002745.00004961]</t>
  </si>
  <si>
    <t>!    2.082</t>
  </si>
  <si>
    <t>!    0.433</t>
  </si>
  <si>
    <t>!    0.084</t>
  </si>
  <si>
    <t>!    0.089</t>
  </si>
  <si>
    <t>!    7.772</t>
  </si>
  <si>
    <t>!    0.130</t>
  </si>
  <si>
    <t>!    0.012</t>
  </si>
  <si>
    <t>!    1.724</t>
  </si>
  <si>
    <t>!    0.579</t>
  </si>
  <si>
    <t>!    1.818</t>
  </si>
  <si>
    <t>!    0.549</t>
  </si>
  <si>
    <t>BITYA_OVX_6WK_1</t>
  </si>
  <si>
    <t>R0002251</t>
  </si>
  <si>
    <t>DK0:[MICROCT.DATA.00003076.00005670]</t>
  </si>
  <si>
    <t>BITYA_OVX_6WK_2</t>
  </si>
  <si>
    <t>DK0:[MICROCT.DATA.00003077.00005671]</t>
  </si>
  <si>
    <t>BITYA_OVX_6WK_3</t>
  </si>
  <si>
    <t>DK0:[MICROCT.DATA.00003078.00005908]</t>
  </si>
  <si>
    <t>BITYA_OVX_6WK_4</t>
  </si>
  <si>
    <t>DK0:[MICROCT.DATA.00003079.00005909]</t>
  </si>
  <si>
    <t>BITYA_OVX_6WK_5</t>
  </si>
  <si>
    <t>BITYA_OVX_6WK_6</t>
  </si>
  <si>
    <t>R0002252</t>
  </si>
  <si>
    <t>DK0:[MICROCT.DATA.00003081.00005650]</t>
  </si>
  <si>
    <t>BITYA_OVX_6WK_7</t>
  </si>
  <si>
    <t>DK0:[MICROCT.DATA.00003082.00005691]</t>
  </si>
  <si>
    <t>BITYA_SHAM_6WK_1</t>
  </si>
  <si>
    <t>DK0:[MICROCT.DATA.00003083.00005692]</t>
  </si>
  <si>
    <t>BITYA_SHAM_6WK_2</t>
  </si>
  <si>
    <t>DK0:[MICROCT.DATA.00003084.00005693]</t>
  </si>
  <si>
    <t>BITYA_SHAM_6WK_3</t>
  </si>
  <si>
    <t>DK0:[MICROCT.DATA.00003085.00005694]</t>
  </si>
  <si>
    <t>BITYA_SHAM_6WK_4</t>
  </si>
  <si>
    <t>R0002253</t>
  </si>
  <si>
    <t>DK0:[MICROCT.DATA.00003086.00005695]</t>
  </si>
  <si>
    <t>BITYA_OVX_CBD_1</t>
  </si>
  <si>
    <t>R0002314</t>
  </si>
  <si>
    <t>DK0:[MICROCT.DATA.00003113.00005879]</t>
  </si>
  <si>
    <t>BITYA_OVX_CBD_2</t>
  </si>
  <si>
    <t>DK0:[MICROCT.DATA.00003114.00005880]</t>
  </si>
  <si>
    <t>BITYA_OVX_CBD_3</t>
  </si>
  <si>
    <t>DK0:[MICROCT.DATA.00003115.00005881]</t>
  </si>
  <si>
    <t>BITYA_OVX_CBD_4</t>
  </si>
  <si>
    <t>DK0:[MICROCT.DATA.00003116.00005882]</t>
  </si>
  <si>
    <t>BITYA_OVX_CBD_5</t>
  </si>
  <si>
    <t>DK0:[MICROCT.DATA.00003117.00005883]</t>
  </si>
  <si>
    <t>BITYA_OVX_CBD_6</t>
  </si>
  <si>
    <t>R0002315</t>
  </si>
  <si>
    <t>DK0:[MICROCT.DATA.00003118.00006051]</t>
  </si>
  <si>
    <t>BITYA_OVX_CBD_7</t>
  </si>
  <si>
    <t>DK0:[MICROCT.DATA.00003119.00006052]</t>
  </si>
  <si>
    <t>BITYA_SHAM_12WK_1</t>
  </si>
  <si>
    <t>DK0:[MICROCT.DATA.00003120.00006053]</t>
  </si>
  <si>
    <t>BITYA_SHAM_12WK_2</t>
  </si>
  <si>
    <t>DK0:[MICROCT.DATA.00003121.00006054]</t>
  </si>
  <si>
    <t>BITYA_SHAM_12WK_3</t>
  </si>
  <si>
    <t>DK0:[MICROCT.DATA.00003122.00006055]</t>
  </si>
  <si>
    <t>BITYA_SHAM_12WK_4</t>
  </si>
  <si>
    <t>R0002316</t>
  </si>
  <si>
    <t>DK0:[MICROCT.DATA.00003123.00005884]</t>
  </si>
  <si>
    <t>BITYA_SHAM_12WK_5</t>
  </si>
  <si>
    <t>DK0:[MICROCT.DATA.00003124.00005885]</t>
  </si>
  <si>
    <t>BITYA_SHAM_12WK_6</t>
  </si>
  <si>
    <t>DK0:[MICROCT.DATA.00003125.00005886]</t>
  </si>
  <si>
    <t>BITYA_SHAM_12WK_7</t>
  </si>
  <si>
    <t>DK0:[MICROCT.DATA.00003126.00005887]</t>
  </si>
  <si>
    <t>BITYA_SHAM_12WK_8</t>
  </si>
  <si>
    <t>DK0:[MICROCT.DATA.00003127.00005888]</t>
  </si>
  <si>
    <t>BITYA_SHAM_12WK_9</t>
  </si>
  <si>
    <t>R0002317</t>
  </si>
  <si>
    <t>DK0:[MICROCT.DATA.00003128.00005889]</t>
  </si>
  <si>
    <t>BITYA_SHAM_12WK_10</t>
  </si>
  <si>
    <t>DK0:[MICROCT.DATA.00003129.00005890]</t>
  </si>
  <si>
    <t xml:space="preserve">BITYA_OVX_CBD_1                           </t>
  </si>
  <si>
    <t xml:space="preserve">0.80 / 1 / 224.000000 </t>
  </si>
  <si>
    <t xml:space="preserve">BITYA_OVX_CBD_2                           </t>
  </si>
  <si>
    <t xml:space="preserve">BITYA_OVX_CBD_3                           </t>
  </si>
  <si>
    <t xml:space="preserve">BITYA_OVX_CBD_4                           </t>
  </si>
  <si>
    <t xml:space="preserve">BITYA_OVX_CBD_5                           </t>
  </si>
  <si>
    <t xml:space="preserve">BITYA_OVX_CBD_6                           </t>
  </si>
  <si>
    <t xml:space="preserve">BITYA_OVX_CBD_7                           </t>
  </si>
  <si>
    <t xml:space="preserve">OVX_6WK_1                                 </t>
  </si>
  <si>
    <t xml:space="preserve">BITYA_SHAM_12WK_1                         </t>
  </si>
  <si>
    <t xml:space="preserve">BITYA_SHAM_12WK_2                         </t>
  </si>
  <si>
    <t xml:space="preserve">BITYA_SHAM_12WK_4                         </t>
  </si>
  <si>
    <t xml:space="preserve">BITYA_SHAM_12WK_5                         </t>
  </si>
  <si>
    <t xml:space="preserve">BITYA_SHAM_12WK_6                         </t>
  </si>
  <si>
    <t xml:space="preserve">BITYA_SHAM_12WK_7                         </t>
  </si>
  <si>
    <t xml:space="preserve">BITYA_SHAM_12WK_8                         </t>
  </si>
  <si>
    <t xml:space="preserve">BITYA_SHAM_12WK_9                         </t>
  </si>
  <si>
    <t xml:space="preserve">BITYA_SHAM_12WK_10                        </t>
  </si>
  <si>
    <t>~   35.685</t>
  </si>
  <si>
    <t>~   17.852</t>
  </si>
  <si>
    <t>~   34.331</t>
  </si>
  <si>
    <t>~   16.971</t>
  </si>
  <si>
    <t>~   35.692</t>
  </si>
  <si>
    <t>~   16.631</t>
  </si>
  <si>
    <t>~   35.791</t>
  </si>
  <si>
    <t>~   16.614</t>
  </si>
  <si>
    <t>~   35.422</t>
  </si>
  <si>
    <t>~   17.452</t>
  </si>
  <si>
    <t>~   33.559</t>
  </si>
  <si>
    <t>~   16.720</t>
  </si>
  <si>
    <t>~   35.483</t>
  </si>
  <si>
    <t>~   16.985</t>
  </si>
  <si>
    <t>~   30.360</t>
  </si>
  <si>
    <t>~   12.232</t>
  </si>
  <si>
    <t>~   35.254</t>
  </si>
  <si>
    <t>~   19.216</t>
  </si>
  <si>
    <t>~   34.370</t>
  </si>
  <si>
    <t>~   18.436</t>
  </si>
  <si>
    <t>~   35.698</t>
  </si>
  <si>
    <t>~   19.381</t>
  </si>
  <si>
    <t>~   37.660</t>
  </si>
  <si>
    <t>~   20.382</t>
  </si>
  <si>
    <t>~   31.531</t>
  </si>
  <si>
    <t>~   17.658</t>
  </si>
  <si>
    <t>~   33.128</t>
  </si>
  <si>
    <t>~   17.468</t>
  </si>
  <si>
    <t>~   36.542</t>
  </si>
  <si>
    <t>~   20.906</t>
  </si>
  <si>
    <t>~   34.934</t>
  </si>
  <si>
    <t>~   19.112</t>
  </si>
  <si>
    <t>~   38.340</t>
  </si>
  <si>
    <t>~   21.585</t>
  </si>
  <si>
    <t>12wk SHAM</t>
  </si>
  <si>
    <t>OVX vs SHAM</t>
  </si>
  <si>
    <t>12wk OVX + cbd</t>
  </si>
  <si>
    <t>12WK cbd VS 12WK ovx</t>
  </si>
  <si>
    <t>6wk OVX</t>
  </si>
  <si>
    <t>12WK cbd VS 6 WK ovx</t>
  </si>
  <si>
    <t xml:space="preserve">OVX_6WK_2                                 </t>
  </si>
  <si>
    <t xml:space="preserve">BITYA_OVX_6WK_3                           </t>
  </si>
  <si>
    <t xml:space="preserve">BITYA_OVX_6WK_4                           </t>
  </si>
  <si>
    <t xml:space="preserve">BITYA_OVX_6WK_5                           </t>
  </si>
  <si>
    <t xml:space="preserve">OVX_6WK_6                                 </t>
  </si>
  <si>
    <t xml:space="preserve">BITYA_OVX_6WK_7                           </t>
  </si>
  <si>
    <t xml:space="preserve">BITYA_SHAM_6WK_1                          </t>
  </si>
  <si>
    <t xml:space="preserve">BITYA_SHAM_6WK_2                          </t>
  </si>
  <si>
    <t xml:space="preserve">BITYA_SHAM_6WK_3                          </t>
  </si>
  <si>
    <t xml:space="preserve">BITYA_SHAM_6WK_4                          </t>
  </si>
  <si>
    <t>DK0:[MICROCT.DATA.00003080.00006152]</t>
  </si>
  <si>
    <t>!    0.023</t>
  </si>
  <si>
    <t>!    0.009</t>
  </si>
  <si>
    <t>!    0.010</t>
  </si>
  <si>
    <t>~   31.595</t>
  </si>
  <si>
    <t>~   13.079</t>
  </si>
  <si>
    <t>~   32.257</t>
  </si>
  <si>
    <t>~   13.044</t>
  </si>
  <si>
    <t>~   31.688</t>
  </si>
  <si>
    <t>~   13.471</t>
  </si>
  <si>
    <t>~   32.334</t>
  </si>
  <si>
    <t>~   13.481</t>
  </si>
  <si>
    <t>~   31.422</t>
  </si>
  <si>
    <t>~   13.138</t>
  </si>
  <si>
    <t>~   33.046</t>
  </si>
  <si>
    <t>~   13.986</t>
  </si>
  <si>
    <t>~   31.087</t>
  </si>
  <si>
    <t>~   15.279</t>
  </si>
  <si>
    <t>~   31.518</t>
  </si>
  <si>
    <t>~   14.789</t>
  </si>
  <si>
    <t>~   30.514</t>
  </si>
  <si>
    <t>~   12.776</t>
  </si>
  <si>
    <t>~   33.355</t>
  </si>
  <si>
    <t>~   16.271</t>
  </si>
  <si>
    <t>6wkSham</t>
  </si>
  <si>
    <t>6WK Sham VS 6 WK ovx</t>
  </si>
  <si>
    <t>~   35.147</t>
  </si>
  <si>
    <t>~   18.829</t>
  </si>
  <si>
    <t xml:space="preserve">BITYA_SHAM_12WK_3                         </t>
  </si>
  <si>
    <t>BITYA_12wOVX_CB2KO_3c1</t>
  </si>
  <si>
    <t>R0002605</t>
  </si>
  <si>
    <t>DK0:[MICROCT.DATA.00003692.00006596]</t>
  </si>
  <si>
    <t>BITYA_12wOVX_CB2KO_3c2</t>
  </si>
  <si>
    <t>DK0:[MICROCT.DATA.00003693.00006597]</t>
  </si>
  <si>
    <t>BITYA_12wOVX_CB2KO_3c3</t>
  </si>
  <si>
    <t>DK0:[MICROCT.DATA.00003694.00006598]</t>
  </si>
  <si>
    <t>BITYA_12wOVX_CB2KO_3c4</t>
  </si>
  <si>
    <t>DK0:[MICROCT.DATA.00003695.00006599]</t>
  </si>
  <si>
    <t>BITYA_12wOVX_CB2KO_3c5</t>
  </si>
  <si>
    <t>DK0:[MICROCT.DATA.00003696.00006600]</t>
  </si>
  <si>
    <t>BITYA_12wOVX_CB2KO_4c1</t>
  </si>
  <si>
    <t>R0002606</t>
  </si>
  <si>
    <t>DK0:[MICROCT.DATA.00003697.00006601]</t>
  </si>
  <si>
    <t>BITYA_12wOVX_CB2KO_4c2</t>
  </si>
  <si>
    <t>DK0:[MICROCT.DATA.00003698.00006602]</t>
  </si>
  <si>
    <t>BITYA_12wOVX_CB2KO_4c3</t>
  </si>
  <si>
    <t>DK0:[MICROCT.DATA.00003699.00006603]</t>
  </si>
  <si>
    <t>BITYA_12wOVX_CB2KO_4c4</t>
  </si>
  <si>
    <t>DK0:[MICROCT.DATA.00003700.00006604]</t>
  </si>
  <si>
    <t>BITYA_12wOVX_CB2KO_4c5</t>
  </si>
  <si>
    <t>DK0:[MICROCT.DATA.00003701.00006605]</t>
  </si>
  <si>
    <t>BITYA_12wSHAM_CB2KO_1c1</t>
  </si>
  <si>
    <t>R0002607</t>
  </si>
  <si>
    <t>DK0:[MICROCT.DATA.00003702.00006606]</t>
  </si>
  <si>
    <t>BITYA_12wSHAM_CB2KO_1c2</t>
  </si>
  <si>
    <t>DK0:[MICROCT.DATA.00003703.00006607]</t>
  </si>
  <si>
    <t>BITYA_12wSHAM_CB2KO_1c3</t>
  </si>
  <si>
    <t>DK0:[MICROCT.DATA.00003704.00006608]</t>
  </si>
  <si>
    <t>BITYA_12wSHAM_CB2KO_1c4</t>
  </si>
  <si>
    <t>DK0:[MICROCT.DATA.00003705.00006609]</t>
  </si>
  <si>
    <t>BITYA_12wSHAM_CB2KO_1c5</t>
  </si>
  <si>
    <t>DK0:[MICROCT.DATA.00003706.00006610]</t>
  </si>
  <si>
    <t>BITYA_12wSHAM_CB2KO_2c1</t>
  </si>
  <si>
    <t>R0002608</t>
  </si>
  <si>
    <t>!    0.019</t>
  </si>
  <si>
    <t>!    0.001</t>
  </si>
  <si>
    <t>DK0:[MICROCT.DATA.00003707.00006613]</t>
  </si>
  <si>
    <t>BITYA_12wSHAM_CB2KO_2c2</t>
  </si>
  <si>
    <t>DK0:[MICROCT.DATA.00003708.00006614]</t>
  </si>
  <si>
    <t>BITYA_12wSHAM_CB2KO_2c3</t>
  </si>
  <si>
    <t>DK0:[MICROCT.DATA.00003709.00006615]</t>
  </si>
  <si>
    <t>BITYA_12wSHAM_CB2KO_2c4</t>
  </si>
  <si>
    <t>DK0:[MICROCT.DATA.00003710.00006616]</t>
  </si>
  <si>
    <t>BITYA_12wSHAM_CB2KO_2c5</t>
  </si>
  <si>
    <t>DK0:[MICROCT.DATA.00003711.00006617]</t>
  </si>
  <si>
    <t xml:space="preserve">BITYA_12WOVX_CB2KO_1OGP1                  </t>
  </si>
  <si>
    <t xml:space="preserve">BITYA_12WOVX_CB2KO_1OGP2                  </t>
  </si>
  <si>
    <t xml:space="preserve">BITYA_12WOVX_CB2KO_1OGP3                  </t>
  </si>
  <si>
    <t xml:space="preserve">BITYA_12WOVX_CB2KO_1OGP4                  </t>
  </si>
  <si>
    <t xml:space="preserve">BITYA_12WOVX_CB2KO_1OGP6                  </t>
  </si>
  <si>
    <t xml:space="preserve">BITYA_12WOVX_CB2KO_2OGP1                  </t>
  </si>
  <si>
    <t xml:space="preserve">BITYA_12WOVX_CB2KO_2OGP3                  </t>
  </si>
  <si>
    <t xml:space="preserve">BITYA_12WOVX_CB2KO_2OGP5                  </t>
  </si>
  <si>
    <t xml:space="preserve">BITYA_12WOVX_CB2KO_2OGP6                  </t>
  </si>
  <si>
    <t xml:space="preserve">BITYA_12WOVX_CB2KO_2OGP7                  </t>
  </si>
  <si>
    <t xml:space="preserve">BITYA_12WOVX_CB2KO_3C1                    </t>
  </si>
  <si>
    <t xml:space="preserve">BITYA_12WOVX_CB2KO_3C2                    </t>
  </si>
  <si>
    <t xml:space="preserve">BITYA_12WOVX_CB2KO_3C3                    </t>
  </si>
  <si>
    <t xml:space="preserve">BITYA_12WOVX_CB2KO_3C4                    </t>
  </si>
  <si>
    <t xml:space="preserve">BITYA_12WOVX_CB2KO_3C5                    </t>
  </si>
  <si>
    <t xml:space="preserve">BITYA_12WOVX_CB2KO_4C1                    </t>
  </si>
  <si>
    <t xml:space="preserve">BITYA_12WOVX_CB2KO_4C2                    </t>
  </si>
  <si>
    <t xml:space="preserve">BITYA_12WOVX_CB2KO_4C3                    </t>
  </si>
  <si>
    <t xml:space="preserve">BITYA_12WOVX_CB2KO_4C4                    </t>
  </si>
  <si>
    <t xml:space="preserve">BITYA_12WOVX_CB2KO_4C5                    </t>
  </si>
  <si>
    <t xml:space="preserve">BITYA_12WSHAM_CB2KO_1C1                   </t>
  </si>
  <si>
    <t xml:space="preserve">BITYA_12WSHAM_CB2KO_1C2                   </t>
  </si>
  <si>
    <t xml:space="preserve">BITYA_12WSHAM_CB2KO_1C3                   </t>
  </si>
  <si>
    <t xml:space="preserve">BITYA_12WSHAM_CB2KO_1C4                   </t>
  </si>
  <si>
    <t xml:space="preserve">BITYA_12WSHAM_CB2KO_1C5                   </t>
  </si>
  <si>
    <t xml:space="preserve">BITYA_12WSHAM_CB2KO_2C1                   </t>
  </si>
  <si>
    <t xml:space="preserve">BITYA_12WSHAM_CB2KO_2C2                   </t>
  </si>
  <si>
    <t xml:space="preserve">BITYA_12WSHAM_CB2KO_2C3                   </t>
  </si>
  <si>
    <t xml:space="preserve">BITYA_12WSHAM_CB2KO_2C4                   </t>
  </si>
  <si>
    <t xml:space="preserve">BITYA_12WSHAM_CB2KO_2C5                   </t>
  </si>
  <si>
    <t>BITYA_12wOVX_CB2KO_1OGP1</t>
  </si>
  <si>
    <t>R0002603</t>
  </si>
  <si>
    <t>~   44.381</t>
  </si>
  <si>
    <t>~   19.616</t>
  </si>
  <si>
    <t>DK0:[MICROCT.DATA.00003682.00006586]</t>
  </si>
  <si>
    <t>BITYA_12wOVX_CB2KO_1OGP2</t>
  </si>
  <si>
    <t>~   40.769</t>
  </si>
  <si>
    <t>~   18.277</t>
  </si>
  <si>
    <t>DK0:[MICROCT.DATA.00003683.00006587]</t>
  </si>
  <si>
    <t>BITYA_12wOVX_CB2KO_1OGP3</t>
  </si>
  <si>
    <t>~   43.483</t>
  </si>
  <si>
    <t>~   21.962</t>
  </si>
  <si>
    <t>DK0:[MICROCT.DATA.00003684.00006588]</t>
  </si>
  <si>
    <t>BITYA_12wOVX_CB2KO_1OGP4</t>
  </si>
  <si>
    <t>~   44.626</t>
  </si>
  <si>
    <t>~   19.355</t>
  </si>
  <si>
    <t>DK0:[MICROCT.DATA.00003685.00006589]</t>
  </si>
  <si>
    <t>BITYA_12wOVX_CB2KO_1OGP6</t>
  </si>
  <si>
    <t>~   36.244</t>
  </si>
  <si>
    <t>~   15.228</t>
  </si>
  <si>
    <t>DK0:[MICROCT.DATA.00003686.00006590]</t>
  </si>
  <si>
    <t>BITYA_12wOVX_CB2KO_2OGP1</t>
  </si>
  <si>
    <t>R0002604</t>
  </si>
  <si>
    <t>~   43.098</t>
  </si>
  <si>
    <t>~   19.806</t>
  </si>
  <si>
    <t>DK0:[MICROCT.DATA.00003687.00006591]</t>
  </si>
  <si>
    <t>BITYA_12wOVX_CB2KO_2OGP3</t>
  </si>
  <si>
    <t>~   44.018</t>
  </si>
  <si>
    <t>~   21.592</t>
  </si>
  <si>
    <t>DK0:[MICROCT.DATA.00003688.00006592]</t>
  </si>
  <si>
    <t>BITYA_12wOVX_CB2KO_2OGP5</t>
  </si>
  <si>
    <t>~   41.215</t>
  </si>
  <si>
    <t>~   19.705</t>
  </si>
  <si>
    <t>DK0:[MICROCT.DATA.00003689.00006593]</t>
  </si>
  <si>
    <t>BITYA_12wOVX_CB2KO_2OGP6</t>
  </si>
  <si>
    <t>~   42.100</t>
  </si>
  <si>
    <t>~   18.792</t>
  </si>
  <si>
    <t>DK0:[MICROCT.DATA.00003690.00006594]</t>
  </si>
  <si>
    <t>BITYA_12wOVX_CB2KO_2OGP7</t>
  </si>
  <si>
    <t>~   36.197</t>
  </si>
  <si>
    <t>~   17.134</t>
  </si>
  <si>
    <t>DK0:[MICROCT.DATA.00003691.00006595]</t>
  </si>
  <si>
    <t>~   45.242</t>
  </si>
  <si>
    <t>~   22.692</t>
  </si>
  <si>
    <t>~   41.939</t>
  </si>
  <si>
    <t>~   19.341</t>
  </si>
  <si>
    <t>~   41.558</t>
  </si>
  <si>
    <t>~   20.156</t>
  </si>
  <si>
    <t>~   40.253</t>
  </si>
  <si>
    <t>~   19.209</t>
  </si>
  <si>
    <t>~   39.389</t>
  </si>
  <si>
    <t>~   18.278</t>
  </si>
  <si>
    <t>~   43.150</t>
  </si>
  <si>
    <t>~   22.115</t>
  </si>
  <si>
    <t>~   34.288</t>
  </si>
  <si>
    <t>~   17.337</t>
  </si>
  <si>
    <t>~   44.315</t>
  </si>
  <si>
    <t>~   19.936</t>
  </si>
  <si>
    <t>~   43.373</t>
  </si>
  <si>
    <t>~   22.259</t>
  </si>
  <si>
    <t>~   43.041</t>
  </si>
  <si>
    <t>~   19.825</t>
  </si>
  <si>
    <t>~   46.790</t>
  </si>
  <si>
    <t>~   25.144</t>
  </si>
  <si>
    <t>~   40.273</t>
  </si>
  <si>
    <t>~   20.583</t>
  </si>
  <si>
    <t>~   43.021</t>
  </si>
  <si>
    <t>~   22.731</t>
  </si>
  <si>
    <t>~   42.172</t>
  </si>
  <si>
    <t>~   23.016</t>
  </si>
  <si>
    <t>~   43.645</t>
  </si>
  <si>
    <t>~   22.036</t>
  </si>
  <si>
    <t>~   40.962</t>
  </si>
  <si>
    <t>~   21.777</t>
  </si>
  <si>
    <t>~   44.351</t>
  </si>
  <si>
    <t>~   23.035</t>
  </si>
  <si>
    <t>~   40.471</t>
  </si>
  <si>
    <t>~   21.305</t>
  </si>
  <si>
    <t>~   41.732</t>
  </si>
  <si>
    <t>~   21.083</t>
  </si>
  <si>
    <t>~   42.495</t>
  </si>
  <si>
    <t>~   22.504</t>
  </si>
  <si>
    <t>ovx cb2ko ogp 12wk</t>
  </si>
  <si>
    <t>sham cb2ko  12wk</t>
  </si>
  <si>
    <t>ovx cb2ko 12wk</t>
  </si>
  <si>
    <t>12wk cb2ko ovx vs.cb2ko ogp</t>
  </si>
  <si>
    <t>TP0:00004922_IMA</t>
  </si>
  <si>
    <t>IMA015</t>
  </si>
  <si>
    <t>TP0:00004923_IMA</t>
  </si>
  <si>
    <t>!    1.568</t>
  </si>
  <si>
    <t>!    0.638</t>
  </si>
  <si>
    <t>!    0.149</t>
  </si>
  <si>
    <t>!    0.160</t>
  </si>
  <si>
    <t>TP0:00004926_IMA</t>
  </si>
  <si>
    <t>TP0:00004927_IMA</t>
  </si>
  <si>
    <t>!    2.634</t>
  </si>
  <si>
    <t>!    0.379</t>
  </si>
  <si>
    <t>!    0.092</t>
  </si>
  <si>
    <t>TP0:00004962_IMA</t>
  </si>
  <si>
    <t>TP0:00004929_IMA</t>
  </si>
  <si>
    <t>TP0:00004930_IMA</t>
  </si>
  <si>
    <t>TP0:00004931_IMA</t>
  </si>
  <si>
    <t>TP0:00004932_IMA</t>
  </si>
  <si>
    <t>TP0:00004933_IMA</t>
  </si>
  <si>
    <t>TP0:00004934_IMA</t>
  </si>
  <si>
    <t>TP0:00004935_IMA</t>
  </si>
  <si>
    <t>TP0:00004936_IMA</t>
  </si>
  <si>
    <t>TP0:00004938_IMA</t>
  </si>
  <si>
    <t>TP0:00004939_IMA</t>
  </si>
  <si>
    <t>TP0:00004940_IMA</t>
  </si>
  <si>
    <t>TP0:00004941_IMA</t>
  </si>
  <si>
    <t>!    1.636</t>
  </si>
  <si>
    <t>!    0.612</t>
  </si>
  <si>
    <t>!    0.170</t>
  </si>
  <si>
    <t>!    0.169</t>
  </si>
  <si>
    <t>TP0:00004942_IMA</t>
  </si>
  <si>
    <t>TP0:00004943_IMA</t>
  </si>
  <si>
    <t>TP0:00004944_IMA</t>
  </si>
  <si>
    <t>TP0:00004945_IMA</t>
  </si>
  <si>
    <t>TP0:00004946_IMA</t>
  </si>
  <si>
    <t>TP0:00004947_IMA</t>
  </si>
  <si>
    <t>TP0:00004961_IMA</t>
  </si>
  <si>
    <t>TP0:00005879_IMA</t>
  </si>
  <si>
    <t>IMA020</t>
  </si>
  <si>
    <t>TP0:00005880_IMA</t>
  </si>
  <si>
    <t>TP0:00005881_IMA</t>
  </si>
  <si>
    <t>TP0:00005882_IMA</t>
  </si>
  <si>
    <t>TP0:00005883_IMA</t>
  </si>
  <si>
    <t>TP0:00006051_IMA</t>
  </si>
  <si>
    <t>TP0:00006052_IMA</t>
  </si>
  <si>
    <t>TP0:00005670_IMA</t>
  </si>
  <si>
    <t>TP0:00005671_IMA</t>
  </si>
  <si>
    <t>TP0:00005908_IMA</t>
  </si>
  <si>
    <t>TP0:00005909_IMA</t>
  </si>
  <si>
    <t>TP0:00006152_IMA</t>
  </si>
  <si>
    <t>TP0:00005650_IMA</t>
  </si>
  <si>
    <t>TP0:00005691_IMA</t>
  </si>
  <si>
    <t>TP0:00005692_IMA</t>
  </si>
  <si>
    <t>TP0:00005693_IMA</t>
  </si>
  <si>
    <t>TP0:00005694_IMA</t>
  </si>
  <si>
    <t>TP0:00005695_IMA</t>
  </si>
  <si>
    <t>TP0:00006053_IMA</t>
  </si>
  <si>
    <t>IMA021</t>
  </si>
  <si>
    <t>TP0:00006054_IMA</t>
  </si>
  <si>
    <t>TP0:00006055_IMA</t>
  </si>
  <si>
    <t>TP0:00005884_IMA</t>
  </si>
  <si>
    <t>TP0:00005885_IMA</t>
  </si>
  <si>
    <t>TP0:00005886_IMA</t>
  </si>
  <si>
    <t>TP0:00005887_IMA</t>
  </si>
  <si>
    <t>TP0:00005888_IMA</t>
  </si>
  <si>
    <t>TP0:00005889_IMA</t>
  </si>
  <si>
    <t>TP0:00005890_IMA</t>
  </si>
  <si>
    <t>~   33.140</t>
  </si>
  <si>
    <t>~   14.567</t>
  </si>
  <si>
    <t>~   36.774</t>
  </si>
  <si>
    <t>~   15.486</t>
  </si>
  <si>
    <t>~   32.374</t>
  </si>
  <si>
    <t>~   14.552</t>
  </si>
  <si>
    <t>~   31.707</t>
  </si>
  <si>
    <t>~   14.516</t>
  </si>
  <si>
    <t>~   31.256</t>
  </si>
  <si>
    <t>~   14.141</t>
  </si>
  <si>
    <t>~   32.401</t>
  </si>
  <si>
    <t>~   14.929</t>
  </si>
  <si>
    <t>~   31.155</t>
  </si>
  <si>
    <t>~   14.346</t>
  </si>
  <si>
    <t>~   35.442</t>
  </si>
  <si>
    <t>~   15.274</t>
  </si>
  <si>
    <t>~   33.828</t>
  </si>
  <si>
    <t>~   15.609</t>
  </si>
  <si>
    <t>~   33.855</t>
  </si>
  <si>
    <t>~   14.926</t>
  </si>
  <si>
    <t>~   35.621</t>
  </si>
  <si>
    <t>~   16.363</t>
  </si>
  <si>
    <t>~   37.393</t>
  </si>
  <si>
    <t>~   15.818</t>
  </si>
  <si>
    <t>~   31.557</t>
  </si>
  <si>
    <t>~   14.280</t>
  </si>
  <si>
    <t>~   33.344</t>
  </si>
  <si>
    <t>~   14.301</t>
  </si>
  <si>
    <t>~   31.008</t>
  </si>
  <si>
    <t>~   13.988</t>
  </si>
  <si>
    <t>~   29.996</t>
  </si>
  <si>
    <t>~   13.029</t>
  </si>
  <si>
    <t>~   30.879</t>
  </si>
  <si>
    <t>~   14.255</t>
  </si>
  <si>
    <t>~   34.125</t>
  </si>
  <si>
    <t>~   14.179</t>
  </si>
  <si>
    <t>~   32.542</t>
  </si>
  <si>
    <t>~   14.271</t>
  </si>
  <si>
    <t>~   30.778</t>
  </si>
  <si>
    <t>~   13.547</t>
  </si>
  <si>
    <t>~   33.576</t>
  </si>
  <si>
    <t>~   16.148</t>
  </si>
  <si>
    <t>~   33.637</t>
  </si>
  <si>
    <t>~   15.823</t>
  </si>
  <si>
    <t>~   32.274</t>
  </si>
  <si>
    <t>~   14.693</t>
  </si>
  <si>
    <t>~   33.792</t>
  </si>
  <si>
    <t>~   16.317</t>
  </si>
  <si>
    <t>Bitya_CBD2_12w_sh6</t>
  </si>
  <si>
    <t>R0002690</t>
  </si>
  <si>
    <t>~   29.590</t>
  </si>
  <si>
    <t>~   13.828</t>
  </si>
  <si>
    <t>DK0:[MICROCT.DATA.00003762.00006788]</t>
  </si>
  <si>
    <t>Bitya_CBD2_12w_sh7</t>
  </si>
  <si>
    <t>~   31.250</t>
  </si>
  <si>
    <t>~   14.584</t>
  </si>
  <si>
    <t>DK0:[MICROCT.DATA.00003763.00006789]</t>
  </si>
  <si>
    <t>Bitya_CBD2_12w_sh8</t>
  </si>
  <si>
    <t>~   31.906</t>
  </si>
  <si>
    <t>~   15.394</t>
  </si>
  <si>
    <t>DK0:[MICROCT.DATA.00003764.00006790]</t>
  </si>
  <si>
    <t>Bitya_CBD2_12w_CBD1</t>
  </si>
  <si>
    <t>R0002691</t>
  </si>
  <si>
    <t>~   32.199</t>
  </si>
  <si>
    <t>~   15.112</t>
  </si>
  <si>
    <t>DK0:[MICROCT.DATA.00003765.00006791]</t>
  </si>
  <si>
    <t>Bitya_CBD2_12w_CBD2</t>
  </si>
  <si>
    <t>~   34.743</t>
  </si>
  <si>
    <t>~   15.656</t>
  </si>
  <si>
    <t>DK0:[MICROCT.DATA.00003766.00006792]</t>
  </si>
  <si>
    <t>Bitya_CBD2_12w_CBD3</t>
  </si>
  <si>
    <t>~   32.497</t>
  </si>
  <si>
    <t>~   14.910</t>
  </si>
  <si>
    <t>DK0:[MICROCT.DATA.00003767.00006793]</t>
  </si>
  <si>
    <t>Bitya_CBD2_12w_CBD4</t>
  </si>
  <si>
    <t>~   36.023</t>
  </si>
  <si>
    <t>~   15.770</t>
  </si>
  <si>
    <t>DK0:[MICROCT.DATA.00003768.00006794]</t>
  </si>
  <si>
    <t>Bitya_CBD2_12w_CBD5</t>
  </si>
  <si>
    <t>~   31.139</t>
  </si>
  <si>
    <t>~   13.906</t>
  </si>
  <si>
    <t>DK0:[MICROCT.DATA.00003769.00006795]</t>
  </si>
  <si>
    <t>Bitya_CBD2_12w_CBD6</t>
  </si>
  <si>
    <t>R0002692</t>
  </si>
  <si>
    <t>~   33.270</t>
  </si>
  <si>
    <t>~   15.028</t>
  </si>
  <si>
    <t>DK0:[MICROCT.DATA.00003770.00006796]</t>
  </si>
  <si>
    <t>Bitya_CBD2_12w_CBD7</t>
  </si>
  <si>
    <t>~   32.975</t>
  </si>
  <si>
    <t>~   14.972</t>
  </si>
  <si>
    <t>DK0:[MICROCT.DATA.00003771.00006797]</t>
  </si>
  <si>
    <t>Bitya_CBD2_12w_CBD8</t>
  </si>
  <si>
    <t>~   14.542</t>
  </si>
  <si>
    <t>DK0:[MICROCT.DATA.00003772.00006798]</t>
  </si>
  <si>
    <t>Bitya_CBD2_12w_OVX_Veh1</t>
  </si>
  <si>
    <t>R0002693</t>
  </si>
  <si>
    <t>~   33.044</t>
  </si>
  <si>
    <t>~   15.062</t>
  </si>
  <si>
    <t>DK0:[MICROCT.DATA.00003773.00006799]</t>
  </si>
  <si>
    <t>Bitya_CBD2_12w_OVX_Veh2</t>
  </si>
  <si>
    <t>~   30.784</t>
  </si>
  <si>
    <t>~   13.664</t>
  </si>
  <si>
    <t>DK0:[MICROCT.DATA.00003774.00006800]</t>
  </si>
  <si>
    <t>Bitya_CBD2_12w_OVX_Veh3</t>
  </si>
  <si>
    <t>~   35.252</t>
  </si>
  <si>
    <t>~   16.885</t>
  </si>
  <si>
    <t>DK0:[MICROCT.DATA.00003775.00006801]</t>
  </si>
  <si>
    <t>Bitya_CBD2_12w_OVX_Veh4</t>
  </si>
  <si>
    <t>~   30.264</t>
  </si>
  <si>
    <t>~   13.453</t>
  </si>
  <si>
    <t>DK0:[MICROCT.DATA.00003776.00006802]</t>
  </si>
  <si>
    <t>Bitya_CBD2_12w_OVX_Veh5</t>
  </si>
  <si>
    <t>~   31.267</t>
  </si>
  <si>
    <t>~   13.785</t>
  </si>
  <si>
    <t>DK0:[MICROCT.DATA.00003777.00006803]</t>
  </si>
  <si>
    <t>Bitya_CBD2_12w_OVX_Veh6</t>
  </si>
  <si>
    <t>R0002694</t>
  </si>
  <si>
    <t>~   32.504</t>
  </si>
  <si>
    <t>~   14.897</t>
  </si>
  <si>
    <t>DK0:[MICROCT.DATA.00003778.00006804]</t>
  </si>
  <si>
    <t>Bitya_CBD2_12w_OVX_Veh7</t>
  </si>
  <si>
    <t>~   34.010</t>
  </si>
  <si>
    <t>~   15.499</t>
  </si>
  <si>
    <t>DK0:[MICROCT.DATA.00003779.00006805]</t>
  </si>
  <si>
    <t>Bitya_CBD2_12w_OVX_Veh8</t>
  </si>
  <si>
    <t>~   32.682</t>
  </si>
  <si>
    <t>~   14.940</t>
  </si>
  <si>
    <t>DK0:[MICROCT.DATA.00003780.00006806]</t>
  </si>
  <si>
    <t>Bitya_CBD2_12w_sh1</t>
  </si>
  <si>
    <t>R0002695</t>
  </si>
  <si>
    <t>~   32.131</t>
  </si>
  <si>
    <t>~   14.726</t>
  </si>
  <si>
    <t>DK0:[MICROCT.DATA.00003781.00006807]</t>
  </si>
  <si>
    <t>Bitya_CBD2_12w_sh2</t>
  </si>
  <si>
    <t>~   31.443</t>
  </si>
  <si>
    <t>~   14.317</t>
  </si>
  <si>
    <t>DK0:[MICROCT.DATA.00003782.00006808]</t>
  </si>
  <si>
    <t>Bitya_CBD2_12w_sh3</t>
  </si>
  <si>
    <t>~   30.361</t>
  </si>
  <si>
    <t>~   14.455</t>
  </si>
  <si>
    <t>DK0:[MICROCT.DATA.00003783.00006809]</t>
  </si>
  <si>
    <t>Bitya_CBD2_12w_sh4</t>
  </si>
  <si>
    <t>~   31.216</t>
  </si>
  <si>
    <t>~   14.612</t>
  </si>
  <si>
    <t>DK0:[MICROCT.DATA.00003784.00006810]</t>
  </si>
  <si>
    <t>Bitya_CBD2_12w_sh5</t>
  </si>
  <si>
    <t>~   32.297</t>
  </si>
  <si>
    <t>~   14.827</t>
  </si>
  <si>
    <t>DK0:[MICROCT.DATA.00003785.00006811]</t>
  </si>
  <si>
    <t xml:space="preserve">BITYA_CBD2_12W_SH7                        </t>
  </si>
  <si>
    <t xml:space="preserve">BITYA_CBD2_12W_SH8                        </t>
  </si>
  <si>
    <t xml:space="preserve">BITYA_CBD2_12W_CBD1                       </t>
  </si>
  <si>
    <t xml:space="preserve">BITYA_CBD2_12W_CBD2                       </t>
  </si>
  <si>
    <t xml:space="preserve">BITYA_CBD2_12W_CBD3                       </t>
  </si>
  <si>
    <t xml:space="preserve">BITYA_CBD2_12W_CBD4                       </t>
  </si>
  <si>
    <t xml:space="preserve">BITYA_CBD2_12W_CBD5                       </t>
  </si>
  <si>
    <t xml:space="preserve">BITYA_CBD2_12W_CBD6                       </t>
  </si>
  <si>
    <t xml:space="preserve">BITYA_CBD2_12W_CBD7                       </t>
  </si>
  <si>
    <t xml:space="preserve">BITYA_CBD2_12W_CBD8                       </t>
  </si>
  <si>
    <t xml:space="preserve">BITYA_CBD2_12W_OVX_VEH1                   </t>
  </si>
  <si>
    <t xml:space="preserve">BITYA_CBD2_12W_OVX_VEH2                   </t>
  </si>
  <si>
    <t xml:space="preserve">BITYA_CBD2_12W_OVX_VEH3                   </t>
  </si>
  <si>
    <t xml:space="preserve">BITYA_CBD2_12W_OVX_VEH4                   </t>
  </si>
  <si>
    <t xml:space="preserve">BITYA_CBD2_12W_OVX_VEH5                   </t>
  </si>
  <si>
    <t xml:space="preserve">BITYA_CBD2_12W_OVX_VEH6                   </t>
  </si>
  <si>
    <t xml:space="preserve">BITYA_CBD2_12W_OVX_VEH7                   </t>
  </si>
  <si>
    <t xml:space="preserve">BITYA_CBD2_12W_OVX_VEH8                   </t>
  </si>
  <si>
    <t xml:space="preserve">BITYA_CBD2_12W_SH1                        </t>
  </si>
  <si>
    <t xml:space="preserve">BITYA_CBD2_12W_SH2                        </t>
  </si>
  <si>
    <t xml:space="preserve">BITYA_CBD2_12W_SH3                        </t>
  </si>
  <si>
    <t xml:space="preserve">BITYA_CBD2_12W_SH4                        </t>
  </si>
  <si>
    <t xml:space="preserve">BITYA_CBD2_12W_SH5                        </t>
  </si>
  <si>
    <t>!    2.671</t>
  </si>
  <si>
    <t>!    0.371</t>
  </si>
  <si>
    <t>!    0.067</t>
  </si>
  <si>
    <t xml:space="preserve">BITYA_CBD2_12W_SH6                        </t>
  </si>
  <si>
    <t>sham (cbd2)  12wk</t>
  </si>
  <si>
    <t>ovx cbd (cbd2) 12wk</t>
  </si>
  <si>
    <t>ovx veh (cbd2)  12wk</t>
  </si>
  <si>
    <t>%BV/TV</t>
  </si>
  <si>
    <t>average</t>
  </si>
  <si>
    <t>stdev</t>
  </si>
  <si>
    <t>WT veh</t>
  </si>
  <si>
    <t>WT 10ng H4(99-103)</t>
  </si>
  <si>
    <t>WT 100ng H4(99-103)</t>
  </si>
  <si>
    <t>WT Sham</t>
  </si>
  <si>
    <t>12weeks</t>
  </si>
  <si>
    <r>
      <t>CB2</t>
    </r>
    <r>
      <rPr>
        <vertAlign val="superscript"/>
        <sz val="11"/>
        <color theme="1"/>
        <rFont val="Arial"/>
        <family val="2"/>
        <scheme val="minor"/>
      </rPr>
      <t>-/-</t>
    </r>
    <r>
      <rPr>
        <sz val="11"/>
        <color theme="1"/>
        <rFont val="Arial"/>
        <family val="2"/>
        <scheme val="minor"/>
      </rPr>
      <t xml:space="preserve"> veh</t>
    </r>
  </si>
  <si>
    <r>
      <t>CB2</t>
    </r>
    <r>
      <rPr>
        <vertAlign val="superscript"/>
        <sz val="11"/>
        <color theme="1"/>
        <rFont val="Arial"/>
        <family val="2"/>
        <scheme val="minor"/>
      </rPr>
      <t>-/-</t>
    </r>
    <r>
      <rPr>
        <sz val="11"/>
        <color theme="1"/>
        <rFont val="Arial"/>
        <family val="2"/>
        <scheme val="minor"/>
      </rPr>
      <t xml:space="preserve"> H4(99-103)</t>
    </r>
  </si>
  <si>
    <r>
      <t>CB2</t>
    </r>
    <r>
      <rPr>
        <vertAlign val="superscript"/>
        <sz val="11"/>
        <color theme="1"/>
        <rFont val="Arial"/>
        <family val="2"/>
        <scheme val="minor"/>
      </rPr>
      <t>-/-</t>
    </r>
    <r>
      <rPr>
        <sz val="11"/>
        <color theme="1"/>
        <rFont val="Arial"/>
        <family val="2"/>
        <scheme val="minor"/>
      </rPr>
      <t xml:space="preserve"> Sham</t>
    </r>
  </si>
  <si>
    <t>% vs veh</t>
  </si>
  <si>
    <t>ttest</t>
  </si>
  <si>
    <t>change</t>
  </si>
  <si>
    <t>sham</t>
  </si>
  <si>
    <t>veh</t>
  </si>
  <si>
    <t>12 weeks</t>
  </si>
  <si>
    <t>%change</t>
  </si>
  <si>
    <t>s-ko</t>
  </si>
  <si>
    <t>v-ko</t>
  </si>
  <si>
    <t>s-wt</t>
  </si>
  <si>
    <t>v-wt</t>
  </si>
  <si>
    <t>12wk OVX+10&amp;100ng OGP</t>
  </si>
  <si>
    <t>Tb.TMD</t>
  </si>
  <si>
    <t>Tb.Conn.D</t>
  </si>
  <si>
    <t>cortical Th.</t>
  </si>
  <si>
    <t>cort vBND</t>
  </si>
  <si>
    <t>Tb.N (PL)</t>
  </si>
  <si>
    <t>K</t>
  </si>
  <si>
    <t>G</t>
  </si>
  <si>
    <t>R</t>
  </si>
  <si>
    <t>Q</t>
  </si>
  <si>
    <t>S</t>
  </si>
  <si>
    <t>V</t>
  </si>
  <si>
    <t>real data</t>
  </si>
  <si>
    <t>WT 12week Sham AVERAGE</t>
  </si>
  <si>
    <t>WT 12week OVX AVERAGE</t>
  </si>
  <si>
    <t>WT 12week OVX+OGP AVERAGE</t>
  </si>
  <si>
    <t>KO 12week Sham AVERAGE</t>
  </si>
  <si>
    <t>KO 12week OVX AVERAGE</t>
  </si>
  <si>
    <t>KO 12week OVX+OGP AVERAGE</t>
  </si>
  <si>
    <t>WT</t>
  </si>
  <si>
    <t>ttest OVX vs Sham</t>
  </si>
  <si>
    <t>ttest OVX vs OVX+OGP</t>
  </si>
  <si>
    <t>ttest OVX+OGP vs Sham</t>
  </si>
  <si>
    <t>CB2KO</t>
  </si>
  <si>
    <t>cort vBMD</t>
  </si>
  <si>
    <t>Tb.Th</t>
  </si>
  <si>
    <t>W</t>
  </si>
  <si>
    <t>BA/TA</t>
  </si>
  <si>
    <t>L(from Yankel)</t>
  </si>
  <si>
    <t>CT.Dia.Dia</t>
  </si>
  <si>
    <t>I</t>
  </si>
  <si>
    <t>J</t>
  </si>
  <si>
    <t>CT.Med.Dia</t>
  </si>
  <si>
    <t>normaled data (veh=1)</t>
  </si>
  <si>
    <t>normaled data (Sham=1)</t>
  </si>
  <si>
    <t>R (became S)</t>
  </si>
  <si>
    <t>Q (became R)</t>
  </si>
  <si>
    <t>S (becme T)</t>
  </si>
  <si>
    <t>V (W)</t>
  </si>
  <si>
    <t>K (L)</t>
  </si>
  <si>
    <t>W (X)</t>
  </si>
  <si>
    <t>L(from Yankel) (K)</t>
  </si>
  <si>
    <t>CBD WT 12week Sham AVERAGE</t>
  </si>
  <si>
    <t>CBD WT 12week OVX AVERAGE</t>
  </si>
  <si>
    <t>WT 12week OVX Veh AVERAGE</t>
  </si>
  <si>
    <t xml:space="preserve">Veh = 1 </t>
  </si>
  <si>
    <t>+</t>
  </si>
  <si>
    <t>ttest OVX vs Sham (#)</t>
  </si>
  <si>
    <t>ttest OVX vs OVX+OGP (*)</t>
  </si>
  <si>
    <t>Ttest OVX vs OVX+OGP (*)</t>
  </si>
  <si>
    <t>Ttest OVX vs Sham (#)</t>
  </si>
  <si>
    <t>Ttest OVX+OGP vs Sham (#)</t>
  </si>
  <si>
    <t>ttest OVX+OGP vs Sham (#)</t>
  </si>
  <si>
    <t>cb2ko OVX vs cb2ko Sham</t>
  </si>
  <si>
    <t>cb2ko sham vs cb2ko OVX OGP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</si>
</sst>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000"/>
    <numFmt numFmtId="166" formatCode="0.0%"/>
    <numFmt numFmtId="167" formatCode="B1dd/mm/yyyy\ hh:mm"/>
    <numFmt numFmtId="168" formatCode="0.0"/>
    <numFmt numFmtId="169" formatCode="0.00000"/>
  </numFmts>
  <fonts count="5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i/>
      <sz val="10"/>
      <name val="Geneva"/>
    </font>
    <font>
      <i/>
      <sz val="10"/>
      <name val="Geneva"/>
    </font>
    <font>
      <b/>
      <sz val="10"/>
      <name val="Geneva"/>
    </font>
    <font>
      <b/>
      <sz val="10"/>
      <color theme="7" tint="-0.249977111117893"/>
      <name val="Geneva"/>
    </font>
    <font>
      <sz val="10"/>
      <color theme="7" tint="-0.249977111117893"/>
      <name val="Geneva"/>
    </font>
    <font>
      <sz val="10"/>
      <color theme="1"/>
      <name val="Geneva"/>
    </font>
    <font>
      <sz val="10"/>
      <color theme="3"/>
      <name val="Geneva"/>
    </font>
    <font>
      <sz val="10"/>
      <color indexed="12"/>
      <name val="Geneva"/>
    </font>
    <font>
      <sz val="10"/>
      <name val="Geneva"/>
    </font>
    <font>
      <sz val="10"/>
      <color theme="4"/>
      <name val="Geneva"/>
    </font>
    <font>
      <sz val="10"/>
      <color theme="6" tint="-0.499984740745262"/>
      <name val="Geneva"/>
    </font>
    <font>
      <sz val="10"/>
      <color theme="9" tint="-0.249977111117893"/>
      <name val="Geneva"/>
    </font>
    <font>
      <sz val="10"/>
      <color theme="0" tint="-0.249977111117893"/>
      <name val="Geneva"/>
    </font>
    <font>
      <sz val="10"/>
      <color theme="6" tint="-0.249977111117893"/>
      <name val="Geneva"/>
    </font>
    <font>
      <sz val="10"/>
      <color rgb="FFFFC000"/>
      <name val="Geneva"/>
    </font>
    <font>
      <b/>
      <sz val="10"/>
      <color theme="1"/>
      <name val="Geneva"/>
    </font>
    <font>
      <i/>
      <sz val="10"/>
      <color theme="1"/>
      <name val="Geneva"/>
    </font>
    <font>
      <vertAlign val="superscript"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6" applyNumberFormat="0" applyAlignment="0" applyProtection="0"/>
    <xf numFmtId="0" fontId="6" fillId="28" borderId="7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6" applyNumberFormat="0" applyAlignment="0" applyProtection="0"/>
    <xf numFmtId="0" fontId="13" fillId="0" borderId="11" applyNumberFormat="0" applyFill="0" applyAlignment="0" applyProtection="0"/>
    <xf numFmtId="0" fontId="14" fillId="31" borderId="0" applyNumberFormat="0" applyBorder="0" applyAlignment="0" applyProtection="0"/>
    <xf numFmtId="0" fontId="2" fillId="32" borderId="12" applyNumberFormat="0" applyFont="0" applyAlignment="0" applyProtection="0"/>
    <xf numFmtId="0" fontId="15" fillId="27" borderId="13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26" borderId="0" applyNumberFormat="0" applyBorder="0" applyAlignment="0" applyProtection="0"/>
    <xf numFmtId="0" fontId="26" fillId="31" borderId="0" applyNumberFormat="0" applyBorder="0" applyAlignment="0" applyProtection="0"/>
    <xf numFmtId="0" fontId="27" fillId="30" borderId="6" applyNumberFormat="0" applyAlignment="0" applyProtection="0"/>
    <xf numFmtId="0" fontId="28" fillId="27" borderId="13" applyNumberFormat="0" applyAlignment="0" applyProtection="0"/>
    <xf numFmtId="0" fontId="29" fillId="27" borderId="6" applyNumberFormat="0" applyAlignment="0" applyProtection="0"/>
    <xf numFmtId="0" fontId="30" fillId="0" borderId="11" applyNumberFormat="0" applyFill="0" applyAlignment="0" applyProtection="0"/>
    <xf numFmtId="0" fontId="31" fillId="28" borderId="7" applyNumberFormat="0" applyAlignment="0" applyProtection="0"/>
    <xf numFmtId="0" fontId="32" fillId="0" borderId="0" applyNumberFormat="0" applyFill="0" applyBorder="0" applyAlignment="0" applyProtection="0"/>
    <xf numFmtId="0" fontId="1" fillId="32" borderId="12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35" fillId="14" borderId="0" applyNumberFormat="0" applyBorder="0" applyAlignment="0" applyProtection="0"/>
    <xf numFmtId="0" fontId="35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35" fillId="15" borderId="0" applyNumberFormat="0" applyBorder="0" applyAlignment="0" applyProtection="0"/>
    <xf numFmtId="0" fontId="35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35" fillId="16" borderId="0" applyNumberFormat="0" applyBorder="0" applyAlignment="0" applyProtection="0"/>
    <xf numFmtId="0" fontId="35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35" fillId="18" borderId="0" applyNumberFormat="0" applyBorder="0" applyAlignment="0" applyProtection="0"/>
    <xf numFmtId="0" fontId="35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35" fillId="19" borderId="0" applyNumberFormat="0" applyBorder="0" applyAlignment="0" applyProtection="0"/>
  </cellStyleXfs>
  <cellXfs count="492">
    <xf numFmtId="0" fontId="0" fillId="0" borderId="0" xfId="0"/>
    <xf numFmtId="0" fontId="0" fillId="0" borderId="5" xfId="0" applyBorder="1"/>
    <xf numFmtId="0" fontId="19" fillId="0" borderId="0" xfId="0" applyFont="1"/>
    <xf numFmtId="0" fontId="19" fillId="0" borderId="5" xfId="0" applyFont="1" applyBorder="1"/>
    <xf numFmtId="0" fontId="0" fillId="0" borderId="0" xfId="0"/>
    <xf numFmtId="0" fontId="0" fillId="33" borderId="0" xfId="0" applyFill="1"/>
    <xf numFmtId="0" fontId="0" fillId="33" borderId="5" xfId="0" applyFill="1" applyBorder="1"/>
    <xf numFmtId="0" fontId="1" fillId="0" borderId="5" xfId="43" applyBorder="1"/>
    <xf numFmtId="0" fontId="1" fillId="0" borderId="0" xfId="43"/>
    <xf numFmtId="22" fontId="0" fillId="0" borderId="0" xfId="0" applyNumberFormat="1"/>
    <xf numFmtId="0" fontId="36" fillId="0" borderId="0" xfId="0" applyFont="1"/>
    <xf numFmtId="0" fontId="37" fillId="0" borderId="0" xfId="0" applyFont="1"/>
    <xf numFmtId="164" fontId="37" fillId="0" borderId="0" xfId="0" applyNumberFormat="1" applyFont="1"/>
    <xf numFmtId="0" fontId="38" fillId="0" borderId="2" xfId="0" applyFont="1" applyFill="1" applyBorder="1"/>
    <xf numFmtId="0" fontId="39" fillId="0" borderId="0" xfId="0" applyFont="1"/>
    <xf numFmtId="9" fontId="40" fillId="0" borderId="0" xfId="39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Fill="1" applyBorder="1"/>
    <xf numFmtId="0" fontId="46" fillId="0" borderId="0" xfId="0" applyFont="1" applyBorder="1"/>
    <xf numFmtId="0" fontId="47" fillId="0" borderId="0" xfId="0" applyFont="1" applyBorder="1"/>
    <xf numFmtId="0" fontId="44" fillId="0" borderId="0" xfId="0" applyFont="1" applyBorder="1"/>
    <xf numFmtId="0" fontId="44" fillId="0" borderId="5" xfId="0" applyFont="1" applyBorder="1"/>
    <xf numFmtId="0" fontId="46" fillId="0" borderId="5" xfId="0" applyFont="1" applyBorder="1"/>
    <xf numFmtId="0" fontId="47" fillId="0" borderId="5" xfId="0" applyFont="1" applyBorder="1"/>
    <xf numFmtId="0" fontId="42" fillId="0" borderId="0" xfId="0" applyFont="1" applyBorder="1"/>
    <xf numFmtId="0" fontId="42" fillId="0" borderId="1" xfId="0" applyFont="1" applyBorder="1"/>
    <xf numFmtId="0" fontId="45" fillId="0" borderId="1" xfId="0" applyFont="1" applyBorder="1"/>
    <xf numFmtId="0" fontId="38" fillId="0" borderId="0" xfId="0" applyFont="1"/>
    <xf numFmtId="164" fontId="38" fillId="0" borderId="0" xfId="0" applyNumberFormat="1" applyFont="1"/>
    <xf numFmtId="2" fontId="38" fillId="0" borderId="0" xfId="39" applyNumberFormat="1" applyFont="1"/>
    <xf numFmtId="164" fontId="38" fillId="0" borderId="0" xfId="39" applyNumberFormat="1" applyFont="1"/>
    <xf numFmtId="164" fontId="38" fillId="0" borderId="0" xfId="0" applyNumberFormat="1" applyFont="1" applyBorder="1"/>
    <xf numFmtId="164" fontId="44" fillId="0" borderId="0" xfId="0" applyNumberFormat="1" applyFont="1"/>
    <xf numFmtId="2" fontId="44" fillId="0" borderId="0" xfId="0" applyNumberFormat="1" applyFont="1"/>
    <xf numFmtId="164" fontId="44" fillId="0" borderId="0" xfId="0" applyNumberFormat="1" applyFont="1" applyBorder="1"/>
    <xf numFmtId="164" fontId="44" fillId="0" borderId="2" xfId="0" applyNumberFormat="1" applyFont="1" applyBorder="1"/>
    <xf numFmtId="165" fontId="37" fillId="0" borderId="0" xfId="0" applyNumberFormat="1" applyFont="1"/>
    <xf numFmtId="2" fontId="37" fillId="0" borderId="0" xfId="0" applyNumberFormat="1" applyFont="1"/>
    <xf numFmtId="165" fontId="37" fillId="0" borderId="0" xfId="0" applyNumberFormat="1" applyFont="1" applyBorder="1"/>
    <xf numFmtId="0" fontId="37" fillId="0" borderId="0" xfId="0" applyFont="1" applyBorder="1"/>
    <xf numFmtId="164" fontId="37" fillId="0" borderId="0" xfId="0" applyNumberFormat="1" applyFont="1" applyBorder="1"/>
    <xf numFmtId="0" fontId="46" fillId="0" borderId="0" xfId="0" applyFont="1"/>
    <xf numFmtId="2" fontId="41" fillId="0" borderId="0" xfId="0" applyNumberFormat="1" applyFont="1" applyFill="1" applyBorder="1"/>
    <xf numFmtId="164" fontId="41" fillId="0" borderId="0" xfId="0" applyNumberFormat="1" applyFont="1" applyFill="1" applyAlignment="1">
      <alignment horizontal="center"/>
    </xf>
    <xf numFmtId="0" fontId="46" fillId="0" borderId="1" xfId="0" applyFont="1" applyBorder="1"/>
    <xf numFmtId="0" fontId="44" fillId="0" borderId="1" xfId="0" applyFont="1" applyBorder="1"/>
    <xf numFmtId="0" fontId="41" fillId="0" borderId="1" xfId="0" applyFont="1" applyBorder="1"/>
    <xf numFmtId="0" fontId="49" fillId="0" borderId="1" xfId="0" applyFont="1" applyBorder="1"/>
    <xf numFmtId="0" fontId="47" fillId="0" borderId="1" xfId="0" applyFont="1" applyBorder="1"/>
    <xf numFmtId="0" fontId="50" fillId="0" borderId="1" xfId="0" applyFont="1" applyBorder="1"/>
    <xf numFmtId="0" fontId="45" fillId="0" borderId="0" xfId="0" applyFont="1" applyBorder="1"/>
    <xf numFmtId="2" fontId="41" fillId="0" borderId="3" xfId="0" applyNumberFormat="1" applyFont="1" applyBorder="1"/>
    <xf numFmtId="164" fontId="41" fillId="0" borderId="0" xfId="0" applyNumberFormat="1" applyFont="1" applyBorder="1"/>
    <xf numFmtId="164" fontId="46" fillId="0" borderId="0" xfId="0" applyNumberFormat="1" applyFont="1" applyBorder="1"/>
    <xf numFmtId="2" fontId="41" fillId="0" borderId="4" xfId="0" applyNumberFormat="1" applyFont="1" applyBorder="1"/>
    <xf numFmtId="0" fontId="41" fillId="0" borderId="5" xfId="0" applyFont="1" applyBorder="1"/>
    <xf numFmtId="0" fontId="46" fillId="0" borderId="5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/>
    </xf>
    <xf numFmtId="0" fontId="41" fillId="0" borderId="0" xfId="0" applyFont="1" applyBorder="1"/>
    <xf numFmtId="0" fontId="41" fillId="0" borderId="2" xfId="0" applyFont="1" applyBorder="1"/>
    <xf numFmtId="0" fontId="51" fillId="0" borderId="0" xfId="0" applyFont="1" applyBorder="1"/>
    <xf numFmtId="0" fontId="51" fillId="0" borderId="0" xfId="0" applyFont="1"/>
    <xf numFmtId="0" fontId="41" fillId="0" borderId="2" xfId="0" applyFont="1" applyBorder="1" applyAlignment="1">
      <alignment horizontal="left"/>
    </xf>
    <xf numFmtId="2" fontId="41" fillId="0" borderId="0" xfId="0" applyNumberFormat="1" applyFont="1"/>
    <xf numFmtId="2" fontId="41" fillId="0" borderId="0" xfId="0" applyNumberFormat="1" applyFont="1" applyBorder="1"/>
    <xf numFmtId="164" fontId="41" fillId="0" borderId="0" xfId="0" applyNumberFormat="1" applyFont="1"/>
    <xf numFmtId="0" fontId="52" fillId="0" borderId="0" xfId="0" applyFont="1" applyBorder="1"/>
    <xf numFmtId="0" fontId="52" fillId="0" borderId="0" xfId="0" applyFont="1"/>
    <xf numFmtId="2" fontId="41" fillId="33" borderId="15" xfId="0" applyNumberFormat="1" applyFont="1" applyFill="1" applyBorder="1"/>
    <xf numFmtId="0" fontId="41" fillId="33" borderId="15" xfId="0" applyFont="1" applyFill="1" applyBorder="1"/>
    <xf numFmtId="164" fontId="41" fillId="33" borderId="0" xfId="0" applyNumberFormat="1" applyFont="1" applyFill="1" applyAlignment="1">
      <alignment horizontal="center"/>
    </xf>
    <xf numFmtId="164" fontId="46" fillId="33" borderId="0" xfId="0" applyNumberFormat="1" applyFont="1" applyFill="1" applyAlignment="1">
      <alignment horizontal="center"/>
    </xf>
    <xf numFmtId="164" fontId="44" fillId="33" borderId="0" xfId="0" applyNumberFormat="1" applyFont="1" applyFill="1" applyAlignment="1">
      <alignment horizontal="center"/>
    </xf>
    <xf numFmtId="0" fontId="41" fillId="33" borderId="0" xfId="0" applyFont="1" applyFill="1"/>
    <xf numFmtId="0" fontId="41" fillId="0" borderId="0" xfId="0" applyFont="1" applyFill="1" applyBorder="1"/>
    <xf numFmtId="0" fontId="41" fillId="0" borderId="15" xfId="0" applyFont="1" applyBorder="1"/>
    <xf numFmtId="0" fontId="48" fillId="0" borderId="15" xfId="0" applyFont="1" applyBorder="1"/>
    <xf numFmtId="166" fontId="48" fillId="0" borderId="15" xfId="39" applyNumberFormat="1" applyFont="1" applyBorder="1"/>
    <xf numFmtId="168" fontId="48" fillId="0" borderId="15" xfId="39" applyNumberFormat="1" applyFont="1" applyBorder="1"/>
    <xf numFmtId="164" fontId="48" fillId="0" borderId="15" xfId="0" applyNumberFormat="1" applyFont="1" applyBorder="1"/>
    <xf numFmtId="164" fontId="48" fillId="0" borderId="15" xfId="39" applyNumberFormat="1" applyFont="1" applyBorder="1"/>
    <xf numFmtId="2" fontId="48" fillId="0" borderId="15" xfId="39" applyNumberFormat="1" applyFont="1" applyBorder="1"/>
    <xf numFmtId="0" fontId="46" fillId="0" borderId="15" xfId="0" applyFont="1" applyBorder="1"/>
    <xf numFmtId="166" fontId="47" fillId="0" borderId="15" xfId="39" applyNumberFormat="1" applyFont="1" applyBorder="1"/>
    <xf numFmtId="0" fontId="47" fillId="0" borderId="15" xfId="0" applyFont="1" applyBorder="1"/>
    <xf numFmtId="166" fontId="45" fillId="0" borderId="15" xfId="39" applyNumberFormat="1" applyFont="1" applyBorder="1"/>
    <xf numFmtId="0" fontId="45" fillId="0" borderId="15" xfId="0" applyFont="1" applyBorder="1"/>
    <xf numFmtId="0" fontId="41" fillId="0" borderId="15" xfId="0" applyFont="1" applyFill="1" applyBorder="1"/>
    <xf numFmtId="0" fontId="0" fillId="0" borderId="1" xfId="0" applyBorder="1"/>
    <xf numFmtId="0" fontId="1" fillId="0" borderId="0" xfId="43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Border="1"/>
    <xf numFmtId="22" fontId="0" fillId="0" borderId="0" xfId="0" applyNumberFormat="1" applyBorder="1"/>
    <xf numFmtId="22" fontId="0" fillId="0" borderId="0" xfId="0" applyNumberFormat="1" applyFill="1"/>
    <xf numFmtId="0" fontId="0" fillId="0" borderId="1" xfId="0" applyFill="1" applyBorder="1"/>
    <xf numFmtId="0" fontId="0" fillId="0" borderId="5" xfId="0" applyFill="1" applyBorder="1"/>
    <xf numFmtId="0" fontId="19" fillId="0" borderId="5" xfId="0" applyFont="1" applyFill="1" applyBorder="1"/>
    <xf numFmtId="22" fontId="0" fillId="0" borderId="5" xfId="0" applyNumberFormat="1" applyFill="1" applyBorder="1"/>
    <xf numFmtId="0" fontId="19" fillId="0" borderId="0" xfId="0" applyFont="1" applyFill="1"/>
    <xf numFmtId="1" fontId="46" fillId="0" borderId="0" xfId="39" applyNumberFormat="1" applyFont="1" applyFill="1" applyBorder="1"/>
    <xf numFmtId="2" fontId="46" fillId="0" borderId="0" xfId="39" applyNumberFormat="1" applyFont="1" applyFill="1" applyBorder="1"/>
    <xf numFmtId="166" fontId="46" fillId="0" borderId="0" xfId="39" applyNumberFormat="1" applyFont="1" applyFill="1" applyBorder="1"/>
    <xf numFmtId="168" fontId="41" fillId="0" borderId="0" xfId="39" applyNumberFormat="1" applyFont="1" applyFill="1" applyBorder="1"/>
    <xf numFmtId="2" fontId="41" fillId="0" borderId="0" xfId="39" applyNumberFormat="1" applyFont="1" applyFill="1" applyBorder="1"/>
    <xf numFmtId="164" fontId="41" fillId="0" borderId="0" xfId="39" applyNumberFormat="1" applyFont="1" applyFill="1" applyBorder="1"/>
    <xf numFmtId="0" fontId="46" fillId="0" borderId="0" xfId="0" applyFont="1" applyFill="1" applyBorder="1"/>
    <xf numFmtId="166" fontId="47" fillId="0" borderId="0" xfId="39" applyNumberFormat="1" applyFont="1" applyFill="1" applyBorder="1"/>
    <xf numFmtId="0" fontId="47" fillId="0" borderId="0" xfId="0" applyFont="1" applyFill="1" applyBorder="1"/>
    <xf numFmtId="166" fontId="45" fillId="0" borderId="0" xfId="39" applyNumberFormat="1" applyFont="1" applyFill="1" applyBorder="1"/>
    <xf numFmtId="0" fontId="41" fillId="0" borderId="1" xfId="0" applyFont="1" applyFill="1" applyBorder="1"/>
    <xf numFmtId="1" fontId="46" fillId="0" borderId="1" xfId="39" applyNumberFormat="1" applyFont="1" applyFill="1" applyBorder="1"/>
    <xf numFmtId="2" fontId="46" fillId="0" borderId="1" xfId="39" applyNumberFormat="1" applyFont="1" applyFill="1" applyBorder="1"/>
    <xf numFmtId="166" fontId="46" fillId="0" borderId="1" xfId="39" applyNumberFormat="1" applyFont="1" applyFill="1" applyBorder="1"/>
    <xf numFmtId="168" fontId="41" fillId="0" borderId="1" xfId="39" applyNumberFormat="1" applyFont="1" applyFill="1" applyBorder="1"/>
    <xf numFmtId="2" fontId="41" fillId="0" borderId="1" xfId="39" applyNumberFormat="1" applyFont="1" applyFill="1" applyBorder="1"/>
    <xf numFmtId="164" fontId="41" fillId="0" borderId="1" xfId="39" applyNumberFormat="1" applyFont="1" applyFill="1" applyBorder="1"/>
    <xf numFmtId="0" fontId="46" fillId="0" borderId="1" xfId="0" applyFont="1" applyFill="1" applyBorder="1"/>
    <xf numFmtId="166" fontId="47" fillId="0" borderId="1" xfId="39" applyNumberFormat="1" applyFont="1" applyFill="1" applyBorder="1"/>
    <xf numFmtId="0" fontId="47" fillId="0" borderId="1" xfId="0" applyFont="1" applyFill="1" applyBorder="1"/>
    <xf numFmtId="166" fontId="45" fillId="0" borderId="1" xfId="39" applyNumberFormat="1" applyFont="1" applyFill="1" applyBorder="1"/>
    <xf numFmtId="0" fontId="45" fillId="0" borderId="1" xfId="0" applyFont="1" applyFill="1" applyBorder="1"/>
    <xf numFmtId="0" fontId="51" fillId="34" borderId="2" xfId="0" applyFont="1" applyFill="1" applyBorder="1"/>
    <xf numFmtId="0" fontId="36" fillId="35" borderId="2" xfId="0" applyFont="1" applyFill="1" applyBorder="1"/>
    <xf numFmtId="164" fontId="40" fillId="0" borderId="0" xfId="39" applyNumberFormat="1" applyFont="1"/>
    <xf numFmtId="0" fontId="0" fillId="34" borderId="0" xfId="0" applyFill="1"/>
    <xf numFmtId="22" fontId="0" fillId="34" borderId="0" xfId="0" applyNumberFormat="1" applyFill="1"/>
    <xf numFmtId="0" fontId="19" fillId="34" borderId="0" xfId="0" applyFont="1" applyFill="1"/>
    <xf numFmtId="0" fontId="0" fillId="34" borderId="5" xfId="0" applyFill="1" applyBorder="1"/>
    <xf numFmtId="22" fontId="0" fillId="34" borderId="5" xfId="0" applyNumberFormat="1" applyFill="1" applyBorder="1"/>
    <xf numFmtId="0" fontId="19" fillId="34" borderId="5" xfId="0" applyFont="1" applyFill="1" applyBorder="1"/>
    <xf numFmtId="0" fontId="0" fillId="34" borderId="0" xfId="0" applyFill="1" applyBorder="1"/>
    <xf numFmtId="22" fontId="0" fillId="34" borderId="0" xfId="0" applyNumberFormat="1" applyFill="1" applyBorder="1"/>
    <xf numFmtId="0" fontId="0" fillId="34" borderId="1" xfId="0" applyFill="1" applyBorder="1"/>
    <xf numFmtId="0" fontId="19" fillId="34" borderId="0" xfId="0" applyFont="1" applyFill="1" applyBorder="1"/>
    <xf numFmtId="22" fontId="0" fillId="34" borderId="1" xfId="0" applyNumberFormat="1" applyFill="1" applyBorder="1"/>
    <xf numFmtId="0" fontId="38" fillId="0" borderId="0" xfId="0" applyFont="1" applyFill="1" applyBorder="1"/>
    <xf numFmtId="14" fontId="0" fillId="0" borderId="0" xfId="0" applyNumberFormat="1" applyBorder="1"/>
    <xf numFmtId="14" fontId="0" fillId="0" borderId="0" xfId="0" applyNumberFormat="1" applyFill="1"/>
    <xf numFmtId="14" fontId="0" fillId="0" borderId="0" xfId="0" applyNumberFormat="1"/>
    <xf numFmtId="164" fontId="41" fillId="36" borderId="0" xfId="0" applyNumberFormat="1" applyFont="1" applyFill="1"/>
    <xf numFmtId="164" fontId="49" fillId="36" borderId="1" xfId="0" applyNumberFormat="1" applyFont="1" applyFill="1" applyBorder="1"/>
    <xf numFmtId="164" fontId="46" fillId="36" borderId="0" xfId="0" applyNumberFormat="1" applyFont="1" applyFill="1" applyBorder="1"/>
    <xf numFmtId="164" fontId="46" fillId="36" borderId="5" xfId="0" applyNumberFormat="1" applyFont="1" applyFill="1" applyBorder="1"/>
    <xf numFmtId="164" fontId="41" fillId="36" borderId="0" xfId="0" applyNumberFormat="1" applyFont="1" applyFill="1" applyBorder="1"/>
    <xf numFmtId="164" fontId="37" fillId="36" borderId="0" xfId="0" applyNumberFormat="1" applyFont="1" applyFill="1"/>
    <xf numFmtId="164" fontId="38" fillId="36" borderId="0" xfId="39" applyNumberFormat="1" applyFont="1" applyFill="1"/>
    <xf numFmtId="164" fontId="44" fillId="36" borderId="0" xfId="0" applyNumberFormat="1" applyFont="1" applyFill="1"/>
    <xf numFmtId="9" fontId="40" fillId="36" borderId="0" xfId="39" applyFont="1" applyFill="1"/>
    <xf numFmtId="164" fontId="46" fillId="36" borderId="15" xfId="39" applyNumberFormat="1" applyFont="1" applyFill="1" applyBorder="1"/>
    <xf numFmtId="164" fontId="46" fillId="36" borderId="0" xfId="39" applyNumberFormat="1" applyFont="1" applyFill="1" applyBorder="1"/>
    <xf numFmtId="164" fontId="46" fillId="36" borderId="1" xfId="39" applyNumberFormat="1" applyFont="1" applyFill="1" applyBorder="1"/>
    <xf numFmtId="0" fontId="41" fillId="37" borderId="1" xfId="0" applyFont="1" applyFill="1" applyBorder="1"/>
    <xf numFmtId="1" fontId="46" fillId="37" borderId="1" xfId="39" applyNumberFormat="1" applyFont="1" applyFill="1" applyBorder="1"/>
    <xf numFmtId="0" fontId="46" fillId="37" borderId="1" xfId="39" applyNumberFormat="1" applyFont="1" applyFill="1" applyBorder="1"/>
    <xf numFmtId="166" fontId="46" fillId="37" borderId="1" xfId="39" applyNumberFormat="1" applyFont="1" applyFill="1" applyBorder="1"/>
    <xf numFmtId="168" fontId="41" fillId="37" borderId="1" xfId="39" applyNumberFormat="1" applyFont="1" applyFill="1" applyBorder="1"/>
    <xf numFmtId="2" fontId="41" fillId="37" borderId="1" xfId="39" applyNumberFormat="1" applyFont="1" applyFill="1" applyBorder="1"/>
    <xf numFmtId="164" fontId="41" fillId="37" borderId="1" xfId="39" applyNumberFormat="1" applyFont="1" applyFill="1" applyBorder="1"/>
    <xf numFmtId="0" fontId="46" fillId="37" borderId="1" xfId="0" applyFont="1" applyFill="1" applyBorder="1"/>
    <xf numFmtId="164" fontId="46" fillId="37" borderId="1" xfId="39" applyNumberFormat="1" applyFont="1" applyFill="1" applyBorder="1"/>
    <xf numFmtId="166" fontId="47" fillId="37" borderId="1" xfId="39" applyNumberFormat="1" applyFont="1" applyFill="1" applyBorder="1"/>
    <xf numFmtId="0" fontId="47" fillId="37" borderId="1" xfId="0" applyFont="1" applyFill="1" applyBorder="1"/>
    <xf numFmtId="166" fontId="45" fillId="37" borderId="1" xfId="39" applyNumberFormat="1" applyFont="1" applyFill="1" applyBorder="1"/>
    <xf numFmtId="0" fontId="45" fillId="37" borderId="1" xfId="0" applyFont="1" applyFill="1" applyBorder="1"/>
    <xf numFmtId="0" fontId="41" fillId="37" borderId="0" xfId="0" applyFont="1" applyFill="1" applyBorder="1"/>
    <xf numFmtId="1" fontId="46" fillId="37" borderId="0" xfId="39" applyNumberFormat="1" applyFont="1" applyFill="1" applyBorder="1"/>
    <xf numFmtId="2" fontId="46" fillId="37" borderId="0" xfId="39" applyNumberFormat="1" applyFont="1" applyFill="1" applyBorder="1"/>
    <xf numFmtId="166" fontId="46" fillId="37" borderId="0" xfId="39" applyNumberFormat="1" applyFont="1" applyFill="1" applyBorder="1"/>
    <xf numFmtId="168" fontId="41" fillId="37" borderId="0" xfId="39" applyNumberFormat="1" applyFont="1" applyFill="1" applyBorder="1"/>
    <xf numFmtId="2" fontId="41" fillId="37" borderId="0" xfId="39" applyNumberFormat="1" applyFont="1" applyFill="1" applyBorder="1"/>
    <xf numFmtId="164" fontId="41" fillId="37" borderId="0" xfId="39" applyNumberFormat="1" applyFont="1" applyFill="1" applyBorder="1"/>
    <xf numFmtId="0" fontId="46" fillId="37" borderId="0" xfId="0" applyFont="1" applyFill="1" applyBorder="1"/>
    <xf numFmtId="164" fontId="46" fillId="37" borderId="0" xfId="39" applyNumberFormat="1" applyFont="1" applyFill="1" applyBorder="1"/>
    <xf numFmtId="166" fontId="47" fillId="37" borderId="0" xfId="39" applyNumberFormat="1" applyFont="1" applyFill="1" applyBorder="1"/>
    <xf numFmtId="0" fontId="47" fillId="37" borderId="0" xfId="0" applyFont="1" applyFill="1" applyBorder="1"/>
    <xf numFmtId="166" fontId="45" fillId="37" borderId="0" xfId="39" applyNumberFormat="1" applyFont="1" applyFill="1" applyBorder="1"/>
    <xf numFmtId="0" fontId="45" fillId="37" borderId="0" xfId="0" applyFont="1" applyFill="1" applyBorder="1"/>
    <xf numFmtId="2" fontId="46" fillId="37" borderId="1" xfId="39" applyNumberFormat="1" applyFont="1" applyFill="1" applyBorder="1"/>
    <xf numFmtId="0" fontId="41" fillId="37" borderId="5" xfId="0" applyFont="1" applyFill="1" applyBorder="1"/>
    <xf numFmtId="1" fontId="46" fillId="37" borderId="5" xfId="39" applyNumberFormat="1" applyFont="1" applyFill="1" applyBorder="1"/>
    <xf numFmtId="2" fontId="46" fillId="37" borderId="5" xfId="39" applyNumberFormat="1" applyFont="1" applyFill="1" applyBorder="1"/>
    <xf numFmtId="166" fontId="46" fillId="37" borderId="5" xfId="39" applyNumberFormat="1" applyFont="1" applyFill="1" applyBorder="1"/>
    <xf numFmtId="168" fontId="41" fillId="37" borderId="5" xfId="39" applyNumberFormat="1" applyFont="1" applyFill="1" applyBorder="1"/>
    <xf numFmtId="2" fontId="41" fillId="37" borderId="5" xfId="39" applyNumberFormat="1" applyFont="1" applyFill="1" applyBorder="1"/>
    <xf numFmtId="164" fontId="41" fillId="37" borderId="5" xfId="39" applyNumberFormat="1" applyFont="1" applyFill="1" applyBorder="1"/>
    <xf numFmtId="0" fontId="46" fillId="37" borderId="5" xfId="0" applyFont="1" applyFill="1" applyBorder="1"/>
    <xf numFmtId="164" fontId="46" fillId="37" borderId="5" xfId="39" applyNumberFormat="1" applyFont="1" applyFill="1" applyBorder="1"/>
    <xf numFmtId="166" fontId="47" fillId="37" borderId="5" xfId="39" applyNumberFormat="1" applyFont="1" applyFill="1" applyBorder="1"/>
    <xf numFmtId="0" fontId="47" fillId="37" borderId="5" xfId="0" applyFont="1" applyFill="1" applyBorder="1"/>
    <xf numFmtId="166" fontId="45" fillId="37" borderId="5" xfId="39" applyNumberFormat="1" applyFont="1" applyFill="1" applyBorder="1"/>
    <xf numFmtId="0" fontId="45" fillId="37" borderId="5" xfId="0" applyFont="1" applyFill="1" applyBorder="1"/>
    <xf numFmtId="0" fontId="38" fillId="37" borderId="0" xfId="0" applyFont="1" applyFill="1"/>
    <xf numFmtId="0" fontId="51" fillId="37" borderId="2" xfId="0" applyFont="1" applyFill="1" applyBorder="1"/>
    <xf numFmtId="164" fontId="38" fillId="37" borderId="0" xfId="0" applyNumberFormat="1" applyFont="1" applyFill="1"/>
    <xf numFmtId="2" fontId="38" fillId="37" borderId="0" xfId="39" applyNumberFormat="1" applyFont="1" applyFill="1"/>
    <xf numFmtId="164" fontId="38" fillId="37" borderId="0" xfId="0" applyNumberFormat="1" applyFont="1" applyFill="1" applyBorder="1"/>
    <xf numFmtId="0" fontId="51" fillId="37" borderId="0" xfId="0" applyFont="1" applyFill="1" applyBorder="1"/>
    <xf numFmtId="0" fontId="51" fillId="37" borderId="0" xfId="0" applyFont="1" applyFill="1"/>
    <xf numFmtId="0" fontId="41" fillId="37" borderId="2" xfId="0" applyFont="1" applyFill="1" applyBorder="1" applyAlignment="1">
      <alignment horizontal="left"/>
    </xf>
    <xf numFmtId="164" fontId="44" fillId="37" borderId="0" xfId="0" applyNumberFormat="1" applyFont="1" applyFill="1"/>
    <xf numFmtId="2" fontId="44" fillId="37" borderId="0" xfId="0" applyNumberFormat="1" applyFont="1" applyFill="1"/>
    <xf numFmtId="164" fontId="44" fillId="37" borderId="0" xfId="0" applyNumberFormat="1" applyFont="1" applyFill="1" applyBorder="1"/>
    <xf numFmtId="0" fontId="41" fillId="37" borderId="0" xfId="0" applyFont="1" applyFill="1"/>
    <xf numFmtId="0" fontId="41" fillId="37" borderId="2" xfId="0" applyFont="1" applyFill="1" applyBorder="1"/>
    <xf numFmtId="2" fontId="41" fillId="37" borderId="0" xfId="0" applyNumberFormat="1" applyFont="1" applyFill="1"/>
    <xf numFmtId="2" fontId="41" fillId="37" borderId="0" xfId="0" applyNumberFormat="1" applyFont="1" applyFill="1" applyBorder="1"/>
    <xf numFmtId="164" fontId="44" fillId="37" borderId="2" xfId="0" applyNumberFormat="1" applyFont="1" applyFill="1" applyBorder="1"/>
    <xf numFmtId="164" fontId="38" fillId="37" borderId="0" xfId="39" applyNumberFormat="1" applyFont="1" applyFill="1"/>
    <xf numFmtId="164" fontId="41" fillId="37" borderId="0" xfId="0" applyNumberFormat="1" applyFont="1" applyFill="1"/>
    <xf numFmtId="0" fontId="41" fillId="38" borderId="0" xfId="0" applyFont="1" applyFill="1"/>
    <xf numFmtId="0" fontId="46" fillId="38" borderId="1" xfId="0" applyFont="1" applyFill="1" applyBorder="1"/>
    <xf numFmtId="164" fontId="46" fillId="38" borderId="0" xfId="0" applyNumberFormat="1" applyFont="1" applyFill="1" applyBorder="1"/>
    <xf numFmtId="0" fontId="46" fillId="38" borderId="5" xfId="0" applyFont="1" applyFill="1" applyBorder="1"/>
    <xf numFmtId="2" fontId="38" fillId="38" borderId="0" xfId="39" applyNumberFormat="1" applyFont="1" applyFill="1"/>
    <xf numFmtId="2" fontId="44" fillId="38" borderId="0" xfId="0" applyNumberFormat="1" applyFont="1" applyFill="1"/>
    <xf numFmtId="2" fontId="41" fillId="38" borderId="0" xfId="0" applyNumberFormat="1" applyFont="1" applyFill="1"/>
    <xf numFmtId="2" fontId="37" fillId="38" borderId="0" xfId="0" applyNumberFormat="1" applyFont="1" applyFill="1"/>
    <xf numFmtId="164" fontId="37" fillId="38" borderId="0" xfId="0" applyNumberFormat="1" applyFont="1" applyFill="1"/>
    <xf numFmtId="9" fontId="40" fillId="38" borderId="0" xfId="39" applyFont="1" applyFill="1"/>
    <xf numFmtId="164" fontId="41" fillId="38" borderId="0" xfId="0" applyNumberFormat="1" applyFont="1" applyFill="1"/>
    <xf numFmtId="0" fontId="44" fillId="38" borderId="0" xfId="0" applyFont="1" applyFill="1"/>
    <xf numFmtId="164" fontId="38" fillId="38" borderId="0" xfId="39" applyNumberFormat="1" applyFont="1" applyFill="1"/>
    <xf numFmtId="164" fontId="44" fillId="38" borderId="0" xfId="0" applyNumberFormat="1" applyFont="1" applyFill="1"/>
    <xf numFmtId="164" fontId="41" fillId="38" borderId="0" xfId="0" applyNumberFormat="1" applyFont="1" applyFill="1" applyAlignment="1">
      <alignment horizontal="center"/>
    </xf>
    <xf numFmtId="168" fontId="48" fillId="38" borderId="15" xfId="39" applyNumberFormat="1" applyFont="1" applyFill="1" applyBorder="1"/>
    <xf numFmtId="168" fontId="46" fillId="38" borderId="0" xfId="39" applyNumberFormat="1" applyFont="1" applyFill="1" applyBorder="1"/>
    <xf numFmtId="168" fontId="46" fillId="38" borderId="1" xfId="39" applyNumberFormat="1" applyFont="1" applyFill="1" applyBorder="1"/>
    <xf numFmtId="168" fontId="46" fillId="38" borderId="5" xfId="39" applyNumberFormat="1" applyFont="1" applyFill="1" applyBorder="1"/>
    <xf numFmtId="0" fontId="44" fillId="38" borderId="1" xfId="0" applyFont="1" applyFill="1" applyBorder="1"/>
    <xf numFmtId="164" fontId="44" fillId="38" borderId="0" xfId="0" applyNumberFormat="1" applyFont="1" applyFill="1" applyBorder="1"/>
    <xf numFmtId="0" fontId="44" fillId="38" borderId="5" xfId="0" applyFont="1" applyFill="1" applyBorder="1"/>
    <xf numFmtId="164" fontId="44" fillId="38" borderId="0" xfId="0" applyNumberFormat="1" applyFont="1" applyFill="1" applyAlignment="1">
      <alignment horizontal="center"/>
    </xf>
    <xf numFmtId="168" fontId="41" fillId="38" borderId="0" xfId="39" applyNumberFormat="1" applyFont="1" applyFill="1" applyBorder="1"/>
    <xf numFmtId="168" fontId="41" fillId="38" borderId="1" xfId="39" applyNumberFormat="1" applyFont="1" applyFill="1" applyBorder="1"/>
    <xf numFmtId="168" fontId="41" fillId="38" borderId="5" xfId="39" applyNumberFormat="1" applyFont="1" applyFill="1" applyBorder="1"/>
    <xf numFmtId="0" fontId="1" fillId="39" borderId="0" xfId="43" applyFill="1"/>
    <xf numFmtId="0" fontId="0" fillId="39" borderId="0" xfId="0" applyFill="1"/>
    <xf numFmtId="22" fontId="0" fillId="39" borderId="0" xfId="0" applyNumberFormat="1" applyFill="1"/>
    <xf numFmtId="0" fontId="19" fillId="39" borderId="0" xfId="0" applyFont="1" applyFill="1"/>
    <xf numFmtId="0" fontId="0" fillId="39" borderId="1" xfId="0" applyFill="1" applyBorder="1"/>
    <xf numFmtId="0" fontId="0" fillId="39" borderId="5" xfId="0" applyFill="1" applyBorder="1"/>
    <xf numFmtId="0" fontId="19" fillId="39" borderId="5" xfId="0" applyFont="1" applyFill="1" applyBorder="1"/>
    <xf numFmtId="0" fontId="0" fillId="39" borderId="0" xfId="0" applyFill="1" applyBorder="1"/>
    <xf numFmtId="0" fontId="38" fillId="40" borderId="0" xfId="0" applyFont="1" applyFill="1"/>
    <xf numFmtId="0" fontId="51" fillId="40" borderId="2" xfId="0" applyFont="1" applyFill="1" applyBorder="1"/>
    <xf numFmtId="164" fontId="38" fillId="40" borderId="0" xfId="0" applyNumberFormat="1" applyFont="1" applyFill="1"/>
    <xf numFmtId="164" fontId="38" fillId="40" borderId="0" xfId="39" applyNumberFormat="1" applyFont="1" applyFill="1"/>
    <xf numFmtId="164" fontId="38" fillId="40" borderId="0" xfId="0" applyNumberFormat="1" applyFont="1" applyFill="1" applyBorder="1"/>
    <xf numFmtId="0" fontId="51" fillId="40" borderId="0" xfId="0" applyFont="1" applyFill="1" applyBorder="1"/>
    <xf numFmtId="0" fontId="51" fillId="40" borderId="0" xfId="0" applyFont="1" applyFill="1"/>
    <xf numFmtId="0" fontId="41" fillId="40" borderId="2" xfId="0" applyFont="1" applyFill="1" applyBorder="1" applyAlignment="1">
      <alignment horizontal="left"/>
    </xf>
    <xf numFmtId="164" fontId="44" fillId="40" borderId="0" xfId="0" applyNumberFormat="1" applyFont="1" applyFill="1"/>
    <xf numFmtId="164" fontId="44" fillId="40" borderId="0" xfId="0" applyNumberFormat="1" applyFont="1" applyFill="1" applyBorder="1"/>
    <xf numFmtId="0" fontId="41" fillId="40" borderId="0" xfId="0" applyFont="1" applyFill="1" applyBorder="1"/>
    <xf numFmtId="0" fontId="41" fillId="40" borderId="0" xfId="0" applyFont="1" applyFill="1"/>
    <xf numFmtId="0" fontId="41" fillId="40" borderId="2" xfId="0" applyFont="1" applyFill="1" applyBorder="1"/>
    <xf numFmtId="2" fontId="41" fillId="40" borderId="0" xfId="0" applyNumberFormat="1" applyFont="1" applyFill="1"/>
    <xf numFmtId="164" fontId="41" fillId="40" borderId="0" xfId="0" applyNumberFormat="1" applyFont="1" applyFill="1"/>
    <xf numFmtId="2" fontId="41" fillId="40" borderId="0" xfId="0" applyNumberFormat="1" applyFont="1" applyFill="1" applyBorder="1"/>
    <xf numFmtId="164" fontId="44" fillId="40" borderId="2" xfId="0" applyNumberFormat="1" applyFont="1" applyFill="1" applyBorder="1"/>
    <xf numFmtId="0" fontId="41" fillId="40" borderId="1" xfId="0" applyFont="1" applyFill="1" applyBorder="1"/>
    <xf numFmtId="1" fontId="46" fillId="40" borderId="1" xfId="39" applyNumberFormat="1" applyFont="1" applyFill="1" applyBorder="1"/>
    <xf numFmtId="2" fontId="46" fillId="40" borderId="1" xfId="39" applyNumberFormat="1" applyFont="1" applyFill="1" applyBorder="1"/>
    <xf numFmtId="166" fontId="46" fillId="40" borderId="1" xfId="39" applyNumberFormat="1" applyFont="1" applyFill="1" applyBorder="1"/>
    <xf numFmtId="168" fontId="46" fillId="40" borderId="1" xfId="39" applyNumberFormat="1" applyFont="1" applyFill="1" applyBorder="1"/>
    <xf numFmtId="168" fontId="41" fillId="40" borderId="1" xfId="39" applyNumberFormat="1" applyFont="1" applyFill="1" applyBorder="1"/>
    <xf numFmtId="2" fontId="41" fillId="40" borderId="1" xfId="39" applyNumberFormat="1" applyFont="1" applyFill="1" applyBorder="1"/>
    <xf numFmtId="164" fontId="41" fillId="40" borderId="1" xfId="39" applyNumberFormat="1" applyFont="1" applyFill="1" applyBorder="1"/>
    <xf numFmtId="0" fontId="46" fillId="40" borderId="1" xfId="0" applyFont="1" applyFill="1" applyBorder="1"/>
    <xf numFmtId="164" fontId="46" fillId="40" borderId="1" xfId="39" applyNumberFormat="1" applyFont="1" applyFill="1" applyBorder="1"/>
    <xf numFmtId="166" fontId="47" fillId="40" borderId="1" xfId="39" applyNumberFormat="1" applyFont="1" applyFill="1" applyBorder="1"/>
    <xf numFmtId="0" fontId="47" fillId="40" borderId="1" xfId="0" applyFont="1" applyFill="1" applyBorder="1"/>
    <xf numFmtId="166" fontId="45" fillId="40" borderId="1" xfId="39" applyNumberFormat="1" applyFont="1" applyFill="1" applyBorder="1"/>
    <xf numFmtId="0" fontId="45" fillId="40" borderId="1" xfId="0" applyFont="1" applyFill="1" applyBorder="1"/>
    <xf numFmtId="1" fontId="46" fillId="40" borderId="0" xfId="39" applyNumberFormat="1" applyFont="1" applyFill="1" applyBorder="1"/>
    <xf numFmtId="2" fontId="46" fillId="40" borderId="0" xfId="39" applyNumberFormat="1" applyFont="1" applyFill="1" applyBorder="1"/>
    <xf numFmtId="166" fontId="46" fillId="40" borderId="0" xfId="39" applyNumberFormat="1" applyFont="1" applyFill="1" applyBorder="1"/>
    <xf numFmtId="168" fontId="46" fillId="40" borderId="0" xfId="39" applyNumberFormat="1" applyFont="1" applyFill="1" applyBorder="1"/>
    <xf numFmtId="168" fontId="41" fillId="40" borderId="0" xfId="39" applyNumberFormat="1" applyFont="1" applyFill="1" applyBorder="1"/>
    <xf numFmtId="2" fontId="41" fillId="40" borderId="0" xfId="39" applyNumberFormat="1" applyFont="1" applyFill="1" applyBorder="1"/>
    <xf numFmtId="164" fontId="41" fillId="40" borderId="0" xfId="39" applyNumberFormat="1" applyFont="1" applyFill="1" applyBorder="1"/>
    <xf numFmtId="0" fontId="46" fillId="40" borderId="0" xfId="0" applyFont="1" applyFill="1" applyBorder="1"/>
    <xf numFmtId="164" fontId="46" fillId="40" borderId="0" xfId="39" applyNumberFormat="1" applyFont="1" applyFill="1" applyBorder="1"/>
    <xf numFmtId="166" fontId="47" fillId="40" borderId="0" xfId="39" applyNumberFormat="1" applyFont="1" applyFill="1" applyBorder="1"/>
    <xf numFmtId="0" fontId="47" fillId="40" borderId="0" xfId="0" applyFont="1" applyFill="1" applyBorder="1"/>
    <xf numFmtId="166" fontId="45" fillId="40" borderId="0" xfId="39" applyNumberFormat="1" applyFont="1" applyFill="1" applyBorder="1"/>
    <xf numFmtId="0" fontId="45" fillId="40" borderId="0" xfId="0" applyFont="1" applyFill="1" applyBorder="1"/>
    <xf numFmtId="0" fontId="41" fillId="40" borderId="5" xfId="0" applyFont="1" applyFill="1" applyBorder="1"/>
    <xf numFmtId="1" fontId="46" fillId="40" borderId="5" xfId="39" applyNumberFormat="1" applyFont="1" applyFill="1" applyBorder="1"/>
    <xf numFmtId="2" fontId="46" fillId="40" borderId="5" xfId="39" applyNumberFormat="1" applyFont="1" applyFill="1" applyBorder="1"/>
    <xf numFmtId="166" fontId="46" fillId="40" borderId="5" xfId="39" applyNumberFormat="1" applyFont="1" applyFill="1" applyBorder="1"/>
    <xf numFmtId="168" fontId="46" fillId="40" borderId="5" xfId="39" applyNumberFormat="1" applyFont="1" applyFill="1" applyBorder="1"/>
    <xf numFmtId="168" fontId="41" fillId="40" borderId="5" xfId="39" applyNumberFormat="1" applyFont="1" applyFill="1" applyBorder="1"/>
    <xf numFmtId="2" fontId="41" fillId="40" borderId="5" xfId="39" applyNumberFormat="1" applyFont="1" applyFill="1" applyBorder="1"/>
    <xf numFmtId="164" fontId="41" fillId="40" borderId="5" xfId="39" applyNumberFormat="1" applyFont="1" applyFill="1" applyBorder="1"/>
    <xf numFmtId="0" fontId="46" fillId="40" borderId="5" xfId="0" applyFont="1" applyFill="1" applyBorder="1"/>
    <xf numFmtId="164" fontId="46" fillId="40" borderId="5" xfId="39" applyNumberFormat="1" applyFont="1" applyFill="1" applyBorder="1"/>
    <xf numFmtId="166" fontId="47" fillId="40" borderId="5" xfId="39" applyNumberFormat="1" applyFont="1" applyFill="1" applyBorder="1"/>
    <xf numFmtId="0" fontId="47" fillId="40" borderId="5" xfId="0" applyFont="1" applyFill="1" applyBorder="1"/>
    <xf numFmtId="166" fontId="45" fillId="40" borderId="5" xfId="39" applyNumberFormat="1" applyFont="1" applyFill="1" applyBorder="1"/>
    <xf numFmtId="0" fontId="45" fillId="40" borderId="5" xfId="0" applyFont="1" applyFill="1" applyBorder="1"/>
    <xf numFmtId="22" fontId="0" fillId="33" borderId="0" xfId="0" applyNumberFormat="1" applyFill="1"/>
    <xf numFmtId="0" fontId="0" fillId="33" borderId="1" xfId="0" applyFill="1" applyBorder="1"/>
    <xf numFmtId="22" fontId="0" fillId="33" borderId="1" xfId="0" applyNumberFormat="1" applyFill="1" applyBorder="1"/>
    <xf numFmtId="0" fontId="19" fillId="33" borderId="0" xfId="0" applyFont="1" applyFill="1"/>
    <xf numFmtId="0" fontId="19" fillId="33" borderId="1" xfId="0" applyFont="1" applyFill="1" applyBorder="1"/>
    <xf numFmtId="0" fontId="0" fillId="33" borderId="0" xfId="0" applyFill="1" applyBorder="1"/>
    <xf numFmtId="22" fontId="0" fillId="33" borderId="0" xfId="0" applyNumberFormat="1" applyFill="1" applyBorder="1"/>
    <xf numFmtId="0" fontId="19" fillId="33" borderId="0" xfId="0" applyFont="1" applyFill="1" applyBorder="1"/>
    <xf numFmtId="0" fontId="1" fillId="33" borderId="0" xfId="43" applyFill="1" applyBorder="1"/>
    <xf numFmtId="167" fontId="1" fillId="33" borderId="0" xfId="43" applyNumberFormat="1" applyFill="1" applyBorder="1"/>
    <xf numFmtId="0" fontId="41" fillId="34" borderId="0" xfId="0" applyFont="1" applyFill="1" applyBorder="1"/>
    <xf numFmtId="2" fontId="41" fillId="34" borderId="0" xfId="39" applyNumberFormat="1" applyFont="1" applyFill="1" applyBorder="1"/>
    <xf numFmtId="1" fontId="46" fillId="34" borderId="0" xfId="39" applyNumberFormat="1" applyFont="1" applyFill="1" applyBorder="1"/>
    <xf numFmtId="2" fontId="46" fillId="34" borderId="0" xfId="39" applyNumberFormat="1" applyFont="1" applyFill="1" applyBorder="1"/>
    <xf numFmtId="166" fontId="46" fillId="34" borderId="0" xfId="39" applyNumberFormat="1" applyFont="1" applyFill="1" applyBorder="1"/>
    <xf numFmtId="168" fontId="46" fillId="34" borderId="0" xfId="39" applyNumberFormat="1" applyFont="1" applyFill="1" applyBorder="1"/>
    <xf numFmtId="168" fontId="41" fillId="34" borderId="0" xfId="39" applyNumberFormat="1" applyFont="1" applyFill="1" applyBorder="1"/>
    <xf numFmtId="164" fontId="41" fillId="34" borderId="0" xfId="39" applyNumberFormat="1" applyFont="1" applyFill="1" applyBorder="1"/>
    <xf numFmtId="0" fontId="46" fillId="34" borderId="0" xfId="0" applyFont="1" applyFill="1" applyBorder="1"/>
    <xf numFmtId="164" fontId="46" fillId="34" borderId="0" xfId="39" applyNumberFormat="1" applyFont="1" applyFill="1" applyBorder="1"/>
    <xf numFmtId="166" fontId="47" fillId="34" borderId="0" xfId="39" applyNumberFormat="1" applyFont="1" applyFill="1" applyBorder="1"/>
    <xf numFmtId="0" fontId="47" fillId="34" borderId="0" xfId="0" applyFont="1" applyFill="1" applyBorder="1"/>
    <xf numFmtId="166" fontId="45" fillId="34" borderId="0" xfId="39" applyNumberFormat="1" applyFont="1" applyFill="1" applyBorder="1"/>
    <xf numFmtId="0" fontId="45" fillId="34" borderId="0" xfId="0" applyFont="1" applyFill="1" applyBorder="1"/>
    <xf numFmtId="0" fontId="0" fillId="35" borderId="1" xfId="0" applyFill="1" applyBorder="1"/>
    <xf numFmtId="22" fontId="0" fillId="35" borderId="1" xfId="0" applyNumberFormat="1" applyFill="1" applyBorder="1"/>
    <xf numFmtId="14" fontId="0" fillId="35" borderId="1" xfId="0" applyNumberFormat="1" applyFill="1" applyBorder="1"/>
    <xf numFmtId="0" fontId="0" fillId="35" borderId="0" xfId="0" applyFill="1" applyBorder="1"/>
    <xf numFmtId="22" fontId="0" fillId="35" borderId="0" xfId="0" applyNumberFormat="1" applyFill="1" applyBorder="1"/>
    <xf numFmtId="14" fontId="0" fillId="35" borderId="0" xfId="0" applyNumberFormat="1" applyFill="1" applyBorder="1"/>
    <xf numFmtId="0" fontId="0" fillId="35" borderId="0" xfId="0" applyFill="1"/>
    <xf numFmtId="22" fontId="0" fillId="35" borderId="0" xfId="0" applyNumberFormat="1" applyFill="1"/>
    <xf numFmtId="14" fontId="0" fillId="35" borderId="0" xfId="0" applyNumberFormat="1" applyFill="1"/>
    <xf numFmtId="22" fontId="0" fillId="0" borderId="0" xfId="0" applyNumberFormat="1" applyFill="1" applyBorder="1"/>
    <xf numFmtId="0" fontId="41" fillId="41" borderId="0" xfId="0" applyFont="1" applyFill="1" applyBorder="1"/>
    <xf numFmtId="1" fontId="46" fillId="41" borderId="0" xfId="39" applyNumberFormat="1" applyFont="1" applyFill="1" applyBorder="1"/>
    <xf numFmtId="2" fontId="46" fillId="41" borderId="0" xfId="39" applyNumberFormat="1" applyFont="1" applyFill="1" applyBorder="1"/>
    <xf numFmtId="166" fontId="46" fillId="41" borderId="0" xfId="39" applyNumberFormat="1" applyFont="1" applyFill="1" applyBorder="1"/>
    <xf numFmtId="168" fontId="46" fillId="41" borderId="0" xfId="39" applyNumberFormat="1" applyFont="1" applyFill="1" applyBorder="1"/>
    <xf numFmtId="168" fontId="41" fillId="41" borderId="0" xfId="39" applyNumberFormat="1" applyFont="1" applyFill="1" applyBorder="1"/>
    <xf numFmtId="2" fontId="41" fillId="41" borderId="0" xfId="39" applyNumberFormat="1" applyFont="1" applyFill="1" applyBorder="1"/>
    <xf numFmtId="164" fontId="41" fillId="41" borderId="0" xfId="39" applyNumberFormat="1" applyFont="1" applyFill="1" applyBorder="1"/>
    <xf numFmtId="0" fontId="46" fillId="41" borderId="0" xfId="0" applyFont="1" applyFill="1" applyBorder="1"/>
    <xf numFmtId="164" fontId="46" fillId="41" borderId="0" xfId="39" applyNumberFormat="1" applyFont="1" applyFill="1" applyBorder="1"/>
    <xf numFmtId="166" fontId="47" fillId="41" borderId="0" xfId="39" applyNumberFormat="1" applyFont="1" applyFill="1" applyBorder="1"/>
    <xf numFmtId="0" fontId="47" fillId="41" borderId="0" xfId="0" applyFont="1" applyFill="1" applyBorder="1"/>
    <xf numFmtId="166" fontId="45" fillId="41" borderId="0" xfId="39" applyNumberFormat="1" applyFont="1" applyFill="1" applyBorder="1"/>
    <xf numFmtId="0" fontId="45" fillId="41" borderId="0" xfId="0" applyFont="1" applyFill="1" applyBorder="1"/>
    <xf numFmtId="0" fontId="41" fillId="41" borderId="5" xfId="0" applyFont="1" applyFill="1" applyBorder="1"/>
    <xf numFmtId="1" fontId="46" fillId="41" borderId="5" xfId="39" applyNumberFormat="1" applyFont="1" applyFill="1" applyBorder="1"/>
    <xf numFmtId="2" fontId="46" fillId="41" borderId="5" xfId="39" applyNumberFormat="1" applyFont="1" applyFill="1" applyBorder="1"/>
    <xf numFmtId="166" fontId="46" fillId="41" borderId="5" xfId="39" applyNumberFormat="1" applyFont="1" applyFill="1" applyBorder="1"/>
    <xf numFmtId="168" fontId="46" fillId="41" borderId="5" xfId="39" applyNumberFormat="1" applyFont="1" applyFill="1" applyBorder="1"/>
    <xf numFmtId="168" fontId="41" fillId="41" borderId="5" xfId="39" applyNumberFormat="1" applyFont="1" applyFill="1" applyBorder="1"/>
    <xf numFmtId="2" fontId="41" fillId="41" borderId="5" xfId="39" applyNumberFormat="1" applyFont="1" applyFill="1" applyBorder="1"/>
    <xf numFmtId="164" fontId="41" fillId="41" borderId="5" xfId="39" applyNumberFormat="1" applyFont="1" applyFill="1" applyBorder="1"/>
    <xf numFmtId="0" fontId="46" fillId="41" borderId="5" xfId="0" applyFont="1" applyFill="1" applyBorder="1"/>
    <xf numFmtId="164" fontId="46" fillId="41" borderId="5" xfId="39" applyNumberFormat="1" applyFont="1" applyFill="1" applyBorder="1"/>
    <xf numFmtId="166" fontId="47" fillId="41" borderId="5" xfId="39" applyNumberFormat="1" applyFont="1" applyFill="1" applyBorder="1"/>
    <xf numFmtId="0" fontId="47" fillId="41" borderId="5" xfId="0" applyFont="1" applyFill="1" applyBorder="1"/>
    <xf numFmtId="166" fontId="45" fillId="41" borderId="5" xfId="39" applyNumberFormat="1" applyFont="1" applyFill="1" applyBorder="1"/>
    <xf numFmtId="0" fontId="45" fillId="41" borderId="5" xfId="0" applyFont="1" applyFill="1" applyBorder="1"/>
    <xf numFmtId="0" fontId="38" fillId="41" borderId="0" xfId="0" applyFont="1" applyFill="1"/>
    <xf numFmtId="0" fontId="51" fillId="41" borderId="2" xfId="0" applyFont="1" applyFill="1" applyBorder="1"/>
    <xf numFmtId="164" fontId="38" fillId="41" borderId="0" xfId="0" applyNumberFormat="1" applyFont="1" applyFill="1"/>
    <xf numFmtId="164" fontId="38" fillId="41" borderId="0" xfId="39" applyNumberFormat="1" applyFont="1" applyFill="1"/>
    <xf numFmtId="164" fontId="38" fillId="41" borderId="0" xfId="0" applyNumberFormat="1" applyFont="1" applyFill="1" applyBorder="1"/>
    <xf numFmtId="0" fontId="51" fillId="41" borderId="0" xfId="0" applyFont="1" applyFill="1" applyBorder="1"/>
    <xf numFmtId="0" fontId="51" fillId="41" borderId="0" xfId="0" applyFont="1" applyFill="1"/>
    <xf numFmtId="0" fontId="41" fillId="41" borderId="2" xfId="0" applyFont="1" applyFill="1" applyBorder="1" applyAlignment="1">
      <alignment horizontal="left"/>
    </xf>
    <xf numFmtId="164" fontId="44" fillId="41" borderId="0" xfId="0" applyNumberFormat="1" applyFont="1" applyFill="1"/>
    <xf numFmtId="164" fontId="44" fillId="41" borderId="0" xfId="0" applyNumberFormat="1" applyFont="1" applyFill="1" applyBorder="1"/>
    <xf numFmtId="0" fontId="41" fillId="41" borderId="0" xfId="0" applyFont="1" applyFill="1"/>
    <xf numFmtId="0" fontId="41" fillId="41" borderId="2" xfId="0" applyFont="1" applyFill="1" applyBorder="1"/>
    <xf numFmtId="2" fontId="41" fillId="41" borderId="0" xfId="0" applyNumberFormat="1" applyFont="1" applyFill="1"/>
    <xf numFmtId="164" fontId="41" fillId="41" borderId="0" xfId="0" applyNumberFormat="1" applyFont="1" applyFill="1"/>
    <xf numFmtId="2" fontId="41" fillId="41" borderId="0" xfId="0" applyNumberFormat="1" applyFont="1" applyFill="1" applyBorder="1"/>
    <xf numFmtId="164" fontId="44" fillId="41" borderId="2" xfId="0" applyNumberFormat="1" applyFont="1" applyFill="1" applyBorder="1"/>
    <xf numFmtId="0" fontId="36" fillId="0" borderId="0" xfId="0" applyFont="1" applyFill="1"/>
    <xf numFmtId="0" fontId="36" fillId="0" borderId="2" xfId="0" applyFont="1" applyFill="1" applyBorder="1"/>
    <xf numFmtId="0" fontId="37" fillId="0" borderId="0" xfId="0" applyFont="1" applyFill="1"/>
    <xf numFmtId="164" fontId="37" fillId="0" borderId="0" xfId="0" applyNumberFormat="1" applyFont="1" applyFill="1"/>
    <xf numFmtId="0" fontId="37" fillId="0" borderId="0" xfId="0" applyFont="1" applyFill="1" applyBorder="1"/>
    <xf numFmtId="164" fontId="37" fillId="0" borderId="0" xfId="0" applyNumberFormat="1" applyFont="1" applyFill="1" applyBorder="1"/>
    <xf numFmtId="0" fontId="52" fillId="0" borderId="0" xfId="0" applyFont="1" applyFill="1" applyBorder="1"/>
    <xf numFmtId="0" fontId="52" fillId="0" borderId="0" xfId="0" applyFont="1" applyFill="1"/>
    <xf numFmtId="0" fontId="41" fillId="0" borderId="0" xfId="0" applyFont="1" applyFill="1"/>
    <xf numFmtId="0" fontId="39" fillId="0" borderId="0" xfId="0" applyFont="1" applyFill="1"/>
    <xf numFmtId="9" fontId="40" fillId="0" borderId="0" xfId="39" applyFont="1" applyFill="1"/>
    <xf numFmtId="0" fontId="44" fillId="0" borderId="0" xfId="0" applyFont="1" applyFill="1" applyBorder="1"/>
    <xf numFmtId="164" fontId="0" fillId="0" borderId="0" xfId="0" applyNumberFormat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8" xfId="0" applyBorder="1"/>
    <xf numFmtId="164" fontId="0" fillId="0" borderId="0" xfId="0" applyNumberFormat="1" applyBorder="1"/>
    <xf numFmtId="0" fontId="0" fillId="0" borderId="17" xfId="0" applyBorder="1"/>
    <xf numFmtId="164" fontId="0" fillId="0" borderId="5" xfId="0" applyNumberFormat="1" applyBorder="1"/>
    <xf numFmtId="9" fontId="40" fillId="34" borderId="0" xfId="39" applyFont="1" applyFill="1"/>
    <xf numFmtId="166" fontId="40" fillId="34" borderId="0" xfId="39" applyNumberFormat="1" applyFont="1" applyFill="1"/>
    <xf numFmtId="164" fontId="46" fillId="0" borderId="0" xfId="39" applyNumberFormat="1" applyFont="1" applyFill="1" applyBorder="1"/>
    <xf numFmtId="166" fontId="40" fillId="0" borderId="0" xfId="39" applyNumberFormat="1" applyFont="1" applyFill="1"/>
    <xf numFmtId="0" fontId="41" fillId="41" borderId="19" xfId="0" applyFont="1" applyFill="1" applyBorder="1"/>
    <xf numFmtId="164" fontId="46" fillId="41" borderId="20" xfId="39" applyNumberFormat="1" applyFont="1" applyFill="1" applyBorder="1"/>
    <xf numFmtId="164" fontId="0" fillId="0" borderId="21" xfId="0" applyNumberFormat="1" applyBorder="1"/>
    <xf numFmtId="0" fontId="41" fillId="41" borderId="22" xfId="0" applyFont="1" applyFill="1" applyBorder="1"/>
    <xf numFmtId="0" fontId="0" fillId="0" borderId="23" xfId="0" applyBorder="1"/>
    <xf numFmtId="0" fontId="41" fillId="41" borderId="24" xfId="0" applyFont="1" applyFill="1" applyBorder="1"/>
    <xf numFmtId="164" fontId="46" fillId="41" borderId="25" xfId="39" applyNumberFormat="1" applyFont="1" applyFill="1" applyBorder="1"/>
    <xf numFmtId="0" fontId="0" fillId="0" borderId="26" xfId="0" applyBorder="1"/>
    <xf numFmtId="0" fontId="41" fillId="0" borderId="19" xfId="0" applyFont="1" applyFill="1" applyBorder="1"/>
    <xf numFmtId="164" fontId="46" fillId="36" borderId="20" xfId="39" applyNumberFormat="1" applyFont="1" applyFill="1" applyBorder="1"/>
    <xf numFmtId="0" fontId="41" fillId="0" borderId="22" xfId="0" applyFont="1" applyFill="1" applyBorder="1"/>
    <xf numFmtId="0" fontId="41" fillId="34" borderId="22" xfId="0" applyFont="1" applyFill="1" applyBorder="1"/>
    <xf numFmtId="0" fontId="41" fillId="0" borderId="24" xfId="0" applyFont="1" applyFill="1" applyBorder="1"/>
    <xf numFmtId="164" fontId="46" fillId="36" borderId="25" xfId="39" applyNumberFormat="1" applyFont="1" applyFill="1" applyBorder="1"/>
    <xf numFmtId="0" fontId="0" fillId="0" borderId="27" xfId="0" applyBorder="1"/>
    <xf numFmtId="164" fontId="0" fillId="0" borderId="28" xfId="0" applyNumberFormat="1" applyBorder="1"/>
    <xf numFmtId="164" fontId="0" fillId="0" borderId="27" xfId="0" applyNumberFormat="1" applyBorder="1"/>
    <xf numFmtId="0" fontId="51" fillId="42" borderId="2" xfId="0" applyFont="1" applyFill="1" applyBorder="1"/>
    <xf numFmtId="166" fontId="40" fillId="0" borderId="0" xfId="39" applyNumberFormat="1" applyFont="1"/>
    <xf numFmtId="0" fontId="54" fillId="0" borderId="0" xfId="0" applyFont="1"/>
    <xf numFmtId="0" fontId="41" fillId="41" borderId="29" xfId="0" applyFont="1" applyFill="1" applyBorder="1"/>
    <xf numFmtId="0" fontId="54" fillId="0" borderId="5" xfId="0" applyFont="1" applyBorder="1"/>
    <xf numFmtId="0" fontId="41" fillId="0" borderId="5" xfId="0" applyFont="1" applyFill="1" applyBorder="1"/>
    <xf numFmtId="164" fontId="46" fillId="36" borderId="5" xfId="39" applyNumberFormat="1" applyFont="1" applyFill="1" applyBorder="1"/>
    <xf numFmtId="0" fontId="55" fillId="0" borderId="5" xfId="0" applyFont="1" applyBorder="1"/>
    <xf numFmtId="164" fontId="54" fillId="0" borderId="0" xfId="0" applyNumberFormat="1" applyFont="1"/>
    <xf numFmtId="169" fontId="46" fillId="36" borderId="0" xfId="39" applyNumberFormat="1" applyFont="1" applyFill="1" applyBorder="1"/>
    <xf numFmtId="0" fontId="54" fillId="34" borderId="0" xfId="0" applyFont="1" applyFill="1"/>
    <xf numFmtId="164" fontId="54" fillId="34" borderId="0" xfId="0" applyNumberFormat="1" applyFont="1" applyFill="1"/>
    <xf numFmtId="0" fontId="54" fillId="43" borderId="0" xfId="0" applyFont="1" applyFill="1"/>
    <xf numFmtId="0" fontId="54" fillId="44" borderId="0" xfId="0" applyFont="1" applyFill="1"/>
    <xf numFmtId="0" fontId="54" fillId="44" borderId="30" xfId="0" applyFont="1" applyFill="1" applyBorder="1"/>
    <xf numFmtId="0" fontId="54" fillId="0" borderId="19" xfId="0" applyFont="1" applyBorder="1"/>
    <xf numFmtId="0" fontId="54" fillId="44" borderId="20" xfId="0" applyFont="1" applyFill="1" applyBorder="1"/>
    <xf numFmtId="0" fontId="54" fillId="0" borderId="20" xfId="0" applyFont="1" applyBorder="1"/>
    <xf numFmtId="0" fontId="54" fillId="0" borderId="24" xfId="0" applyFont="1" applyBorder="1"/>
    <xf numFmtId="0" fontId="54" fillId="44" borderId="25" xfId="0" applyFont="1" applyFill="1" applyBorder="1"/>
    <xf numFmtId="0" fontId="54" fillId="0" borderId="25" xfId="0" applyFont="1" applyBorder="1"/>
    <xf numFmtId="0" fontId="54" fillId="0" borderId="0" xfId="0" applyFont="1" applyBorder="1"/>
    <xf numFmtId="0" fontId="54" fillId="0" borderId="20" xfId="0" applyFont="1" applyFill="1" applyBorder="1"/>
    <xf numFmtId="0" fontId="54" fillId="0" borderId="25" xfId="0" applyFont="1" applyFill="1" applyBorder="1"/>
    <xf numFmtId="0" fontId="54" fillId="0" borderId="0" xfId="0" applyFont="1" applyFill="1"/>
    <xf numFmtId="2" fontId="41" fillId="0" borderId="5" xfId="39" applyNumberFormat="1" applyFont="1" applyFill="1" applyBorder="1"/>
    <xf numFmtId="0" fontId="54" fillId="0" borderId="5" xfId="0" applyFont="1" applyFill="1" applyBorder="1"/>
    <xf numFmtId="0" fontId="54" fillId="45" borderId="0" xfId="0" applyFont="1" applyFill="1"/>
    <xf numFmtId="0" fontId="54" fillId="0" borderId="1" xfId="0" applyFont="1" applyBorder="1"/>
    <xf numFmtId="0" fontId="54" fillId="0" borderId="27" xfId="0" applyFont="1" applyBorder="1"/>
    <xf numFmtId="0" fontId="54" fillId="44" borderId="31" xfId="0" applyFont="1" applyFill="1" applyBorder="1"/>
    <xf numFmtId="0" fontId="54" fillId="0" borderId="31" xfId="0" applyFont="1" applyBorder="1"/>
    <xf numFmtId="0" fontId="54" fillId="0" borderId="31" xfId="0" applyFont="1" applyFill="1" applyBorder="1"/>
    <xf numFmtId="0" fontId="54" fillId="0" borderId="32" xfId="0" applyFont="1" applyBorder="1"/>
    <xf numFmtId="0" fontId="54" fillId="44" borderId="33" xfId="0" applyFont="1" applyFill="1" applyBorder="1"/>
    <xf numFmtId="0" fontId="54" fillId="0" borderId="33" xfId="0" applyFont="1" applyBorder="1"/>
    <xf numFmtId="0" fontId="54" fillId="0" borderId="33" xfId="0" applyFont="1" applyFill="1" applyBorder="1"/>
    <xf numFmtId="0" fontId="38" fillId="34" borderId="0" xfId="0" applyFont="1" applyFill="1"/>
    <xf numFmtId="164" fontId="38" fillId="34" borderId="0" xfId="0" applyNumberFormat="1" applyFont="1" applyFill="1"/>
    <xf numFmtId="2" fontId="38" fillId="34" borderId="0" xfId="39" applyNumberFormat="1" applyFont="1" applyFill="1"/>
    <xf numFmtId="164" fontId="38" fillId="34" borderId="0" xfId="39" applyNumberFormat="1" applyFont="1" applyFill="1"/>
    <xf numFmtId="164" fontId="38" fillId="34" borderId="0" xfId="0" applyNumberFormat="1" applyFont="1" applyFill="1" applyBorder="1"/>
    <xf numFmtId="0" fontId="51" fillId="34" borderId="0" xfId="0" applyFont="1" applyFill="1" applyBorder="1"/>
    <xf numFmtId="0" fontId="51" fillId="34" borderId="0" xfId="0" applyFont="1" applyFill="1"/>
    <xf numFmtId="0" fontId="54" fillId="46" borderId="27" xfId="0" applyFont="1" applyFill="1" applyBorder="1"/>
    <xf numFmtId="0" fontId="54" fillId="46" borderId="31" xfId="0" applyFont="1" applyFill="1" applyBorder="1"/>
    <xf numFmtId="0" fontId="41" fillId="41" borderId="34" xfId="0" applyFont="1" applyFill="1" applyBorder="1"/>
    <xf numFmtId="164" fontId="46" fillId="41" borderId="34" xfId="39" applyNumberFormat="1" applyFont="1" applyFill="1" applyBorder="1"/>
    <xf numFmtId="0" fontId="54" fillId="0" borderId="34" xfId="0" applyFont="1" applyBorder="1"/>
    <xf numFmtId="0" fontId="54" fillId="0" borderId="0" xfId="0" applyFont="1" applyFill="1" applyBorder="1"/>
    <xf numFmtId="169" fontId="46" fillId="0" borderId="0" xfId="39" applyNumberFormat="1" applyFont="1" applyFill="1" applyBorder="1"/>
    <xf numFmtId="164" fontId="44" fillId="0" borderId="0" xfId="39" applyNumberFormat="1" applyFont="1" applyFill="1" applyBorder="1"/>
    <xf numFmtId="0" fontId="56" fillId="0" borderId="0" xfId="0" applyFont="1"/>
    <xf numFmtId="164" fontId="44" fillId="0" borderId="5" xfId="39" applyNumberFormat="1" applyFont="1" applyFill="1" applyBorder="1"/>
    <xf numFmtId="0" fontId="54" fillId="37" borderId="0" xfId="0" applyFont="1" applyFill="1"/>
    <xf numFmtId="164" fontId="54" fillId="0" borderId="0" xfId="0" applyNumberFormat="1" applyFont="1" applyFill="1"/>
    <xf numFmtId="0" fontId="54" fillId="34" borderId="5" xfId="0" applyFont="1" applyFill="1" applyBorder="1"/>
    <xf numFmtId="0" fontId="54" fillId="33" borderId="0" xfId="0" applyFont="1" applyFill="1"/>
    <xf numFmtId="0" fontId="54" fillId="41" borderId="0" xfId="0" applyFont="1" applyFill="1"/>
    <xf numFmtId="164" fontId="54" fillId="41" borderId="0" xfId="0" applyNumberFormat="1" applyFont="1" applyFill="1"/>
    <xf numFmtId="0" fontId="54" fillId="0" borderId="0" xfId="0" applyFont="1" applyAlignment="1">
      <alignment horizontal="right"/>
    </xf>
    <xf numFmtId="0" fontId="38" fillId="0" borderId="5" xfId="0" applyFont="1" applyBorder="1" applyAlignment="1">
      <alignment horizontal="center"/>
    </xf>
    <xf numFmtId="16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65" fontId="54" fillId="34" borderId="0" xfId="0" applyNumberFormat="1" applyFont="1" applyFill="1"/>
    <xf numFmtId="169" fontId="54" fillId="34" borderId="0" xfId="0" applyNumberFormat="1" applyFont="1" applyFill="1"/>
  </cellXfs>
  <cellStyles count="85">
    <cellStyle name="20% - Accent1" xfId="1" builtinId="30" customBuiltin="1"/>
    <cellStyle name="20% - Accent1 2" xfId="62"/>
    <cellStyle name="20% - Accent2" xfId="2" builtinId="34" customBuiltin="1"/>
    <cellStyle name="20% - Accent2 2" xfId="66"/>
    <cellStyle name="20% - Accent3" xfId="3" builtinId="38" customBuiltin="1"/>
    <cellStyle name="20% - Accent3 2" xfId="70"/>
    <cellStyle name="20% - Accent4" xfId="4" builtinId="42" customBuiltin="1"/>
    <cellStyle name="20% - Accent4 2" xfId="74"/>
    <cellStyle name="20% - Accent5" xfId="5" builtinId="46" customBuiltin="1"/>
    <cellStyle name="20% - Accent5 2" xfId="78"/>
    <cellStyle name="20% - Accent6" xfId="6" builtinId="50" customBuiltin="1"/>
    <cellStyle name="20% - Accent6 2" xfId="82"/>
    <cellStyle name="40% - Accent1" xfId="7" builtinId="31" customBuiltin="1"/>
    <cellStyle name="40% - Accent1 2" xfId="63"/>
    <cellStyle name="40% - Accent2" xfId="8" builtinId="35" customBuiltin="1"/>
    <cellStyle name="40% - Accent2 2" xfId="67"/>
    <cellStyle name="40% - Accent3" xfId="9" builtinId="39" customBuiltin="1"/>
    <cellStyle name="40% - Accent3 2" xfId="71"/>
    <cellStyle name="40% - Accent4" xfId="10" builtinId="43" customBuiltin="1"/>
    <cellStyle name="40% - Accent4 2" xfId="75"/>
    <cellStyle name="40% - Accent5" xfId="11" builtinId="47" customBuiltin="1"/>
    <cellStyle name="40% - Accent5 2" xfId="79"/>
    <cellStyle name="40% - Accent6" xfId="12" builtinId="51" customBuiltin="1"/>
    <cellStyle name="40% - Accent6 2" xfId="83"/>
    <cellStyle name="60% - Accent1" xfId="13" builtinId="32" customBuiltin="1"/>
    <cellStyle name="60% - Accent1 2" xfId="64"/>
    <cellStyle name="60% - Accent2" xfId="14" builtinId="36" customBuiltin="1"/>
    <cellStyle name="60% - Accent2 2" xfId="68"/>
    <cellStyle name="60% - Accent3" xfId="15" builtinId="40" customBuiltin="1"/>
    <cellStyle name="60% - Accent3 2" xfId="72"/>
    <cellStyle name="60% - Accent4" xfId="16" builtinId="44" customBuiltin="1"/>
    <cellStyle name="60% - Accent4 2" xfId="76"/>
    <cellStyle name="60% - Accent5" xfId="17" builtinId="48" customBuiltin="1"/>
    <cellStyle name="60% - Accent5 2" xfId="80"/>
    <cellStyle name="60% - Accent6" xfId="18" builtinId="52" customBuiltin="1"/>
    <cellStyle name="60% - Accent6 2" xfId="84"/>
    <cellStyle name="Accent1" xfId="19" builtinId="29" customBuiltin="1"/>
    <cellStyle name="Accent1 2" xfId="61"/>
    <cellStyle name="Accent2" xfId="20" builtinId="33" customBuiltin="1"/>
    <cellStyle name="Accent2 2" xfId="65"/>
    <cellStyle name="Accent3" xfId="21" builtinId="37" customBuiltin="1"/>
    <cellStyle name="Accent3 2" xfId="69"/>
    <cellStyle name="Accent4" xfId="22" builtinId="41" customBuiltin="1"/>
    <cellStyle name="Accent4 2" xfId="73"/>
    <cellStyle name="Accent5" xfId="23" builtinId="45" customBuiltin="1"/>
    <cellStyle name="Accent5 2" xfId="77"/>
    <cellStyle name="Accent6" xfId="24" builtinId="49" customBuiltin="1"/>
    <cellStyle name="Accent6 2" xfId="81"/>
    <cellStyle name="Bad" xfId="25" builtinId="27" customBuiltin="1"/>
    <cellStyle name="Bad 2" xfId="50"/>
    <cellStyle name="Calculation" xfId="26" builtinId="22" customBuiltin="1"/>
    <cellStyle name="Calculation 2" xfId="54"/>
    <cellStyle name="Check Cell" xfId="27" builtinId="23" customBuiltin="1"/>
    <cellStyle name="Check Cell 2" xfId="56"/>
    <cellStyle name="Explanatory Text" xfId="28" builtinId="53" customBuiltin="1"/>
    <cellStyle name="Explanatory Text 2" xfId="59"/>
    <cellStyle name="Good" xfId="29" builtinId="26" customBuiltin="1"/>
    <cellStyle name="Good 2" xfId="49"/>
    <cellStyle name="Heading 1" xfId="30" builtinId="16" customBuiltin="1"/>
    <cellStyle name="Heading 1 2" xfId="45"/>
    <cellStyle name="Heading 2" xfId="31" builtinId="17" customBuiltin="1"/>
    <cellStyle name="Heading 2 2" xfId="46"/>
    <cellStyle name="Heading 3" xfId="32" builtinId="18" customBuiltin="1"/>
    <cellStyle name="Heading 3 2" xfId="47"/>
    <cellStyle name="Heading 4" xfId="33" builtinId="19" customBuiltin="1"/>
    <cellStyle name="Heading 4 2" xfId="48"/>
    <cellStyle name="Input" xfId="34" builtinId="20" customBuiltin="1"/>
    <cellStyle name="Input 2" xfId="52"/>
    <cellStyle name="Linked Cell" xfId="35" builtinId="24" customBuiltin="1"/>
    <cellStyle name="Linked Cell 2" xfId="55"/>
    <cellStyle name="Neutral" xfId="36" builtinId="28" customBuiltin="1"/>
    <cellStyle name="Neutral 2" xfId="51"/>
    <cellStyle name="Normal" xfId="0" builtinId="0"/>
    <cellStyle name="Normal 2" xfId="43"/>
    <cellStyle name="Note" xfId="37" builtinId="10" customBuiltin="1"/>
    <cellStyle name="Note 2" xfId="58"/>
    <cellStyle name="Output" xfId="38" builtinId="21" customBuiltin="1"/>
    <cellStyle name="Output 2" xfId="53"/>
    <cellStyle name="Percent" xfId="39" builtinId="5"/>
    <cellStyle name="Title" xfId="40" builtinId="15" customBuiltin="1"/>
    <cellStyle name="Title 2" xfId="44"/>
    <cellStyle name="Total" xfId="41" builtinId="25" customBuiltin="1"/>
    <cellStyle name="Total 2" xfId="60"/>
    <cellStyle name="Warning Text" xfId="42" builtinId="11" customBuiltin="1"/>
    <cellStyle name="Warning Text 2" xfId="57"/>
  </cellStyles>
  <dxfs count="34"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  <dxf>
      <font>
        <color theme="5" tint="-0.24994659260841701"/>
        <name val="Cambria"/>
        <scheme val="none"/>
      </font>
      <fill>
        <patternFill patternType="solid"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66FF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27712038737114636"/>
          <c:y val="3.5668079035220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96388582168708"/>
          <c:y val="0.19466608152033729"/>
          <c:w val="0.80155875976772573"/>
          <c:h val="0.46019701013044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Summary!$S$2:$S$3</c:f>
              <c:strCache>
                <c:ptCount val="2"/>
                <c:pt idx="0">
                  <c:v>METAPH</c:v>
                </c:pt>
                <c:pt idx="1">
                  <c:v>BV/TV</c:v>
                </c:pt>
              </c:strCache>
            </c:strRef>
          </c:tx>
          <c:spPr>
            <a:noFill/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(Summary!$S$7,Summary!$S$13,Summary!$S$22,Summary!$S$31)</c:f>
                <c:numCache>
                  <c:formatCode>General</c:formatCode>
                  <c:ptCount val="4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</c:numCache>
              </c:numRef>
            </c:plus>
            <c:minus>
              <c:numRef>
                <c:f>(Summary!$S$7,Summary!$S$13,Summary!$S$22,Summary!$S$31)</c:f>
                <c:numCache>
                  <c:formatCode>General</c:formatCode>
                  <c:ptCount val="4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</c:numCache>
              </c:numRef>
            </c:minus>
          </c:errBars>
          <c:cat>
            <c:strRef>
              <c:f>(Summary!$B$6,Summary!$B$12,Summary!$B$21,Summary!$B$30)</c:f>
              <c:strCache>
                <c:ptCount val="4"/>
                <c:pt idx="0">
                  <c:v>12wk SHAM</c:v>
                </c:pt>
                <c:pt idx="1">
                  <c:v>12wk OVX</c:v>
                </c:pt>
                <c:pt idx="2">
                  <c:v>12wk OVX+10ng OGP</c:v>
                </c:pt>
                <c:pt idx="3">
                  <c:v>12wk OVX+100ng OGP</c:v>
                </c:pt>
              </c:strCache>
            </c:strRef>
          </c:cat>
          <c:val>
            <c:numRef>
              <c:f>(Summary!$S$6,Summary!$S$12,Summary!$S$21,Summary!$S$30)</c:f>
              <c:numCache>
                <c:formatCode>0.000</c:formatCode>
                <c:ptCount val="4"/>
                <c:pt idx="0">
                  <c:v>5.2639999999999999E-2</c:v>
                </c:pt>
                <c:pt idx="1">
                  <c:v>1.6971428571428571E-2</c:v>
                </c:pt>
                <c:pt idx="2">
                  <c:v>2.475714285714286E-2</c:v>
                </c:pt>
                <c:pt idx="3">
                  <c:v>2.3583333333333335E-2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E39-9897-A182DC1A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63680"/>
        <c:axId val="99065216"/>
      </c:barChart>
      <c:catAx>
        <c:axId val="9906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065216"/>
        <c:crosses val="autoZero"/>
        <c:auto val="1"/>
        <c:lblAlgn val="ctr"/>
        <c:lblOffset val="100"/>
        <c:noMultiLvlLbl val="0"/>
      </c:catAx>
      <c:valAx>
        <c:axId val="99065216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99063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27712038737114636"/>
          <c:y val="3.566807903522058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Summary!$S$2:$S$3</c:f>
              <c:strCache>
                <c:ptCount val="2"/>
                <c:pt idx="0">
                  <c:v>METAPH</c:v>
                </c:pt>
                <c:pt idx="1">
                  <c:v>BV/TV</c:v>
                </c:pt>
              </c:strCache>
            </c:strRef>
          </c:tx>
          <c:spPr>
            <a:noFill/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(Summary!$S$7,Summary!$S$13,Summary!$S$51)</c:f>
                <c:numCache>
                  <c:formatCode>General</c:formatCode>
                  <c:ptCount val="3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8.5813196898289947E-3</c:v>
                  </c:pt>
                </c:numCache>
              </c:numRef>
            </c:plus>
            <c:minus>
              <c:numRef>
                <c:f>(Summary!$S$7,Summary!$S$13,Summary!$S$51)</c:f>
                <c:numCache>
                  <c:formatCode>General</c:formatCode>
                  <c:ptCount val="3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8.5813196898289947E-3</c:v>
                  </c:pt>
                </c:numCache>
              </c:numRef>
            </c:minus>
          </c:errBars>
          <c:cat>
            <c:strRef>
              <c:f>(Summary!$B$6,Summary!$B$12,Summary!$B$50)</c:f>
              <c:strCache>
                <c:ptCount val="3"/>
                <c:pt idx="0">
                  <c:v>12wk SHAM</c:v>
                </c:pt>
                <c:pt idx="1">
                  <c:v>12wk OVX</c:v>
                </c:pt>
                <c:pt idx="2">
                  <c:v>12wk OVX + cbd</c:v>
                </c:pt>
              </c:strCache>
            </c:strRef>
          </c:cat>
          <c:val>
            <c:numRef>
              <c:f>(Summary!$S$6,Summary!$S$12,Summary!$S$50)</c:f>
              <c:numCache>
                <c:formatCode>0.000</c:formatCode>
                <c:ptCount val="3"/>
                <c:pt idx="0">
                  <c:v>5.2639999999999999E-2</c:v>
                </c:pt>
                <c:pt idx="1">
                  <c:v>1.6971428571428571E-2</c:v>
                </c:pt>
                <c:pt idx="2">
                  <c:v>3.3471428571428576E-2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B-4D2C-9D4A-8D3E8ADA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6928"/>
        <c:axId val="102642816"/>
      </c:barChart>
      <c:catAx>
        <c:axId val="10263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642816"/>
        <c:crosses val="autoZero"/>
        <c:auto val="1"/>
        <c:lblAlgn val="ctr"/>
        <c:lblOffset val="100"/>
        <c:noMultiLvlLbl val="0"/>
      </c:catAx>
      <c:valAx>
        <c:axId val="102642816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10263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27712038737114636"/>
          <c:y val="3.5668079035220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34126208963494"/>
          <c:y val="0.14072730501704508"/>
          <c:w val="0.64330720806939123"/>
          <c:h val="0.65102817661589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Summary!$S$2:$S$3</c:f>
              <c:strCache>
                <c:ptCount val="2"/>
                <c:pt idx="0">
                  <c:v>METAPH</c:v>
                </c:pt>
                <c:pt idx="1">
                  <c:v>BV/TV</c:v>
                </c:pt>
              </c:strCache>
            </c:strRef>
          </c:tx>
          <c:spPr>
            <a:noFill/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(Summary!$S$7,Summary!$S$13,Summary!$S$22,Summary!$S$31,Summary!$S$51,Summary!$S$60,Summary!$S$69)</c:f>
                <c:numCache>
                  <c:formatCode>General</c:formatCode>
                  <c:ptCount val="7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</c:numCache>
              </c:numRef>
            </c:plus>
            <c:minus>
              <c:numRef>
                <c:f>(Summary!$S$7,Summary!$S$13,Summary!$S$22,Summary!$S$31,Summary!$S$51,Summary!$S$60,Summary!$S$69)</c:f>
                <c:numCache>
                  <c:formatCode>General</c:formatCode>
                  <c:ptCount val="7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</c:numCache>
              </c:numRef>
            </c:minus>
          </c:errBars>
          <c:cat>
            <c:strRef>
              <c:f>(Summary!$B$6,Summary!$B$12,Summary!$B$21,Summary!$B$30,Summary!$B$50,Summary!$B$59,Summary!$B$68)</c:f>
              <c:strCache>
                <c:ptCount val="7"/>
                <c:pt idx="0">
                  <c:v>12wk SHAM</c:v>
                </c:pt>
                <c:pt idx="1">
                  <c:v>12wk OVX</c:v>
                </c:pt>
                <c:pt idx="2">
                  <c:v>12wk OVX+10ng OGP</c:v>
                </c:pt>
                <c:pt idx="3">
                  <c:v>12wk OVX+100ng OGP</c:v>
                </c:pt>
                <c:pt idx="4">
                  <c:v>12wk OVX + cbd</c:v>
                </c:pt>
                <c:pt idx="5">
                  <c:v>6wk OVX</c:v>
                </c:pt>
                <c:pt idx="6">
                  <c:v>6wkSham</c:v>
                </c:pt>
              </c:strCache>
            </c:strRef>
          </c:cat>
          <c:val>
            <c:numRef>
              <c:f>(Summary!$S$6,Summary!$S$12,Summary!$S$21,Summary!$S$30,Summary!$S$50,Summary!$S$59,Summary!$S$68)</c:f>
              <c:numCache>
                <c:formatCode>0.000</c:formatCode>
                <c:ptCount val="7"/>
                <c:pt idx="0">
                  <c:v>5.2639999999999999E-2</c:v>
                </c:pt>
                <c:pt idx="1">
                  <c:v>1.6971428571428571E-2</c:v>
                </c:pt>
                <c:pt idx="2">
                  <c:v>2.475714285714286E-2</c:v>
                </c:pt>
                <c:pt idx="3">
                  <c:v>2.3583333333333335E-2</c:v>
                </c:pt>
                <c:pt idx="4">
                  <c:v>3.3471428571428576E-2</c:v>
                </c:pt>
                <c:pt idx="5">
                  <c:v>2.287142857142857E-2</c:v>
                </c:pt>
                <c:pt idx="6">
                  <c:v>4.9350000000000005E-2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D-4B8D-AE70-4DF9833D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75584"/>
        <c:axId val="102677120"/>
      </c:barChart>
      <c:catAx>
        <c:axId val="10267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677120"/>
        <c:crosses val="autoZero"/>
        <c:auto val="1"/>
        <c:lblAlgn val="ctr"/>
        <c:lblOffset val="100"/>
        <c:noMultiLvlLbl val="0"/>
      </c:catAx>
      <c:valAx>
        <c:axId val="102677120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10267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27712038737114636"/>
          <c:y val="3.566807903522058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Summary!$S$2:$S$3</c:f>
              <c:strCache>
                <c:ptCount val="2"/>
                <c:pt idx="0">
                  <c:v>METAPH</c:v>
                </c:pt>
                <c:pt idx="1">
                  <c:v>BV/TV</c:v>
                </c:pt>
              </c:strCache>
            </c:strRef>
          </c:tx>
          <c:spPr>
            <a:noFill/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(Summary!$S$7,Summary!$S$13,Summary!$S$22,Summary!$S$31)</c:f>
                <c:numCache>
                  <c:formatCode>General</c:formatCode>
                  <c:ptCount val="4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</c:numCache>
              </c:numRef>
            </c:plus>
            <c:minus>
              <c:numRef>
                <c:f>(Summary!$S$7,Summary!$S$13,Summary!$S$22,Summary!$S$31)</c:f>
                <c:numCache>
                  <c:formatCode>General</c:formatCode>
                  <c:ptCount val="4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</c:numCache>
              </c:numRef>
            </c:minus>
          </c:errBars>
          <c:cat>
            <c:strRef>
              <c:f>(Summary!$B$6,Summary!$B$12,Summary!$B$21,Summary!$B$30)</c:f>
              <c:strCache>
                <c:ptCount val="4"/>
                <c:pt idx="0">
                  <c:v>12wk SHAM</c:v>
                </c:pt>
                <c:pt idx="1">
                  <c:v>12wk OVX</c:v>
                </c:pt>
                <c:pt idx="2">
                  <c:v>12wk OVX+10ng OGP</c:v>
                </c:pt>
                <c:pt idx="3">
                  <c:v>12wk OVX+100ng OGP</c:v>
                </c:pt>
              </c:strCache>
            </c:strRef>
          </c:cat>
          <c:val>
            <c:numRef>
              <c:f>(Summary!$S$6,Summary!$S$12,Summary!$S$21,Summary!$S$30)</c:f>
              <c:numCache>
                <c:formatCode>0.000</c:formatCode>
                <c:ptCount val="4"/>
                <c:pt idx="0">
                  <c:v>5.2639999999999999E-2</c:v>
                </c:pt>
                <c:pt idx="1">
                  <c:v>1.6971428571428571E-2</c:v>
                </c:pt>
                <c:pt idx="2">
                  <c:v>2.475714285714286E-2</c:v>
                </c:pt>
                <c:pt idx="3">
                  <c:v>2.3583333333333335E-2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6-465E-B37D-96264C25D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34464"/>
        <c:axId val="102736256"/>
      </c:barChart>
      <c:catAx>
        <c:axId val="10273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736256"/>
        <c:crosses val="autoZero"/>
        <c:auto val="1"/>
        <c:lblAlgn val="ctr"/>
        <c:lblOffset val="100"/>
        <c:noMultiLvlLbl val="0"/>
      </c:catAx>
      <c:valAx>
        <c:axId val="102736256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10273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WT/KO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23484782581469116"/>
          <c:y val="4.89839545439677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91651279026376E-2"/>
          <c:y val="8.3478311470958036E-2"/>
          <c:w val="0.8939488361851331"/>
          <c:h val="0.76726118631093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Summary!$S$2</c:f>
              <c:strCache>
                <c:ptCount val="1"/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672-4459-A7E8-18D1C912B18D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672-4459-A7E8-18D1C912B18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672-4459-A7E8-18D1C912B1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7-B672-4459-A7E8-18D1C912B18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B672-4459-A7E8-18D1C912B18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B672-4459-A7E8-18D1C912B18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672-4459-A7E8-18D1C912B18D}"/>
              </c:ext>
            </c:extLst>
          </c:dPt>
          <c:errBars>
            <c:errBarType val="both"/>
            <c:errValType val="cust"/>
            <c:noEndCap val="0"/>
            <c:plus>
              <c:numRef>
                <c:f>(Summary!$S$7,Summary!$S$13,Summary!$S$22,Summary!$S$31,Summary!$S$51,Summary!$S$60,Summary!$S$69,Summary!$S$78,Summary!$S$87,Summary!$S$96)</c:f>
                <c:numCache>
                  <c:formatCode>General</c:formatCode>
                  <c:ptCount val="10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  <c:pt idx="7">
                    <c:v>1.4666837120221633E-2</c:v>
                  </c:pt>
                  <c:pt idx="8">
                    <c:v>1.3189680309494512E-2</c:v>
                  </c:pt>
                  <c:pt idx="9">
                    <c:v>1.2780145191315711E-2</c:v>
                  </c:pt>
                </c:numCache>
              </c:numRef>
            </c:plus>
            <c:minus>
              <c:numRef>
                <c:f>(Summary!$S$7,Summary!$S$13,Summary!$S$22,Summary!$S$31,Summary!$S$51,Summary!$S$60,Summary!$S$69,Summary!$S$78,Summary!$S$87,Summary!$S$96)</c:f>
                <c:numCache>
                  <c:formatCode>General</c:formatCode>
                  <c:ptCount val="10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  <c:pt idx="7">
                    <c:v>1.4666837120221633E-2</c:v>
                  </c:pt>
                  <c:pt idx="8">
                    <c:v>1.3189680309494512E-2</c:v>
                  </c:pt>
                  <c:pt idx="9">
                    <c:v>1.2780145191315711E-2</c:v>
                  </c:pt>
                </c:numCache>
              </c:numRef>
            </c:minus>
          </c:errBars>
          <c:cat>
            <c:strRef>
              <c:f>(Summary!$B$6,Summary!$B$12,Summary!$B$21,Summary!$B$30,Summary!$B$59,Summary!$B$68,Summary!$B$77,Summary!$B$86,Summary!$B$95)</c:f>
              <c:strCache>
                <c:ptCount val="9"/>
                <c:pt idx="0">
                  <c:v>12wk SHAM</c:v>
                </c:pt>
                <c:pt idx="1">
                  <c:v>12wk OVX</c:v>
                </c:pt>
                <c:pt idx="2">
                  <c:v>12wk OVX+10ng OGP</c:v>
                </c:pt>
                <c:pt idx="3">
                  <c:v>12wk OVX+100ng OGP</c:v>
                </c:pt>
                <c:pt idx="4">
                  <c:v>6wk OVX</c:v>
                </c:pt>
                <c:pt idx="5">
                  <c:v>6wkSham</c:v>
                </c:pt>
                <c:pt idx="6">
                  <c:v>ovx cb2ko ogp 12wk</c:v>
                </c:pt>
                <c:pt idx="7">
                  <c:v>ovx cb2ko 12wk</c:v>
                </c:pt>
                <c:pt idx="8">
                  <c:v>sham cb2ko  12wk</c:v>
                </c:pt>
              </c:strCache>
            </c:strRef>
          </c:cat>
          <c:val>
            <c:numRef>
              <c:f>(Summary!$S$6,Summary!$S$12,Summary!$S$21,Summary!$S$30,Summary!$S$59,Summary!$S$68,Summary!$S$77,Summary!$S$86,Summary!$S$95)</c:f>
              <c:numCache>
                <c:formatCode>0.000</c:formatCode>
                <c:ptCount val="9"/>
                <c:pt idx="0">
                  <c:v>5.2639999999999999E-2</c:v>
                </c:pt>
                <c:pt idx="1">
                  <c:v>1.6971428571428571E-2</c:v>
                </c:pt>
                <c:pt idx="2">
                  <c:v>2.475714285714286E-2</c:v>
                </c:pt>
                <c:pt idx="3">
                  <c:v>2.3583333333333335E-2</c:v>
                </c:pt>
                <c:pt idx="4">
                  <c:v>2.287142857142857E-2</c:v>
                </c:pt>
                <c:pt idx="5">
                  <c:v>4.9350000000000005E-2</c:v>
                </c:pt>
                <c:pt idx="6">
                  <c:v>4.4488888888888883E-2</c:v>
                </c:pt>
                <c:pt idx="7">
                  <c:v>4.3609999999999996E-2</c:v>
                </c:pt>
                <c:pt idx="8">
                  <c:v>7.2010000000000005E-2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72-4459-A7E8-18D1C912B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75904"/>
        <c:axId val="102877440"/>
      </c:barChart>
      <c:catAx>
        <c:axId val="1028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77440"/>
        <c:crosses val="autoZero"/>
        <c:auto val="1"/>
        <c:lblAlgn val="ctr"/>
        <c:lblOffset val="100"/>
        <c:noMultiLvlLbl val="0"/>
      </c:catAx>
      <c:valAx>
        <c:axId val="102877440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10287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WT/KO </a:t>
            </a:r>
            <a:r>
              <a:rPr lang="en-US"/>
              <a:t>METAPH BV/TV</a:t>
            </a:r>
          </a:p>
        </c:rich>
      </c:tx>
      <c:layout>
        <c:manualLayout>
          <c:xMode val="edge"/>
          <c:yMode val="edge"/>
          <c:x val="0.42172128712553592"/>
          <c:y val="7.209925793413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846274793753205E-2"/>
          <c:y val="6.1772197223576485E-2"/>
          <c:w val="0.8939488361851331"/>
          <c:h val="0.767261186310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1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E04-4115-9B7F-E0CA52375BBF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E04-4115-9B7F-E0CA52375BB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E04-4115-9B7F-E0CA52375B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7-EE04-4115-9B7F-E0CA52375BB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EE04-4115-9B7F-E0CA52375BB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EE04-4115-9B7F-E0CA52375BBF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E04-4115-9B7F-E0CA52375BBF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E04-4115-9B7F-E0CA52375BBF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E04-4115-9B7F-E0CA52375BBF}"/>
              </c:ext>
            </c:extLst>
          </c:dPt>
          <c:errBars>
            <c:errBarType val="both"/>
            <c:errValType val="cust"/>
            <c:noEndCap val="0"/>
            <c:plus>
              <c:numRef>
                <c:f>(Summary!$S$7,Summary!$S$13,Summary!$S$22,Summary!$S$31,Summary!$S$51,Summary!$S$60,Summary!$S$69,Summary!$S$78,Summary!$S$87,Summary!$S$96,Summary!$S$105,Summary!$S$114,Summary!$S$123)</c:f>
                <c:numCache>
                  <c:formatCode>General</c:formatCode>
                  <c:ptCount val="13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  <c:pt idx="7">
                    <c:v>1.4666837120221633E-2</c:v>
                  </c:pt>
                  <c:pt idx="8">
                    <c:v>1.3189680309494512E-2</c:v>
                  </c:pt>
                  <c:pt idx="9">
                    <c:v>1.2780145191315711E-2</c:v>
                  </c:pt>
                  <c:pt idx="10">
                    <c:v>9.0674982111673737E-3</c:v>
                  </c:pt>
                  <c:pt idx="11">
                    <c:v>5.2317028093838017E-3</c:v>
                  </c:pt>
                  <c:pt idx="12">
                    <c:v>5.1322509681425311E-3</c:v>
                  </c:pt>
                </c:numCache>
              </c:numRef>
            </c:plus>
            <c:minus>
              <c:numRef>
                <c:f>(Summary!$S$7,Summary!$S$13,Summary!$S$22,Summary!$S$31,Summary!$S$51,Summary!$S$60,Summary!$S$69,Summary!$S$78,Summary!$S$87,Summary!$S$96,Summary!$S$105,Summary!$S$114,Summary!$S$123)</c:f>
                <c:numCache>
                  <c:formatCode>General</c:formatCode>
                  <c:ptCount val="13"/>
                  <c:pt idx="0">
                    <c:v>1.2429731381740394E-2</c:v>
                  </c:pt>
                  <c:pt idx="1">
                    <c:v>4.2570389888255591E-3</c:v>
                  </c:pt>
                  <c:pt idx="2">
                    <c:v>7.5764673260601519E-3</c:v>
                  </c:pt>
                  <c:pt idx="3">
                    <c:v>5.3154178261606618E-3</c:v>
                  </c:pt>
                  <c:pt idx="4">
                    <c:v>8.5813196898289947E-3</c:v>
                  </c:pt>
                  <c:pt idx="5">
                    <c:v>5.0158795459069386E-3</c:v>
                  </c:pt>
                  <c:pt idx="6">
                    <c:v>7.6596344560298105E-3</c:v>
                  </c:pt>
                  <c:pt idx="7">
                    <c:v>1.4666837120221633E-2</c:v>
                  </c:pt>
                  <c:pt idx="8">
                    <c:v>1.3189680309494512E-2</c:v>
                  </c:pt>
                  <c:pt idx="9">
                    <c:v>1.2780145191315711E-2</c:v>
                  </c:pt>
                  <c:pt idx="10">
                    <c:v>9.0674982111673737E-3</c:v>
                  </c:pt>
                  <c:pt idx="11">
                    <c:v>5.2317028093838017E-3</c:v>
                  </c:pt>
                  <c:pt idx="12">
                    <c:v>5.1322509681425311E-3</c:v>
                  </c:pt>
                </c:numCache>
              </c:numRef>
            </c:minus>
          </c:errBars>
          <c:cat>
            <c:strRef>
              <c:f>(Summary!$B$6,Summary!$B$12,Summary!$B$21,Summary!$B$30,Summary!$B$50,Summary!$B$59,Summary!$B$68,Summary!$B$77,Summary!$B$86,Summary!$B$95,Summary!$B$104,Summary!$B$113,Summary!$B$122)</c:f>
              <c:strCache>
                <c:ptCount val="13"/>
                <c:pt idx="0">
                  <c:v>12wk SHAM</c:v>
                </c:pt>
                <c:pt idx="1">
                  <c:v>12wk OVX</c:v>
                </c:pt>
                <c:pt idx="2">
                  <c:v>12wk OVX+10ng OGP</c:v>
                </c:pt>
                <c:pt idx="3">
                  <c:v>12wk OVX+100ng OGP</c:v>
                </c:pt>
                <c:pt idx="4">
                  <c:v>12wk OVX + cbd</c:v>
                </c:pt>
                <c:pt idx="5">
                  <c:v>6wk OVX</c:v>
                </c:pt>
                <c:pt idx="6">
                  <c:v>6wkSham</c:v>
                </c:pt>
                <c:pt idx="7">
                  <c:v>ovx cb2ko ogp 12wk</c:v>
                </c:pt>
                <c:pt idx="8">
                  <c:v>ovx cb2ko 12wk</c:v>
                </c:pt>
                <c:pt idx="9">
                  <c:v>sham cb2ko  12wk</c:v>
                </c:pt>
                <c:pt idx="10">
                  <c:v>sham (cbd2)  12wk</c:v>
                </c:pt>
                <c:pt idx="11">
                  <c:v>ovx cbd (cbd2) 12wk</c:v>
                </c:pt>
                <c:pt idx="12">
                  <c:v>ovx veh (cbd2)  12wk</c:v>
                </c:pt>
              </c:strCache>
            </c:strRef>
          </c:cat>
          <c:val>
            <c:numRef>
              <c:f>(Summary!$S$6,Summary!$S$12,Summary!$S$21,Summary!$S$30,Summary!$S$50,Summary!$S$59,Summary!$S$68,Summary!$S$77,Summary!$S$86,Summary!$S$95,Summary!$S$104,Summary!$S$113,Summary!$S$122)</c:f>
              <c:numCache>
                <c:formatCode>0.000</c:formatCode>
                <c:ptCount val="13"/>
                <c:pt idx="0">
                  <c:v>5.2639999999999999E-2</c:v>
                </c:pt>
                <c:pt idx="1">
                  <c:v>1.6971428571428571E-2</c:v>
                </c:pt>
                <c:pt idx="2">
                  <c:v>2.475714285714286E-2</c:v>
                </c:pt>
                <c:pt idx="3">
                  <c:v>2.3583333333333335E-2</c:v>
                </c:pt>
                <c:pt idx="4">
                  <c:v>3.3471428571428576E-2</c:v>
                </c:pt>
                <c:pt idx="5">
                  <c:v>2.287142857142857E-2</c:v>
                </c:pt>
                <c:pt idx="6">
                  <c:v>4.9350000000000005E-2</c:v>
                </c:pt>
                <c:pt idx="7">
                  <c:v>4.4488888888888883E-2</c:v>
                </c:pt>
                <c:pt idx="8">
                  <c:v>4.3609999999999996E-2</c:v>
                </c:pt>
                <c:pt idx="9">
                  <c:v>7.2010000000000005E-2</c:v>
                </c:pt>
                <c:pt idx="10">
                  <c:v>3.4257142857142861E-2</c:v>
                </c:pt>
                <c:pt idx="11">
                  <c:v>2.2024999999999999E-2</c:v>
                </c:pt>
                <c:pt idx="12">
                  <c:v>2.0750000000000001E-2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E04-4115-9B7F-E0CA5237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37344"/>
        <c:axId val="110138880"/>
      </c:barChart>
      <c:catAx>
        <c:axId val="1101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e-IL"/>
          </a:p>
        </c:txPr>
        <c:crossAx val="110138880"/>
        <c:crosses val="autoZero"/>
        <c:auto val="1"/>
        <c:lblAlgn val="ctr"/>
        <c:lblOffset val="100"/>
        <c:noMultiLvlLbl val="0"/>
      </c:catAx>
      <c:valAx>
        <c:axId val="110138880"/>
        <c:scaling>
          <c:orientation val="minMax"/>
        </c:scaling>
        <c:delete val="0"/>
        <c:axPos val="l"/>
        <c:numFmt formatCode="0.000%" sourceLinked="0"/>
        <c:majorTickMark val="out"/>
        <c:minorTickMark val="none"/>
        <c:tickLblPos val="nextTo"/>
        <c:crossAx val="11013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WT metaphas BV/TV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BVTV!$L$2:$L$5</c:f>
                <c:numCache>
                  <c:formatCode>General</c:formatCode>
                  <c:ptCount val="4"/>
                  <c:pt idx="0">
                    <c:v>9.0674982111673737E-3</c:v>
                  </c:pt>
                  <c:pt idx="1">
                    <c:v>4.1175582223309942E-3</c:v>
                  </c:pt>
                  <c:pt idx="2">
                    <c:v>7.4689834840970457E-3</c:v>
                  </c:pt>
                  <c:pt idx="3">
                    <c:v>1.4143928530847234E-2</c:v>
                  </c:pt>
                </c:numCache>
              </c:numRef>
            </c:plus>
            <c:minus>
              <c:numRef>
                <c:f>BVTV!$L$2:$L$5</c:f>
                <c:numCache>
                  <c:formatCode>General</c:formatCode>
                  <c:ptCount val="4"/>
                  <c:pt idx="0">
                    <c:v>9.0674982111673737E-3</c:v>
                  </c:pt>
                  <c:pt idx="1">
                    <c:v>4.1175582223309942E-3</c:v>
                  </c:pt>
                  <c:pt idx="2">
                    <c:v>7.4689834840970457E-3</c:v>
                  </c:pt>
                  <c:pt idx="3">
                    <c:v>1.4143928530847234E-2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BVTV!$J$2:$J$5</c:f>
              <c:strCache>
                <c:ptCount val="4"/>
                <c:pt idx="0">
                  <c:v>WT Sham</c:v>
                </c:pt>
                <c:pt idx="1">
                  <c:v>WT veh</c:v>
                </c:pt>
                <c:pt idx="2">
                  <c:v>WT 10ng H4(99-103)</c:v>
                </c:pt>
                <c:pt idx="3">
                  <c:v>WT 100ng H4(99-103)</c:v>
                </c:pt>
              </c:strCache>
            </c:strRef>
          </c:cat>
          <c:val>
            <c:numRef>
              <c:f>BVTV!$K$2:$K$5</c:f>
              <c:numCache>
                <c:formatCode>0.000</c:formatCode>
                <c:ptCount val="4"/>
                <c:pt idx="0" formatCode="General">
                  <c:v>3.4257142857142861E-2</c:v>
                </c:pt>
                <c:pt idx="1">
                  <c:v>1.6550000000000002E-2</c:v>
                </c:pt>
                <c:pt idx="2" formatCode="General">
                  <c:v>2.3849999999999996E-2</c:v>
                </c:pt>
                <c:pt idx="3" formatCode="General">
                  <c:v>2.6874999999999996E-2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F-44CA-9293-BEFA0AAB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874408"/>
        <c:axId val="503877360"/>
      </c:barChart>
      <c:catAx>
        <c:axId val="50387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7360"/>
        <c:crosses val="autoZero"/>
        <c:auto val="1"/>
        <c:lblAlgn val="ctr"/>
        <c:lblOffset val="100"/>
        <c:noMultiLvlLbl val="0"/>
      </c:catAx>
      <c:valAx>
        <c:axId val="5038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%BV/TV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44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WT BV/TV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BVTV!$J$2:$J$5</c:f>
              <c:strCache>
                <c:ptCount val="4"/>
                <c:pt idx="0">
                  <c:v>WT Sham</c:v>
                </c:pt>
                <c:pt idx="1">
                  <c:v>WT veh</c:v>
                </c:pt>
                <c:pt idx="2">
                  <c:v>WT 10ng H4(99-103)</c:v>
                </c:pt>
                <c:pt idx="3">
                  <c:v>WT 100ng H4(99-103)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BVTV!$O$2:$O$5</c:f>
                <c:numCache>
                  <c:formatCode>General</c:formatCode>
                  <c:ptCount val="4"/>
                  <c:pt idx="0">
                    <c:v>0.54788508828805937</c:v>
                  </c:pt>
                  <c:pt idx="1">
                    <c:v>0.24879505875111765</c:v>
                  </c:pt>
                  <c:pt idx="2">
                    <c:v>0.45129809571583357</c:v>
                  </c:pt>
                  <c:pt idx="3">
                    <c:v>0.85461803811765791</c:v>
                  </c:pt>
                </c:numCache>
              </c:numRef>
            </c:plus>
            <c:minus>
              <c:numRef>
                <c:f>BVTV!$O$2:$O$5</c:f>
                <c:numCache>
                  <c:formatCode>General</c:formatCode>
                  <c:ptCount val="4"/>
                  <c:pt idx="0">
                    <c:v>0.54788508828805937</c:v>
                  </c:pt>
                  <c:pt idx="1">
                    <c:v>0.24879505875111765</c:v>
                  </c:pt>
                  <c:pt idx="2">
                    <c:v>0.45129809571583357</c:v>
                  </c:pt>
                  <c:pt idx="3">
                    <c:v>0.85461803811765791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BVTV!$J$2:$J$5</c:f>
              <c:strCache>
                <c:ptCount val="4"/>
                <c:pt idx="0">
                  <c:v>WT Sham</c:v>
                </c:pt>
                <c:pt idx="1">
                  <c:v>WT veh</c:v>
                </c:pt>
                <c:pt idx="2">
                  <c:v>WT 10ng H4(99-103)</c:v>
                </c:pt>
                <c:pt idx="3">
                  <c:v>WT 100ng H4(99-103)</c:v>
                </c:pt>
              </c:strCache>
            </c:strRef>
          </c:cat>
          <c:val>
            <c:numRef>
              <c:f>BVTV!$N$2:$N$5</c:f>
              <c:numCache>
                <c:formatCode>General</c:formatCode>
                <c:ptCount val="4"/>
                <c:pt idx="0">
                  <c:v>2.0699179974104442</c:v>
                </c:pt>
                <c:pt idx="1">
                  <c:v>1</c:v>
                </c:pt>
                <c:pt idx="2">
                  <c:v>1.441087613293051</c:v>
                </c:pt>
                <c:pt idx="3">
                  <c:v>1.6238670694864044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4-4603-A4B9-649D2F5C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874408"/>
        <c:axId val="503877360"/>
      </c:barChart>
      <c:catAx>
        <c:axId val="50387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7360"/>
        <c:crosses val="autoZero"/>
        <c:auto val="1"/>
        <c:lblAlgn val="ctr"/>
        <c:lblOffset val="100"/>
        <c:noMultiLvlLbl val="0"/>
      </c:catAx>
      <c:valAx>
        <c:axId val="5038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BV/TV fold-change</a:t>
                </a:r>
                <a:r>
                  <a:rPr lang="en-US" baseline="0"/>
                  <a:t> vs. veh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CB2</a:t>
            </a:r>
            <a:r>
              <a:rPr lang="en-US" baseline="30000"/>
              <a:t>-/- </a:t>
            </a:r>
            <a:r>
              <a:rPr lang="en-US"/>
              <a:t> BV/TV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0821836046004452"/>
          <c:y val="0.23775641025641026"/>
          <c:w val="0.74902167841264744"/>
          <c:h val="0.46619674944478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BVTV!$J$6:$J$8</c:f>
              <c:strCache>
                <c:ptCount val="3"/>
                <c:pt idx="0">
                  <c:v>CB2-/- Sham</c:v>
                </c:pt>
                <c:pt idx="1">
                  <c:v>CB2-/- veh</c:v>
                </c:pt>
                <c:pt idx="2">
                  <c:v>CB2-/- H4(99-103)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BVTV!$O$6:$O$8</c:f>
                <c:numCache>
                  <c:formatCode>General</c:formatCode>
                  <c:ptCount val="3"/>
                  <c:pt idx="0">
                    <c:v>0.29305538159403344</c:v>
                  </c:pt>
                  <c:pt idx="1">
                    <c:v>0.30244623502624451</c:v>
                  </c:pt>
                  <c:pt idx="2">
                    <c:v>0.33631820959003939</c:v>
                  </c:pt>
                </c:numCache>
              </c:numRef>
            </c:plus>
            <c:minus>
              <c:numRef>
                <c:f>BVTV!$O$6:$O$8</c:f>
                <c:numCache>
                  <c:formatCode>General</c:formatCode>
                  <c:ptCount val="3"/>
                  <c:pt idx="0">
                    <c:v>0.29305538159403344</c:v>
                  </c:pt>
                  <c:pt idx="1">
                    <c:v>0.30244623502624451</c:v>
                  </c:pt>
                  <c:pt idx="2">
                    <c:v>0.33631820959003939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BVTV!$J$6:$J$8</c:f>
              <c:strCache>
                <c:ptCount val="3"/>
                <c:pt idx="0">
                  <c:v>CB2-/- Sham</c:v>
                </c:pt>
                <c:pt idx="1">
                  <c:v>CB2-/- veh</c:v>
                </c:pt>
                <c:pt idx="2">
                  <c:v>CB2-/- H4(99-103)</c:v>
                </c:pt>
              </c:strCache>
            </c:strRef>
          </c:cat>
          <c:val>
            <c:numRef>
              <c:f>BVTV!$N$6:$N$8</c:f>
              <c:numCache>
                <c:formatCode>General</c:formatCode>
                <c:ptCount val="3"/>
                <c:pt idx="0">
                  <c:v>1.6512267828479708</c:v>
                </c:pt>
                <c:pt idx="1">
                  <c:v>1</c:v>
                </c:pt>
                <c:pt idx="2">
                  <c:v>1.0201533797039417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1B5-BE27-D231853B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874408"/>
        <c:axId val="503877360"/>
      </c:barChart>
      <c:catAx>
        <c:axId val="50387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7360"/>
        <c:crosses val="autoZero"/>
        <c:auto val="1"/>
        <c:lblAlgn val="ctr"/>
        <c:lblOffset val="100"/>
        <c:noMultiLvlLbl val="0"/>
      </c:catAx>
      <c:valAx>
        <c:axId val="50387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BV/TV fold-change vs. veh</a:t>
                </a:r>
              </a:p>
            </c:rich>
          </c:tx>
          <c:layout>
            <c:manualLayout>
              <c:xMode val="edge"/>
              <c:yMode val="edge"/>
              <c:x val="5.6840745374117943E-2"/>
              <c:y val="0.16724358974358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387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67245</xdr:colOff>
      <xdr:row>7</xdr:row>
      <xdr:rowOff>134472</xdr:rowOff>
    </xdr:from>
    <xdr:to>
      <xdr:col>46</xdr:col>
      <xdr:colOff>67246</xdr:colOff>
      <xdr:row>18</xdr:row>
      <xdr:rowOff>44824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78451</xdr:colOff>
      <xdr:row>18</xdr:row>
      <xdr:rowOff>56030</xdr:rowOff>
    </xdr:from>
    <xdr:to>
      <xdr:col>46</xdr:col>
      <xdr:colOff>89658</xdr:colOff>
      <xdr:row>29</xdr:row>
      <xdr:rowOff>100853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174172</xdr:colOff>
      <xdr:row>51</xdr:row>
      <xdr:rowOff>121785</xdr:rowOff>
    </xdr:from>
    <xdr:to>
      <xdr:col>44</xdr:col>
      <xdr:colOff>541565</xdr:colOff>
      <xdr:row>80</xdr:row>
      <xdr:rowOff>23134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67246</xdr:colOff>
      <xdr:row>29</xdr:row>
      <xdr:rowOff>100853</xdr:rowOff>
    </xdr:from>
    <xdr:to>
      <xdr:col>46</xdr:col>
      <xdr:colOff>78452</xdr:colOff>
      <xdr:row>51</xdr:row>
      <xdr:rowOff>22412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464024</xdr:colOff>
      <xdr:row>0</xdr:row>
      <xdr:rowOff>117152</xdr:rowOff>
    </xdr:from>
    <xdr:to>
      <xdr:col>43</xdr:col>
      <xdr:colOff>214440</xdr:colOff>
      <xdr:row>13</xdr:row>
      <xdr:rowOff>57200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277600</xdr:colOff>
      <xdr:row>21</xdr:row>
      <xdr:rowOff>89645</xdr:rowOff>
    </xdr:from>
    <xdr:to>
      <xdr:col>51</xdr:col>
      <xdr:colOff>434992</xdr:colOff>
      <xdr:row>57</xdr:row>
      <xdr:rowOff>142312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333374</xdr:colOff>
      <xdr:row>1</xdr:row>
      <xdr:rowOff>0</xdr:rowOff>
    </xdr:from>
    <xdr:to>
      <xdr:col>19</xdr:col>
      <xdr:colOff>533400</xdr:colOff>
      <xdr:row>11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571501</xdr:colOff>
      <xdr:row>11</xdr:row>
      <xdr:rowOff>133350</xdr:rowOff>
    </xdr:from>
    <xdr:to>
      <xdr:col>19</xdr:col>
      <xdr:colOff>171451</xdr:colOff>
      <xdr:row>28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528636</xdr:colOff>
      <xdr:row>14</xdr:row>
      <xdr:rowOff>138112</xdr:rowOff>
    </xdr:from>
    <xdr:to>
      <xdr:col>13</xdr:col>
      <xdr:colOff>80961</xdr:colOff>
      <xdr:row>25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3"/>
  <sheetViews>
    <sheetView tabSelected="1" zoomScale="70" zoomScaleNormal="70" workbookViewId="0">
      <pane ySplit="4" topLeftCell="A72" activePane="bottomLeft" state="frozen"/>
      <selection pane="bottomLeft" activeCell="G1" sqref="G1:G1048576"/>
    </sheetView>
  </sheetViews>
  <sheetFormatPr defaultColWidth="9" defaultRowHeight="12.75"/>
  <cols>
    <col min="1" max="1" width="36.875" style="16" bestFit="1" customWidth="1"/>
    <col min="2" max="2" width="13" style="16" customWidth="1"/>
    <col min="3" max="3" width="10" style="16" customWidth="1"/>
    <col min="4" max="4" width="10" style="44" customWidth="1"/>
    <col min="5" max="5" width="10" style="16" customWidth="1"/>
    <col min="6" max="6" width="10" style="214" customWidth="1"/>
    <col min="7" max="7" width="10.75" style="19" customWidth="1"/>
    <col min="8" max="8" width="9.75" style="225" customWidth="1"/>
    <col min="9" max="9" width="6.375" style="16" customWidth="1"/>
    <col min="10" max="10" width="5.75" style="16" customWidth="1"/>
    <col min="11" max="11" width="7.375" style="16" customWidth="1"/>
    <col min="12" max="12" width="12.125" style="16" customWidth="1"/>
    <col min="13" max="13" width="7.25" style="16" customWidth="1"/>
    <col min="14" max="14" width="7.875" style="16" customWidth="1"/>
    <col min="15" max="15" width="7.5" style="16" customWidth="1"/>
    <col min="16" max="16" width="6.75" style="16" customWidth="1"/>
    <col min="17" max="18" width="10.625" style="16" customWidth="1"/>
    <col min="19" max="19" width="7.25" style="144" customWidth="1"/>
    <col min="20" max="20" width="7.25" style="16" customWidth="1"/>
    <col min="21" max="21" width="6.875" style="16" customWidth="1"/>
    <col min="22" max="24" width="9" style="16"/>
    <col min="25" max="25" width="7.375" style="16" customWidth="1"/>
    <col min="26" max="26" width="7" style="16" customWidth="1"/>
    <col min="27" max="27" width="7.125" style="16" customWidth="1"/>
    <col min="28" max="28" width="7.125" style="16" bestFit="1" customWidth="1"/>
    <col min="29" max="29" width="8.375" style="16" customWidth="1"/>
    <col min="30" max="30" width="9" style="16"/>
    <col min="31" max="31" width="7.375" style="16" customWidth="1"/>
    <col min="32" max="32" width="7" style="16" customWidth="1"/>
    <col min="33" max="33" width="7.25" style="16" customWidth="1"/>
    <col min="34" max="34" width="7.125" style="16" bestFit="1" customWidth="1"/>
    <col min="35" max="35" width="8.25" style="16" customWidth="1"/>
    <col min="36" max="36" width="8.875" style="16" customWidth="1"/>
    <col min="37" max="37" width="7.375" style="16" customWidth="1"/>
    <col min="38" max="38" width="4.125" style="16" customWidth="1"/>
    <col min="39" max="16384" width="9" style="16"/>
  </cols>
  <sheetData>
    <row r="1" spans="1:47">
      <c r="A1" s="487" t="s">
        <v>158</v>
      </c>
      <c r="B1" s="487"/>
      <c r="T1" s="17"/>
      <c r="U1" s="17"/>
      <c r="V1" s="17"/>
      <c r="W1" s="17"/>
      <c r="Y1" s="17"/>
      <c r="AA1" s="18"/>
      <c r="AD1" s="18"/>
      <c r="AG1" s="19"/>
      <c r="AH1" s="19"/>
      <c r="AI1" s="19"/>
      <c r="AJ1" s="18"/>
    </row>
    <row r="2" spans="1:47">
      <c r="A2" s="45"/>
      <c r="C2" s="46"/>
      <c r="D2" s="47" t="s">
        <v>152</v>
      </c>
      <c r="E2" s="47"/>
      <c r="F2" s="215"/>
      <c r="G2" s="48" t="s">
        <v>108</v>
      </c>
      <c r="H2" s="233" t="s">
        <v>108</v>
      </c>
      <c r="I2" s="48"/>
      <c r="J2" s="49"/>
      <c r="K2" s="49"/>
      <c r="L2" s="49"/>
      <c r="M2" s="488" t="s">
        <v>148</v>
      </c>
      <c r="N2" s="488"/>
      <c r="O2" s="489" t="s">
        <v>112</v>
      </c>
      <c r="P2" s="489"/>
      <c r="Q2" s="50" t="s">
        <v>150</v>
      </c>
      <c r="R2" s="50" t="s">
        <v>150</v>
      </c>
      <c r="S2" s="145"/>
      <c r="T2" s="50"/>
      <c r="U2" s="50"/>
      <c r="V2" s="50"/>
      <c r="W2" s="50"/>
      <c r="X2" s="50"/>
      <c r="Y2" s="50"/>
      <c r="Z2" s="51" t="s">
        <v>93</v>
      </c>
      <c r="AA2" s="52"/>
      <c r="AB2" s="52"/>
      <c r="AC2" s="52"/>
      <c r="AD2" s="52"/>
      <c r="AE2" s="52"/>
      <c r="AF2" s="20" t="s">
        <v>94</v>
      </c>
      <c r="AG2" s="53"/>
      <c r="AH2" s="53"/>
      <c r="AI2" s="53"/>
      <c r="AJ2" s="53"/>
      <c r="AK2" s="29"/>
    </row>
    <row r="3" spans="1:47">
      <c r="A3" s="54" t="s">
        <v>72</v>
      </c>
      <c r="B3" s="55" t="s">
        <v>91</v>
      </c>
      <c r="C3" s="55" t="s">
        <v>159</v>
      </c>
      <c r="D3" s="56" t="s">
        <v>149</v>
      </c>
      <c r="E3" s="56" t="s">
        <v>73</v>
      </c>
      <c r="F3" s="216" t="s">
        <v>160</v>
      </c>
      <c r="G3" s="37" t="s">
        <v>160</v>
      </c>
      <c r="H3" s="234" t="s">
        <v>161</v>
      </c>
      <c r="I3" s="37" t="s">
        <v>109</v>
      </c>
      <c r="J3" s="55" t="s">
        <v>110</v>
      </c>
      <c r="K3" s="55" t="s">
        <v>990</v>
      </c>
      <c r="L3" s="55" t="s">
        <v>111</v>
      </c>
      <c r="M3" s="16" t="s">
        <v>154</v>
      </c>
      <c r="N3" s="55" t="s">
        <v>155</v>
      </c>
      <c r="O3" s="55" t="s">
        <v>113</v>
      </c>
      <c r="P3" s="55" t="s">
        <v>114</v>
      </c>
      <c r="Q3" s="21" t="s">
        <v>160</v>
      </c>
      <c r="R3" s="21" t="s">
        <v>151</v>
      </c>
      <c r="S3" s="146" t="s">
        <v>73</v>
      </c>
      <c r="T3" s="21" t="s">
        <v>78</v>
      </c>
      <c r="U3" s="21" t="s">
        <v>74</v>
      </c>
      <c r="V3" s="21" t="s">
        <v>75</v>
      </c>
      <c r="W3" s="21" t="s">
        <v>156</v>
      </c>
      <c r="X3" s="21" t="s">
        <v>76</v>
      </c>
      <c r="Y3" s="21" t="s">
        <v>77</v>
      </c>
      <c r="Z3" s="22" t="s">
        <v>73</v>
      </c>
      <c r="AA3" s="22" t="s">
        <v>78</v>
      </c>
      <c r="AB3" s="22" t="s">
        <v>74</v>
      </c>
      <c r="AC3" s="22" t="s">
        <v>75</v>
      </c>
      <c r="AD3" s="22" t="s">
        <v>76</v>
      </c>
      <c r="AE3" s="22" t="s">
        <v>77</v>
      </c>
      <c r="AF3" s="23" t="s">
        <v>73</v>
      </c>
      <c r="AG3" s="23" t="s">
        <v>78</v>
      </c>
      <c r="AH3" s="23" t="s">
        <v>74</v>
      </c>
      <c r="AI3" s="23" t="s">
        <v>75</v>
      </c>
      <c r="AJ3" s="23" t="s">
        <v>76</v>
      </c>
      <c r="AK3" s="23" t="s">
        <v>77</v>
      </c>
      <c r="AL3" s="62"/>
      <c r="AM3" s="62"/>
      <c r="AN3" s="62"/>
      <c r="AO3" s="62"/>
      <c r="AP3" s="62"/>
      <c r="AQ3" s="62"/>
      <c r="AR3" s="62"/>
      <c r="AS3" s="62"/>
      <c r="AT3" s="62"/>
    </row>
    <row r="4" spans="1:47">
      <c r="A4" s="57" t="s">
        <v>79</v>
      </c>
      <c r="B4" s="58" t="s">
        <v>79</v>
      </c>
      <c r="C4" s="58" t="s">
        <v>92</v>
      </c>
      <c r="D4" s="25" t="s">
        <v>83</v>
      </c>
      <c r="E4" s="25" t="s">
        <v>80</v>
      </c>
      <c r="F4" s="217" t="s">
        <v>96</v>
      </c>
      <c r="G4" s="24" t="s">
        <v>96</v>
      </c>
      <c r="H4" s="235" t="s">
        <v>96</v>
      </c>
      <c r="I4" s="24" t="s">
        <v>83</v>
      </c>
      <c r="J4" s="24" t="s">
        <v>83</v>
      </c>
      <c r="K4" s="24" t="s">
        <v>81</v>
      </c>
      <c r="L4" s="24" t="s">
        <v>83</v>
      </c>
      <c r="M4" s="24" t="s">
        <v>80</v>
      </c>
      <c r="N4" s="24" t="s">
        <v>83</v>
      </c>
      <c r="O4" s="24" t="s">
        <v>146</v>
      </c>
      <c r="P4" s="24" t="s">
        <v>147</v>
      </c>
      <c r="Q4" s="25" t="s">
        <v>96</v>
      </c>
      <c r="R4" s="25" t="s">
        <v>96</v>
      </c>
      <c r="S4" s="147" t="s">
        <v>80</v>
      </c>
      <c r="T4" s="25" t="s">
        <v>84</v>
      </c>
      <c r="U4" s="59" t="s">
        <v>81</v>
      </c>
      <c r="V4" s="25" t="s">
        <v>82</v>
      </c>
      <c r="W4" s="25" t="s">
        <v>82</v>
      </c>
      <c r="X4" s="25" t="s">
        <v>83</v>
      </c>
      <c r="Y4" s="25" t="s">
        <v>83</v>
      </c>
      <c r="Z4" s="26" t="s">
        <v>80</v>
      </c>
      <c r="AA4" s="26" t="s">
        <v>84</v>
      </c>
      <c r="AB4" s="60" t="s">
        <v>81</v>
      </c>
      <c r="AC4" s="26" t="s">
        <v>82</v>
      </c>
      <c r="AD4" s="26" t="s">
        <v>83</v>
      </c>
      <c r="AE4" s="26" t="s">
        <v>83</v>
      </c>
      <c r="AF4" s="24" t="s">
        <v>80</v>
      </c>
      <c r="AG4" s="24" t="s">
        <v>84</v>
      </c>
      <c r="AH4" s="61" t="s">
        <v>81</v>
      </c>
      <c r="AI4" s="24" t="s">
        <v>82</v>
      </c>
      <c r="AJ4" s="24" t="s">
        <v>83</v>
      </c>
      <c r="AK4" s="24" t="s">
        <v>83</v>
      </c>
      <c r="AL4" s="62"/>
      <c r="AM4" s="62"/>
      <c r="AN4" s="62"/>
      <c r="AO4" s="62"/>
      <c r="AP4" s="62"/>
      <c r="AQ4" s="62"/>
      <c r="AR4" s="62"/>
      <c r="AS4" s="62"/>
      <c r="AT4" s="62"/>
    </row>
    <row r="5" spans="1:47">
      <c r="A5" s="45"/>
      <c r="B5" s="63"/>
      <c r="I5" s="62"/>
      <c r="J5" s="62"/>
      <c r="K5" s="62"/>
      <c r="L5" s="62"/>
      <c r="M5" s="62"/>
      <c r="N5" s="62"/>
      <c r="O5" s="62"/>
      <c r="P5" s="62"/>
      <c r="Q5" s="62"/>
      <c r="R5" s="62"/>
      <c r="S5" s="148"/>
      <c r="T5" s="27"/>
      <c r="U5" s="27"/>
      <c r="V5" s="27"/>
      <c r="W5" s="27"/>
      <c r="X5" s="62"/>
      <c r="Y5" s="28"/>
      <c r="Z5" s="49"/>
      <c r="AA5" s="18"/>
      <c r="AD5" s="18"/>
      <c r="AF5" s="29"/>
      <c r="AG5" s="29"/>
      <c r="AH5" s="29"/>
      <c r="AI5" s="29"/>
      <c r="AJ5" s="29"/>
      <c r="AK5" s="29"/>
      <c r="AM5" s="62"/>
      <c r="AN5" s="62"/>
      <c r="AO5" s="62"/>
      <c r="AP5" s="62"/>
      <c r="AQ5" s="62"/>
      <c r="AR5" s="62"/>
      <c r="AS5" s="62"/>
      <c r="AT5" s="62"/>
      <c r="AU5" s="62"/>
    </row>
    <row r="6" spans="1:47" s="202" customFormat="1">
      <c r="A6" s="196" t="s">
        <v>85</v>
      </c>
      <c r="B6" s="197" t="s">
        <v>489</v>
      </c>
      <c r="C6" s="198"/>
      <c r="D6" s="199">
        <f>AVERAGE(D180:D189)</f>
        <v>15.513</v>
      </c>
      <c r="E6" s="199">
        <f t="shared" ref="E6:AK6" si="0">AVERAGE(E180:E189)</f>
        <v>0.54679999999999995</v>
      </c>
      <c r="F6" s="218">
        <f t="shared" si="0"/>
        <v>571.92655000000002</v>
      </c>
      <c r="G6" s="199">
        <f t="shared" si="0"/>
        <v>617.86349000000007</v>
      </c>
      <c r="H6" s="218">
        <f t="shared" si="0"/>
        <v>1311.1488999999999</v>
      </c>
      <c r="I6" s="199">
        <f t="shared" si="0"/>
        <v>1.4620314166957118</v>
      </c>
      <c r="J6" s="199">
        <f t="shared" si="0"/>
        <v>1.0546157698975573</v>
      </c>
      <c r="K6" s="199">
        <f t="shared" ref="K6" si="1">AVERAGE(K180:K189)</f>
        <v>0.47962301582627315</v>
      </c>
      <c r="L6" s="199">
        <f t="shared" si="0"/>
        <v>0.19734000000000002</v>
      </c>
      <c r="M6" s="199">
        <f t="shared" si="0"/>
        <v>9.999999999998898E-6</v>
      </c>
      <c r="N6" s="199">
        <f t="shared" si="0"/>
        <v>0</v>
      </c>
      <c r="O6" s="199">
        <f t="shared" si="0"/>
        <v>0.34166400000000008</v>
      </c>
      <c r="P6" s="199">
        <f t="shared" si="0"/>
        <v>0.24080599999999999</v>
      </c>
      <c r="Q6" s="199">
        <f t="shared" si="0"/>
        <v>51.434270000000005</v>
      </c>
      <c r="R6" s="199">
        <f t="shared" si="0"/>
        <v>826.37850000000003</v>
      </c>
      <c r="S6" s="212">
        <f>AVERAGE(S180:S189)</f>
        <v>5.2639999999999999E-2</v>
      </c>
      <c r="T6" s="199">
        <f t="shared" si="0"/>
        <v>43.093780000000002</v>
      </c>
      <c r="U6" s="199">
        <f t="shared" si="0"/>
        <v>3.0815200000000003</v>
      </c>
      <c r="V6" s="199">
        <f t="shared" si="0"/>
        <v>2.6753100000000001</v>
      </c>
      <c r="W6" s="199">
        <f t="shared" si="0"/>
        <v>1.5171799999999998</v>
      </c>
      <c r="X6" s="199">
        <f t="shared" si="0"/>
        <v>5.2299999999999999E-2</v>
      </c>
      <c r="Y6" s="199">
        <f t="shared" si="0"/>
        <v>0.36748999999999998</v>
      </c>
      <c r="Z6" s="199">
        <f t="shared" si="0"/>
        <v>2.2180000000000002E-2</v>
      </c>
      <c r="AA6" s="199">
        <f t="shared" si="0"/>
        <v>19.42258</v>
      </c>
      <c r="AB6" s="199">
        <f t="shared" si="0"/>
        <v>3.06412</v>
      </c>
      <c r="AC6" s="199">
        <f t="shared" si="0"/>
        <v>2.4369000000000001</v>
      </c>
      <c r="AD6" s="199">
        <f t="shared" si="0"/>
        <v>3.6160000000000005E-2</v>
      </c>
      <c r="AE6" s="199">
        <f t="shared" si="0"/>
        <v>0.40393000000000001</v>
      </c>
      <c r="AF6" s="199">
        <f t="shared" si="0"/>
        <v>6.7600000000000007E-2</v>
      </c>
      <c r="AG6" s="199">
        <f t="shared" si="0"/>
        <v>51.43486</v>
      </c>
      <c r="AH6" s="199">
        <f t="shared" si="0"/>
        <v>2.9828700000000001</v>
      </c>
      <c r="AI6" s="199">
        <f t="shared" si="0"/>
        <v>2.8639999999999999</v>
      </c>
      <c r="AJ6" s="199">
        <f t="shared" si="0"/>
        <v>5.4570000000000007E-2</v>
      </c>
      <c r="AK6" s="199">
        <f t="shared" si="0"/>
        <v>0.34432999999999997</v>
      </c>
      <c r="AL6" s="198"/>
      <c r="AM6" s="200"/>
      <c r="AN6" s="201"/>
      <c r="AO6" s="201"/>
      <c r="AP6" s="201"/>
      <c r="AQ6" s="201"/>
      <c r="AR6" s="201"/>
      <c r="AS6" s="201"/>
      <c r="AT6" s="201"/>
      <c r="AU6" s="201"/>
    </row>
    <row r="7" spans="1:47" s="207" customFormat="1">
      <c r="A7" s="196" t="s">
        <v>86</v>
      </c>
      <c r="B7" s="203">
        <f>COUNT(B57:B139)</f>
        <v>10</v>
      </c>
      <c r="C7" s="204"/>
      <c r="D7" s="205">
        <f>STDEV(D180:D189)</f>
        <v>0.26654372165848422</v>
      </c>
      <c r="E7" s="205">
        <f t="shared" ref="E7:AK7" si="2">STDEV(E180:E189)</f>
        <v>1.4061768499492967E-2</v>
      </c>
      <c r="F7" s="219">
        <f t="shared" si="2"/>
        <v>24.4343653262845</v>
      </c>
      <c r="G7" s="205">
        <f t="shared" si="2"/>
        <v>17.328466805901268</v>
      </c>
      <c r="H7" s="219">
        <f t="shared" si="2"/>
        <v>17.458586327204298</v>
      </c>
      <c r="I7" s="205">
        <f t="shared" si="2"/>
        <v>4.0286958548678468E-2</v>
      </c>
      <c r="J7" s="205">
        <f t="shared" si="2"/>
        <v>3.1442806582465364E-2</v>
      </c>
      <c r="K7" s="205">
        <f t="shared" ref="K7" si="3">STDEV(K180:K189)</f>
        <v>1.1668080904418744E-2</v>
      </c>
      <c r="L7" s="205">
        <f t="shared" si="2"/>
        <v>8.1813066057798995E-3</v>
      </c>
      <c r="M7" s="205">
        <f t="shared" si="2"/>
        <v>3.1622776601680306E-5</v>
      </c>
      <c r="N7" s="205">
        <f t="shared" si="2"/>
        <v>0</v>
      </c>
      <c r="O7" s="205">
        <f t="shared" si="2"/>
        <v>3.8514325531042087E-2</v>
      </c>
      <c r="P7" s="205">
        <f t="shared" si="2"/>
        <v>2.1043022702179559E-2</v>
      </c>
      <c r="Q7" s="205">
        <f t="shared" si="2"/>
        <v>12.667670222354753</v>
      </c>
      <c r="R7" s="205">
        <f t="shared" si="2"/>
        <v>35.368048819834868</v>
      </c>
      <c r="S7" s="205">
        <f t="shared" si="2"/>
        <v>1.2429731381740394E-2</v>
      </c>
      <c r="T7" s="205">
        <f t="shared" si="2"/>
        <v>13.572034595102773</v>
      </c>
      <c r="U7" s="205">
        <f t="shared" si="2"/>
        <v>0.21551993359728422</v>
      </c>
      <c r="V7" s="205">
        <f t="shared" si="2"/>
        <v>0.29580487731686417</v>
      </c>
      <c r="W7" s="205">
        <f t="shared" si="2"/>
        <v>0.31304287175330553</v>
      </c>
      <c r="X7" s="205">
        <f t="shared" si="2"/>
        <v>5.9890641079294593E-3</v>
      </c>
      <c r="Y7" s="205">
        <f t="shared" si="2"/>
        <v>4.3073927406520697E-2</v>
      </c>
      <c r="Z7" s="205">
        <f t="shared" si="2"/>
        <v>1.0571008571665343E-2</v>
      </c>
      <c r="AA7" s="205">
        <f t="shared" si="2"/>
        <v>9.6744784375983564</v>
      </c>
      <c r="AB7" s="205">
        <f t="shared" si="2"/>
        <v>0.16404047468028526</v>
      </c>
      <c r="AC7" s="205">
        <f t="shared" si="2"/>
        <v>0.35657603832999146</v>
      </c>
      <c r="AD7" s="205">
        <f t="shared" si="2"/>
        <v>3.0004444115275101E-3</v>
      </c>
      <c r="AE7" s="205">
        <f t="shared" si="2"/>
        <v>5.7588174905000213E-2</v>
      </c>
      <c r="AF7" s="205">
        <f t="shared" si="2"/>
        <v>1.4571051971479424E-2</v>
      </c>
      <c r="AG7" s="205">
        <f t="shared" si="2"/>
        <v>14.189354357968513</v>
      </c>
      <c r="AH7" s="205">
        <f t="shared" si="2"/>
        <v>0.17968366679003159</v>
      </c>
      <c r="AI7" s="205">
        <f t="shared" si="2"/>
        <v>0.28132708128914047</v>
      </c>
      <c r="AJ7" s="205">
        <f t="shared" si="2"/>
        <v>6.2323617781169707E-3</v>
      </c>
      <c r="AK7" s="205">
        <f t="shared" si="2"/>
        <v>4.147939381320697E-2</v>
      </c>
      <c r="AL7" s="204"/>
      <c r="AM7" s="206"/>
      <c r="AN7" s="169"/>
      <c r="AO7" s="169"/>
      <c r="AP7" s="169"/>
      <c r="AQ7" s="169"/>
      <c r="AR7" s="169"/>
      <c r="AS7" s="169"/>
      <c r="AT7" s="169"/>
      <c r="AU7" s="169"/>
    </row>
    <row r="8" spans="1:47" s="207" customFormat="1">
      <c r="A8" s="196" t="s">
        <v>87</v>
      </c>
      <c r="B8" s="208"/>
      <c r="C8" s="204"/>
      <c r="D8" s="205">
        <f t="shared" ref="D8:AK8" si="4">D7/SQRT(COUNT(D180:D189))</f>
        <v>8.4288525645876328E-2</v>
      </c>
      <c r="E8" s="205">
        <f t="shared" si="4"/>
        <v>4.4467216388406035E-3</v>
      </c>
      <c r="F8" s="219">
        <f t="shared" si="4"/>
        <v>7.7268247611702323</v>
      </c>
      <c r="G8" s="205">
        <f t="shared" si="4"/>
        <v>5.4797423465270887</v>
      </c>
      <c r="H8" s="219">
        <f t="shared" si="4"/>
        <v>5.5208897520639262</v>
      </c>
      <c r="I8" s="205">
        <f t="shared" si="4"/>
        <v>1.2739854901461543E-2</v>
      </c>
      <c r="J8" s="205">
        <f t="shared" si="4"/>
        <v>9.9430884828725485E-3</v>
      </c>
      <c r="K8" s="205">
        <f t="shared" ref="K8" si="5">K7/SQRT(COUNT(K180:K189))</f>
        <v>3.6897711581080649E-3</v>
      </c>
      <c r="L8" s="205">
        <f t="shared" si="4"/>
        <v>2.5871563110445766E-3</v>
      </c>
      <c r="M8" s="205">
        <f t="shared" si="4"/>
        <v>9.9999999999988963E-6</v>
      </c>
      <c r="N8" s="205">
        <f t="shared" si="4"/>
        <v>0</v>
      </c>
      <c r="O8" s="205">
        <f t="shared" si="4"/>
        <v>1.2179299122326704E-2</v>
      </c>
      <c r="P8" s="205">
        <f t="shared" si="4"/>
        <v>6.6543880593518462E-3</v>
      </c>
      <c r="Q8" s="205">
        <f t="shared" si="4"/>
        <v>4.0058690550532638</v>
      </c>
      <c r="R8" s="205">
        <f t="shared" si="4"/>
        <v>11.184359066670842</v>
      </c>
      <c r="S8" s="205">
        <f t="shared" si="4"/>
        <v>3.9306261870371484E-3</v>
      </c>
      <c r="T8" s="205">
        <f t="shared" si="4"/>
        <v>4.2918541803125887</v>
      </c>
      <c r="U8" s="205">
        <f t="shared" si="4"/>
        <v>6.8153387133566432E-2</v>
      </c>
      <c r="V8" s="205">
        <f t="shared" si="4"/>
        <v>9.3541715530796765E-2</v>
      </c>
      <c r="W8" s="205">
        <f t="shared" si="4"/>
        <v>9.8992848002043304E-2</v>
      </c>
      <c r="X8" s="205">
        <f t="shared" si="4"/>
        <v>1.8939083633821591E-3</v>
      </c>
      <c r="Y8" s="205">
        <f t="shared" si="4"/>
        <v>1.3621171837335489E-2</v>
      </c>
      <c r="Z8" s="205">
        <f t="shared" si="4"/>
        <v>3.3428464251625762E-3</v>
      </c>
      <c r="AA8" s="205">
        <f t="shared" si="4"/>
        <v>3.0593387036997965</v>
      </c>
      <c r="AB8" s="205">
        <f t="shared" si="4"/>
        <v>5.1874152844488271E-2</v>
      </c>
      <c r="AC8" s="205">
        <f t="shared" si="4"/>
        <v>0.11275924401622757</v>
      </c>
      <c r="AD8" s="205">
        <f t="shared" si="4"/>
        <v>9.4882383331505043E-4</v>
      </c>
      <c r="AE8" s="205">
        <f t="shared" si="4"/>
        <v>1.8210979899195144E-2</v>
      </c>
      <c r="AF8" s="205">
        <f t="shared" si="4"/>
        <v>4.6077712134561799E-3</v>
      </c>
      <c r="AG8" s="205">
        <f t="shared" si="4"/>
        <v>4.4870678298416662</v>
      </c>
      <c r="AH8" s="205">
        <f t="shared" si="4"/>
        <v>5.682096453872558E-2</v>
      </c>
      <c r="AI8" s="205">
        <f t="shared" si="4"/>
        <v>8.8963434436102246E-2</v>
      </c>
      <c r="AJ8" s="205">
        <f t="shared" si="4"/>
        <v>1.9708458421026573E-3</v>
      </c>
      <c r="AK8" s="205">
        <f t="shared" si="4"/>
        <v>1.3116936041283087E-2</v>
      </c>
      <c r="AL8" s="204"/>
      <c r="AM8" s="206"/>
      <c r="AN8" s="169"/>
      <c r="AO8" s="169"/>
      <c r="AP8" s="169"/>
      <c r="AQ8" s="169"/>
      <c r="AR8" s="169"/>
      <c r="AS8" s="169"/>
      <c r="AT8" s="169"/>
      <c r="AU8" s="169"/>
    </row>
    <row r="9" spans="1:47" s="207" customFormat="1">
      <c r="A9" s="196" t="s">
        <v>88</v>
      </c>
      <c r="B9" s="208"/>
      <c r="C9" s="209"/>
      <c r="D9" s="209">
        <f>D7/D6*100</f>
        <v>1.7181958464415923</v>
      </c>
      <c r="E9" s="209">
        <f t="shared" ref="E9:AK9" si="6">E7/E6*100</f>
        <v>2.5716474944208061</v>
      </c>
      <c r="F9" s="220">
        <f t="shared" si="6"/>
        <v>4.2722907908864345</v>
      </c>
      <c r="G9" s="209">
        <f t="shared" si="6"/>
        <v>2.8045785333425779</v>
      </c>
      <c r="H9" s="220">
        <f t="shared" si="6"/>
        <v>1.3315487148106748</v>
      </c>
      <c r="I9" s="209">
        <f t="shared" si="6"/>
        <v>2.7555467063580394</v>
      </c>
      <c r="J9" s="209">
        <f t="shared" si="6"/>
        <v>2.9814466538386428</v>
      </c>
      <c r="K9" s="209">
        <f t="shared" ref="K9" si="7">K7/K6*100</f>
        <v>2.4327608391180924</v>
      </c>
      <c r="L9" s="209">
        <f t="shared" si="6"/>
        <v>4.1457923410255901</v>
      </c>
      <c r="M9" s="209">
        <f t="shared" si="6"/>
        <v>316.2277660168379</v>
      </c>
      <c r="N9" s="209" t="e">
        <f t="shared" si="6"/>
        <v>#DIV/0!</v>
      </c>
      <c r="O9" s="209">
        <f t="shared" si="6"/>
        <v>11.272573502342089</v>
      </c>
      <c r="P9" s="209">
        <f t="shared" si="6"/>
        <v>8.7385790645497039</v>
      </c>
      <c r="Q9" s="209">
        <f t="shared" si="6"/>
        <v>24.628851974286313</v>
      </c>
      <c r="R9" s="209">
        <f t="shared" si="6"/>
        <v>4.2798849219618935</v>
      </c>
      <c r="S9" s="209">
        <f t="shared" si="6"/>
        <v>23.612711591452115</v>
      </c>
      <c r="T9" s="209">
        <f t="shared" si="6"/>
        <v>31.494184532205743</v>
      </c>
      <c r="U9" s="209">
        <f t="shared" si="6"/>
        <v>6.9939488822816074</v>
      </c>
      <c r="V9" s="209">
        <f t="shared" si="6"/>
        <v>11.056844900847535</v>
      </c>
      <c r="W9" s="209">
        <f t="shared" si="6"/>
        <v>20.633205799793405</v>
      </c>
      <c r="X9" s="209">
        <f t="shared" si="6"/>
        <v>11.451365407130897</v>
      </c>
      <c r="Y9" s="209">
        <f t="shared" si="6"/>
        <v>11.72111551512169</v>
      </c>
      <c r="Z9" s="209">
        <f t="shared" si="6"/>
        <v>47.6600927487166</v>
      </c>
      <c r="AA9" s="209">
        <f t="shared" si="6"/>
        <v>49.810470275310266</v>
      </c>
      <c r="AB9" s="209">
        <f t="shared" si="6"/>
        <v>5.3535917222656186</v>
      </c>
      <c r="AC9" s="209">
        <f t="shared" si="6"/>
        <v>14.632362359144466</v>
      </c>
      <c r="AD9" s="209">
        <f t="shared" si="6"/>
        <v>8.2976891911712105</v>
      </c>
      <c r="AE9" s="209">
        <f t="shared" si="6"/>
        <v>14.256969005768378</v>
      </c>
      <c r="AF9" s="209">
        <f t="shared" si="6"/>
        <v>21.554810608697373</v>
      </c>
      <c r="AG9" s="209">
        <f t="shared" si="6"/>
        <v>27.587037969907012</v>
      </c>
      <c r="AH9" s="209">
        <f t="shared" si="6"/>
        <v>6.0238517531783682</v>
      </c>
      <c r="AI9" s="209">
        <f t="shared" si="6"/>
        <v>9.8228729500398213</v>
      </c>
      <c r="AJ9" s="209">
        <f t="shared" si="6"/>
        <v>11.420857207471084</v>
      </c>
      <c r="AK9" s="209">
        <f t="shared" si="6"/>
        <v>12.046407171378322</v>
      </c>
      <c r="AL9" s="209"/>
      <c r="AM9" s="210"/>
      <c r="AN9" s="169"/>
      <c r="AO9" s="169"/>
      <c r="AP9" s="169"/>
      <c r="AQ9" s="169"/>
      <c r="AR9" s="169"/>
      <c r="AS9" s="169"/>
      <c r="AT9" s="169"/>
      <c r="AU9" s="169"/>
    </row>
    <row r="10" spans="1:47" s="207" customFormat="1">
      <c r="A10" s="198" t="s">
        <v>89</v>
      </c>
      <c r="B10" s="211"/>
      <c r="C10" s="204"/>
      <c r="D10" s="205">
        <f>MEDIAN(D180:D189)</f>
        <v>15.505000000000001</v>
      </c>
      <c r="E10" s="205">
        <f t="shared" ref="E10:AK10" si="8">MEDIAN(E180:E189)</f>
        <v>0.54350000000000009</v>
      </c>
      <c r="F10" s="219">
        <f t="shared" si="8"/>
        <v>565.78205000000003</v>
      </c>
      <c r="G10" s="205">
        <f t="shared" si="8"/>
        <v>612.55214999999998</v>
      </c>
      <c r="H10" s="219">
        <f t="shared" si="8"/>
        <v>1312.7774999999999</v>
      </c>
      <c r="I10" s="205">
        <f t="shared" si="8"/>
        <v>1.4622317797740902</v>
      </c>
      <c r="J10" s="205">
        <f t="shared" si="8"/>
        <v>1.0588297590777014</v>
      </c>
      <c r="K10" s="205">
        <f t="shared" ref="K10" si="9">MEDIAN(K180:K189)</f>
        <v>0.47787742039355408</v>
      </c>
      <c r="L10" s="205">
        <f t="shared" si="8"/>
        <v>0.19669999999999999</v>
      </c>
      <c r="M10" s="205">
        <f t="shared" si="8"/>
        <v>0</v>
      </c>
      <c r="N10" s="205">
        <f t="shared" si="8"/>
        <v>0</v>
      </c>
      <c r="O10" s="205">
        <f t="shared" si="8"/>
        <v>0.340895</v>
      </c>
      <c r="P10" s="205">
        <f t="shared" si="8"/>
        <v>0.23780499999999999</v>
      </c>
      <c r="Q10" s="205">
        <f t="shared" si="8"/>
        <v>49.512349999999998</v>
      </c>
      <c r="R10" s="205">
        <f t="shared" si="8"/>
        <v>815.44335000000001</v>
      </c>
      <c r="S10" s="205">
        <f t="shared" si="8"/>
        <v>4.7399999999999998E-2</v>
      </c>
      <c r="T10" s="205">
        <f t="shared" si="8"/>
        <v>40.840450000000004</v>
      </c>
      <c r="U10" s="205">
        <f t="shared" si="8"/>
        <v>3.05545</v>
      </c>
      <c r="V10" s="205">
        <f t="shared" si="8"/>
        <v>2.7263500000000001</v>
      </c>
      <c r="W10" s="205">
        <f t="shared" si="8"/>
        <v>1.4098000000000002</v>
      </c>
      <c r="X10" s="205">
        <f t="shared" si="8"/>
        <v>4.9399999999999999E-2</v>
      </c>
      <c r="Y10" s="205">
        <f t="shared" si="8"/>
        <v>0.35685</v>
      </c>
      <c r="Z10" s="205">
        <f t="shared" si="8"/>
        <v>1.985E-2</v>
      </c>
      <c r="AA10" s="205">
        <f t="shared" si="8"/>
        <v>17.898699999999998</v>
      </c>
      <c r="AB10" s="205">
        <f t="shared" si="8"/>
        <v>3.0266999999999999</v>
      </c>
      <c r="AC10" s="205">
        <f t="shared" si="8"/>
        <v>2.3897500000000003</v>
      </c>
      <c r="AD10" s="205">
        <f t="shared" si="8"/>
        <v>3.61E-2</v>
      </c>
      <c r="AE10" s="205">
        <f t="shared" si="8"/>
        <v>0.40884999999999999</v>
      </c>
      <c r="AF10" s="205">
        <f t="shared" si="8"/>
        <v>6.1399999999999996E-2</v>
      </c>
      <c r="AG10" s="205">
        <f t="shared" si="8"/>
        <v>49.73115</v>
      </c>
      <c r="AH10" s="205">
        <f t="shared" si="8"/>
        <v>2.9538500000000001</v>
      </c>
      <c r="AI10" s="205">
        <f t="shared" si="8"/>
        <v>2.8847</v>
      </c>
      <c r="AJ10" s="205">
        <f t="shared" si="8"/>
        <v>5.1650000000000001E-2</v>
      </c>
      <c r="AK10" s="205">
        <f t="shared" si="8"/>
        <v>0.33994999999999997</v>
      </c>
      <c r="AL10" s="204"/>
      <c r="AM10" s="206"/>
      <c r="AN10" s="206"/>
      <c r="AO10" s="206"/>
      <c r="AP10" s="206"/>
      <c r="AQ10" s="206"/>
      <c r="AR10" s="206"/>
      <c r="AS10" s="206"/>
      <c r="AT10" s="206"/>
      <c r="AU10" s="169"/>
    </row>
    <row r="11" spans="1:47">
      <c r="A11" s="30"/>
      <c r="B11" s="13"/>
      <c r="C11" s="39"/>
      <c r="D11" s="40"/>
      <c r="E11" s="40"/>
      <c r="F11" s="221"/>
      <c r="G11" s="40"/>
      <c r="H11" s="221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149"/>
      <c r="T11" s="40"/>
      <c r="U11" s="40"/>
      <c r="V11" s="40"/>
      <c r="W11" s="40"/>
      <c r="X11" s="12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39"/>
      <c r="AM11" s="41"/>
      <c r="AN11" s="62"/>
      <c r="AO11" s="62"/>
      <c r="AP11" s="62"/>
      <c r="AQ11" s="62"/>
      <c r="AR11" s="62"/>
      <c r="AS11" s="62"/>
      <c r="AT11" s="62"/>
      <c r="AU11" s="62"/>
    </row>
    <row r="12" spans="1:47" s="469" customFormat="1">
      <c r="A12" s="463" t="s">
        <v>85</v>
      </c>
      <c r="B12" s="126" t="s">
        <v>170</v>
      </c>
      <c r="C12" s="464"/>
      <c r="D12" s="465">
        <f>AVERAGE(D138:D145)</f>
        <v>15.334285714285715</v>
      </c>
      <c r="E12" s="465">
        <f t="shared" ref="E12:AK12" si="10">AVERAGE(E138:E145)</f>
        <v>0.44571428571428573</v>
      </c>
      <c r="F12" s="465">
        <f t="shared" si="10"/>
        <v>514.67608571428559</v>
      </c>
      <c r="G12" s="465">
        <f t="shared" si="10"/>
        <v>562.72075714285711</v>
      </c>
      <c r="H12" s="465">
        <f t="shared" si="10"/>
        <v>1325.5201428571429</v>
      </c>
      <c r="I12" s="465">
        <f t="shared" si="10"/>
        <v>1.4144445993603665</v>
      </c>
      <c r="J12" s="465">
        <f t="shared" si="10"/>
        <v>1.0807514814812742</v>
      </c>
      <c r="K12" s="465">
        <f t="shared" ref="K12" si="11">AVERAGE(K138:K145)</f>
        <v>0.41649238541259459</v>
      </c>
      <c r="L12" s="465">
        <f t="shared" si="10"/>
        <v>0.16015714285714286</v>
      </c>
      <c r="M12" s="465">
        <f t="shared" si="10"/>
        <v>2.4285714285713196E-4</v>
      </c>
      <c r="N12" s="465" t="e">
        <f>AVERAGE(N138:N145)</f>
        <v>#DIV/0!</v>
      </c>
      <c r="O12" s="465">
        <f t="shared" si="10"/>
        <v>0.27139999999999997</v>
      </c>
      <c r="P12" s="465">
        <f t="shared" si="10"/>
        <v>0.19225428571428571</v>
      </c>
      <c r="Q12" s="465">
        <f t="shared" si="10"/>
        <v>0.84582857142857137</v>
      </c>
      <c r="R12" s="465">
        <f t="shared" si="10"/>
        <v>928.74677142857149</v>
      </c>
      <c r="S12" s="466">
        <f t="shared" si="10"/>
        <v>1.6971428571428571E-2</v>
      </c>
      <c r="T12" s="465">
        <f t="shared" si="10"/>
        <v>5.7227428571428574</v>
      </c>
      <c r="U12" s="465">
        <f t="shared" si="10"/>
        <v>3.4027428571428575</v>
      </c>
      <c r="V12" s="465">
        <f t="shared" si="10"/>
        <v>1.8543857142857141</v>
      </c>
      <c r="W12" s="465">
        <f t="shared" si="10"/>
        <v>0.46697142857142865</v>
      </c>
      <c r="X12" s="466">
        <f t="shared" si="10"/>
        <v>4.587142857142857E-2</v>
      </c>
      <c r="Y12" s="465">
        <f t="shared" si="10"/>
        <v>0.54877142857142869</v>
      </c>
      <c r="Z12" s="465">
        <f t="shared" si="10"/>
        <v>6.4285714285714282E-4</v>
      </c>
      <c r="AA12" s="465">
        <f t="shared" si="10"/>
        <v>-1.508185714285714</v>
      </c>
      <c r="AB12" s="465">
        <f t="shared" si="10"/>
        <v>3.7558857142857138</v>
      </c>
      <c r="AC12" s="465">
        <f t="shared" si="10"/>
        <v>1.7832666666666668</v>
      </c>
      <c r="AD12" s="465">
        <f t="shared" si="10"/>
        <v>1.8114285714285715E-2</v>
      </c>
      <c r="AE12" s="465">
        <f t="shared" si="10"/>
        <v>0.57319999999999993</v>
      </c>
      <c r="AF12" s="465">
        <f t="shared" si="10"/>
        <v>2.5142857142857144E-2</v>
      </c>
      <c r="AG12" s="465">
        <f t="shared" si="10"/>
        <v>8.5930857142857135</v>
      </c>
      <c r="AH12" s="465">
        <f t="shared" si="10"/>
        <v>3.2331571428571428</v>
      </c>
      <c r="AI12" s="465">
        <f t="shared" si="10"/>
        <v>1.9614285714285715</v>
      </c>
      <c r="AJ12" s="465">
        <f t="shared" si="10"/>
        <v>4.6185714285714288E-2</v>
      </c>
      <c r="AK12" s="465">
        <f t="shared" si="10"/>
        <v>0.51827142857142861</v>
      </c>
      <c r="AL12" s="464"/>
      <c r="AM12" s="467"/>
      <c r="AN12" s="468"/>
      <c r="AO12" s="468"/>
      <c r="AP12" s="468"/>
      <c r="AQ12" s="468"/>
      <c r="AR12" s="468"/>
      <c r="AS12" s="468"/>
      <c r="AT12" s="468"/>
      <c r="AU12" s="468"/>
    </row>
    <row r="13" spans="1:47">
      <c r="A13" s="30" t="s">
        <v>86</v>
      </c>
      <c r="B13" s="66">
        <f>COUNT(B138:B145)</f>
        <v>7</v>
      </c>
      <c r="C13" s="35"/>
      <c r="D13" s="36">
        <f>STDEV(D138:D145)</f>
        <v>0.29142507000697682</v>
      </c>
      <c r="E13" s="36">
        <f t="shared" ref="E13:AK13" si="12">STDEV(E138:E145)</f>
        <v>1.5531841334436032E-2</v>
      </c>
      <c r="F13" s="219">
        <f t="shared" si="12"/>
        <v>22.357621787318099</v>
      </c>
      <c r="G13" s="36">
        <f t="shared" si="12"/>
        <v>36.09462976759179</v>
      </c>
      <c r="H13" s="219">
        <f t="shared" si="12"/>
        <v>41.296446721352687</v>
      </c>
      <c r="I13" s="36">
        <f t="shared" si="12"/>
        <v>5.0278911458155377E-2</v>
      </c>
      <c r="J13" s="36">
        <f t="shared" si="12"/>
        <v>5.4005179953654628E-2</v>
      </c>
      <c r="K13" s="36">
        <f t="shared" ref="K13" si="13">STDEV(K138:K145)</f>
        <v>1.9478536239828419E-2</v>
      </c>
      <c r="L13" s="36">
        <f t="shared" si="12"/>
        <v>6.2321363760370141E-3</v>
      </c>
      <c r="M13" s="36">
        <f t="shared" si="12"/>
        <v>2.7602622373694864E-4</v>
      </c>
      <c r="N13" s="36" t="e">
        <f t="shared" si="12"/>
        <v>#DIV/0!</v>
      </c>
      <c r="O13" s="36">
        <f t="shared" si="12"/>
        <v>3.2933905528092937E-2</v>
      </c>
      <c r="P13" s="36">
        <f t="shared" si="12"/>
        <v>1.404173167993992E-2</v>
      </c>
      <c r="Q13" s="36">
        <f t="shared" si="12"/>
        <v>6.7820509502937947</v>
      </c>
      <c r="R13" s="36">
        <f t="shared" si="12"/>
        <v>20.579281197741448</v>
      </c>
      <c r="S13" s="151">
        <f t="shared" si="12"/>
        <v>4.2570389888255591E-3</v>
      </c>
      <c r="T13" s="36">
        <f t="shared" si="12"/>
        <v>3.6674359112133272</v>
      </c>
      <c r="U13" s="36">
        <f t="shared" si="12"/>
        <v>0.31820059112213506</v>
      </c>
      <c r="V13" s="36">
        <f t="shared" si="12"/>
        <v>0.17038877534011668</v>
      </c>
      <c r="W13" s="36">
        <f t="shared" si="12"/>
        <v>0.10689104599677939</v>
      </c>
      <c r="X13" s="35">
        <f t="shared" si="12"/>
        <v>3.2775571623361432E-3</v>
      </c>
      <c r="Y13" s="36">
        <f t="shared" si="12"/>
        <v>5.0442928618578922E-2</v>
      </c>
      <c r="Z13" s="36">
        <f t="shared" si="12"/>
        <v>5.8268671644701978E-4</v>
      </c>
      <c r="AA13" s="36">
        <f t="shared" si="12"/>
        <v>1.0521619448047146</v>
      </c>
      <c r="AB13" s="36">
        <f t="shared" si="12"/>
        <v>0.23527341136481639</v>
      </c>
      <c r="AC13" s="36">
        <f t="shared" si="12"/>
        <v>0.15946273127808475</v>
      </c>
      <c r="AD13" s="36">
        <f t="shared" si="12"/>
        <v>2.083609505504467E-3</v>
      </c>
      <c r="AE13" s="36">
        <f t="shared" si="12"/>
        <v>5.3784904945532813E-2</v>
      </c>
      <c r="AF13" s="36">
        <f t="shared" si="12"/>
        <v>6.2753106544236924E-3</v>
      </c>
      <c r="AG13" s="36">
        <f t="shared" si="12"/>
        <v>5.5376950127974647</v>
      </c>
      <c r="AH13" s="36">
        <f t="shared" si="12"/>
        <v>0.3145222983994555</v>
      </c>
      <c r="AI13" s="36">
        <f t="shared" si="12"/>
        <v>0.18368622443618096</v>
      </c>
      <c r="AJ13" s="36">
        <f t="shared" si="12"/>
        <v>3.3820253160044855E-3</v>
      </c>
      <c r="AK13" s="36">
        <f t="shared" si="12"/>
        <v>5.2401867469449186E-2</v>
      </c>
      <c r="AL13" s="35"/>
      <c r="AM13" s="37"/>
      <c r="AN13" s="62"/>
      <c r="AO13" s="62"/>
      <c r="AP13" s="62"/>
      <c r="AQ13" s="62"/>
      <c r="AR13" s="62"/>
      <c r="AS13" s="62"/>
      <c r="AT13" s="62"/>
      <c r="AU13" s="62"/>
    </row>
    <row r="14" spans="1:47">
      <c r="A14" s="30" t="s">
        <v>87</v>
      </c>
      <c r="B14" s="63"/>
      <c r="C14" s="35"/>
      <c r="D14" s="36">
        <f t="shared" ref="D14:AK14" si="14">D13/SQRT(COUNT(D138:D145))</f>
        <v>0.11014832300686414</v>
      </c>
      <c r="E14" s="36">
        <f t="shared" si="14"/>
        <v>5.8704842248330467E-3</v>
      </c>
      <c r="F14" s="219">
        <f t="shared" si="14"/>
        <v>8.450386736583301</v>
      </c>
      <c r="G14" s="36">
        <f t="shared" si="14"/>
        <v>13.642487718570996</v>
      </c>
      <c r="H14" s="219">
        <f t="shared" si="14"/>
        <v>15.608589722189697</v>
      </c>
      <c r="I14" s="36">
        <f t="shared" si="14"/>
        <v>1.9003642272759292E-2</v>
      </c>
      <c r="J14" s="36">
        <f t="shared" si="14"/>
        <v>2.0412039380951551E-2</v>
      </c>
      <c r="K14" s="36">
        <f t="shared" ref="K14" si="15">K13/SQRT(COUNT(K138:K145))</f>
        <v>7.3621946848778826E-3</v>
      </c>
      <c r="L14" s="36">
        <f t="shared" si="14"/>
        <v>2.355526141090465E-3</v>
      </c>
      <c r="M14" s="36">
        <f t="shared" si="14"/>
        <v>1.0432810619146283E-4</v>
      </c>
      <c r="N14" s="36" t="e">
        <f t="shared" si="14"/>
        <v>#DIV/0!</v>
      </c>
      <c r="O14" s="36">
        <f t="shared" si="14"/>
        <v>1.2447846247061321E-2</v>
      </c>
      <c r="P14" s="36">
        <f t="shared" si="14"/>
        <v>5.3072757145454629E-3</v>
      </c>
      <c r="Q14" s="36">
        <f t="shared" si="14"/>
        <v>2.5633743133495228</v>
      </c>
      <c r="R14" s="36">
        <f t="shared" si="14"/>
        <v>7.7782371728130446</v>
      </c>
      <c r="S14" s="151">
        <f t="shared" si="14"/>
        <v>1.6090094979911858E-3</v>
      </c>
      <c r="T14" s="36">
        <f t="shared" si="14"/>
        <v>1.3861604814768602</v>
      </c>
      <c r="U14" s="36">
        <f t="shared" si="14"/>
        <v>0.12026851873470236</v>
      </c>
      <c r="V14" s="36">
        <f t="shared" si="14"/>
        <v>6.440090367811481E-2</v>
      </c>
      <c r="W14" s="36">
        <f t="shared" si="14"/>
        <v>4.0401017869577789E-2</v>
      </c>
      <c r="X14" s="35">
        <f t="shared" si="14"/>
        <v>1.2388001656199986E-3</v>
      </c>
      <c r="Y14" s="36">
        <f t="shared" si="14"/>
        <v>1.9065634932363247E-2</v>
      </c>
      <c r="Z14" s="36">
        <f t="shared" si="14"/>
        <v>2.2023487771137483E-4</v>
      </c>
      <c r="AA14" s="36">
        <f t="shared" si="14"/>
        <v>0.39767983498847753</v>
      </c>
      <c r="AB14" s="36">
        <f t="shared" si="14"/>
        <v>8.892499093958596E-2</v>
      </c>
      <c r="AC14" s="36">
        <f t="shared" si="14"/>
        <v>6.5100387436976478E-2</v>
      </c>
      <c r="AD14" s="36">
        <f t="shared" si="14"/>
        <v>7.8753036870501242E-4</v>
      </c>
      <c r="AE14" s="36">
        <f t="shared" si="14"/>
        <v>2.1957595496775145E-2</v>
      </c>
      <c r="AF14" s="36">
        <f t="shared" si="14"/>
        <v>2.3718444844684394E-3</v>
      </c>
      <c r="AG14" s="36">
        <f t="shared" si="14"/>
        <v>2.0930519771978195</v>
      </c>
      <c r="AH14" s="36">
        <f t="shared" si="14"/>
        <v>0.11887825476420111</v>
      </c>
      <c r="AI14" s="36">
        <f t="shared" si="14"/>
        <v>6.9426867018075766E-2</v>
      </c>
      <c r="AJ14" s="36">
        <f t="shared" si="14"/>
        <v>1.2782854162675004E-3</v>
      </c>
      <c r="AK14" s="36">
        <f t="shared" si="14"/>
        <v>1.9806044222789729E-2</v>
      </c>
      <c r="AL14" s="35"/>
      <c r="AM14" s="37"/>
      <c r="AN14" s="62"/>
      <c r="AO14" s="62"/>
      <c r="AP14" s="62"/>
      <c r="AQ14" s="62"/>
      <c r="AR14" s="62"/>
      <c r="AS14" s="62"/>
      <c r="AT14" s="62"/>
      <c r="AU14" s="62"/>
    </row>
    <row r="15" spans="1:47">
      <c r="A15" s="30" t="s">
        <v>88</v>
      </c>
      <c r="B15" s="63"/>
      <c r="C15" s="67"/>
      <c r="D15" s="67">
        <f>D13/D12*100</f>
        <v>1.9004802404032399</v>
      </c>
      <c r="E15" s="67">
        <f t="shared" ref="E15:AK15" si="16">E13/E12*100</f>
        <v>3.4847079917003922</v>
      </c>
      <c r="F15" s="220">
        <f t="shared" si="16"/>
        <v>4.3440179965403685</v>
      </c>
      <c r="G15" s="67">
        <f t="shared" si="16"/>
        <v>6.4143057296940089</v>
      </c>
      <c r="H15" s="220">
        <f t="shared" si="16"/>
        <v>3.1154899413552997</v>
      </c>
      <c r="I15" s="67">
        <f t="shared" si="16"/>
        <v>3.5546752047335239</v>
      </c>
      <c r="J15" s="67">
        <f t="shared" si="16"/>
        <v>4.9970026300251114</v>
      </c>
      <c r="K15" s="67">
        <f t="shared" ref="K15" si="17">K13/K12*100</f>
        <v>4.6768048881691255</v>
      </c>
      <c r="L15" s="67">
        <f t="shared" si="16"/>
        <v>3.8912634584121935</v>
      </c>
      <c r="M15" s="67">
        <f t="shared" si="16"/>
        <v>113.65785683286632</v>
      </c>
      <c r="N15" s="67" t="e">
        <f t="shared" si="16"/>
        <v>#DIV/0!</v>
      </c>
      <c r="O15" s="67">
        <f t="shared" si="16"/>
        <v>12.134821491559668</v>
      </c>
      <c r="P15" s="67">
        <f t="shared" si="16"/>
        <v>7.3037288234020004</v>
      </c>
      <c r="Q15" s="67">
        <f t="shared" si="16"/>
        <v>801.82334569748286</v>
      </c>
      <c r="R15" s="67">
        <f t="shared" si="16"/>
        <v>2.2158118693739297</v>
      </c>
      <c r="S15" s="144">
        <f t="shared" si="16"/>
        <v>25.083563065470464</v>
      </c>
      <c r="T15" s="67">
        <f t="shared" si="16"/>
        <v>64.085282228534993</v>
      </c>
      <c r="U15" s="67">
        <f t="shared" si="16"/>
        <v>9.3512970118851406</v>
      </c>
      <c r="V15" s="67">
        <f t="shared" si="16"/>
        <v>9.18842148251494</v>
      </c>
      <c r="W15" s="67">
        <f t="shared" si="16"/>
        <v>22.890275390891325</v>
      </c>
      <c r="X15" s="69">
        <f t="shared" si="16"/>
        <v>7.1450950284500161</v>
      </c>
      <c r="Y15" s="67">
        <f t="shared" si="16"/>
        <v>9.1919742888023208</v>
      </c>
      <c r="Z15" s="67">
        <f t="shared" si="16"/>
        <v>90.640155891758639</v>
      </c>
      <c r="AA15" s="67">
        <f t="shared" si="16"/>
        <v>-69.763420700681081</v>
      </c>
      <c r="AB15" s="67">
        <f t="shared" si="16"/>
        <v>6.2641259415839325</v>
      </c>
      <c r="AC15" s="67">
        <f t="shared" si="16"/>
        <v>8.9421696854883219</v>
      </c>
      <c r="AD15" s="67">
        <f t="shared" si="16"/>
        <v>11.502576134488383</v>
      </c>
      <c r="AE15" s="67">
        <f t="shared" si="16"/>
        <v>9.3832702277621802</v>
      </c>
      <c r="AF15" s="67">
        <f t="shared" si="16"/>
        <v>24.958621921003321</v>
      </c>
      <c r="AG15" s="67">
        <f t="shared" si="16"/>
        <v>64.443614283879825</v>
      </c>
      <c r="AH15" s="67">
        <f t="shared" si="16"/>
        <v>9.7280238634337444</v>
      </c>
      <c r="AI15" s="67">
        <f t="shared" si="16"/>
        <v>9.3649204009706235</v>
      </c>
      <c r="AJ15" s="67">
        <f t="shared" si="16"/>
        <v>7.3226653919057831</v>
      </c>
      <c r="AK15" s="67">
        <f t="shared" si="16"/>
        <v>10.11089259037306</v>
      </c>
      <c r="AL15" s="67"/>
      <c r="AM15" s="68"/>
      <c r="AN15" s="62"/>
      <c r="AO15" s="62"/>
      <c r="AP15" s="62"/>
      <c r="AQ15" s="62"/>
      <c r="AR15" s="62"/>
      <c r="AS15" s="62"/>
      <c r="AT15" s="62"/>
      <c r="AU15" s="62"/>
    </row>
    <row r="16" spans="1:47">
      <c r="A16" s="31" t="s">
        <v>89</v>
      </c>
      <c r="B16" s="38"/>
      <c r="C16" s="35"/>
      <c r="D16" s="36">
        <f>MEDIAN(D138:D145)</f>
        <v>15.44</v>
      </c>
      <c r="E16" s="36">
        <f t="shared" ref="E16:AK16" si="18">MEDIAN(E138:E145)</f>
        <v>0.45200000000000001</v>
      </c>
      <c r="F16" s="219">
        <f t="shared" si="18"/>
        <v>512.95809999999994</v>
      </c>
      <c r="G16" s="36">
        <f t="shared" si="18"/>
        <v>559.1481</v>
      </c>
      <c r="H16" s="219">
        <f t="shared" si="18"/>
        <v>1301.605</v>
      </c>
      <c r="I16" s="36">
        <f t="shared" si="18"/>
        <v>1.3909990920761919</v>
      </c>
      <c r="J16" s="36">
        <f t="shared" si="18"/>
        <v>1.0617022658681137</v>
      </c>
      <c r="K16" s="36">
        <f t="shared" ref="K16" si="19">MEDIAN(K138:K145)</f>
        <v>0.41648815918692866</v>
      </c>
      <c r="L16" s="36">
        <f t="shared" si="18"/>
        <v>0.1603</v>
      </c>
      <c r="M16" s="36">
        <f t="shared" si="18"/>
        <v>9.9999999999988987E-5</v>
      </c>
      <c r="N16" s="36" t="e">
        <f t="shared" si="18"/>
        <v>#NUM!</v>
      </c>
      <c r="O16" s="36">
        <f t="shared" si="18"/>
        <v>0.25475000000000003</v>
      </c>
      <c r="P16" s="36">
        <f t="shared" si="18"/>
        <v>0.18776999999999999</v>
      </c>
      <c r="Q16" s="36">
        <f t="shared" si="18"/>
        <v>3.5009000000000001</v>
      </c>
      <c r="R16" s="36">
        <f t="shared" si="18"/>
        <v>929.07870000000003</v>
      </c>
      <c r="S16" s="151">
        <f t="shared" si="18"/>
        <v>1.6E-2</v>
      </c>
      <c r="T16" s="36">
        <f t="shared" si="18"/>
        <v>4.1855000000000002</v>
      </c>
      <c r="U16" s="36">
        <f t="shared" si="18"/>
        <v>3.5289999999999999</v>
      </c>
      <c r="V16" s="36">
        <f t="shared" si="18"/>
        <v>1.853</v>
      </c>
      <c r="W16" s="36">
        <f t="shared" si="18"/>
        <v>0.47</v>
      </c>
      <c r="X16" s="35">
        <f t="shared" si="18"/>
        <v>4.6100000000000002E-2</v>
      </c>
      <c r="Y16" s="36">
        <f t="shared" si="18"/>
        <v>0.54059999999999997</v>
      </c>
      <c r="Z16" s="36">
        <f t="shared" si="18"/>
        <v>5.0000000000000001E-4</v>
      </c>
      <c r="AA16" s="36">
        <f t="shared" si="18"/>
        <v>-1.3185</v>
      </c>
      <c r="AB16" s="36">
        <f t="shared" si="18"/>
        <v>3.7915000000000001</v>
      </c>
      <c r="AC16" s="36">
        <f t="shared" si="18"/>
        <v>1.7437</v>
      </c>
      <c r="AD16" s="36">
        <f t="shared" si="18"/>
        <v>1.77E-2</v>
      </c>
      <c r="AE16" s="36">
        <f t="shared" si="18"/>
        <v>0.57374999999999998</v>
      </c>
      <c r="AF16" s="36">
        <f t="shared" si="18"/>
        <v>2.3599999999999999E-2</v>
      </c>
      <c r="AG16" s="36">
        <f t="shared" si="18"/>
        <v>6.1961000000000004</v>
      </c>
      <c r="AH16" s="36">
        <f t="shared" si="18"/>
        <v>3.2648000000000001</v>
      </c>
      <c r="AI16" s="36">
        <f t="shared" si="18"/>
        <v>1.9278999999999999</v>
      </c>
      <c r="AJ16" s="36">
        <f t="shared" si="18"/>
        <v>4.6399999999999997E-2</v>
      </c>
      <c r="AK16" s="36">
        <f t="shared" si="18"/>
        <v>0.51659999999999995</v>
      </c>
      <c r="AL16" s="35"/>
      <c r="AM16" s="37"/>
      <c r="AN16" s="37"/>
      <c r="AO16" s="37"/>
      <c r="AP16" s="37"/>
      <c r="AQ16" s="37"/>
      <c r="AR16" s="37"/>
      <c r="AS16" s="37"/>
      <c r="AT16" s="37"/>
      <c r="AU16" s="62"/>
    </row>
    <row r="17" spans="1:49">
      <c r="A17" s="31"/>
      <c r="B17" s="38"/>
      <c r="C17" s="35"/>
      <c r="D17" s="36"/>
      <c r="E17" s="36"/>
      <c r="F17" s="219"/>
      <c r="G17" s="36"/>
      <c r="H17" s="219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151"/>
      <c r="T17" s="36"/>
      <c r="U17" s="36"/>
      <c r="V17" s="36"/>
      <c r="W17" s="36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5"/>
      <c r="AM17" s="37"/>
      <c r="AN17" s="37"/>
      <c r="AO17" s="37"/>
      <c r="AP17" s="37"/>
      <c r="AQ17" s="37"/>
      <c r="AR17" s="37"/>
      <c r="AS17" s="37"/>
      <c r="AT17" s="37"/>
      <c r="AU17" s="62"/>
    </row>
    <row r="18" spans="1:49">
      <c r="A18" s="30"/>
      <c r="B18" s="127" t="s">
        <v>490</v>
      </c>
      <c r="C18" s="39"/>
      <c r="D18" s="12">
        <f t="shared" ref="D18:AK18" si="20">_xlfn.T.TEST(D180:D189,D138:D145,2,2)</f>
        <v>0.20980263584032136</v>
      </c>
      <c r="E18" s="12">
        <f t="shared" si="20"/>
        <v>5.1984597698137103E-10</v>
      </c>
      <c r="F18" s="222">
        <f t="shared" si="20"/>
        <v>1.8599384726764395E-4</v>
      </c>
      <c r="G18" s="12">
        <f t="shared" si="20"/>
        <v>7.3434411518176685E-4</v>
      </c>
      <c r="H18" s="222">
        <f t="shared" si="20"/>
        <v>0.33715845892750063</v>
      </c>
      <c r="I18" s="12">
        <f t="shared" si="20"/>
        <v>4.6711009779370517E-2</v>
      </c>
      <c r="J18" s="12">
        <f t="shared" si="20"/>
        <v>0.22544047746580456</v>
      </c>
      <c r="K18" s="12">
        <f t="shared" ref="K18" si="21">_xlfn.T.TEST(K180:K189,K138:K145,2,2)</f>
        <v>4.8090794832017925E-7</v>
      </c>
      <c r="L18" s="12">
        <f t="shared" si="20"/>
        <v>4.325696801258653E-8</v>
      </c>
      <c r="M18" s="12">
        <f t="shared" si="20"/>
        <v>1.7117949020434876E-2</v>
      </c>
      <c r="N18" s="12" t="e">
        <f t="shared" si="20"/>
        <v>#DIV/0!</v>
      </c>
      <c r="O18" s="12">
        <f t="shared" si="20"/>
        <v>1.3682309504163602E-3</v>
      </c>
      <c r="P18" s="12">
        <f t="shared" si="20"/>
        <v>8.7767248732235426E-5</v>
      </c>
      <c r="Q18" s="12">
        <f t="shared" si="20"/>
        <v>8.6916839314968892E-8</v>
      </c>
      <c r="R18" s="12">
        <f t="shared" si="20"/>
        <v>5.5182118483358246E-6</v>
      </c>
      <c r="S18" s="149">
        <f t="shared" si="20"/>
        <v>2.879488480179841E-6</v>
      </c>
      <c r="T18" s="12">
        <f t="shared" si="20"/>
        <v>3.9776922698385845E-6</v>
      </c>
      <c r="U18" s="12">
        <f t="shared" si="20"/>
        <v>2.4853353487167235E-2</v>
      </c>
      <c r="V18" s="12">
        <f t="shared" si="20"/>
        <v>8.7490762258734784E-6</v>
      </c>
      <c r="W18" s="12">
        <f t="shared" si="20"/>
        <v>4.2601202221299445E-7</v>
      </c>
      <c r="X18" s="12">
        <f t="shared" si="20"/>
        <v>2.1449336812515984E-2</v>
      </c>
      <c r="Y18" s="12">
        <f t="shared" si="20"/>
        <v>9.0372541138032307E-7</v>
      </c>
      <c r="Z18" s="12">
        <f t="shared" si="20"/>
        <v>8.3818764227761142E-5</v>
      </c>
      <c r="AA18" s="12">
        <f t="shared" si="20"/>
        <v>4.6550142737747613E-5</v>
      </c>
      <c r="AB18" s="12">
        <f t="shared" si="20"/>
        <v>3.207980696267863E-6</v>
      </c>
      <c r="AC18" s="12">
        <f t="shared" si="20"/>
        <v>8.9032195296545916E-4</v>
      </c>
      <c r="AD18" s="12">
        <f t="shared" si="20"/>
        <v>6.8897297933308252E-10</v>
      </c>
      <c r="AE18" s="12">
        <f t="shared" si="20"/>
        <v>4.3959256050538767E-5</v>
      </c>
      <c r="AF18" s="12">
        <f t="shared" si="20"/>
        <v>3.0683709724884677E-6</v>
      </c>
      <c r="AG18" s="12">
        <f t="shared" si="20"/>
        <v>1.7824621169172857E-6</v>
      </c>
      <c r="AH18" s="12">
        <f t="shared" si="20"/>
        <v>5.3863764622081985E-2</v>
      </c>
      <c r="AI18" s="12">
        <f t="shared" si="20"/>
        <v>2.1602583806314297E-6</v>
      </c>
      <c r="AJ18" s="12">
        <f t="shared" si="20"/>
        <v>5.6999425899555483E-3</v>
      </c>
      <c r="AK18" s="12">
        <f t="shared" si="20"/>
        <v>1.4954390285809693E-6</v>
      </c>
      <c r="AL18" s="39"/>
      <c r="AM18" s="41"/>
      <c r="AN18" s="62"/>
      <c r="AO18" s="62"/>
      <c r="AP18" s="62"/>
      <c r="AQ18" s="62"/>
      <c r="AR18" s="62"/>
      <c r="AS18" s="62"/>
      <c r="AT18" s="62"/>
      <c r="AU18" s="62"/>
    </row>
    <row r="19" spans="1:49">
      <c r="A19" s="30"/>
      <c r="B19" s="127"/>
      <c r="C19" s="39"/>
      <c r="D19" s="15">
        <f>(D12-D6)/D6</f>
        <v>-1.152029173688425E-2</v>
      </c>
      <c r="E19" s="15">
        <f t="shared" ref="E19:AK19" si="22">(E12-E6)/E6</f>
        <v>-0.18486780227818989</v>
      </c>
      <c r="F19" s="223">
        <f t="shared" si="22"/>
        <v>-0.1001010781641706</v>
      </c>
      <c r="G19" s="15">
        <f t="shared" si="22"/>
        <v>-8.9247436933266533E-2</v>
      </c>
      <c r="H19" s="223">
        <f t="shared" si="22"/>
        <v>1.0960801520821158E-2</v>
      </c>
      <c r="I19" s="15">
        <f t="shared" si="22"/>
        <v>-3.2548423236276741E-2</v>
      </c>
      <c r="J19" s="15">
        <f t="shared" si="22"/>
        <v>2.4782211995801669E-2</v>
      </c>
      <c r="K19" s="15">
        <f t="shared" ref="K19" si="23">(K12-K6)/K6</f>
        <v>-0.13162552323499305</v>
      </c>
      <c r="L19" s="15">
        <f t="shared" si="22"/>
        <v>-0.18842027537679717</v>
      </c>
      <c r="M19" s="15">
        <f t="shared" si="22"/>
        <v>23.285714285715873</v>
      </c>
      <c r="N19" s="15" t="e">
        <f t="shared" si="22"/>
        <v>#DIV/0!</v>
      </c>
      <c r="O19" s="15">
        <f t="shared" si="22"/>
        <v>-0.20565233679872649</v>
      </c>
      <c r="P19" s="15">
        <f t="shared" si="22"/>
        <v>-0.20162169665919571</v>
      </c>
      <c r="Q19" s="15">
        <f t="shared" si="22"/>
        <v>-0.98355515551346273</v>
      </c>
      <c r="R19" s="15">
        <f t="shared" si="22"/>
        <v>0.12387576809969215</v>
      </c>
      <c r="S19" s="152">
        <f>(S12-S6)/S6</f>
        <v>-0.67759444203213193</v>
      </c>
      <c r="T19" s="15">
        <f t="shared" si="22"/>
        <v>-0.8672025787215033</v>
      </c>
      <c r="U19" s="15">
        <f t="shared" si="22"/>
        <v>0.10424169148435097</v>
      </c>
      <c r="V19" s="15">
        <f t="shared" si="22"/>
        <v>-0.30685202302323317</v>
      </c>
      <c r="W19" s="15">
        <f t="shared" si="22"/>
        <v>-0.69221092515625793</v>
      </c>
      <c r="X19" s="15">
        <f t="shared" si="22"/>
        <v>-0.12291723572794321</v>
      </c>
      <c r="Y19" s="15">
        <f t="shared" si="22"/>
        <v>0.49329622186026478</v>
      </c>
      <c r="Z19" s="15">
        <f t="shared" si="22"/>
        <v>-0.97101635965477262</v>
      </c>
      <c r="AA19" s="15">
        <f t="shared" si="22"/>
        <v>-1.0776511521273544</v>
      </c>
      <c r="AB19" s="15">
        <f t="shared" si="22"/>
        <v>0.22576325805964317</v>
      </c>
      <c r="AC19" s="15">
        <f t="shared" si="22"/>
        <v>-0.26822328915151761</v>
      </c>
      <c r="AD19" s="15">
        <f t="shared" si="22"/>
        <v>-0.49905183312262963</v>
      </c>
      <c r="AE19" s="15">
        <f t="shared" si="22"/>
        <v>0.4190577575322455</v>
      </c>
      <c r="AF19" s="15">
        <f t="shared" si="22"/>
        <v>-0.62806424344885881</v>
      </c>
      <c r="AG19" s="15">
        <f t="shared" si="22"/>
        <v>-0.83293265084641599</v>
      </c>
      <c r="AH19" s="15">
        <f t="shared" si="22"/>
        <v>8.3908163231097135E-2</v>
      </c>
      <c r="AI19" s="15">
        <f t="shared" si="22"/>
        <v>-0.31514365522745402</v>
      </c>
      <c r="AJ19" s="15">
        <f t="shared" si="22"/>
        <v>-0.15364276551742198</v>
      </c>
      <c r="AK19" s="15">
        <f t="shared" si="22"/>
        <v>0.50515908742029059</v>
      </c>
      <c r="AL19" s="39"/>
      <c r="AM19" s="41"/>
      <c r="AN19" s="62"/>
      <c r="AO19" s="62"/>
      <c r="AP19" s="62"/>
      <c r="AQ19" s="62"/>
      <c r="AR19" s="62"/>
      <c r="AS19" s="62"/>
      <c r="AT19" s="62"/>
      <c r="AU19" s="62"/>
    </row>
    <row r="20" spans="1:49">
      <c r="A20" s="30"/>
      <c r="B20" s="63"/>
      <c r="D20" s="67"/>
      <c r="E20" s="67"/>
      <c r="F20" s="220"/>
      <c r="G20" s="67"/>
      <c r="H20" s="220"/>
      <c r="I20" s="67"/>
      <c r="J20" s="67"/>
      <c r="K20" s="67"/>
      <c r="L20" s="67"/>
      <c r="M20" s="67"/>
      <c r="N20" s="67"/>
      <c r="O20" s="67"/>
      <c r="P20" s="67"/>
      <c r="Q20" s="67"/>
      <c r="R20" s="67"/>
      <c r="T20" s="67"/>
      <c r="U20" s="67"/>
      <c r="V20" s="67"/>
      <c r="W20" s="67"/>
      <c r="X20" s="69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1:49" s="65" customFormat="1">
      <c r="A21" s="30" t="s">
        <v>85</v>
      </c>
      <c r="B21" s="126" t="s">
        <v>348</v>
      </c>
      <c r="C21" s="31"/>
      <c r="D21" s="32">
        <f>AVERAGE(D146:D153)</f>
        <v>15.255714285714287</v>
      </c>
      <c r="E21" s="32">
        <f t="shared" ref="E21:AK21" si="24">AVERAGE(E146:E153)</f>
        <v>0.44128571428571434</v>
      </c>
      <c r="F21" s="218">
        <f t="shared" si="24"/>
        <v>522.83645714285706</v>
      </c>
      <c r="G21" s="32">
        <f t="shared" si="24"/>
        <v>580.1347714285713</v>
      </c>
      <c r="H21" s="218">
        <f t="shared" si="24"/>
        <v>1370.0897142857143</v>
      </c>
      <c r="I21" s="32">
        <f t="shared" si="24"/>
        <v>1.4176447606953144</v>
      </c>
      <c r="J21" s="32">
        <f t="shared" si="24"/>
        <v>1.0848478101221033</v>
      </c>
      <c r="K21" s="32">
        <f t="shared" ref="K21" si="25">AVERAGE(K146:K153)</f>
        <v>0.41456841091128277</v>
      </c>
      <c r="L21" s="32">
        <f t="shared" si="24"/>
        <v>0.15915714285714286</v>
      </c>
      <c r="M21" s="32">
        <f t="shared" si="24"/>
        <v>4.1428571428571626E-4</v>
      </c>
      <c r="N21" s="32" t="e">
        <f t="shared" si="24"/>
        <v>#DIV/0!</v>
      </c>
      <c r="O21" s="32">
        <f t="shared" si="24"/>
        <v>0.27314571428571427</v>
      </c>
      <c r="P21" s="32">
        <f t="shared" si="24"/>
        <v>0.19265142857142856</v>
      </c>
      <c r="Q21" s="32">
        <f t="shared" si="24"/>
        <v>11.348899999999999</v>
      </c>
      <c r="R21" s="32">
        <f t="shared" si="24"/>
        <v>960.74400000000003</v>
      </c>
      <c r="S21" s="150">
        <f t="shared" si="24"/>
        <v>2.475714285714286E-2</v>
      </c>
      <c r="T21" s="32">
        <f t="shared" si="24"/>
        <v>10.077771428571427</v>
      </c>
      <c r="U21" s="32">
        <f t="shared" si="24"/>
        <v>3.1042571428571426</v>
      </c>
      <c r="V21" s="32">
        <f t="shared" si="24"/>
        <v>1.7466142857142857</v>
      </c>
      <c r="W21" s="32">
        <f t="shared" si="24"/>
        <v>0.62929999999999997</v>
      </c>
      <c r="X21" s="33">
        <f t="shared" si="24"/>
        <v>5.0671428571428576E-2</v>
      </c>
      <c r="Y21" s="32">
        <f t="shared" si="24"/>
        <v>0.59878571428571437</v>
      </c>
      <c r="Z21" s="32">
        <f t="shared" si="24"/>
        <v>1.2428571428571428E-3</v>
      </c>
      <c r="AA21" s="32">
        <f t="shared" si="24"/>
        <v>-1.3177999999999999</v>
      </c>
      <c r="AB21" s="32">
        <f t="shared" si="24"/>
        <v>3.9418714285714285</v>
      </c>
      <c r="AC21" s="32">
        <f t="shared" si="24"/>
        <v>1.6581833333333333</v>
      </c>
      <c r="AD21" s="32">
        <f t="shared" si="24"/>
        <v>2.0557142857142854E-2</v>
      </c>
      <c r="AE21" s="32">
        <f t="shared" si="24"/>
        <v>0.64513333333333345</v>
      </c>
      <c r="AF21" s="32">
        <f t="shared" si="24"/>
        <v>3.6285714285714289E-2</v>
      </c>
      <c r="AG21" s="32">
        <f t="shared" si="24"/>
        <v>15.042714285714286</v>
      </c>
      <c r="AH21" s="32">
        <f t="shared" si="24"/>
        <v>2.9253285714285715</v>
      </c>
      <c r="AI21" s="32">
        <f t="shared" si="24"/>
        <v>1.9399142857142857</v>
      </c>
      <c r="AJ21" s="32">
        <f t="shared" si="24"/>
        <v>5.1114285714285716E-2</v>
      </c>
      <c r="AK21" s="32">
        <f t="shared" si="24"/>
        <v>0.53005714285714289</v>
      </c>
      <c r="AL21" s="31"/>
      <c r="AM21" s="34"/>
      <c r="AN21" s="64"/>
      <c r="AO21" s="64"/>
      <c r="AP21" s="64"/>
      <c r="AQ21" s="64"/>
      <c r="AR21" s="64"/>
      <c r="AS21" s="64"/>
      <c r="AT21" s="64"/>
      <c r="AU21" s="64"/>
    </row>
    <row r="22" spans="1:49">
      <c r="A22" s="30" t="s">
        <v>86</v>
      </c>
      <c r="B22" s="66">
        <f>COUNT(B146:B153)</f>
        <v>7</v>
      </c>
      <c r="C22" s="35"/>
      <c r="D22" s="36">
        <f>STDEV(D146:D153)</f>
        <v>0.37349061312868093</v>
      </c>
      <c r="E22" s="36">
        <f t="shared" ref="E22:AK22" si="26">STDEV(E146:E153)</f>
        <v>1.3924969009113173E-2</v>
      </c>
      <c r="F22" s="219">
        <f t="shared" si="26"/>
        <v>19.066433127257689</v>
      </c>
      <c r="G22" s="36">
        <f t="shared" si="26"/>
        <v>20.368750938771726</v>
      </c>
      <c r="H22" s="219">
        <f t="shared" si="26"/>
        <v>19.846462772278311</v>
      </c>
      <c r="I22" s="36">
        <f t="shared" si="26"/>
        <v>4.9433531552620119E-2</v>
      </c>
      <c r="J22" s="36">
        <f t="shared" si="26"/>
        <v>4.5283159500152589E-2</v>
      </c>
      <c r="K22" s="36">
        <f t="shared" ref="K22" si="27">STDEV(K146:K153)</f>
        <v>1.0537316821886626E-2</v>
      </c>
      <c r="L22" s="36">
        <f t="shared" si="26"/>
        <v>5.2986970545777111E-3</v>
      </c>
      <c r="M22" s="36">
        <f t="shared" si="26"/>
        <v>2.5448360411216048E-4</v>
      </c>
      <c r="N22" s="36" t="e">
        <f t="shared" si="26"/>
        <v>#DIV/0!</v>
      </c>
      <c r="O22" s="36">
        <f t="shared" si="26"/>
        <v>3.9646831675491545E-2</v>
      </c>
      <c r="P22" s="36">
        <f t="shared" si="26"/>
        <v>2.2235843008209102E-2</v>
      </c>
      <c r="Q22" s="36">
        <f t="shared" si="26"/>
        <v>10.904010059912212</v>
      </c>
      <c r="R22" s="36">
        <f t="shared" si="26"/>
        <v>29.642842898131974</v>
      </c>
      <c r="S22" s="151">
        <f t="shared" si="26"/>
        <v>7.5764673260601519E-3</v>
      </c>
      <c r="T22" s="36">
        <f t="shared" si="26"/>
        <v>3.5552282138255111</v>
      </c>
      <c r="U22" s="36">
        <f t="shared" si="26"/>
        <v>0.40887739342882079</v>
      </c>
      <c r="V22" s="36">
        <f t="shared" si="26"/>
        <v>0.35234519261926195</v>
      </c>
      <c r="W22" s="36">
        <f t="shared" si="26"/>
        <v>0.16488464654620422</v>
      </c>
      <c r="X22" s="35">
        <f t="shared" si="26"/>
        <v>6.4259147949829645E-3</v>
      </c>
      <c r="Y22" s="36">
        <f t="shared" si="26"/>
        <v>0.12977996029910829</v>
      </c>
      <c r="Z22" s="36">
        <f t="shared" si="26"/>
        <v>1.9594702879920912E-3</v>
      </c>
      <c r="AA22" s="36">
        <f t="shared" si="26"/>
        <v>0.68467726460476774</v>
      </c>
      <c r="AB22" s="36">
        <f t="shared" si="26"/>
        <v>0.35255887316534668</v>
      </c>
      <c r="AC22" s="36">
        <f t="shared" si="26"/>
        <v>0.44843816258952296</v>
      </c>
      <c r="AD22" s="36">
        <f t="shared" si="26"/>
        <v>5.1607031636064192E-3</v>
      </c>
      <c r="AE22" s="36">
        <f t="shared" si="26"/>
        <v>0.19375248815606616</v>
      </c>
      <c r="AF22" s="36">
        <f t="shared" si="26"/>
        <v>1.1006578119686514E-2</v>
      </c>
      <c r="AG22" s="36">
        <f t="shared" si="26"/>
        <v>5.5358141703000801</v>
      </c>
      <c r="AH22" s="36">
        <f t="shared" si="26"/>
        <v>0.40557300088593068</v>
      </c>
      <c r="AI22" s="36">
        <f t="shared" si="26"/>
        <v>0.27923717176486018</v>
      </c>
      <c r="AJ22" s="36">
        <f t="shared" si="26"/>
        <v>6.7716144238107595E-3</v>
      </c>
      <c r="AK22" s="36">
        <f t="shared" si="26"/>
        <v>8.1055595265283942E-2</v>
      </c>
      <c r="AL22" s="35"/>
      <c r="AM22" s="37"/>
      <c r="AN22" s="62"/>
      <c r="AO22" s="62"/>
      <c r="AP22" s="62"/>
      <c r="AQ22" s="62"/>
      <c r="AR22" s="62"/>
      <c r="AS22" s="62"/>
      <c r="AT22" s="62"/>
      <c r="AU22" s="62"/>
    </row>
    <row r="23" spans="1:49">
      <c r="A23" s="30" t="s">
        <v>87</v>
      </c>
      <c r="B23" s="63"/>
      <c r="C23" s="35"/>
      <c r="D23" s="36">
        <f t="shared" ref="D23:AK23" si="28">D22/SQRT(COUNT(D146:D153))</f>
        <v>0.14116618276507503</v>
      </c>
      <c r="E23" s="36">
        <f t="shared" si="28"/>
        <v>5.2631435731992811E-3</v>
      </c>
      <c r="F23" s="219">
        <f t="shared" si="28"/>
        <v>7.2064343491096245</v>
      </c>
      <c r="G23" s="36">
        <f t="shared" si="28"/>
        <v>7.6986642144290576</v>
      </c>
      <c r="H23" s="219">
        <f t="shared" si="28"/>
        <v>7.5012578428214187</v>
      </c>
      <c r="I23" s="36">
        <f t="shared" si="28"/>
        <v>1.8684118702271067E-2</v>
      </c>
      <c r="J23" s="36">
        <f t="shared" si="28"/>
        <v>1.7115425516667955E-2</v>
      </c>
      <c r="K23" s="36">
        <f t="shared" ref="K23" si="29">K22/SQRT(COUNT(K146:K153))</f>
        <v>3.9827313995156434E-3</v>
      </c>
      <c r="L23" s="36">
        <f t="shared" si="28"/>
        <v>2.0027192398690088E-3</v>
      </c>
      <c r="M23" s="36">
        <f t="shared" si="28"/>
        <v>9.6185761317741544E-5</v>
      </c>
      <c r="N23" s="36" t="e">
        <f t="shared" si="28"/>
        <v>#DIV/0!</v>
      </c>
      <c r="O23" s="36">
        <f t="shared" si="28"/>
        <v>1.4985093840712699E-2</v>
      </c>
      <c r="P23" s="36">
        <f t="shared" si="28"/>
        <v>8.4043586845136634E-3</v>
      </c>
      <c r="Q23" s="36">
        <f t="shared" si="28"/>
        <v>4.1213284159820311</v>
      </c>
      <c r="R23" s="36">
        <f t="shared" si="28"/>
        <v>11.203941494487765</v>
      </c>
      <c r="S23" s="151">
        <f t="shared" si="28"/>
        <v>2.8636354801659541E-3</v>
      </c>
      <c r="T23" s="36">
        <f t="shared" si="28"/>
        <v>1.3437499582660954</v>
      </c>
      <c r="U23" s="36">
        <f t="shared" si="28"/>
        <v>0.15454112853271071</v>
      </c>
      <c r="V23" s="36">
        <f t="shared" si="28"/>
        <v>0.133173965045674</v>
      </c>
      <c r="W23" s="36">
        <f t="shared" si="28"/>
        <v>6.2320538539148769E-2</v>
      </c>
      <c r="X23" s="35">
        <f t="shared" si="28"/>
        <v>2.4287674990879325E-3</v>
      </c>
      <c r="Y23" s="36">
        <f t="shared" si="28"/>
        <v>4.9052214301610893E-2</v>
      </c>
      <c r="Z23" s="36">
        <f t="shared" si="28"/>
        <v>7.4061015477816939E-4</v>
      </c>
      <c r="AA23" s="36">
        <f t="shared" si="28"/>
        <v>0.25878368149774028</v>
      </c>
      <c r="AB23" s="36">
        <f t="shared" si="28"/>
        <v>0.13325472870066724</v>
      </c>
      <c r="AC23" s="36">
        <f t="shared" si="28"/>
        <v>0.18307411325592862</v>
      </c>
      <c r="AD23" s="36">
        <f t="shared" si="28"/>
        <v>1.9505624515895519E-3</v>
      </c>
      <c r="AE23" s="36">
        <f t="shared" si="28"/>
        <v>7.9099122062833885E-2</v>
      </c>
      <c r="AF23" s="36">
        <f t="shared" si="28"/>
        <v>4.1600954986422039E-3</v>
      </c>
      <c r="AG23" s="36">
        <f t="shared" si="28"/>
        <v>2.0923410855544819</v>
      </c>
      <c r="AH23" s="36">
        <f t="shared" si="28"/>
        <v>0.15329218554662163</v>
      </c>
      <c r="AI23" s="36">
        <f t="shared" si="28"/>
        <v>0.10554173047069244</v>
      </c>
      <c r="AJ23" s="36">
        <f t="shared" si="28"/>
        <v>2.5594296771173156E-3</v>
      </c>
      <c r="AK23" s="36">
        <f t="shared" si="28"/>
        <v>3.0636135348892257E-2</v>
      </c>
      <c r="AL23" s="35"/>
      <c r="AM23" s="37"/>
      <c r="AN23" s="62"/>
      <c r="AO23" s="62"/>
      <c r="AP23" s="62"/>
      <c r="AQ23" s="62"/>
      <c r="AR23" s="62"/>
      <c r="AS23" s="62"/>
      <c r="AT23" s="62"/>
      <c r="AU23" s="62"/>
    </row>
    <row r="24" spans="1:49">
      <c r="A24" s="30" t="s">
        <v>88</v>
      </c>
      <c r="B24" s="63"/>
      <c r="C24" s="67"/>
      <c r="D24" s="67">
        <f>D22/D21*100</f>
        <v>2.4482014157699843</v>
      </c>
      <c r="E24" s="67">
        <f t="shared" ref="E24:AK24" si="30">E22/E21*100</f>
        <v>3.1555449357006218</v>
      </c>
      <c r="F24" s="220">
        <f t="shared" si="30"/>
        <v>3.6467298457819819</v>
      </c>
      <c r="G24" s="67">
        <f t="shared" si="30"/>
        <v>3.5110377694848469</v>
      </c>
      <c r="H24" s="220">
        <f t="shared" si="30"/>
        <v>1.4485520594266421</v>
      </c>
      <c r="I24" s="67">
        <f t="shared" si="30"/>
        <v>3.4870182519049679</v>
      </c>
      <c r="J24" s="67">
        <f t="shared" si="30"/>
        <v>4.1741485835746692</v>
      </c>
      <c r="K24" s="67">
        <f t="shared" ref="K24" si="31">K22/K21*100</f>
        <v>2.5417558464534342</v>
      </c>
      <c r="L24" s="67">
        <f t="shared" si="30"/>
        <v>3.3292235330799733</v>
      </c>
      <c r="M24" s="67">
        <f t="shared" si="30"/>
        <v>61.427076854659134</v>
      </c>
      <c r="N24" s="67" t="e">
        <f t="shared" si="30"/>
        <v>#DIV/0!</v>
      </c>
      <c r="O24" s="67">
        <f t="shared" si="30"/>
        <v>14.514901608165228</v>
      </c>
      <c r="P24" s="67">
        <f t="shared" si="30"/>
        <v>11.542007849666588</v>
      </c>
      <c r="Q24" s="67">
        <f t="shared" si="30"/>
        <v>96.079884921994321</v>
      </c>
      <c r="R24" s="67">
        <f t="shared" si="30"/>
        <v>3.0854049463886293</v>
      </c>
      <c r="S24" s="144">
        <f t="shared" si="30"/>
        <v>30.603157116226811</v>
      </c>
      <c r="T24" s="67">
        <f t="shared" si="30"/>
        <v>35.277920709196735</v>
      </c>
      <c r="U24" s="67">
        <f t="shared" si="30"/>
        <v>13.171505278473553</v>
      </c>
      <c r="V24" s="67">
        <f t="shared" si="30"/>
        <v>20.173039663142845</v>
      </c>
      <c r="W24" s="67">
        <f t="shared" si="30"/>
        <v>26.201278650278759</v>
      </c>
      <c r="X24" s="69">
        <f t="shared" si="30"/>
        <v>12.681534695483718</v>
      </c>
      <c r="Y24" s="67">
        <f t="shared" si="30"/>
        <v>21.673857141685744</v>
      </c>
      <c r="Z24" s="67">
        <f t="shared" si="30"/>
        <v>157.6585289189039</v>
      </c>
      <c r="AA24" s="67">
        <f t="shared" si="30"/>
        <v>-51.956083214810121</v>
      </c>
      <c r="AB24" s="67">
        <f t="shared" si="30"/>
        <v>8.9439465379295058</v>
      </c>
      <c r="AC24" s="67">
        <f t="shared" si="30"/>
        <v>27.043943427416927</v>
      </c>
      <c r="AD24" s="67">
        <f t="shared" si="30"/>
        <v>25.104184951525323</v>
      </c>
      <c r="AE24" s="67">
        <f t="shared" si="30"/>
        <v>30.032937091464213</v>
      </c>
      <c r="AF24" s="67">
        <f t="shared" si="30"/>
        <v>30.333089306222671</v>
      </c>
      <c r="AG24" s="67">
        <f t="shared" si="30"/>
        <v>36.800633616749032</v>
      </c>
      <c r="AH24" s="67">
        <f t="shared" si="30"/>
        <v>13.864186226707206</v>
      </c>
      <c r="AI24" s="67">
        <f t="shared" si="30"/>
        <v>14.394304625786274</v>
      </c>
      <c r="AJ24" s="67">
        <f t="shared" si="30"/>
        <v>13.247987972799139</v>
      </c>
      <c r="AK24" s="67">
        <f t="shared" si="30"/>
        <v>15.29185982257944</v>
      </c>
      <c r="AL24" s="68"/>
      <c r="AM24" s="68"/>
      <c r="AN24" s="62"/>
      <c r="AO24" s="62"/>
      <c r="AP24" s="62"/>
      <c r="AQ24" s="62"/>
      <c r="AR24" s="62"/>
      <c r="AS24" s="62"/>
      <c r="AT24" s="62"/>
      <c r="AU24" s="62"/>
      <c r="AV24" s="62"/>
      <c r="AW24" s="62"/>
    </row>
    <row r="25" spans="1:49">
      <c r="A25" s="30" t="s">
        <v>89</v>
      </c>
      <c r="B25" s="63"/>
      <c r="C25" s="69"/>
      <c r="D25" s="67">
        <f>MEDIAN(D146:D153)</f>
        <v>15.25</v>
      </c>
      <c r="E25" s="67">
        <f t="shared" ref="E25:AK25" si="32">MEDIAN(E146:E153)</f>
        <v>0.44</v>
      </c>
      <c r="F25" s="220">
        <f t="shared" si="32"/>
        <v>519.51760000000002</v>
      </c>
      <c r="G25" s="67">
        <f t="shared" si="32"/>
        <v>586.8895</v>
      </c>
      <c r="H25" s="220">
        <f t="shared" si="32"/>
        <v>1363.921</v>
      </c>
      <c r="I25" s="67">
        <f t="shared" si="32"/>
        <v>1.39859855304395</v>
      </c>
      <c r="J25" s="67">
        <f t="shared" si="32"/>
        <v>1.0693201136913399</v>
      </c>
      <c r="K25" s="67">
        <f t="shared" ref="K25" si="33">MEDIAN(K146:K153)</f>
        <v>0.41722763615154679</v>
      </c>
      <c r="L25" s="67">
        <f t="shared" si="32"/>
        <v>0.15840000000000001</v>
      </c>
      <c r="M25" s="67">
        <f t="shared" si="32"/>
        <v>4.9999999999994493E-4</v>
      </c>
      <c r="N25" s="67" t="e">
        <f t="shared" si="32"/>
        <v>#NUM!</v>
      </c>
      <c r="O25" s="67">
        <f t="shared" si="32"/>
        <v>0.25302000000000002</v>
      </c>
      <c r="P25" s="67">
        <f t="shared" si="32"/>
        <v>0.18421999999999999</v>
      </c>
      <c r="Q25" s="67">
        <f t="shared" si="32"/>
        <v>10.606999999999999</v>
      </c>
      <c r="R25" s="67">
        <f t="shared" si="32"/>
        <v>962.55960000000005</v>
      </c>
      <c r="S25" s="144">
        <f t="shared" si="32"/>
        <v>2.2100000000000002E-2</v>
      </c>
      <c r="T25" s="67">
        <f t="shared" si="32"/>
        <v>10.836</v>
      </c>
      <c r="U25" s="67">
        <f t="shared" si="32"/>
        <v>2.8833000000000002</v>
      </c>
      <c r="V25" s="67">
        <f t="shared" si="32"/>
        <v>1.8911</v>
      </c>
      <c r="W25" s="67">
        <f t="shared" si="32"/>
        <v>0.54210000000000003</v>
      </c>
      <c r="X25" s="69">
        <f t="shared" si="32"/>
        <v>4.9700000000000001E-2</v>
      </c>
      <c r="Y25" s="67">
        <f t="shared" si="32"/>
        <v>0.53259999999999996</v>
      </c>
      <c r="Z25" s="67">
        <f t="shared" si="32"/>
        <v>4.0000000000000002E-4</v>
      </c>
      <c r="AA25" s="67">
        <f t="shared" si="32"/>
        <v>-0.90590000000000004</v>
      </c>
      <c r="AB25" s="67">
        <f t="shared" si="32"/>
        <v>3.9939</v>
      </c>
      <c r="AC25" s="67">
        <f t="shared" si="32"/>
        <v>1.69035</v>
      </c>
      <c r="AD25" s="67">
        <f t="shared" si="32"/>
        <v>1.7299999999999999E-2</v>
      </c>
      <c r="AE25" s="67">
        <f t="shared" si="32"/>
        <v>0.59175</v>
      </c>
      <c r="AF25" s="67">
        <f t="shared" si="32"/>
        <v>3.2099999999999997E-2</v>
      </c>
      <c r="AG25" s="67">
        <f t="shared" si="32"/>
        <v>15.8752</v>
      </c>
      <c r="AH25" s="67">
        <f t="shared" si="32"/>
        <v>2.8028</v>
      </c>
      <c r="AI25" s="67">
        <f t="shared" si="32"/>
        <v>2.0268999999999999</v>
      </c>
      <c r="AJ25" s="67">
        <f t="shared" si="32"/>
        <v>4.99E-2</v>
      </c>
      <c r="AK25" s="67">
        <f t="shared" si="32"/>
        <v>0.49569999999999997</v>
      </c>
      <c r="AL25" s="55"/>
      <c r="AM25" s="55"/>
      <c r="AN25" s="62"/>
      <c r="AO25" s="62"/>
      <c r="AP25" s="62"/>
      <c r="AQ25" s="62"/>
      <c r="AR25" s="62"/>
      <c r="AS25" s="62"/>
      <c r="AT25" s="62"/>
      <c r="AU25" s="62"/>
      <c r="AV25" s="62"/>
      <c r="AW25" s="62"/>
    </row>
    <row r="26" spans="1:49">
      <c r="A26" s="30"/>
      <c r="B26" s="63"/>
      <c r="C26" s="69"/>
      <c r="D26" s="69"/>
      <c r="E26" s="69"/>
      <c r="F26" s="224"/>
      <c r="G26" s="69"/>
      <c r="H26" s="224"/>
      <c r="I26" s="69"/>
      <c r="J26" s="69"/>
      <c r="K26" s="69"/>
      <c r="L26" s="69"/>
      <c r="M26" s="69"/>
      <c r="N26" s="69"/>
      <c r="O26" s="69"/>
      <c r="P26" s="69"/>
      <c r="Q26" s="69"/>
      <c r="R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55"/>
      <c r="AM26" s="55"/>
      <c r="AN26" s="62"/>
      <c r="AO26" s="62"/>
      <c r="AP26" s="62"/>
      <c r="AQ26" s="62"/>
      <c r="AR26" s="62"/>
      <c r="AS26" s="62"/>
      <c r="AT26" s="62"/>
      <c r="AU26" s="62"/>
      <c r="AV26" s="62"/>
      <c r="AW26" s="62"/>
    </row>
    <row r="27" spans="1:49" s="71" customFormat="1">
      <c r="A27" s="10" t="s">
        <v>153</v>
      </c>
      <c r="B27" s="127" t="s">
        <v>359</v>
      </c>
      <c r="C27" s="11"/>
      <c r="D27" s="12">
        <f t="shared" ref="D27:AK27" si="34">_xlfn.T.TEST(D138:D145,D146:D153,2,2)</f>
        <v>0.66859384922244569</v>
      </c>
      <c r="E27" s="12">
        <f t="shared" si="34"/>
        <v>0.58466544018397815</v>
      </c>
      <c r="F27" s="222">
        <f t="shared" si="34"/>
        <v>0.47659037562427775</v>
      </c>
      <c r="G27" s="12">
        <f t="shared" si="34"/>
        <v>0.28805929425279631</v>
      </c>
      <c r="H27" s="222">
        <f t="shared" si="34"/>
        <v>2.4380402184318233E-2</v>
      </c>
      <c r="I27" s="12">
        <f t="shared" si="34"/>
        <v>0.90640675974189389</v>
      </c>
      <c r="J27" s="12">
        <f t="shared" si="34"/>
        <v>0.88034139895806096</v>
      </c>
      <c r="K27" s="12">
        <f t="shared" ref="K27" si="35">_xlfn.T.TEST(K138:K145,K146:K153,2,2)</f>
        <v>0.82207677348388342</v>
      </c>
      <c r="L27" s="12">
        <f t="shared" si="34"/>
        <v>0.75193390635425894</v>
      </c>
      <c r="M27" s="12">
        <f t="shared" si="34"/>
        <v>0.25028583926797932</v>
      </c>
      <c r="N27" s="12" t="e">
        <f t="shared" si="34"/>
        <v>#DIV/0!</v>
      </c>
      <c r="O27" s="12">
        <f t="shared" si="34"/>
        <v>0.93007384841704399</v>
      </c>
      <c r="P27" s="12">
        <f t="shared" si="34"/>
        <v>0.96878632912284157</v>
      </c>
      <c r="Q27" s="12">
        <f>_xlfn.T.TEST(Q138:Q145,Q146:Q153,2,2)</f>
        <v>5.1340079707770402E-2</v>
      </c>
      <c r="R27" s="12">
        <f t="shared" si="34"/>
        <v>3.698272815867986E-2</v>
      </c>
      <c r="S27" s="149">
        <f t="shared" si="34"/>
        <v>3.5382773405826906E-2</v>
      </c>
      <c r="T27" s="12">
        <f t="shared" si="34"/>
        <v>4.3537616455956427E-2</v>
      </c>
      <c r="U27" s="12">
        <f t="shared" si="34"/>
        <v>0.15335906394358809</v>
      </c>
      <c r="V27" s="12">
        <f t="shared" si="34"/>
        <v>0.48026081896378481</v>
      </c>
      <c r="W27" s="12">
        <f t="shared" si="34"/>
        <v>4.9392038374908021E-2</v>
      </c>
      <c r="X27" s="12">
        <f t="shared" si="34"/>
        <v>0.10375645664065886</v>
      </c>
      <c r="Y27" s="12">
        <f t="shared" si="34"/>
        <v>0.36068265242551711</v>
      </c>
      <c r="Z27" s="12">
        <f t="shared" si="34"/>
        <v>0.45246774355140196</v>
      </c>
      <c r="AA27" s="12">
        <f t="shared" si="34"/>
        <v>0.6952800626834359</v>
      </c>
      <c r="AB27" s="12">
        <f t="shared" si="34"/>
        <v>0.26823659913701964</v>
      </c>
      <c r="AC27" s="12">
        <f t="shared" si="34"/>
        <v>0.53422263755915922</v>
      </c>
      <c r="AD27" s="12">
        <f t="shared" si="34"/>
        <v>0.26809745214159764</v>
      </c>
      <c r="AE27" s="12">
        <f t="shared" si="34"/>
        <v>0.40144173501415636</v>
      </c>
      <c r="AF27" s="12">
        <f t="shared" si="34"/>
        <v>3.8286065489908316E-2</v>
      </c>
      <c r="AG27" s="12">
        <f t="shared" si="34"/>
        <v>4.9958006981547468E-2</v>
      </c>
      <c r="AH27" s="12">
        <f t="shared" si="34"/>
        <v>0.13852959175013285</v>
      </c>
      <c r="AI27" s="12">
        <f t="shared" si="34"/>
        <v>0.86760948106719771</v>
      </c>
      <c r="AJ27" s="12">
        <f t="shared" si="34"/>
        <v>0.11058217798710755</v>
      </c>
      <c r="AK27" s="12">
        <f t="shared" si="34"/>
        <v>0.75220547255492209</v>
      </c>
      <c r="AL27" s="42"/>
      <c r="AM27" s="43"/>
      <c r="AN27" s="42"/>
      <c r="AO27" s="42"/>
      <c r="AP27" s="42"/>
      <c r="AQ27" s="42"/>
      <c r="AR27" s="42"/>
      <c r="AS27" s="42"/>
      <c r="AT27" s="42"/>
      <c r="AU27" s="70"/>
      <c r="AV27" s="70"/>
      <c r="AW27" s="70"/>
    </row>
    <row r="28" spans="1:49">
      <c r="B28" s="13"/>
      <c r="C28" s="14" t="s">
        <v>90</v>
      </c>
      <c r="D28" s="15">
        <f>(D21-D12)/D12</f>
        <v>-5.1239053474938685E-3</v>
      </c>
      <c r="E28" s="15">
        <f t="shared" ref="E28:AK28" si="36">(E21-E12)/E12</f>
        <v>-9.9358974358973555E-3</v>
      </c>
      <c r="F28" s="223">
        <f t="shared" si="36"/>
        <v>1.5855353794505946E-2</v>
      </c>
      <c r="G28" s="15">
        <f t="shared" si="36"/>
        <v>3.0946102600038473E-2</v>
      </c>
      <c r="H28" s="223">
        <f t="shared" si="36"/>
        <v>3.3624212856171481E-2</v>
      </c>
      <c r="I28" s="15">
        <f t="shared" si="36"/>
        <v>2.2624861633994708E-3</v>
      </c>
      <c r="J28" s="15">
        <f t="shared" si="36"/>
        <v>3.79025956570023E-3</v>
      </c>
      <c r="K28" s="15">
        <f t="shared" ref="K28" si="37">(K21-K12)/K12</f>
        <v>-4.6194710124312392E-3</v>
      </c>
      <c r="L28" s="15">
        <f t="shared" si="36"/>
        <v>-6.2438676300062496E-3</v>
      </c>
      <c r="M28" s="15">
        <f t="shared" si="36"/>
        <v>0.70588235294126112</v>
      </c>
      <c r="N28" s="15" t="e">
        <f t="shared" si="36"/>
        <v>#DIV/0!</v>
      </c>
      <c r="O28" s="15">
        <f t="shared" si="36"/>
        <v>6.4322560269502397E-3</v>
      </c>
      <c r="P28" s="15">
        <f t="shared" si="36"/>
        <v>2.0657165361351198E-3</v>
      </c>
      <c r="Q28" s="15">
        <f>(Q21-Q12)/Q12</f>
        <v>12.417494257532766</v>
      </c>
      <c r="R28" s="15">
        <f t="shared" si="36"/>
        <v>3.4452048239383186E-2</v>
      </c>
      <c r="S28" s="406">
        <f>(S21-S12)/S12</f>
        <v>0.45875420875420891</v>
      </c>
      <c r="T28" s="405">
        <f t="shared" si="36"/>
        <v>0.76100371450253601</v>
      </c>
      <c r="U28" s="15">
        <f t="shared" si="36"/>
        <v>-8.7719150937059356E-2</v>
      </c>
      <c r="V28" s="15">
        <f t="shared" si="36"/>
        <v>-5.8117050698344386E-2</v>
      </c>
      <c r="W28" s="405">
        <f t="shared" si="36"/>
        <v>0.34761992168379807</v>
      </c>
      <c r="X28" s="405">
        <f t="shared" si="36"/>
        <v>0.1046402989722829</v>
      </c>
      <c r="Y28" s="394">
        <f t="shared" si="36"/>
        <v>9.1138647368146947E-2</v>
      </c>
      <c r="Z28" s="15">
        <f t="shared" si="36"/>
        <v>0.93333333333333335</v>
      </c>
      <c r="AA28" s="15">
        <f t="shared" si="36"/>
        <v>-0.12623492749093038</v>
      </c>
      <c r="AB28" s="15">
        <f t="shared" si="36"/>
        <v>4.9518470058422692E-2</v>
      </c>
      <c r="AC28" s="15">
        <f t="shared" si="36"/>
        <v>-7.0142809076974899E-2</v>
      </c>
      <c r="AD28" s="15">
        <f t="shared" si="36"/>
        <v>0.13485804416403763</v>
      </c>
      <c r="AE28" s="15">
        <f t="shared" si="36"/>
        <v>0.12549430100023296</v>
      </c>
      <c r="AF28" s="15">
        <f t="shared" si="36"/>
        <v>0.44318181818181829</v>
      </c>
      <c r="AG28" s="15">
        <f t="shared" si="36"/>
        <v>0.75056025109889035</v>
      </c>
      <c r="AH28" s="15">
        <f t="shared" si="36"/>
        <v>-9.5209900981349474E-2</v>
      </c>
      <c r="AI28" s="15">
        <f t="shared" si="36"/>
        <v>-1.0968681718863855E-2</v>
      </c>
      <c r="AJ28" s="15">
        <f t="shared" si="36"/>
        <v>0.10671203216826475</v>
      </c>
      <c r="AK28" s="15">
        <f t="shared" si="36"/>
        <v>2.2740428346977593E-2</v>
      </c>
      <c r="AL28" s="23"/>
      <c r="AM28" s="23"/>
      <c r="AN28" s="23"/>
      <c r="AO28" s="23"/>
      <c r="AP28" s="23"/>
      <c r="AQ28" s="23"/>
      <c r="AR28" s="23"/>
      <c r="AS28" s="23"/>
      <c r="AT28" s="23"/>
      <c r="AU28" s="62"/>
      <c r="AV28" s="62"/>
      <c r="AW28" s="62"/>
    </row>
    <row r="29" spans="1:49">
      <c r="A29" s="30"/>
      <c r="B29" s="13"/>
      <c r="C29" s="19"/>
      <c r="D29" s="19"/>
      <c r="E29" s="19"/>
      <c r="F29" s="225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51"/>
      <c r="T29" s="19"/>
      <c r="U29" s="19"/>
      <c r="V29" s="19"/>
      <c r="W29" s="19"/>
      <c r="X29" s="35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3"/>
      <c r="AM29" s="23"/>
      <c r="AN29" s="23"/>
      <c r="AO29" s="23"/>
      <c r="AP29" s="23"/>
      <c r="AQ29" s="23"/>
      <c r="AR29" s="23"/>
      <c r="AS29" s="23"/>
      <c r="AT29" s="23"/>
      <c r="AU29" s="62"/>
      <c r="AV29" s="62"/>
      <c r="AW29" s="62"/>
    </row>
    <row r="30" spans="1:49" s="65" customFormat="1">
      <c r="A30" s="30" t="s">
        <v>85</v>
      </c>
      <c r="B30" s="126" t="s">
        <v>349</v>
      </c>
      <c r="C30" s="31"/>
      <c r="D30" s="32">
        <f>AVERAGE(D154:D161)</f>
        <v>15.301666666666668</v>
      </c>
      <c r="E30" s="32">
        <f t="shared" ref="E30:AK30" si="38">AVERAGE(E154:E161)</f>
        <v>0.45766666666666661</v>
      </c>
      <c r="F30" s="218">
        <f t="shared" si="38"/>
        <v>552.54308333333336</v>
      </c>
      <c r="G30" s="32">
        <f t="shared" si="38"/>
        <v>616.29353333333336</v>
      </c>
      <c r="H30" s="218">
        <f t="shared" si="38"/>
        <v>1402.9816666666666</v>
      </c>
      <c r="I30" s="32">
        <f t="shared" si="38"/>
        <v>1.396584922103201</v>
      </c>
      <c r="J30" s="32">
        <f t="shared" si="38"/>
        <v>1.053099278360494</v>
      </c>
      <c r="K30" s="32">
        <f t="shared" ref="K30" si="39">AVERAGE(K154:K161)</f>
        <v>0.43120616662192884</v>
      </c>
      <c r="L30" s="32">
        <f t="shared" si="38"/>
        <v>0.16481666666666664</v>
      </c>
      <c r="M30" s="32">
        <f t="shared" si="38"/>
        <v>3.1666666666666882E-4</v>
      </c>
      <c r="N30" s="32" t="e">
        <f t="shared" si="38"/>
        <v>#DIV/0!</v>
      </c>
      <c r="O30" s="32">
        <f t="shared" si="38"/>
        <v>0.2624683333333333</v>
      </c>
      <c r="P30" s="32">
        <f t="shared" si="38"/>
        <v>0.18996666666666664</v>
      </c>
      <c r="Q30" s="32">
        <f t="shared" si="38"/>
        <v>17.121016666666666</v>
      </c>
      <c r="R30" s="32">
        <f t="shared" si="38"/>
        <v>990.34653333333335</v>
      </c>
      <c r="S30" s="150">
        <f>AVERAGE(S154:S161)</f>
        <v>2.3583333333333335E-2</v>
      </c>
      <c r="T30" s="32">
        <f t="shared" si="38"/>
        <v>10.273633333333335</v>
      </c>
      <c r="U30" s="32">
        <f t="shared" si="38"/>
        <v>3.296616666666667</v>
      </c>
      <c r="V30" s="32">
        <f t="shared" si="38"/>
        <v>1.9589166666666664</v>
      </c>
      <c r="W30" s="32">
        <f t="shared" si="38"/>
        <v>0.63046666666666673</v>
      </c>
      <c r="X30" s="33">
        <f t="shared" si="38"/>
        <v>4.8099999999999997E-2</v>
      </c>
      <c r="Y30" s="32">
        <f t="shared" si="38"/>
        <v>0.51736666666666664</v>
      </c>
      <c r="Z30" s="32">
        <f t="shared" si="38"/>
        <v>1.1666666666666668E-3</v>
      </c>
      <c r="AA30" s="32">
        <f t="shared" si="38"/>
        <v>-0.97053333333333336</v>
      </c>
      <c r="AB30" s="32">
        <f t="shared" si="38"/>
        <v>3.8142666666666667</v>
      </c>
      <c r="AC30" s="32">
        <f t="shared" si="38"/>
        <v>1.9846833333333331</v>
      </c>
      <c r="AD30" s="32">
        <f t="shared" si="38"/>
        <v>2.0633333333333333E-2</v>
      </c>
      <c r="AE30" s="32">
        <f t="shared" si="38"/>
        <v>0.51700000000000002</v>
      </c>
      <c r="AF30" s="32">
        <f t="shared" si="38"/>
        <v>3.4616666666666664E-2</v>
      </c>
      <c r="AG30" s="32">
        <f t="shared" si="38"/>
        <v>15.342516666666667</v>
      </c>
      <c r="AH30" s="32">
        <f t="shared" si="38"/>
        <v>3.1032666666666668</v>
      </c>
      <c r="AI30" s="32">
        <f t="shared" si="38"/>
        <v>2.0782833333333333</v>
      </c>
      <c r="AJ30" s="32">
        <f t="shared" si="38"/>
        <v>4.8533333333333338E-2</v>
      </c>
      <c r="AK30" s="32">
        <f t="shared" si="38"/>
        <v>0.48810000000000003</v>
      </c>
      <c r="AL30" s="31"/>
      <c r="AM30" s="34"/>
      <c r="AN30" s="64"/>
      <c r="AO30" s="64"/>
      <c r="AP30" s="64"/>
      <c r="AQ30" s="64"/>
      <c r="AR30" s="64"/>
      <c r="AS30" s="64"/>
      <c r="AT30" s="64"/>
      <c r="AU30" s="64"/>
    </row>
    <row r="31" spans="1:49">
      <c r="A31" s="30" t="s">
        <v>86</v>
      </c>
      <c r="B31" s="66">
        <f>COUNT(B154:B161)</f>
        <v>7</v>
      </c>
      <c r="C31" s="35"/>
      <c r="D31" s="36">
        <f>STDEV(D154:D161)</f>
        <v>0.23146634024554608</v>
      </c>
      <c r="E31" s="36">
        <f t="shared" ref="E31:AK31" si="40">STDEV(E154:E161)</f>
        <v>1.709580845314624E-2</v>
      </c>
      <c r="F31" s="219">
        <f t="shared" si="40"/>
        <v>29.927406862434086</v>
      </c>
      <c r="G31" s="36">
        <f t="shared" si="40"/>
        <v>38.81174268865891</v>
      </c>
      <c r="H31" s="219">
        <f t="shared" si="40"/>
        <v>27.521060471331172</v>
      </c>
      <c r="I31" s="36">
        <f t="shared" si="40"/>
        <v>2.3902097973143993E-2</v>
      </c>
      <c r="J31" s="36">
        <f t="shared" si="40"/>
        <v>2.2933446703756289E-2</v>
      </c>
      <c r="K31" s="36">
        <f t="shared" ref="K31" si="41">STDEV(K154:K161)</f>
        <v>1.9698952366524351E-2</v>
      </c>
      <c r="L31" s="36">
        <f t="shared" si="40"/>
        <v>8.8831113168003593E-3</v>
      </c>
      <c r="M31" s="36">
        <f t="shared" si="40"/>
        <v>2.6394443859774905E-4</v>
      </c>
      <c r="N31" s="36" t="e">
        <f t="shared" si="40"/>
        <v>#DIV/0!</v>
      </c>
      <c r="O31" s="36">
        <f t="shared" si="40"/>
        <v>2.1491476837729583E-2</v>
      </c>
      <c r="P31" s="36">
        <f t="shared" si="40"/>
        <v>1.5131733101884478E-2</v>
      </c>
      <c r="Q31" s="36">
        <f t="shared" si="40"/>
        <v>11.843887982316728</v>
      </c>
      <c r="R31" s="36">
        <f t="shared" si="40"/>
        <v>42.35067572630534</v>
      </c>
      <c r="S31" s="151">
        <f t="shared" si="40"/>
        <v>5.3154178261606618E-3</v>
      </c>
      <c r="T31" s="36">
        <f t="shared" si="40"/>
        <v>6.4388700296454688</v>
      </c>
      <c r="U31" s="36">
        <f t="shared" si="40"/>
        <v>0.22750871997940353</v>
      </c>
      <c r="V31" s="36">
        <f t="shared" si="40"/>
        <v>0.15119139415544353</v>
      </c>
      <c r="W31" s="36">
        <f t="shared" si="40"/>
        <v>0.15167495068951428</v>
      </c>
      <c r="X31" s="35">
        <f t="shared" si="40"/>
        <v>4.7095647357266474E-3</v>
      </c>
      <c r="Y31" s="36">
        <f t="shared" si="40"/>
        <v>4.0654872606695827E-2</v>
      </c>
      <c r="Z31" s="36">
        <f t="shared" si="40"/>
        <v>7.6854841530424529E-4</v>
      </c>
      <c r="AA31" s="36">
        <f t="shared" si="40"/>
        <v>0.97528736414795558</v>
      </c>
      <c r="AB31" s="36">
        <f t="shared" si="40"/>
        <v>9.5814355222308245E-2</v>
      </c>
      <c r="AC31" s="36">
        <f t="shared" si="40"/>
        <v>0.32246852507906443</v>
      </c>
      <c r="AD31" s="36">
        <f t="shared" si="40"/>
        <v>2.2006059771496268E-3</v>
      </c>
      <c r="AE31" s="36">
        <f t="shared" si="40"/>
        <v>7.2874412519072923E-2</v>
      </c>
      <c r="AF31" s="36">
        <f t="shared" si="40"/>
        <v>7.7703067292525102E-3</v>
      </c>
      <c r="AG31" s="36">
        <f t="shared" si="40"/>
        <v>9.6627914089908185</v>
      </c>
      <c r="AH31" s="36">
        <f t="shared" si="40"/>
        <v>0.17765474006247817</v>
      </c>
      <c r="AI31" s="36">
        <f t="shared" si="40"/>
        <v>0.20796376046481438</v>
      </c>
      <c r="AJ31" s="36">
        <f t="shared" si="40"/>
        <v>4.7034738934819947E-3</v>
      </c>
      <c r="AK31" s="36">
        <f t="shared" si="40"/>
        <v>4.5450148514608851E-2</v>
      </c>
      <c r="AL31" s="35"/>
      <c r="AM31" s="37"/>
      <c r="AN31" s="62"/>
      <c r="AO31" s="62"/>
      <c r="AP31" s="62"/>
      <c r="AQ31" s="62"/>
      <c r="AR31" s="62"/>
      <c r="AS31" s="62"/>
      <c r="AT31" s="62"/>
      <c r="AU31" s="62"/>
    </row>
    <row r="32" spans="1:49">
      <c r="A32" s="30" t="s">
        <v>87</v>
      </c>
      <c r="B32" s="63"/>
      <c r="C32" s="35"/>
      <c r="D32" s="36">
        <f t="shared" ref="D32:AK32" si="42">D31/SQRT(COUNT(D154:D161))</f>
        <v>9.4495737705171043E-2</v>
      </c>
      <c r="E32" s="36">
        <f t="shared" si="42"/>
        <v>6.9793345750946111E-3</v>
      </c>
      <c r="F32" s="219">
        <f t="shared" si="42"/>
        <v>12.2178126896052</v>
      </c>
      <c r="G32" s="36">
        <f t="shared" si="42"/>
        <v>15.844827602568335</v>
      </c>
      <c r="H32" s="219">
        <f t="shared" si="42"/>
        <v>11.235425889173548</v>
      </c>
      <c r="I32" s="36">
        <f t="shared" si="42"/>
        <v>9.7579906360358015E-3</v>
      </c>
      <c r="J32" s="36">
        <f t="shared" si="42"/>
        <v>9.3625404112526196E-3</v>
      </c>
      <c r="K32" s="36">
        <f t="shared" ref="K32" si="43">K31/SQRT(COUNT(K154:K161))</f>
        <v>8.0420636275626359E-3</v>
      </c>
      <c r="L32" s="36">
        <f t="shared" si="42"/>
        <v>3.6265150090839422E-3</v>
      </c>
      <c r="M32" s="36">
        <f t="shared" si="42"/>
        <v>1.0775486583497513E-4</v>
      </c>
      <c r="N32" s="36" t="e">
        <f t="shared" si="42"/>
        <v>#DIV/0!</v>
      </c>
      <c r="O32" s="36">
        <f t="shared" si="42"/>
        <v>8.7738586785468115E-3</v>
      </c>
      <c r="P32" s="36">
        <f t="shared" si="42"/>
        <v>6.1775041705997855E-3</v>
      </c>
      <c r="Q32" s="36">
        <f t="shared" si="42"/>
        <v>4.8352470212262961</v>
      </c>
      <c r="R32" s="36">
        <f t="shared" si="42"/>
        <v>17.289590965253577</v>
      </c>
      <c r="S32" s="151">
        <f t="shared" si="42"/>
        <v>2.1700102406312332E-3</v>
      </c>
      <c r="T32" s="36">
        <f t="shared" si="42"/>
        <v>2.6286576821217658</v>
      </c>
      <c r="U32" s="36">
        <f t="shared" si="42"/>
        <v>9.2880045997213209E-2</v>
      </c>
      <c r="V32" s="36">
        <f t="shared" si="42"/>
        <v>6.1723628196807913E-2</v>
      </c>
      <c r="W32" s="36">
        <f t="shared" si="42"/>
        <v>6.1921039325184932E-2</v>
      </c>
      <c r="X32" s="35">
        <f t="shared" si="42"/>
        <v>1.9226717521892988E-3</v>
      </c>
      <c r="Y32" s="36">
        <f t="shared" si="42"/>
        <v>1.6597282240709707E-2</v>
      </c>
      <c r="Z32" s="36">
        <f t="shared" si="42"/>
        <v>3.137585766866692E-4</v>
      </c>
      <c r="AA32" s="36">
        <f t="shared" si="42"/>
        <v>0.39815939912440995</v>
      </c>
      <c r="AB32" s="36">
        <f t="shared" si="42"/>
        <v>3.9116046721404653E-2</v>
      </c>
      <c r="AC32" s="36">
        <f t="shared" si="42"/>
        <v>0.13164722409193141</v>
      </c>
      <c r="AD32" s="36">
        <f t="shared" si="42"/>
        <v>8.9839362815589399E-4</v>
      </c>
      <c r="AE32" s="36">
        <f t="shared" si="42"/>
        <v>2.9750854329469861E-2</v>
      </c>
      <c r="AF32" s="36">
        <f t="shared" si="42"/>
        <v>3.1722144385971885E-3</v>
      </c>
      <c r="AG32" s="36">
        <f t="shared" si="42"/>
        <v>3.9448180738294041</v>
      </c>
      <c r="AH32" s="36">
        <f t="shared" si="42"/>
        <v>7.2527243923308671E-2</v>
      </c>
      <c r="AI32" s="36">
        <f t="shared" si="42"/>
        <v>8.4900849688196778E-2</v>
      </c>
      <c r="AJ32" s="36">
        <f t="shared" si="42"/>
        <v>1.9201851762554343E-3</v>
      </c>
      <c r="AK32" s="36">
        <f t="shared" si="42"/>
        <v>1.8554945432417747E-2</v>
      </c>
      <c r="AL32" s="35"/>
      <c r="AM32" s="37"/>
      <c r="AN32" s="62"/>
      <c r="AO32" s="62"/>
      <c r="AP32" s="62"/>
      <c r="AQ32" s="62"/>
      <c r="AR32" s="62"/>
      <c r="AS32" s="62"/>
      <c r="AT32" s="62"/>
      <c r="AU32" s="62"/>
    </row>
    <row r="33" spans="1:49">
      <c r="A33" s="30" t="s">
        <v>88</v>
      </c>
      <c r="B33" s="63"/>
      <c r="C33" s="67"/>
      <c r="D33" s="67">
        <f>D31/D30*100</f>
        <v>1.5126871162980899</v>
      </c>
      <c r="E33" s="67">
        <f t="shared" ref="E33:AK33" si="44">E31/E30*100</f>
        <v>3.7354279212992516</v>
      </c>
      <c r="F33" s="220">
        <f t="shared" si="44"/>
        <v>5.4163028667177686</v>
      </c>
      <c r="G33" s="67">
        <f t="shared" si="44"/>
        <v>6.2976066743291437</v>
      </c>
      <c r="H33" s="220">
        <f t="shared" si="44"/>
        <v>1.9616122665892171</v>
      </c>
      <c r="I33" s="67">
        <f t="shared" si="44"/>
        <v>1.7114675659786152</v>
      </c>
      <c r="J33" s="67">
        <f t="shared" si="44"/>
        <v>2.1777098489194646</v>
      </c>
      <c r="K33" s="67">
        <f t="shared" ref="K33" si="45">K31/K30*100</f>
        <v>4.5683373502856037</v>
      </c>
      <c r="L33" s="67">
        <f t="shared" si="44"/>
        <v>5.3896923754476855</v>
      </c>
      <c r="M33" s="67">
        <f t="shared" si="44"/>
        <v>83.350875346657034</v>
      </c>
      <c r="N33" s="67" t="e">
        <f t="shared" si="44"/>
        <v>#DIV/0!</v>
      </c>
      <c r="O33" s="67">
        <f t="shared" si="44"/>
        <v>8.1882170564307764</v>
      </c>
      <c r="P33" s="67">
        <f t="shared" si="44"/>
        <v>7.965467504062719</v>
      </c>
      <c r="Q33" s="67">
        <f t="shared" si="44"/>
        <v>69.177480595389468</v>
      </c>
      <c r="R33" s="67">
        <f t="shared" si="44"/>
        <v>4.2763491667669467</v>
      </c>
      <c r="S33" s="144">
        <f t="shared" si="44"/>
        <v>22.538874174532843</v>
      </c>
      <c r="T33" s="67">
        <f t="shared" si="44"/>
        <v>62.67373791465014</v>
      </c>
      <c r="U33" s="67">
        <f t="shared" si="44"/>
        <v>6.9012791896561678</v>
      </c>
      <c r="V33" s="67">
        <f t="shared" si="44"/>
        <v>7.7181126041831059</v>
      </c>
      <c r="W33" s="67">
        <f t="shared" si="44"/>
        <v>24.057568577167327</v>
      </c>
      <c r="X33" s="69">
        <f t="shared" si="44"/>
        <v>9.791194876770577</v>
      </c>
      <c r="Y33" s="67">
        <f t="shared" si="44"/>
        <v>7.8580386457114546</v>
      </c>
      <c r="Z33" s="67">
        <f t="shared" si="44"/>
        <v>65.875578454649585</v>
      </c>
      <c r="AA33" s="67">
        <f t="shared" si="44"/>
        <v>-100.48983694339424</v>
      </c>
      <c r="AB33" s="67">
        <f t="shared" si="44"/>
        <v>2.5119993853508293</v>
      </c>
      <c r="AC33" s="67">
        <f t="shared" si="44"/>
        <v>16.247857764667636</v>
      </c>
      <c r="AD33" s="67">
        <f t="shared" si="44"/>
        <v>10.665295527381067</v>
      </c>
      <c r="AE33" s="67">
        <f t="shared" si="44"/>
        <v>14.09563104817658</v>
      </c>
      <c r="AF33" s="67">
        <f t="shared" si="44"/>
        <v>22.446721413343795</v>
      </c>
      <c r="AG33" s="67">
        <f t="shared" si="44"/>
        <v>62.980485007289012</v>
      </c>
      <c r="AH33" s="67">
        <f t="shared" si="44"/>
        <v>5.7247655179212709</v>
      </c>
      <c r="AI33" s="67">
        <f t="shared" si="44"/>
        <v>10.006516297816999</v>
      </c>
      <c r="AJ33" s="67">
        <f t="shared" si="44"/>
        <v>9.6912236816249884</v>
      </c>
      <c r="AK33" s="67">
        <f t="shared" si="44"/>
        <v>9.311646899120845</v>
      </c>
      <c r="AL33" s="67"/>
      <c r="AM33" s="68"/>
      <c r="AN33" s="62"/>
      <c r="AO33" s="62"/>
      <c r="AP33" s="62"/>
      <c r="AQ33" s="62"/>
      <c r="AR33" s="62"/>
      <c r="AS33" s="62"/>
      <c r="AT33" s="62"/>
      <c r="AU33" s="62"/>
    </row>
    <row r="34" spans="1:49">
      <c r="A34" s="31" t="s">
        <v>89</v>
      </c>
      <c r="B34" s="38"/>
      <c r="C34" s="35"/>
      <c r="D34" s="36">
        <f>MEDIAN(D154:D161)</f>
        <v>15.215</v>
      </c>
      <c r="E34" s="36">
        <f t="shared" ref="E34:AK34" si="46">MEDIAN(E154:E161)</f>
        <v>0.45800000000000002</v>
      </c>
      <c r="F34" s="219">
        <f t="shared" si="46"/>
        <v>558.19155000000001</v>
      </c>
      <c r="G34" s="36">
        <f t="shared" si="46"/>
        <v>628.43319999999994</v>
      </c>
      <c r="H34" s="219">
        <f t="shared" si="46"/>
        <v>1411.4769999999999</v>
      </c>
      <c r="I34" s="36">
        <f t="shared" si="46"/>
        <v>1.3934789421765994</v>
      </c>
      <c r="J34" s="36">
        <f t="shared" si="46"/>
        <v>1.0536453977344622</v>
      </c>
      <c r="K34" s="36">
        <f t="shared" ref="K34" si="47">MEDIAN(K154:K161)</f>
        <v>0.43626858343291708</v>
      </c>
      <c r="L34" s="36">
        <f t="shared" si="46"/>
        <v>0.16644999999999999</v>
      </c>
      <c r="M34" s="36">
        <f t="shared" si="46"/>
        <v>1.9999999999997797E-4</v>
      </c>
      <c r="N34" s="36" t="e">
        <f t="shared" si="46"/>
        <v>#NUM!</v>
      </c>
      <c r="O34" s="36">
        <f t="shared" si="46"/>
        <v>0.26578499999999999</v>
      </c>
      <c r="P34" s="36">
        <f t="shared" si="46"/>
        <v>0.18698500000000001</v>
      </c>
      <c r="Q34" s="36">
        <f t="shared" si="46"/>
        <v>12.930199999999999</v>
      </c>
      <c r="R34" s="36">
        <f t="shared" si="46"/>
        <v>1000.6868999999999</v>
      </c>
      <c r="S34" s="151">
        <f t="shared" si="46"/>
        <v>2.215E-2</v>
      </c>
      <c r="T34" s="36">
        <f t="shared" si="46"/>
        <v>7.8956</v>
      </c>
      <c r="U34" s="36">
        <f t="shared" si="46"/>
        <v>3.3153999999999999</v>
      </c>
      <c r="V34" s="36">
        <f t="shared" si="46"/>
        <v>1.9472499999999999</v>
      </c>
      <c r="W34" s="36">
        <f t="shared" si="46"/>
        <v>0.58084999999999998</v>
      </c>
      <c r="X34" s="35">
        <f t="shared" si="46"/>
        <v>4.7149999999999997E-2</v>
      </c>
      <c r="Y34" s="36">
        <f t="shared" si="46"/>
        <v>0.51605000000000001</v>
      </c>
      <c r="Z34" s="36">
        <f t="shared" si="46"/>
        <v>1.0999999999999998E-3</v>
      </c>
      <c r="AA34" s="36">
        <f t="shared" si="46"/>
        <v>-1.2340499999999999</v>
      </c>
      <c r="AB34" s="36">
        <f t="shared" si="46"/>
        <v>3.81345</v>
      </c>
      <c r="AC34" s="36">
        <f t="shared" si="46"/>
        <v>1.8746</v>
      </c>
      <c r="AD34" s="36">
        <f t="shared" si="46"/>
        <v>2.1049999999999999E-2</v>
      </c>
      <c r="AE34" s="36">
        <f t="shared" si="46"/>
        <v>0.53190000000000004</v>
      </c>
      <c r="AF34" s="36">
        <f t="shared" si="46"/>
        <v>3.295E-2</v>
      </c>
      <c r="AG34" s="36">
        <f t="shared" si="46"/>
        <v>11.71425</v>
      </c>
      <c r="AH34" s="36">
        <f t="shared" si="46"/>
        <v>3.1034999999999999</v>
      </c>
      <c r="AI34" s="36">
        <f t="shared" si="46"/>
        <v>2.0229999999999997</v>
      </c>
      <c r="AJ34" s="36">
        <f t="shared" si="46"/>
        <v>4.7550000000000002E-2</v>
      </c>
      <c r="AK34" s="36">
        <f t="shared" si="46"/>
        <v>0.49770000000000003</v>
      </c>
      <c r="AL34" s="35"/>
      <c r="AM34" s="37"/>
      <c r="AN34" s="37"/>
      <c r="AO34" s="37"/>
      <c r="AP34" s="37"/>
      <c r="AQ34" s="37"/>
      <c r="AR34" s="37"/>
      <c r="AS34" s="37"/>
      <c r="AT34" s="37"/>
      <c r="AU34" s="62"/>
    </row>
    <row r="35" spans="1:49">
      <c r="A35" s="30"/>
      <c r="B35" s="13"/>
      <c r="C35" s="39"/>
      <c r="D35" s="40"/>
      <c r="E35" s="40"/>
      <c r="F35" s="221"/>
      <c r="G35" s="40"/>
      <c r="H35" s="221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14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39"/>
      <c r="AM35" s="41"/>
      <c r="AN35" s="62"/>
      <c r="AO35" s="62"/>
      <c r="AP35" s="62"/>
      <c r="AQ35" s="62"/>
      <c r="AR35" s="62"/>
      <c r="AS35" s="62"/>
      <c r="AT35" s="62"/>
      <c r="AU35" s="62"/>
    </row>
    <row r="36" spans="1:49" s="71" customFormat="1">
      <c r="A36" s="10" t="s">
        <v>153</v>
      </c>
      <c r="B36" s="127" t="s">
        <v>360</v>
      </c>
      <c r="C36" s="11"/>
      <c r="D36" s="12">
        <f>_xlfn.T.TEST(D154:D161,D138:D145,2,2)</f>
        <v>0.82949217452876667</v>
      </c>
      <c r="E36" s="12">
        <f t="shared" ref="E36:Q36" si="48">_xlfn.T.TEST(E154:E161,E138:E145,2,2)</f>
        <v>0.21327614092212119</v>
      </c>
      <c r="F36" s="222">
        <f t="shared" si="48"/>
        <v>2.4233190746467199E-2</v>
      </c>
      <c r="G36" s="12">
        <f t="shared" si="48"/>
        <v>2.5688503019630177E-2</v>
      </c>
      <c r="H36" s="222">
        <f t="shared" si="48"/>
        <v>2.4763614159488889E-3</v>
      </c>
      <c r="I36" s="12">
        <f t="shared" si="48"/>
        <v>0.44452559701544492</v>
      </c>
      <c r="J36" s="12">
        <f t="shared" si="48"/>
        <v>0.26986819671391898</v>
      </c>
      <c r="K36" s="12">
        <f t="shared" ref="K36" si="49">_xlfn.T.TEST(K154:K161,K138:K145,2,2)</f>
        <v>0.20389628178329766</v>
      </c>
      <c r="L36" s="12">
        <f t="shared" si="48"/>
        <v>0.29116893997275645</v>
      </c>
      <c r="M36" s="12">
        <f t="shared" si="48"/>
        <v>0.63357520219686325</v>
      </c>
      <c r="N36" s="12" t="e">
        <f t="shared" si="48"/>
        <v>#DIV/0!</v>
      </c>
      <c r="O36" s="12">
        <f t="shared" si="48"/>
        <v>0.58207245666653873</v>
      </c>
      <c r="P36" s="12">
        <f t="shared" si="48"/>
        <v>0.78269060296537418</v>
      </c>
      <c r="Q36" s="12">
        <f t="shared" si="48"/>
        <v>1.0041872550886158E-2</v>
      </c>
      <c r="R36" s="12">
        <f>_xlfn.T.TEST(R154:R161,R138:R145,2,2)</f>
        <v>5.6926898870414333E-3</v>
      </c>
      <c r="S36" s="149">
        <f t="shared" ref="S36:AK36" si="50">_xlfn.T.TEST(S154:S161,S138:S145,2,2)</f>
        <v>2.9881418577684591E-2</v>
      </c>
      <c r="T36" s="12">
        <f>_xlfn.T.TEST(T154:T161,T138:T145,2,2)</f>
        <v>0.13820455617140234</v>
      </c>
      <c r="U36" s="12">
        <f t="shared" si="50"/>
        <v>0.51072794898132057</v>
      </c>
      <c r="V36" s="12">
        <f t="shared" si="50"/>
        <v>0.27053201108190844</v>
      </c>
      <c r="W36" s="12">
        <f t="shared" si="50"/>
        <v>4.393655696931232E-2</v>
      </c>
      <c r="X36" s="12">
        <f t="shared" si="50"/>
        <v>0.3372901166689618</v>
      </c>
      <c r="Y36" s="12">
        <f t="shared" si="50"/>
        <v>0.24780724273840926</v>
      </c>
      <c r="Z36" s="12">
        <f t="shared" si="50"/>
        <v>0.18971672269166001</v>
      </c>
      <c r="AA36" s="12">
        <f t="shared" si="50"/>
        <v>0.3628273942155944</v>
      </c>
      <c r="AB36" s="12">
        <f t="shared" si="50"/>
        <v>0.58271770879581331</v>
      </c>
      <c r="AC36" s="12">
        <f t="shared" si="50"/>
        <v>0.2002212634059698</v>
      </c>
      <c r="AD36" s="12">
        <f t="shared" si="50"/>
        <v>5.7750392581177729E-2</v>
      </c>
      <c r="AE36" s="12">
        <f t="shared" si="50"/>
        <v>0.15950480770943079</v>
      </c>
      <c r="AF36" s="12">
        <f t="shared" si="50"/>
        <v>3.3142237092912287E-2</v>
      </c>
      <c r="AG36" s="12">
        <f t="shared" si="50"/>
        <v>0.14306111716967349</v>
      </c>
      <c r="AH36" s="12">
        <f t="shared" si="50"/>
        <v>0.39081345492381403</v>
      </c>
      <c r="AI36" s="12">
        <f t="shared" si="50"/>
        <v>0.30470855818693898</v>
      </c>
      <c r="AJ36" s="12">
        <f t="shared" si="50"/>
        <v>0.31829407732480763</v>
      </c>
      <c r="AK36" s="12">
        <f t="shared" si="50"/>
        <v>0.29540326423843299</v>
      </c>
      <c r="AL36" s="42"/>
      <c r="AM36" s="43"/>
      <c r="AN36" s="42"/>
      <c r="AO36" s="42"/>
      <c r="AP36" s="42"/>
      <c r="AQ36" s="42"/>
      <c r="AR36" s="42"/>
      <c r="AS36" s="42"/>
      <c r="AT36" s="42"/>
      <c r="AU36" s="70"/>
      <c r="AV36" s="70"/>
      <c r="AW36" s="70"/>
    </row>
    <row r="37" spans="1:49">
      <c r="B37" s="13"/>
      <c r="C37" s="14" t="s">
        <v>90</v>
      </c>
      <c r="D37" s="15">
        <f t="shared" ref="D37:S37" si="51">(D30-D12)/D12</f>
        <v>-2.1271970685050137E-3</v>
      </c>
      <c r="E37" s="15">
        <f t="shared" si="51"/>
        <v>2.6816239316239155E-2</v>
      </c>
      <c r="F37" s="223">
        <f t="shared" si="51"/>
        <v>7.357442607129222E-2</v>
      </c>
      <c r="G37" s="15">
        <f t="shared" si="51"/>
        <v>9.5203127857741002E-2</v>
      </c>
      <c r="H37" s="223">
        <f t="shared" si="51"/>
        <v>5.8438586714009699E-2</v>
      </c>
      <c r="I37" s="15">
        <f t="shared" si="51"/>
        <v>-1.2626636112324193E-2</v>
      </c>
      <c r="J37" s="15">
        <f t="shared" si="51"/>
        <v>-2.5586088563931637E-2</v>
      </c>
      <c r="K37" s="15">
        <f t="shared" ref="K37" si="52">(K30-K12)/K12</f>
        <v>3.532785165990051E-2</v>
      </c>
      <c r="L37" s="15">
        <f t="shared" si="51"/>
        <v>2.9093449885528911E-2</v>
      </c>
      <c r="M37" s="15">
        <f t="shared" si="51"/>
        <v>0.30392156862751835</v>
      </c>
      <c r="N37" s="15" t="e">
        <f t="shared" si="51"/>
        <v>#DIV/0!</v>
      </c>
      <c r="O37" s="15">
        <f t="shared" si="51"/>
        <v>-3.2909604519774031E-2</v>
      </c>
      <c r="P37" s="15">
        <f t="shared" si="51"/>
        <v>-1.1898923548673232E-2</v>
      </c>
      <c r="Q37" s="15">
        <f t="shared" si="51"/>
        <v>19.241710016664413</v>
      </c>
      <c r="R37" s="15">
        <f t="shared" si="51"/>
        <v>6.6325680798880071E-2</v>
      </c>
      <c r="S37" s="406">
        <f t="shared" si="51"/>
        <v>0.38959034792368136</v>
      </c>
      <c r="T37" s="405">
        <f>(T30-T12)/T12</f>
        <v>0.79522889456937085</v>
      </c>
      <c r="U37" s="15">
        <f t="shared" ref="U37:AK37" si="53">(U30-U12)/U12</f>
        <v>-3.1188425024070234E-2</v>
      </c>
      <c r="V37" s="15">
        <f t="shared" si="53"/>
        <v>5.6369584588401737E-2</v>
      </c>
      <c r="W37" s="405">
        <f t="shared" si="53"/>
        <v>0.35011829009626361</v>
      </c>
      <c r="X37" s="405">
        <f t="shared" si="53"/>
        <v>4.858299595141697E-2</v>
      </c>
      <c r="Y37" s="394">
        <f t="shared" si="53"/>
        <v>-5.7227399732736578E-2</v>
      </c>
      <c r="Z37" s="15">
        <f t="shared" si="53"/>
        <v>0.8148148148148151</v>
      </c>
      <c r="AA37" s="15">
        <f t="shared" si="53"/>
        <v>-0.35648950647103572</v>
      </c>
      <c r="AB37" s="15">
        <f t="shared" si="53"/>
        <v>1.5543857513794354E-2</v>
      </c>
      <c r="AC37" s="15">
        <f t="shared" si="53"/>
        <v>0.11294814759430241</v>
      </c>
      <c r="AD37" s="15">
        <f t="shared" si="53"/>
        <v>0.13906414300736064</v>
      </c>
      <c r="AE37" s="15">
        <f t="shared" si="53"/>
        <v>-9.804605722260977E-2</v>
      </c>
      <c r="AF37" s="15">
        <f t="shared" si="53"/>
        <v>0.37679924242424223</v>
      </c>
      <c r="AG37" s="15">
        <f t="shared" si="53"/>
        <v>0.7854490431953044</v>
      </c>
      <c r="AH37" s="15">
        <f t="shared" si="53"/>
        <v>-4.017450140876596E-2</v>
      </c>
      <c r="AI37" s="15">
        <f t="shared" si="53"/>
        <v>5.9576353483855218E-2</v>
      </c>
      <c r="AJ37" s="15">
        <f t="shared" si="53"/>
        <v>5.0829982472419884E-2</v>
      </c>
      <c r="AK37" s="15">
        <f t="shared" si="53"/>
        <v>-5.821549656826263E-2</v>
      </c>
      <c r="AL37" s="23"/>
      <c r="AM37" s="23"/>
      <c r="AN37" s="23"/>
      <c r="AO37" s="23"/>
      <c r="AP37" s="23"/>
      <c r="AQ37" s="23"/>
      <c r="AR37" s="23"/>
      <c r="AS37" s="23"/>
      <c r="AT37" s="23"/>
      <c r="AU37" s="62"/>
      <c r="AV37" s="62"/>
      <c r="AW37" s="62"/>
    </row>
    <row r="38" spans="1:49" s="71" customFormat="1">
      <c r="A38" s="10" t="s">
        <v>153</v>
      </c>
      <c r="B38" s="127" t="s">
        <v>361</v>
      </c>
      <c r="C38" s="11"/>
      <c r="D38" s="12">
        <f t="shared" ref="D38:Q38" si="54">_xlfn.T.TEST(D146:D153,D154:D161,2,2)</f>
        <v>0.79920132586690984</v>
      </c>
      <c r="E38" s="12">
        <f t="shared" si="54"/>
        <v>8.3089199294623467E-2</v>
      </c>
      <c r="F38" s="222">
        <f t="shared" si="54"/>
        <v>5.2765777584591583E-2</v>
      </c>
      <c r="G38" s="12">
        <f t="shared" si="54"/>
        <v>5.4333576640103014E-2</v>
      </c>
      <c r="H38" s="222">
        <f t="shared" si="54"/>
        <v>2.9491426326849438E-2</v>
      </c>
      <c r="I38" s="12">
        <f t="shared" si="54"/>
        <v>0.36322931464941777</v>
      </c>
      <c r="J38" s="12">
        <f t="shared" si="54"/>
        <v>0.14970135383105657</v>
      </c>
      <c r="K38" s="12">
        <f t="shared" ref="K38" si="55">_xlfn.T.TEST(K146:K153,K154:K161,2,2)</f>
        <v>7.8074093438140077E-2</v>
      </c>
      <c r="L38" s="12">
        <f t="shared" si="54"/>
        <v>0.18278073309193738</v>
      </c>
      <c r="M38" s="12">
        <f t="shared" si="54"/>
        <v>0.51183048068455683</v>
      </c>
      <c r="N38" s="12" t="e">
        <f t="shared" si="54"/>
        <v>#DIV/0!</v>
      </c>
      <c r="O38" s="12">
        <f t="shared" si="54"/>
        <v>0.56876640392706279</v>
      </c>
      <c r="P38" s="12">
        <f t="shared" si="54"/>
        <v>0.80749060334481948</v>
      </c>
      <c r="Q38" s="12">
        <f t="shared" si="54"/>
        <v>0.37989724671232894</v>
      </c>
      <c r="R38" s="12">
        <f>_xlfn.T.TEST(R146:R153,R154:R161,2,2)</f>
        <v>0.16723888566797748</v>
      </c>
      <c r="S38" s="149">
        <f t="shared" ref="S38:AK38" si="56">_xlfn.T.TEST(S146:S153,S154:S161,2,2)</f>
        <v>0.7567957168124172</v>
      </c>
      <c r="T38" s="12">
        <f>_xlfn.T.TEST(T146:T153,T154:T161,2,2)</f>
        <v>0.94592368237085944</v>
      </c>
      <c r="U38" s="12">
        <f t="shared" si="56"/>
        <v>0.3292621695477046</v>
      </c>
      <c r="V38" s="12">
        <f t="shared" si="56"/>
        <v>0.1993959089848478</v>
      </c>
      <c r="W38" s="12">
        <f t="shared" si="56"/>
        <v>0.98971445068560848</v>
      </c>
      <c r="X38" s="12">
        <f t="shared" si="56"/>
        <v>0.43542061769922802</v>
      </c>
      <c r="Y38" s="12">
        <f t="shared" si="56"/>
        <v>0.17011120965821303</v>
      </c>
      <c r="Z38" s="12">
        <f t="shared" si="56"/>
        <v>0.93060953372070332</v>
      </c>
      <c r="AA38" s="12">
        <f t="shared" si="56"/>
        <v>0.4675510784113236</v>
      </c>
      <c r="AB38" s="12">
        <f t="shared" si="56"/>
        <v>0.41081505515564976</v>
      </c>
      <c r="AC38" s="12">
        <f t="shared" si="56"/>
        <v>0.17825007784441516</v>
      </c>
      <c r="AD38" s="12">
        <f t="shared" si="56"/>
        <v>0.97388900609244056</v>
      </c>
      <c r="AE38" s="12">
        <f t="shared" si="56"/>
        <v>0.16042097022900315</v>
      </c>
      <c r="AF38" s="12">
        <f t="shared" si="56"/>
        <v>0.76219634436530281</v>
      </c>
      <c r="AG38" s="12">
        <f t="shared" si="56"/>
        <v>0.94540116450209699</v>
      </c>
      <c r="AH38" s="12">
        <f t="shared" si="56"/>
        <v>0.34278113344885541</v>
      </c>
      <c r="AI38" s="12">
        <f t="shared" si="56"/>
        <v>0.34004393339502215</v>
      </c>
      <c r="AJ38" s="12">
        <f t="shared" si="56"/>
        <v>0.44993352200131576</v>
      </c>
      <c r="AK38" s="12">
        <f t="shared" si="56"/>
        <v>0.28599712164031887</v>
      </c>
      <c r="AL38" s="42"/>
      <c r="AM38" s="43"/>
      <c r="AN38" s="42"/>
      <c r="AO38" s="42"/>
      <c r="AP38" s="42"/>
      <c r="AQ38" s="42"/>
      <c r="AR38" s="42"/>
      <c r="AS38" s="42"/>
      <c r="AT38" s="42"/>
      <c r="AU38" s="70"/>
      <c r="AV38" s="70"/>
      <c r="AW38" s="70"/>
    </row>
    <row r="39" spans="1:49" ht="9.75" customHeight="1">
      <c r="B39" s="13"/>
      <c r="C39" s="14" t="s">
        <v>90</v>
      </c>
      <c r="D39" s="15">
        <f t="shared" ref="D39:AK39" si="57">(D30-D21)/D21</f>
        <v>3.0121422105690012E-3</v>
      </c>
      <c r="E39" s="15">
        <f t="shared" si="57"/>
        <v>3.7120966871695013E-2</v>
      </c>
      <c r="F39" s="223">
        <f t="shared" si="57"/>
        <v>5.6818199619846743E-2</v>
      </c>
      <c r="G39" s="15">
        <f t="shared" si="57"/>
        <v>6.2328210073879502E-2</v>
      </c>
      <c r="H39" s="223">
        <f t="shared" si="57"/>
        <v>2.4007152260171683E-2</v>
      </c>
      <c r="I39" s="15">
        <f t="shared" si="57"/>
        <v>-1.4855511885632205E-2</v>
      </c>
      <c r="J39" s="15">
        <f t="shared" si="57"/>
        <v>-2.9265424574195245E-2</v>
      </c>
      <c r="K39" s="15">
        <f t="shared" ref="K39" si="58">(K30-K21)/K21</f>
        <v>4.0132714584002728E-2</v>
      </c>
      <c r="L39" s="15">
        <f t="shared" si="57"/>
        <v>3.5559345360978788E-2</v>
      </c>
      <c r="M39" s="15">
        <f t="shared" si="57"/>
        <v>-0.23563218390804444</v>
      </c>
      <c r="N39" s="15" t="e">
        <f t="shared" si="57"/>
        <v>#DIV/0!</v>
      </c>
      <c r="O39" s="15">
        <f t="shared" si="57"/>
        <v>-3.9090420950966397E-2</v>
      </c>
      <c r="P39" s="15">
        <f t="shared" si="57"/>
        <v>-1.393585256372233E-2</v>
      </c>
      <c r="Q39" s="15">
        <f t="shared" si="57"/>
        <v>0.50860582670273491</v>
      </c>
      <c r="R39" s="15">
        <f t="shared" si="57"/>
        <v>3.0812092850263262E-2</v>
      </c>
      <c r="S39" s="152">
        <f>(S30-S21)/S21</f>
        <v>-4.7412964031544567E-2</v>
      </c>
      <c r="T39" s="15">
        <f t="shared" si="57"/>
        <v>1.943504138292124E-2</v>
      </c>
      <c r="U39" s="15">
        <f t="shared" si="57"/>
        <v>6.1966362629507436E-2</v>
      </c>
      <c r="V39" s="15">
        <f t="shared" si="57"/>
        <v>0.12155080986616272</v>
      </c>
      <c r="W39" s="15">
        <f t="shared" si="57"/>
        <v>1.8539117538006679E-3</v>
      </c>
      <c r="X39" s="15">
        <f t="shared" si="57"/>
        <v>-5.0747110234000706E-2</v>
      </c>
      <c r="Y39" s="15">
        <f t="shared" si="57"/>
        <v>-0.13597359735973613</v>
      </c>
      <c r="Z39" s="15">
        <f t="shared" si="57"/>
        <v>-6.1302681992337023E-2</v>
      </c>
      <c r="AA39" s="15">
        <f t="shared" si="57"/>
        <v>-0.26352000809429849</v>
      </c>
      <c r="AB39" s="15">
        <f t="shared" si="57"/>
        <v>-3.2371619474917006E-2</v>
      </c>
      <c r="AC39" s="15">
        <f t="shared" si="57"/>
        <v>0.19690223236272614</v>
      </c>
      <c r="AD39" s="15">
        <f t="shared" si="57"/>
        <v>3.7062775075285474E-3</v>
      </c>
      <c r="AE39" s="15">
        <f t="shared" si="57"/>
        <v>-0.19861527332851103</v>
      </c>
      <c r="AF39" s="15">
        <f t="shared" si="57"/>
        <v>-4.5997375328084164E-2</v>
      </c>
      <c r="AG39" s="15">
        <f t="shared" si="57"/>
        <v>1.9930072143768345E-2</v>
      </c>
      <c r="AH39" s="15">
        <f t="shared" si="57"/>
        <v>6.0826704041385696E-2</v>
      </c>
      <c r="AI39" s="15">
        <f t="shared" si="57"/>
        <v>7.1327402781664356E-2</v>
      </c>
      <c r="AJ39" s="15">
        <f t="shared" si="57"/>
        <v>-5.0493758151667546E-2</v>
      </c>
      <c r="AK39" s="15">
        <f t="shared" si="57"/>
        <v>-7.9155886157826649E-2</v>
      </c>
      <c r="AL39" s="23"/>
      <c r="AM39" s="23"/>
      <c r="AN39" s="23"/>
      <c r="AO39" s="23"/>
      <c r="AP39" s="23"/>
      <c r="AQ39" s="23"/>
      <c r="AR39" s="23"/>
      <c r="AS39" s="23"/>
      <c r="AT39" s="23"/>
      <c r="AU39" s="62"/>
      <c r="AV39" s="62"/>
      <c r="AW39" s="62"/>
    </row>
    <row r="40" spans="1:49" ht="9.75" customHeight="1">
      <c r="B40" s="13"/>
      <c r="C40" s="14"/>
      <c r="D40" s="15"/>
      <c r="E40" s="15"/>
      <c r="F40" s="223"/>
      <c r="G40" s="15"/>
      <c r="H40" s="223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2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3"/>
      <c r="AM40" s="23"/>
      <c r="AN40" s="23"/>
      <c r="AO40" s="23"/>
      <c r="AP40" s="23"/>
      <c r="AQ40" s="23"/>
      <c r="AR40" s="23"/>
      <c r="AS40" s="23"/>
      <c r="AT40" s="23"/>
      <c r="AU40" s="62"/>
      <c r="AV40" s="62"/>
      <c r="AW40" s="62"/>
    </row>
    <row r="41" spans="1:49" s="65" customFormat="1">
      <c r="A41" s="30" t="s">
        <v>85</v>
      </c>
      <c r="B41" s="426" t="s">
        <v>963</v>
      </c>
      <c r="C41" s="31"/>
      <c r="D41" s="32">
        <f>AVERAGE(D146:D161)</f>
        <v>15.276923076923076</v>
      </c>
      <c r="E41" s="32">
        <f t="shared" ref="E41:AK41" si="59">AVERAGE(E146:E161)</f>
        <v>0.44884615384615389</v>
      </c>
      <c r="F41" s="32">
        <f t="shared" si="59"/>
        <v>536.54720769230767</v>
      </c>
      <c r="G41" s="32">
        <f t="shared" si="59"/>
        <v>596.82343076923075</v>
      </c>
      <c r="H41" s="32">
        <f t="shared" si="59"/>
        <v>1385.2706153846154</v>
      </c>
      <c r="I41" s="32">
        <f t="shared" si="59"/>
        <v>1.4079248351912621</v>
      </c>
      <c r="J41" s="32">
        <f t="shared" si="59"/>
        <v>1.0701946416167452</v>
      </c>
      <c r="K41" s="32">
        <f t="shared" ref="K41" si="60">AVERAGE(K146:K161)</f>
        <v>0.4222473750854272</v>
      </c>
      <c r="L41" s="32">
        <f t="shared" si="59"/>
        <v>0.16176923076923078</v>
      </c>
      <c r="M41" s="32">
        <f t="shared" si="59"/>
        <v>3.6923076923077127E-4</v>
      </c>
      <c r="N41" s="32" t="e">
        <f t="shared" si="59"/>
        <v>#DIV/0!</v>
      </c>
      <c r="O41" s="32">
        <f t="shared" si="59"/>
        <v>0.26821769230769232</v>
      </c>
      <c r="P41" s="32">
        <f t="shared" si="59"/>
        <v>0.19141230769230766</v>
      </c>
      <c r="Q41" s="32">
        <f t="shared" si="59"/>
        <v>14.012953846153845</v>
      </c>
      <c r="R41" s="32">
        <f t="shared" si="59"/>
        <v>974.40670769230769</v>
      </c>
      <c r="S41" s="32">
        <f t="shared" si="59"/>
        <v>2.4215384615384614E-2</v>
      </c>
      <c r="T41" s="32">
        <f t="shared" si="59"/>
        <v>10.168169230769232</v>
      </c>
      <c r="U41" s="32">
        <f t="shared" si="59"/>
        <v>3.1930384615384613</v>
      </c>
      <c r="V41" s="32">
        <f t="shared" si="59"/>
        <v>1.8446</v>
      </c>
      <c r="W41" s="32">
        <f t="shared" si="59"/>
        <v>0.62983846153846146</v>
      </c>
      <c r="X41" s="32">
        <f t="shared" si="59"/>
        <v>4.9484615384615384E-2</v>
      </c>
      <c r="Y41" s="32">
        <f t="shared" si="59"/>
        <v>0.5612076923076923</v>
      </c>
      <c r="Z41" s="32">
        <f t="shared" si="59"/>
        <v>1.2076923076923078E-3</v>
      </c>
      <c r="AA41" s="32">
        <f t="shared" si="59"/>
        <v>-1.1575230769230767</v>
      </c>
      <c r="AB41" s="32">
        <f t="shared" si="59"/>
        <v>3.8829769230769235</v>
      </c>
      <c r="AC41" s="32">
        <f t="shared" si="59"/>
        <v>1.8214333333333335</v>
      </c>
      <c r="AD41" s="32">
        <f t="shared" si="59"/>
        <v>2.0592307692307691E-2</v>
      </c>
      <c r="AE41" s="32">
        <f t="shared" si="59"/>
        <v>0.58106666666666673</v>
      </c>
      <c r="AF41" s="32">
        <f t="shared" si="59"/>
        <v>3.5515384615384622E-2</v>
      </c>
      <c r="AG41" s="32">
        <f t="shared" si="59"/>
        <v>15.181084615384616</v>
      </c>
      <c r="AH41" s="32">
        <f t="shared" si="59"/>
        <v>3.007453846153846</v>
      </c>
      <c r="AI41" s="32">
        <f t="shared" si="59"/>
        <v>2.0037769230769231</v>
      </c>
      <c r="AJ41" s="32">
        <f t="shared" si="59"/>
        <v>4.9923076923076917E-2</v>
      </c>
      <c r="AK41" s="32">
        <f t="shared" si="59"/>
        <v>0.51069230769230767</v>
      </c>
      <c r="AL41" s="31"/>
      <c r="AM41" s="34"/>
      <c r="AN41" s="64"/>
      <c r="AO41" s="64"/>
      <c r="AP41" s="64"/>
      <c r="AQ41" s="64"/>
      <c r="AR41" s="64"/>
      <c r="AS41" s="64"/>
      <c r="AT41" s="64"/>
      <c r="AU41" s="64"/>
    </row>
    <row r="42" spans="1:49">
      <c r="A42" s="30" t="s">
        <v>86</v>
      </c>
      <c r="B42" s="66">
        <f>COUNT(D146:D161)</f>
        <v>13</v>
      </c>
      <c r="C42" s="35"/>
      <c r="D42" s="36">
        <f>STDEV(D146:D161)</f>
        <v>0.30436777685843097</v>
      </c>
      <c r="E42" s="36">
        <f t="shared" ref="E42:AK42" si="61">STDEV(E146:E161)</f>
        <v>1.7057970540904299E-2</v>
      </c>
      <c r="F42" s="36">
        <f t="shared" si="61"/>
        <v>28.152150051504695</v>
      </c>
      <c r="G42" s="36">
        <f t="shared" si="61"/>
        <v>34.454271335046023</v>
      </c>
      <c r="H42" s="36">
        <f t="shared" si="61"/>
        <v>28.351429545199498</v>
      </c>
      <c r="I42" s="36">
        <f t="shared" si="61"/>
        <v>3.9740298736370021E-2</v>
      </c>
      <c r="J42" s="36">
        <f t="shared" si="61"/>
        <v>3.8933295727405934E-2</v>
      </c>
      <c r="K42" s="36">
        <f t="shared" ref="K42" si="62">STDEV(K146:K161)</f>
        <v>1.7080151752846991E-2</v>
      </c>
      <c r="L42" s="36">
        <f t="shared" si="61"/>
        <v>7.4525593607592958E-3</v>
      </c>
      <c r="M42" s="36">
        <f t="shared" si="61"/>
        <v>2.5293153020999561E-4</v>
      </c>
      <c r="N42" s="36" t="e">
        <f t="shared" si="61"/>
        <v>#DIV/0!</v>
      </c>
      <c r="O42" s="36">
        <f t="shared" si="61"/>
        <v>3.1766037984469565E-2</v>
      </c>
      <c r="P42" s="36">
        <f t="shared" si="61"/>
        <v>1.8562350405164279E-2</v>
      </c>
      <c r="Q42" s="36">
        <f t="shared" si="61"/>
        <v>11.263560835175184</v>
      </c>
      <c r="R42" s="36">
        <f t="shared" si="61"/>
        <v>37.717417287496019</v>
      </c>
      <c r="S42" s="36">
        <f t="shared" si="61"/>
        <v>6.3909892496970891E-3</v>
      </c>
      <c r="T42" s="36">
        <f t="shared" si="61"/>
        <v>4.8584725017891151</v>
      </c>
      <c r="U42" s="36">
        <f t="shared" si="61"/>
        <v>0.33929227208623086</v>
      </c>
      <c r="V42" s="36">
        <f t="shared" si="61"/>
        <v>0.28936643435846815</v>
      </c>
      <c r="W42" s="36">
        <f t="shared" si="61"/>
        <v>0.15224775060441004</v>
      </c>
      <c r="X42" s="36">
        <f t="shared" si="61"/>
        <v>5.6274396418866121E-3</v>
      </c>
      <c r="Y42" s="36">
        <f t="shared" si="61"/>
        <v>0.1043783539304524</v>
      </c>
      <c r="Z42" s="36">
        <f t="shared" si="61"/>
        <v>1.4722214159004401E-3</v>
      </c>
      <c r="AA42" s="36">
        <f t="shared" si="61"/>
        <v>0.81436257194798956</v>
      </c>
      <c r="AB42" s="36">
        <f t="shared" si="61"/>
        <v>0.26525067437503386</v>
      </c>
      <c r="AC42" s="36">
        <f t="shared" si="61"/>
        <v>0.40956966625368058</v>
      </c>
      <c r="AD42" s="36">
        <f t="shared" si="61"/>
        <v>3.916091065178289E-3</v>
      </c>
      <c r="AE42" s="36">
        <f t="shared" si="61"/>
        <v>0.15477490596072543</v>
      </c>
      <c r="AF42" s="36">
        <f t="shared" si="61"/>
        <v>9.2994485637452259E-3</v>
      </c>
      <c r="AG42" s="36">
        <f t="shared" si="61"/>
        <v>7.3655137098333876</v>
      </c>
      <c r="AH42" s="36">
        <f t="shared" si="61"/>
        <v>0.32236564285343489</v>
      </c>
      <c r="AI42" s="36">
        <f t="shared" si="61"/>
        <v>0.24932263286033238</v>
      </c>
      <c r="AJ42" s="36">
        <f t="shared" si="61"/>
        <v>5.8256836288619164E-3</v>
      </c>
      <c r="AK42" s="36">
        <f t="shared" si="61"/>
        <v>6.796818448777471E-2</v>
      </c>
      <c r="AL42" s="35"/>
      <c r="AM42" s="37"/>
      <c r="AN42" s="62"/>
      <c r="AO42" s="62"/>
      <c r="AP42" s="62"/>
      <c r="AQ42" s="62"/>
      <c r="AR42" s="62"/>
      <c r="AS42" s="62"/>
      <c r="AT42" s="62"/>
      <c r="AU42" s="62"/>
    </row>
    <row r="43" spans="1:49">
      <c r="A43" s="30" t="s">
        <v>87</v>
      </c>
      <c r="B43" s="63"/>
      <c r="C43" s="35"/>
      <c r="D43" s="36">
        <f>D42/SQRT(COUNT(D146:D161))</f>
        <v>8.4416432774004208E-2</v>
      </c>
      <c r="E43" s="36">
        <f t="shared" ref="E43:AK43" si="63">E42/SQRT(COUNT(E146:E161))</f>
        <v>4.7310298031218966E-3</v>
      </c>
      <c r="F43" s="36">
        <f t="shared" si="63"/>
        <v>7.8080015788658743</v>
      </c>
      <c r="G43" s="36">
        <f t="shared" si="63"/>
        <v>9.5558955351736579</v>
      </c>
      <c r="H43" s="36">
        <f t="shared" si="63"/>
        <v>7.8632717659939599</v>
      </c>
      <c r="I43" s="36">
        <f t="shared" si="63"/>
        <v>1.1021975753556838E-2</v>
      </c>
      <c r="J43" s="36">
        <f t="shared" si="63"/>
        <v>1.0798153389843473E-2</v>
      </c>
      <c r="K43" s="36">
        <f t="shared" ref="K43" si="64">K42/SQRT(COUNT(K146:K161))</f>
        <v>4.7371817644304591E-3</v>
      </c>
      <c r="L43" s="36">
        <f t="shared" si="63"/>
        <v>2.066968069896675E-3</v>
      </c>
      <c r="M43" s="36">
        <f t="shared" si="63"/>
        <v>7.0150584719516022E-5</v>
      </c>
      <c r="N43" s="36" t="e">
        <f t="shared" si="63"/>
        <v>#DIV/0!</v>
      </c>
      <c r="O43" s="36">
        <f t="shared" si="63"/>
        <v>8.8103137516416744E-3</v>
      </c>
      <c r="P43" s="36">
        <f t="shared" si="63"/>
        <v>5.1482697060730434E-3</v>
      </c>
      <c r="Q43" s="36">
        <f t="shared" si="63"/>
        <v>3.1239497027332401</v>
      </c>
      <c r="R43" s="36">
        <f t="shared" si="63"/>
        <v>10.460929385241446</v>
      </c>
      <c r="S43" s="36">
        <f t="shared" si="63"/>
        <v>1.7725414954401528E-3</v>
      </c>
      <c r="T43" s="36">
        <f t="shared" si="63"/>
        <v>1.3474978250486511</v>
      </c>
      <c r="U43" s="36">
        <f t="shared" si="63"/>
        <v>9.4102744951968048E-2</v>
      </c>
      <c r="V43" s="36">
        <f t="shared" si="63"/>
        <v>8.0255808959818584E-2</v>
      </c>
      <c r="W43" s="36">
        <f t="shared" si="63"/>
        <v>4.2225928567557997E-2</v>
      </c>
      <c r="X43" s="36">
        <f t="shared" si="63"/>
        <v>1.5607709368000685E-3</v>
      </c>
      <c r="Y43" s="36">
        <f t="shared" si="63"/>
        <v>2.8949346703444182E-2</v>
      </c>
      <c r="Z43" s="36">
        <f t="shared" si="63"/>
        <v>4.0832075414347937E-4</v>
      </c>
      <c r="AA43" s="36">
        <f t="shared" si="63"/>
        <v>0.22586353922901606</v>
      </c>
      <c r="AB43" s="36">
        <f t="shared" si="63"/>
        <v>7.3567300562352819E-2</v>
      </c>
      <c r="AC43" s="36">
        <f t="shared" si="63"/>
        <v>0.11823257853173384</v>
      </c>
      <c r="AD43" s="36">
        <f t="shared" si="63"/>
        <v>1.0861282411451319E-3</v>
      </c>
      <c r="AE43" s="36">
        <f t="shared" si="63"/>
        <v>4.4679666810111922E-2</v>
      </c>
      <c r="AF43" s="36">
        <f t="shared" si="63"/>
        <v>2.5792029715479511E-3</v>
      </c>
      <c r="AG43" s="36">
        <f t="shared" si="63"/>
        <v>2.042825950072098</v>
      </c>
      <c r="AH43" s="36">
        <f t="shared" si="63"/>
        <v>8.9408142673536237E-2</v>
      </c>
      <c r="AI43" s="36">
        <f t="shared" si="63"/>
        <v>6.914965668550857E-2</v>
      </c>
      <c r="AJ43" s="36">
        <f t="shared" si="63"/>
        <v>1.6157539260379049E-3</v>
      </c>
      <c r="AK43" s="36">
        <f t="shared" si="63"/>
        <v>1.8850982636220603E-2</v>
      </c>
      <c r="AL43" s="35"/>
      <c r="AM43" s="37"/>
      <c r="AN43" s="62"/>
      <c r="AO43" s="62"/>
      <c r="AP43" s="62"/>
      <c r="AQ43" s="62"/>
      <c r="AR43" s="62"/>
      <c r="AS43" s="62"/>
      <c r="AT43" s="62"/>
      <c r="AU43" s="62"/>
    </row>
    <row r="44" spans="1:49">
      <c r="A44" s="30" t="s">
        <v>88</v>
      </c>
      <c r="B44" s="63"/>
      <c r="C44" s="67"/>
      <c r="D44" s="67">
        <f>D42/D41*100</f>
        <v>1.9923369079353488</v>
      </c>
      <c r="E44" s="67">
        <f t="shared" ref="E44:AK44" si="65">E42/E41*100</f>
        <v>3.8004047477593126</v>
      </c>
      <c r="F44" s="67">
        <f t="shared" si="65"/>
        <v>5.2469101782464289</v>
      </c>
      <c r="G44" s="67">
        <f t="shared" si="65"/>
        <v>5.7729421397948091</v>
      </c>
      <c r="H44" s="67">
        <f t="shared" si="65"/>
        <v>2.0466347318951703</v>
      </c>
      <c r="I44" s="67">
        <f t="shared" si="65"/>
        <v>2.822615081647553</v>
      </c>
      <c r="J44" s="67">
        <f t="shared" si="65"/>
        <v>3.6379639939692963</v>
      </c>
      <c r="K44" s="67">
        <f t="shared" ref="K44" si="66">K42/K41*100</f>
        <v>4.0450581248471726</v>
      </c>
      <c r="L44" s="67">
        <f t="shared" si="65"/>
        <v>4.6069078311873914</v>
      </c>
      <c r="M44" s="67">
        <f t="shared" si="65"/>
        <v>68.502289431873436</v>
      </c>
      <c r="N44" s="67" t="e">
        <f t="shared" si="65"/>
        <v>#DIV/0!</v>
      </c>
      <c r="O44" s="67">
        <f t="shared" si="65"/>
        <v>11.843379051978568</v>
      </c>
      <c r="P44" s="67">
        <f t="shared" si="65"/>
        <v>9.6975741157684432</v>
      </c>
      <c r="Q44" s="67">
        <f t="shared" si="65"/>
        <v>80.379632722951627</v>
      </c>
      <c r="R44" s="67">
        <f t="shared" si="65"/>
        <v>3.8708084611632416</v>
      </c>
      <c r="S44" s="67">
        <f t="shared" si="65"/>
        <v>26.392268184899038</v>
      </c>
      <c r="T44" s="67">
        <f t="shared" si="65"/>
        <v>47.781192381094613</v>
      </c>
      <c r="U44" s="67">
        <f t="shared" si="65"/>
        <v>10.626000161700338</v>
      </c>
      <c r="V44" s="67">
        <f t="shared" si="65"/>
        <v>15.687218603408226</v>
      </c>
      <c r="W44" s="67">
        <f t="shared" si="65"/>
        <v>24.172507698644715</v>
      </c>
      <c r="X44" s="67">
        <f t="shared" si="65"/>
        <v>11.372099385127617</v>
      </c>
      <c r="Y44" s="67">
        <f t="shared" si="65"/>
        <v>18.598881547978692</v>
      </c>
      <c r="Z44" s="67">
        <f t="shared" si="65"/>
        <v>121.9036841191447</v>
      </c>
      <c r="AA44" s="67">
        <f t="shared" si="65"/>
        <v>-70.35389515626116</v>
      </c>
      <c r="AB44" s="67">
        <f t="shared" si="65"/>
        <v>6.831116425097</v>
      </c>
      <c r="AC44" s="67">
        <f t="shared" si="65"/>
        <v>22.486118967864897</v>
      </c>
      <c r="AD44" s="67">
        <f t="shared" si="65"/>
        <v>19.017252090891954</v>
      </c>
      <c r="AE44" s="67">
        <f t="shared" si="65"/>
        <v>26.636342237389641</v>
      </c>
      <c r="AF44" s="67">
        <f t="shared" si="65"/>
        <v>26.184282289081199</v>
      </c>
      <c r="AG44" s="67">
        <f t="shared" si="65"/>
        <v>48.517704080043956</v>
      </c>
      <c r="AH44" s="67">
        <f t="shared" si="65"/>
        <v>10.718889111655026</v>
      </c>
      <c r="AI44" s="67">
        <f t="shared" si="65"/>
        <v>12.442634206879779</v>
      </c>
      <c r="AJ44" s="67">
        <f t="shared" si="65"/>
        <v>11.669320057812776</v>
      </c>
      <c r="AK44" s="67">
        <f t="shared" si="65"/>
        <v>13.309028443155164</v>
      </c>
      <c r="AL44" s="67"/>
      <c r="AM44" s="68"/>
      <c r="AN44" s="62"/>
      <c r="AO44" s="62"/>
      <c r="AP44" s="62"/>
      <c r="AQ44" s="62"/>
      <c r="AR44" s="62"/>
      <c r="AS44" s="62"/>
      <c r="AT44" s="62"/>
      <c r="AU44" s="62"/>
    </row>
    <row r="45" spans="1:49">
      <c r="A45" s="31" t="s">
        <v>89</v>
      </c>
      <c r="B45" s="38"/>
      <c r="C45" s="35"/>
      <c r="D45" s="36">
        <f>MEDIAN(D146:D161)</f>
        <v>15.24</v>
      </c>
      <c r="E45" s="36">
        <f t="shared" ref="E45:AK45" si="67">MEDIAN(E146:E161)</f>
        <v>0.45100000000000001</v>
      </c>
      <c r="F45" s="36">
        <f t="shared" si="67"/>
        <v>533.45669999999996</v>
      </c>
      <c r="G45" s="36">
        <f t="shared" si="67"/>
        <v>587.02620000000002</v>
      </c>
      <c r="H45" s="36">
        <f t="shared" si="67"/>
        <v>1386.8789999999999</v>
      </c>
      <c r="I45" s="36">
        <f t="shared" si="67"/>
        <v>1.3964119602616922</v>
      </c>
      <c r="J45" s="36">
        <f t="shared" si="67"/>
        <v>1.0580863855518514</v>
      </c>
      <c r="K45" s="36">
        <f t="shared" ref="K45" si="68">MEDIAN(K146:K161)</f>
        <v>0.4172775758399293</v>
      </c>
      <c r="L45" s="36">
        <f t="shared" si="67"/>
        <v>0.15890000000000001</v>
      </c>
      <c r="M45" s="36">
        <f t="shared" si="67"/>
        <v>2.9999999999996696E-4</v>
      </c>
      <c r="N45" s="36" t="e">
        <f t="shared" si="67"/>
        <v>#NUM!</v>
      </c>
      <c r="O45" s="36">
        <f t="shared" si="67"/>
        <v>0.26356999999999997</v>
      </c>
      <c r="P45" s="36">
        <f t="shared" si="67"/>
        <v>0.18421999999999999</v>
      </c>
      <c r="Q45" s="36">
        <f t="shared" si="67"/>
        <v>10.606999999999999</v>
      </c>
      <c r="R45" s="36">
        <f t="shared" si="67"/>
        <v>970.75900000000001</v>
      </c>
      <c r="S45" s="36">
        <f t="shared" si="67"/>
        <v>2.2100000000000002E-2</v>
      </c>
      <c r="T45" s="36">
        <f t="shared" si="67"/>
        <v>8.1760000000000002</v>
      </c>
      <c r="U45" s="36">
        <f t="shared" si="67"/>
        <v>3.2847</v>
      </c>
      <c r="V45" s="36">
        <f t="shared" si="67"/>
        <v>1.8911</v>
      </c>
      <c r="W45" s="36">
        <f t="shared" si="67"/>
        <v>0.57689999999999997</v>
      </c>
      <c r="X45" s="36">
        <f t="shared" si="67"/>
        <v>4.7500000000000001E-2</v>
      </c>
      <c r="Y45" s="36">
        <f t="shared" si="67"/>
        <v>0.53259999999999996</v>
      </c>
      <c r="Z45" s="36">
        <f t="shared" si="67"/>
        <v>8.0000000000000004E-4</v>
      </c>
      <c r="AA45" s="36">
        <f t="shared" si="67"/>
        <v>-0.90590000000000004</v>
      </c>
      <c r="AB45" s="36">
        <f t="shared" si="67"/>
        <v>3.8348</v>
      </c>
      <c r="AC45" s="36">
        <f t="shared" si="67"/>
        <v>1.7382499999999999</v>
      </c>
      <c r="AD45" s="36">
        <f t="shared" si="67"/>
        <v>2.0899999999999998E-2</v>
      </c>
      <c r="AE45" s="36">
        <f t="shared" si="67"/>
        <v>0.57509999999999994</v>
      </c>
      <c r="AF45" s="36">
        <f t="shared" si="67"/>
        <v>3.2599999999999997E-2</v>
      </c>
      <c r="AG45" s="36">
        <f t="shared" si="67"/>
        <v>12.0891</v>
      </c>
      <c r="AH45" s="36">
        <f t="shared" si="67"/>
        <v>3.0627</v>
      </c>
      <c r="AI45" s="36">
        <f t="shared" si="67"/>
        <v>2.0230999999999999</v>
      </c>
      <c r="AJ45" s="36">
        <f t="shared" si="67"/>
        <v>4.7600000000000003E-2</v>
      </c>
      <c r="AK45" s="36">
        <f t="shared" si="67"/>
        <v>0.49569999999999997</v>
      </c>
      <c r="AL45" s="35"/>
      <c r="AM45" s="37"/>
      <c r="AN45" s="37"/>
      <c r="AO45" s="37"/>
      <c r="AP45" s="37"/>
      <c r="AQ45" s="37"/>
      <c r="AR45" s="37"/>
      <c r="AS45" s="37"/>
      <c r="AT45" s="37"/>
      <c r="AU45" s="62"/>
    </row>
    <row r="46" spans="1:49">
      <c r="A46" s="30"/>
      <c r="B46" s="13"/>
      <c r="C46" s="39"/>
      <c r="D46" s="40"/>
      <c r="E46" s="40"/>
      <c r="F46" s="221"/>
      <c r="G46" s="40"/>
      <c r="H46" s="221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4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39"/>
      <c r="AM46" s="41"/>
      <c r="AN46" s="62"/>
      <c r="AO46" s="62"/>
      <c r="AP46" s="62"/>
      <c r="AQ46" s="62"/>
      <c r="AR46" s="62"/>
      <c r="AS46" s="62"/>
      <c r="AT46" s="62"/>
      <c r="AU46" s="62"/>
    </row>
    <row r="47" spans="1:49" s="71" customFormat="1">
      <c r="A47" s="10" t="s">
        <v>153</v>
      </c>
      <c r="B47" s="127" t="s">
        <v>360</v>
      </c>
      <c r="C47" s="11"/>
      <c r="D47" s="12">
        <f>_xlfn.T.TEST(D146:D161,D138:D145,2,2)</f>
        <v>0.68829836341805239</v>
      </c>
      <c r="E47" s="12">
        <f t="shared" ref="E47:AK47" si="69">_xlfn.T.TEST(E146:E161,E138:E145,2,2)</f>
        <v>0.69148300211057545</v>
      </c>
      <c r="F47" s="12">
        <f t="shared" si="69"/>
        <v>9.3722123880790556E-2</v>
      </c>
      <c r="G47" s="12">
        <f t="shared" si="69"/>
        <v>5.2310835722550193E-2</v>
      </c>
      <c r="H47" s="12">
        <f t="shared" si="69"/>
        <v>1.2122435233673766E-3</v>
      </c>
      <c r="I47" s="12">
        <f t="shared" si="69"/>
        <v>0.7530790584261573</v>
      </c>
      <c r="J47" s="12">
        <f t="shared" si="69"/>
        <v>0.61919118098102244</v>
      </c>
      <c r="K47" s="12">
        <f t="shared" ref="K47" si="70">_xlfn.T.TEST(K146:K161,K138:K145,2,2)</f>
        <v>0.50193917178942649</v>
      </c>
      <c r="L47" s="12">
        <f t="shared" si="69"/>
        <v>0.63252902699900582</v>
      </c>
      <c r="M47" s="12">
        <f>_xlfn.T.TEST(M146:M161,M138:M145,2,2)</f>
        <v>0.31511191928726573</v>
      </c>
      <c r="N47" s="12" t="e">
        <f t="shared" si="69"/>
        <v>#DIV/0!</v>
      </c>
      <c r="O47" s="12">
        <f t="shared" si="69"/>
        <v>0.83520203934142911</v>
      </c>
      <c r="P47" s="12">
        <f t="shared" si="69"/>
        <v>0.91793526766591083</v>
      </c>
      <c r="Q47" s="12">
        <f t="shared" si="69"/>
        <v>1.1588160584286571E-2</v>
      </c>
      <c r="R47" s="12">
        <f t="shared" si="69"/>
        <v>8.5551592233982631E-3</v>
      </c>
      <c r="S47" s="12">
        <f t="shared" si="69"/>
        <v>1.5323546708351369E-2</v>
      </c>
      <c r="T47" s="12">
        <f t="shared" si="69"/>
        <v>4.9236130438131735E-2</v>
      </c>
      <c r="U47" s="12">
        <f t="shared" si="69"/>
        <v>0.19511575358079455</v>
      </c>
      <c r="V47" s="12">
        <f t="shared" si="69"/>
        <v>0.9358963289117378</v>
      </c>
      <c r="W47" s="12">
        <f>_xlfn.T.TEST(W146:W161,W138:W145,2,2)</f>
        <v>2.2160507584295976E-2</v>
      </c>
      <c r="X47" s="12">
        <f t="shared" si="69"/>
        <v>0.1383069110304645</v>
      </c>
      <c r="Y47" s="12">
        <f t="shared" si="69"/>
        <v>0.77171331377852237</v>
      </c>
      <c r="Z47" s="12">
        <f t="shared" si="69"/>
        <v>0.34722564068110262</v>
      </c>
      <c r="AA47" s="12">
        <f t="shared" si="69"/>
        <v>0.41712789668344807</v>
      </c>
      <c r="AB47" s="12">
        <f t="shared" si="69"/>
        <v>0.30297701612432265</v>
      </c>
      <c r="AC47" s="12">
        <f t="shared" si="69"/>
        <v>0.83063656129805996</v>
      </c>
      <c r="AD47" s="12">
        <f t="shared" si="69"/>
        <v>0.13920746069027001</v>
      </c>
      <c r="AE47" s="12">
        <f t="shared" si="69"/>
        <v>0.90647141053120928</v>
      </c>
      <c r="AF47" s="12">
        <f t="shared" si="69"/>
        <v>1.6995663471101964E-2</v>
      </c>
      <c r="AG47" s="12">
        <f t="shared" si="69"/>
        <v>5.381742204695969E-2</v>
      </c>
      <c r="AH47" s="12">
        <f t="shared" si="69"/>
        <v>0.1495231951886454</v>
      </c>
      <c r="AI47" s="12">
        <f t="shared" si="69"/>
        <v>0.69854507083357431</v>
      </c>
      <c r="AJ47" s="12">
        <f t="shared" si="69"/>
        <v>0.1384412853105072</v>
      </c>
      <c r="AK47" s="12">
        <f t="shared" si="69"/>
        <v>0.80102349487276003</v>
      </c>
      <c r="AL47" s="42"/>
      <c r="AM47" s="43"/>
      <c r="AN47" s="42"/>
      <c r="AO47" s="42"/>
      <c r="AP47" s="42"/>
      <c r="AQ47" s="42"/>
      <c r="AR47" s="42"/>
      <c r="AS47" s="42"/>
      <c r="AT47" s="42"/>
      <c r="AU47" s="70"/>
      <c r="AV47" s="70"/>
      <c r="AW47" s="70"/>
    </row>
    <row r="48" spans="1:49">
      <c r="B48" s="13"/>
      <c r="C48" s="14" t="s">
        <v>90</v>
      </c>
      <c r="D48" s="15">
        <f>(D41-D12)/D12</f>
        <v>-3.7408092187299243E-3</v>
      </c>
      <c r="E48" s="15">
        <f t="shared" ref="E48:AK48" si="71">(E41-E12)/E12</f>
        <v>7.0266272189349853E-3</v>
      </c>
      <c r="F48" s="15">
        <f t="shared" si="71"/>
        <v>4.2494925614561169E-2</v>
      </c>
      <c r="G48" s="427">
        <f t="shared" si="71"/>
        <v>6.0603191180516637E-2</v>
      </c>
      <c r="H48" s="427">
        <f t="shared" si="71"/>
        <v>4.5077000790558416E-2</v>
      </c>
      <c r="I48" s="15">
        <f t="shared" si="71"/>
        <v>-4.6094164253960299E-3</v>
      </c>
      <c r="J48" s="15">
        <f t="shared" si="71"/>
        <v>-9.768054955668324E-3</v>
      </c>
      <c r="K48" s="15">
        <f t="shared" ref="K48" si="72">(K41-K12)/K12</f>
        <v>1.3817754836337477E-2</v>
      </c>
      <c r="L48" s="15">
        <f t="shared" si="71"/>
        <v>1.0065663531010098E-2</v>
      </c>
      <c r="M48" s="15">
        <f>(M41-M12)/M12</f>
        <v>0.52036199095030289</v>
      </c>
      <c r="N48" s="15" t="e">
        <f t="shared" si="71"/>
        <v>#DIV/0!</v>
      </c>
      <c r="O48" s="15">
        <f t="shared" si="71"/>
        <v>-1.1725525763845435E-2</v>
      </c>
      <c r="P48" s="15">
        <f t="shared" si="71"/>
        <v>-4.3795019645457359E-3</v>
      </c>
      <c r="Q48" s="15">
        <f t="shared" si="71"/>
        <v>15.567132300208911</v>
      </c>
      <c r="R48" s="15">
        <f t="shared" si="71"/>
        <v>4.9162955574535566E-2</v>
      </c>
      <c r="S48" s="427">
        <f t="shared" si="71"/>
        <v>0.42683242683242678</v>
      </c>
      <c r="T48" s="15">
        <f t="shared" si="71"/>
        <v>0.77679995145645997</v>
      </c>
      <c r="U48" s="15">
        <f t="shared" si="71"/>
        <v>-6.1628046669525996E-2</v>
      </c>
      <c r="V48" s="15">
        <f t="shared" si="71"/>
        <v>-5.2770651813845524E-3</v>
      </c>
      <c r="W48" s="15">
        <f t="shared" si="71"/>
        <v>0.34877301479724349</v>
      </c>
      <c r="X48" s="15">
        <f t="shared" si="71"/>
        <v>7.876769757803706E-2</v>
      </c>
      <c r="Y48" s="15">
        <f t="shared" si="71"/>
        <v>2.2662010244662165E-2</v>
      </c>
      <c r="Z48" s="15">
        <f t="shared" si="71"/>
        <v>0.87863247863247895</v>
      </c>
      <c r="AA48" s="15">
        <f t="shared" si="71"/>
        <v>-0.23250627163559451</v>
      </c>
      <c r="AB48" s="15">
        <f t="shared" si="71"/>
        <v>3.3837879653209751E-2</v>
      </c>
      <c r="AC48" s="15">
        <f t="shared" si="71"/>
        <v>2.1402669258663881E-2</v>
      </c>
      <c r="AD48" s="15">
        <f t="shared" si="71"/>
        <v>0.13679932055326366</v>
      </c>
      <c r="AE48" s="15">
        <f t="shared" si="71"/>
        <v>1.3724121888811586E-2</v>
      </c>
      <c r="AF48" s="15">
        <f t="shared" si="71"/>
        <v>0.41254370629370651</v>
      </c>
      <c r="AG48" s="15">
        <f t="shared" si="71"/>
        <v>0.76666277052800469</v>
      </c>
      <c r="AH48" s="15">
        <f t="shared" si="71"/>
        <v>-6.9808947332464844E-2</v>
      </c>
      <c r="AI48" s="15">
        <f t="shared" si="71"/>
        <v>2.1590565297775761E-2</v>
      </c>
      <c r="AJ48" s="15">
        <f t="shared" si="71"/>
        <v>8.0920316924028457E-2</v>
      </c>
      <c r="AK48" s="15">
        <f t="shared" si="71"/>
        <v>-1.4623844690825701E-2</v>
      </c>
      <c r="AL48" s="23"/>
      <c r="AM48" s="23"/>
      <c r="AN48" s="23"/>
      <c r="AO48" s="23"/>
      <c r="AP48" s="23"/>
      <c r="AQ48" s="23"/>
      <c r="AR48" s="23"/>
      <c r="AS48" s="23"/>
      <c r="AT48" s="23"/>
      <c r="AU48" s="62"/>
      <c r="AV48" s="62"/>
      <c r="AW48" s="62"/>
    </row>
    <row r="49" spans="1:49">
      <c r="A49" s="45"/>
      <c r="B49" s="63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148"/>
      <c r="T49" s="27"/>
      <c r="U49" s="27"/>
      <c r="V49" s="27"/>
      <c r="W49" s="27"/>
      <c r="X49" s="62"/>
      <c r="Y49" s="28"/>
      <c r="Z49" s="49"/>
      <c r="AA49" s="18"/>
      <c r="AD49" s="18"/>
      <c r="AF49" s="29"/>
      <c r="AG49" s="29"/>
      <c r="AH49" s="29"/>
      <c r="AI49" s="29"/>
      <c r="AJ49" s="29"/>
      <c r="AK49" s="29"/>
      <c r="AM49" s="62"/>
      <c r="AN49" s="62"/>
      <c r="AO49" s="62"/>
      <c r="AP49" s="62"/>
      <c r="AQ49" s="62"/>
      <c r="AR49" s="62"/>
      <c r="AS49" s="62"/>
      <c r="AT49" s="62"/>
      <c r="AU49" s="62"/>
    </row>
    <row r="50" spans="1:49" s="202" customFormat="1">
      <c r="A50" s="196" t="s">
        <v>85</v>
      </c>
      <c r="B50" s="197" t="s">
        <v>491</v>
      </c>
      <c r="C50" s="198"/>
      <c r="D50" s="212">
        <f t="shared" ref="D50:R50" si="73">AVERAGE(D162:D168)</f>
        <v>15.588571428571429</v>
      </c>
      <c r="E50" s="212">
        <f t="shared" si="73"/>
        <v>0.48457142857142849</v>
      </c>
      <c r="F50" s="226">
        <f t="shared" si="73"/>
        <v>481.83802857142848</v>
      </c>
      <c r="G50" s="212">
        <f t="shared" si="73"/>
        <v>532.85501428571433</v>
      </c>
      <c r="H50" s="226">
        <f t="shared" si="73"/>
        <v>1253.395</v>
      </c>
      <c r="I50" s="212">
        <f t="shared" si="73"/>
        <v>1.4447251019761544</v>
      </c>
      <c r="J50" s="212">
        <f t="shared" si="73"/>
        <v>1.0873731413620951</v>
      </c>
      <c r="K50" s="212">
        <f t="shared" ref="K50" si="74">AVERAGE(K162:K168)</f>
        <v>0.43367572926435793</v>
      </c>
      <c r="L50" s="212">
        <f t="shared" si="73"/>
        <v>0.17037142857142859</v>
      </c>
      <c r="M50" s="212">
        <f t="shared" si="73"/>
        <v>0</v>
      </c>
      <c r="N50" s="212">
        <f t="shared" si="73"/>
        <v>0</v>
      </c>
      <c r="O50" s="212">
        <f t="shared" si="73"/>
        <v>0.30243142857142852</v>
      </c>
      <c r="P50" s="212">
        <f t="shared" si="73"/>
        <v>0.21098714285714287</v>
      </c>
      <c r="Q50" s="212">
        <f t="shared" si="73"/>
        <v>22.387614285714285</v>
      </c>
      <c r="R50" s="212">
        <f t="shared" si="73"/>
        <v>779.86539999999991</v>
      </c>
      <c r="S50" s="212">
        <f t="shared" ref="S50:AK50" si="75">AVERAGE(S162:S168)</f>
        <v>3.3471428571428576E-2</v>
      </c>
      <c r="T50" s="199">
        <f t="shared" si="75"/>
        <v>11.385442857142857</v>
      </c>
      <c r="U50" s="199">
        <f t="shared" si="75"/>
        <v>3.1461428571428578</v>
      </c>
      <c r="V50" s="199">
        <f t="shared" si="75"/>
        <v>1.874757142857143</v>
      </c>
      <c r="W50" s="199">
        <f t="shared" si="75"/>
        <v>0.77471428571428569</v>
      </c>
      <c r="X50" s="199">
        <f t="shared" si="75"/>
        <v>5.7685714285714285E-2</v>
      </c>
      <c r="Y50" s="199">
        <f t="shared" si="75"/>
        <v>0.54024285714285714</v>
      </c>
      <c r="Z50" s="199">
        <f t="shared" si="75"/>
        <v>2.0142857142857146E-3</v>
      </c>
      <c r="AA50" s="199">
        <f t="shared" si="75"/>
        <v>-1.4892428571428571</v>
      </c>
      <c r="AB50" s="199">
        <f t="shared" si="75"/>
        <v>3.6852571428571426</v>
      </c>
      <c r="AC50" s="199">
        <f t="shared" si="75"/>
        <v>1.678957142857143</v>
      </c>
      <c r="AD50" s="199">
        <f t="shared" si="75"/>
        <v>2.6314285714285717E-2</v>
      </c>
      <c r="AE50" s="199">
        <f t="shared" si="75"/>
        <v>0.61057142857142854</v>
      </c>
      <c r="AF50" s="199">
        <f t="shared" si="75"/>
        <v>4.8757142857142853E-2</v>
      </c>
      <c r="AG50" s="199">
        <f t="shared" si="75"/>
        <v>16.803857142857144</v>
      </c>
      <c r="AH50" s="199">
        <f t="shared" si="75"/>
        <v>2.9573428571428573</v>
      </c>
      <c r="AI50" s="199">
        <f t="shared" si="75"/>
        <v>1.9858714285714285</v>
      </c>
      <c r="AJ50" s="199">
        <f t="shared" si="75"/>
        <v>5.8300000000000005E-2</v>
      </c>
      <c r="AK50" s="199">
        <f t="shared" si="75"/>
        <v>0.50762857142857143</v>
      </c>
      <c r="AL50" s="198"/>
      <c r="AM50" s="200"/>
      <c r="AN50" s="201"/>
      <c r="AO50" s="201"/>
      <c r="AP50" s="201"/>
      <c r="AQ50" s="201"/>
      <c r="AR50" s="201"/>
      <c r="AS50" s="201"/>
      <c r="AT50" s="201"/>
      <c r="AU50" s="201"/>
    </row>
    <row r="51" spans="1:49" s="207" customFormat="1">
      <c r="A51" s="196" t="s">
        <v>86</v>
      </c>
      <c r="B51" s="203">
        <f>COUNT(B162:B168)</f>
        <v>7</v>
      </c>
      <c r="C51" s="204"/>
      <c r="D51" s="204">
        <f t="shared" ref="D51:R51" si="76">STDEV(D162:D168)</f>
        <v>0.152471699169449</v>
      </c>
      <c r="E51" s="204">
        <f t="shared" si="76"/>
        <v>1.5131172490999521E-2</v>
      </c>
      <c r="F51" s="227">
        <f t="shared" si="76"/>
        <v>15.310784379723346</v>
      </c>
      <c r="G51" s="204">
        <f t="shared" si="76"/>
        <v>24.647368141948963</v>
      </c>
      <c r="H51" s="227">
        <f t="shared" si="76"/>
        <v>20.568417448441004</v>
      </c>
      <c r="I51" s="204">
        <f t="shared" si="76"/>
        <v>3.8898624143601117E-2</v>
      </c>
      <c r="J51" s="204">
        <f t="shared" si="76"/>
        <v>4.213082494706713E-2</v>
      </c>
      <c r="K51" s="204">
        <f t="shared" ref="K51" si="77">STDEV(K162:K168)</f>
        <v>1.7236901244037664E-2</v>
      </c>
      <c r="L51" s="204">
        <f t="shared" si="76"/>
        <v>7.4872590190968825E-3</v>
      </c>
      <c r="M51" s="204">
        <f t="shared" si="76"/>
        <v>0</v>
      </c>
      <c r="N51" s="204">
        <f t="shared" si="76"/>
        <v>0</v>
      </c>
      <c r="O51" s="204">
        <f t="shared" si="76"/>
        <v>2.8195280591245191E-2</v>
      </c>
      <c r="P51" s="204">
        <f t="shared" si="76"/>
        <v>1.3930590696121148E-2</v>
      </c>
      <c r="Q51" s="204">
        <f t="shared" si="76"/>
        <v>6.523954336501891</v>
      </c>
      <c r="R51" s="204">
        <f t="shared" si="76"/>
        <v>13.267154347485393</v>
      </c>
      <c r="S51" s="204">
        <f t="shared" ref="S51:AK51" si="78">STDEV(S162:S168)</f>
        <v>8.5813196898289947E-3</v>
      </c>
      <c r="T51" s="205">
        <f t="shared" si="78"/>
        <v>3.016006616845722</v>
      </c>
      <c r="U51" s="205">
        <f t="shared" si="78"/>
        <v>0.49072850897803705</v>
      </c>
      <c r="V51" s="205">
        <f t="shared" si="78"/>
        <v>0.21835186326311923</v>
      </c>
      <c r="W51" s="205">
        <f t="shared" si="78"/>
        <v>0.13058075953946907</v>
      </c>
      <c r="X51" s="205">
        <f t="shared" si="78"/>
        <v>1.0571885447012836E-2</v>
      </c>
      <c r="Y51" s="205">
        <f t="shared" si="78"/>
        <v>7.466833012602847E-2</v>
      </c>
      <c r="Z51" s="205">
        <f t="shared" si="78"/>
        <v>1.1810003830490085E-3</v>
      </c>
      <c r="AA51" s="205">
        <f t="shared" si="78"/>
        <v>0.60103633793957012</v>
      </c>
      <c r="AB51" s="205">
        <f t="shared" si="78"/>
        <v>0.36226805387329258</v>
      </c>
      <c r="AC51" s="205">
        <f t="shared" si="78"/>
        <v>0.28428645094424709</v>
      </c>
      <c r="AD51" s="205">
        <f t="shared" si="78"/>
        <v>1.4937966968194066E-3</v>
      </c>
      <c r="AE51" s="205">
        <f t="shared" si="78"/>
        <v>0.12007980282969784</v>
      </c>
      <c r="AF51" s="205">
        <f t="shared" si="78"/>
        <v>1.2931983238320059E-2</v>
      </c>
      <c r="AG51" s="205">
        <f t="shared" si="78"/>
        <v>4.3295180774373874</v>
      </c>
      <c r="AH51" s="205">
        <f t="shared" si="78"/>
        <v>0.47199331159506591</v>
      </c>
      <c r="AI51" s="205">
        <f t="shared" si="78"/>
        <v>0.19416382013037101</v>
      </c>
      <c r="AJ51" s="205">
        <f t="shared" si="78"/>
        <v>1.0405767631462821E-2</v>
      </c>
      <c r="AK51" s="205">
        <f t="shared" si="78"/>
        <v>5.7459455685021733E-2</v>
      </c>
      <c r="AL51" s="204"/>
      <c r="AM51" s="206"/>
      <c r="AN51" s="169"/>
      <c r="AO51" s="169"/>
      <c r="AP51" s="169"/>
      <c r="AQ51" s="169"/>
      <c r="AR51" s="169"/>
      <c r="AS51" s="169"/>
      <c r="AT51" s="169"/>
      <c r="AU51" s="169"/>
    </row>
    <row r="52" spans="1:49" s="207" customFormat="1">
      <c r="A52" s="196" t="s">
        <v>87</v>
      </c>
      <c r="B52" s="208"/>
      <c r="C52" s="204"/>
      <c r="D52" s="204">
        <f t="shared" ref="D52:AK52" si="79">D51/SQRT(COUNT(D162:D168))</f>
        <v>5.7628885425402218E-2</v>
      </c>
      <c r="E52" s="204">
        <f t="shared" si="79"/>
        <v>5.7190456365723494E-3</v>
      </c>
      <c r="F52" s="227">
        <f t="shared" si="79"/>
        <v>5.7869325494400421</v>
      </c>
      <c r="G52" s="204">
        <f t="shared" si="79"/>
        <v>9.3158295108361546</v>
      </c>
      <c r="H52" s="227">
        <f t="shared" si="79"/>
        <v>7.7741310615337973</v>
      </c>
      <c r="I52" s="204">
        <f t="shared" si="79"/>
        <v>1.4702297975220198E-2</v>
      </c>
      <c r="J52" s="204">
        <f t="shared" si="79"/>
        <v>1.5923955048562231E-2</v>
      </c>
      <c r="K52" s="204">
        <f t="shared" ref="K52" si="80">K51/SQRT(COUNT(K162:K168))</f>
        <v>6.5149362950147885E-3</v>
      </c>
      <c r="L52" s="204">
        <f t="shared" si="79"/>
        <v>2.8299179094365364E-3</v>
      </c>
      <c r="M52" s="204">
        <f t="shared" si="79"/>
        <v>0</v>
      </c>
      <c r="N52" s="204">
        <f t="shared" si="79"/>
        <v>0</v>
      </c>
      <c r="O52" s="204">
        <f t="shared" si="79"/>
        <v>1.0656814370017281E-2</v>
      </c>
      <c r="P52" s="204">
        <f t="shared" si="79"/>
        <v>5.2652683711666738E-3</v>
      </c>
      <c r="Q52" s="204">
        <f t="shared" si="79"/>
        <v>2.4658229627321999</v>
      </c>
      <c r="R52" s="204">
        <f t="shared" si="79"/>
        <v>5.0145130012793944</v>
      </c>
      <c r="S52" s="204">
        <f t="shared" si="79"/>
        <v>3.2434339742899209E-3</v>
      </c>
      <c r="T52" s="205">
        <f t="shared" si="79"/>
        <v>1.1399433515284356</v>
      </c>
      <c r="U52" s="205">
        <f t="shared" si="79"/>
        <v>0.18547794228648759</v>
      </c>
      <c r="V52" s="205">
        <f t="shared" si="79"/>
        <v>8.2529246928827696E-2</v>
      </c>
      <c r="W52" s="205">
        <f t="shared" si="79"/>
        <v>4.9354887964480045E-2</v>
      </c>
      <c r="X52" s="205">
        <f t="shared" si="79"/>
        <v>3.995797111694125E-3</v>
      </c>
      <c r="Y52" s="205">
        <f t="shared" si="79"/>
        <v>2.8221976046563353E-2</v>
      </c>
      <c r="Z52" s="205">
        <f t="shared" si="79"/>
        <v>4.4637618740281398E-4</v>
      </c>
      <c r="AA52" s="205">
        <f t="shared" si="79"/>
        <v>0.22717038272872542</v>
      </c>
      <c r="AB52" s="205">
        <f t="shared" si="79"/>
        <v>0.13692445407029735</v>
      </c>
      <c r="AC52" s="205">
        <f t="shared" si="79"/>
        <v>0.10745017861480588</v>
      </c>
      <c r="AD52" s="205">
        <f t="shared" si="79"/>
        <v>5.6460208129627135E-4</v>
      </c>
      <c r="AE52" s="205">
        <f t="shared" si="79"/>
        <v>4.5385899395578654E-2</v>
      </c>
      <c r="AF52" s="205">
        <f t="shared" si="79"/>
        <v>4.887830229635801E-3</v>
      </c>
      <c r="AG52" s="205">
        <f t="shared" si="79"/>
        <v>1.6364040185225446</v>
      </c>
      <c r="AH52" s="205">
        <f t="shared" si="79"/>
        <v>0.17839670328090906</v>
      </c>
      <c r="AI52" s="205">
        <f t="shared" si="79"/>
        <v>7.3387025953034063E-2</v>
      </c>
      <c r="AJ52" s="205">
        <f t="shared" si="79"/>
        <v>3.9330104790823196E-3</v>
      </c>
      <c r="AK52" s="205">
        <f t="shared" si="79"/>
        <v>2.1717632887386283E-2</v>
      </c>
      <c r="AL52" s="204"/>
      <c r="AM52" s="206"/>
      <c r="AN52" s="169"/>
      <c r="AO52" s="169"/>
      <c r="AP52" s="169"/>
      <c r="AQ52" s="169"/>
      <c r="AR52" s="169"/>
      <c r="AS52" s="169"/>
      <c r="AT52" s="169"/>
      <c r="AU52" s="169"/>
    </row>
    <row r="53" spans="1:49" s="207" customFormat="1">
      <c r="A53" s="196" t="s">
        <v>88</v>
      </c>
      <c r="B53" s="208"/>
      <c r="C53" s="209"/>
      <c r="D53" s="213">
        <f t="shared" ref="D53:R53" si="81">D51/D50*100</f>
        <v>0.97809924320577613</v>
      </c>
      <c r="E53" s="213">
        <f t="shared" si="81"/>
        <v>3.1225886626473072</v>
      </c>
      <c r="F53" s="224">
        <f t="shared" si="81"/>
        <v>3.1775790767526875</v>
      </c>
      <c r="G53" s="213">
        <f t="shared" si="81"/>
        <v>4.6255299248686734</v>
      </c>
      <c r="H53" s="224">
        <f t="shared" si="81"/>
        <v>1.6410163953455219</v>
      </c>
      <c r="I53" s="213">
        <f t="shared" si="81"/>
        <v>2.6924585231054667</v>
      </c>
      <c r="J53" s="213">
        <f t="shared" si="81"/>
        <v>3.8745508183411688</v>
      </c>
      <c r="K53" s="213">
        <f t="shared" ref="K53" si="82">K51/K50*100</f>
        <v>3.9746059280920649</v>
      </c>
      <c r="L53" s="213">
        <f t="shared" si="81"/>
        <v>4.3946682151331693</v>
      </c>
      <c r="M53" s="213" t="e">
        <f t="shared" si="81"/>
        <v>#DIV/0!</v>
      </c>
      <c r="N53" s="213" t="e">
        <f t="shared" si="81"/>
        <v>#DIV/0!</v>
      </c>
      <c r="O53" s="213">
        <f t="shared" si="81"/>
        <v>9.3228672444623282</v>
      </c>
      <c r="P53" s="213">
        <f t="shared" si="81"/>
        <v>6.60257800900854</v>
      </c>
      <c r="Q53" s="213">
        <f t="shared" si="81"/>
        <v>29.140909135034001</v>
      </c>
      <c r="R53" s="213">
        <f t="shared" si="81"/>
        <v>1.7012107919501744</v>
      </c>
      <c r="S53" s="213">
        <f t="shared" ref="S53:AK53" si="83">S51/S50*100</f>
        <v>25.637745552199299</v>
      </c>
      <c r="T53" s="209">
        <f t="shared" si="83"/>
        <v>26.490024627839375</v>
      </c>
      <c r="U53" s="209">
        <f t="shared" si="83"/>
        <v>15.597782149780951</v>
      </c>
      <c r="V53" s="209">
        <f t="shared" si="83"/>
        <v>11.646941263568115</v>
      </c>
      <c r="W53" s="209">
        <f t="shared" si="83"/>
        <v>16.85534421494161</v>
      </c>
      <c r="X53" s="209">
        <f t="shared" si="83"/>
        <v>18.326695921022747</v>
      </c>
      <c r="Y53" s="209">
        <f t="shared" si="83"/>
        <v>13.8212526345876</v>
      </c>
      <c r="Z53" s="209">
        <f t="shared" si="83"/>
        <v>58.631224690376307</v>
      </c>
      <c r="AA53" s="209">
        <f t="shared" si="83"/>
        <v>-40.358517420904114</v>
      </c>
      <c r="AB53" s="209">
        <f t="shared" si="83"/>
        <v>9.8301974551612918</v>
      </c>
      <c r="AC53" s="209">
        <f t="shared" si="83"/>
        <v>16.93232326707675</v>
      </c>
      <c r="AD53" s="209">
        <f t="shared" si="83"/>
        <v>5.6767518337328147</v>
      </c>
      <c r="AE53" s="209">
        <f t="shared" si="83"/>
        <v>19.666790355823231</v>
      </c>
      <c r="AF53" s="209">
        <f t="shared" si="83"/>
        <v>26.523258912464232</v>
      </c>
      <c r="AG53" s="209">
        <f t="shared" si="83"/>
        <v>25.76502549759979</v>
      </c>
      <c r="AH53" s="209">
        <f t="shared" si="83"/>
        <v>15.96004705558784</v>
      </c>
      <c r="AI53" s="209">
        <f t="shared" si="83"/>
        <v>9.777260367255808</v>
      </c>
      <c r="AJ53" s="209">
        <f t="shared" si="83"/>
        <v>17.848658029953381</v>
      </c>
      <c r="AK53" s="209">
        <f t="shared" si="83"/>
        <v>11.319192598501497</v>
      </c>
      <c r="AL53" s="209"/>
      <c r="AM53" s="210"/>
      <c r="AN53" s="169"/>
      <c r="AO53" s="169"/>
      <c r="AP53" s="169"/>
      <c r="AQ53" s="169"/>
      <c r="AR53" s="169"/>
      <c r="AS53" s="169"/>
      <c r="AT53" s="169"/>
      <c r="AU53" s="169"/>
    </row>
    <row r="54" spans="1:49" s="207" customFormat="1">
      <c r="A54" s="198" t="s">
        <v>89</v>
      </c>
      <c r="B54" s="211"/>
      <c r="C54" s="204"/>
      <c r="D54" s="204">
        <f t="shared" ref="D54:R54" si="84">MEDIAN(D162:D168)</f>
        <v>15.67</v>
      </c>
      <c r="E54" s="204">
        <f t="shared" si="84"/>
        <v>0.49199999999999999</v>
      </c>
      <c r="F54" s="227">
        <f t="shared" si="84"/>
        <v>488.28949999999998</v>
      </c>
      <c r="G54" s="204">
        <f t="shared" si="84"/>
        <v>534.96500000000003</v>
      </c>
      <c r="H54" s="227">
        <f t="shared" si="84"/>
        <v>1246.646</v>
      </c>
      <c r="I54" s="204">
        <f t="shared" si="84"/>
        <v>1.456133858492229</v>
      </c>
      <c r="J54" s="204">
        <f t="shared" si="84"/>
        <v>1.093922720540528</v>
      </c>
      <c r="K54" s="204">
        <f t="shared" ref="K54" si="85">MEDIAN(K162:K168)</f>
        <v>0.43303116881514075</v>
      </c>
      <c r="L54" s="204">
        <f t="shared" si="84"/>
        <v>0.1701</v>
      </c>
      <c r="M54" s="204">
        <f t="shared" si="84"/>
        <v>0</v>
      </c>
      <c r="N54" s="204">
        <f t="shared" si="84"/>
        <v>0</v>
      </c>
      <c r="O54" s="204">
        <f t="shared" si="84"/>
        <v>0.30876000000000003</v>
      </c>
      <c r="P54" s="204">
        <f t="shared" si="84"/>
        <v>0.21128</v>
      </c>
      <c r="Q54" s="204">
        <f t="shared" si="84"/>
        <v>20.020700000000001</v>
      </c>
      <c r="R54" s="204">
        <f t="shared" si="84"/>
        <v>782.44870000000003</v>
      </c>
      <c r="S54" s="204">
        <f t="shared" ref="S54:AK54" si="86">MEDIAN(S162:S168)</f>
        <v>3.6299999999999999E-2</v>
      </c>
      <c r="T54" s="205">
        <f t="shared" si="86"/>
        <v>10.733700000000001</v>
      </c>
      <c r="U54" s="205">
        <f t="shared" si="86"/>
        <v>3.2940999999999998</v>
      </c>
      <c r="V54" s="205">
        <f t="shared" si="86"/>
        <v>1.9438</v>
      </c>
      <c r="W54" s="205">
        <f t="shared" si="86"/>
        <v>0.72509999999999997</v>
      </c>
      <c r="X54" s="205">
        <f t="shared" si="86"/>
        <v>5.91E-2</v>
      </c>
      <c r="Y54" s="205">
        <f t="shared" si="86"/>
        <v>0.51060000000000005</v>
      </c>
      <c r="Z54" s="205">
        <f t="shared" si="86"/>
        <v>1.9E-3</v>
      </c>
      <c r="AA54" s="205">
        <f t="shared" si="86"/>
        <v>-1.5248999999999999</v>
      </c>
      <c r="AB54" s="205">
        <f t="shared" si="86"/>
        <v>3.4843000000000002</v>
      </c>
      <c r="AC54" s="205">
        <f t="shared" si="86"/>
        <v>1.7344999999999999</v>
      </c>
      <c r="AD54" s="205">
        <f t="shared" si="86"/>
        <v>2.63E-2</v>
      </c>
      <c r="AE54" s="205">
        <f t="shared" si="86"/>
        <v>0.58389999999999997</v>
      </c>
      <c r="AF54" s="205">
        <f t="shared" si="86"/>
        <v>5.2900000000000003E-2</v>
      </c>
      <c r="AG54" s="205">
        <f t="shared" si="86"/>
        <v>16.1755</v>
      </c>
      <c r="AH54" s="205">
        <f t="shared" si="86"/>
        <v>2.9777</v>
      </c>
      <c r="AI54" s="205">
        <f t="shared" si="86"/>
        <v>2.02</v>
      </c>
      <c r="AJ54" s="205">
        <f t="shared" si="86"/>
        <v>5.9700000000000003E-2</v>
      </c>
      <c r="AK54" s="205">
        <f t="shared" si="86"/>
        <v>0.49120000000000003</v>
      </c>
      <c r="AL54" s="204"/>
      <c r="AM54" s="206"/>
      <c r="AN54" s="206"/>
      <c r="AO54" s="206"/>
      <c r="AP54" s="206"/>
      <c r="AQ54" s="206"/>
      <c r="AR54" s="206"/>
      <c r="AS54" s="206"/>
      <c r="AT54" s="206"/>
      <c r="AU54" s="169"/>
    </row>
    <row r="55" spans="1:49">
      <c r="A55" s="30"/>
      <c r="B55" s="13"/>
      <c r="C55" s="39"/>
      <c r="D55" s="12"/>
      <c r="E55" s="12"/>
      <c r="F55" s="222"/>
      <c r="G55" s="12"/>
      <c r="H55" s="22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49"/>
      <c r="T55" s="40"/>
      <c r="U55" s="40"/>
      <c r="V55" s="40"/>
      <c r="W55" s="40"/>
      <c r="X55" s="12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39"/>
      <c r="AM55" s="41"/>
      <c r="AN55" s="62"/>
      <c r="AO55" s="62"/>
      <c r="AP55" s="62"/>
      <c r="AQ55" s="62"/>
      <c r="AR55" s="62"/>
      <c r="AS55" s="62"/>
      <c r="AT55" s="62"/>
      <c r="AU55" s="62"/>
    </row>
    <row r="56" spans="1:49" s="71" customFormat="1">
      <c r="A56" s="10" t="s">
        <v>153</v>
      </c>
      <c r="B56" s="127" t="s">
        <v>492</v>
      </c>
      <c r="C56" s="11"/>
      <c r="D56" s="12">
        <f t="shared" ref="D56:S56" si="87">_xlfn.T.TEST(D162:D168,D138:D145,2,2)</f>
        <v>6.3370054626564198E-2</v>
      </c>
      <c r="E56" s="12">
        <f>_xlfn.T.TEST(E162:E168,E138:E145,2,2)</f>
        <v>4.7932005142559169E-4</v>
      </c>
      <c r="F56" s="222">
        <f t="shared" si="87"/>
        <v>7.5448101781267728E-3</v>
      </c>
      <c r="G56" s="12">
        <f t="shared" si="87"/>
        <v>9.5738085619193114E-2</v>
      </c>
      <c r="H56" s="222">
        <f t="shared" si="87"/>
        <v>1.3801057358533741E-3</v>
      </c>
      <c r="I56" s="12">
        <f t="shared" si="87"/>
        <v>0.23152795195442297</v>
      </c>
      <c r="J56" s="12">
        <f t="shared" si="87"/>
        <v>0.80245676428572488</v>
      </c>
      <c r="K56" s="12">
        <f t="shared" ref="K56" si="88">_xlfn.T.TEST(K162:K168,K138:K145,2,2)</f>
        <v>0.10599575008731728</v>
      </c>
      <c r="L56" s="12">
        <f t="shared" si="87"/>
        <v>1.6832482905285693E-2</v>
      </c>
      <c r="M56" s="12">
        <f t="shared" si="87"/>
        <v>3.8221229321728396E-2</v>
      </c>
      <c r="N56" s="12" t="e">
        <f t="shared" si="87"/>
        <v>#DIV/0!</v>
      </c>
      <c r="O56" s="12">
        <f t="shared" si="87"/>
        <v>8.2616438094696557E-2</v>
      </c>
      <c r="P56" s="12">
        <f t="shared" si="87"/>
        <v>2.762291658048854E-2</v>
      </c>
      <c r="Q56" s="12">
        <f t="shared" si="87"/>
        <v>5.7023915923530826E-5</v>
      </c>
      <c r="R56" s="12">
        <f t="shared" si="87"/>
        <v>1.7413122047852704E-9</v>
      </c>
      <c r="S56" s="149">
        <f t="shared" si="87"/>
        <v>6.5785365621276503E-4</v>
      </c>
      <c r="T56" s="12">
        <f t="shared" ref="T56:AK56" si="89">_xlfn.T.TEST(T162:T168,T138:T145,2,2)</f>
        <v>8.2936379709787119E-3</v>
      </c>
      <c r="U56" s="12">
        <f t="shared" si="89"/>
        <v>0.26830218960186264</v>
      </c>
      <c r="V56" s="12">
        <f t="shared" si="89"/>
        <v>0.84896106622896683</v>
      </c>
      <c r="W56" s="12">
        <f t="shared" si="89"/>
        <v>4.1555711105210121E-4</v>
      </c>
      <c r="X56" s="12">
        <f t="shared" si="89"/>
        <v>1.5343577863824205E-2</v>
      </c>
      <c r="Y56" s="12">
        <f t="shared" si="89"/>
        <v>0.80650630046930161</v>
      </c>
      <c r="Z56" s="12">
        <f t="shared" si="89"/>
        <v>1.7431725865614207E-2</v>
      </c>
      <c r="AA56" s="12">
        <f t="shared" si="89"/>
        <v>0.96768849470561347</v>
      </c>
      <c r="AB56" s="12">
        <f t="shared" si="89"/>
        <v>0.67298018416232497</v>
      </c>
      <c r="AC56" s="12">
        <f t="shared" si="89"/>
        <v>0.44351994157599772</v>
      </c>
      <c r="AD56" s="12">
        <f t="shared" si="89"/>
        <v>2.1058711076419255E-6</v>
      </c>
      <c r="AE56" s="12">
        <f t="shared" si="89"/>
        <v>0.49781052861259067</v>
      </c>
      <c r="AF56" s="12">
        <f t="shared" si="89"/>
        <v>9.5063574044431981E-4</v>
      </c>
      <c r="AG56" s="12">
        <f t="shared" si="89"/>
        <v>9.3544663389067174E-3</v>
      </c>
      <c r="AH56" s="12">
        <f t="shared" si="89"/>
        <v>0.22250564117568203</v>
      </c>
      <c r="AI56" s="12">
        <f t="shared" si="89"/>
        <v>0.81290257929022602</v>
      </c>
      <c r="AJ56" s="12">
        <f t="shared" si="89"/>
        <v>1.2619895323850567E-2</v>
      </c>
      <c r="AK56" s="12">
        <f t="shared" si="89"/>
        <v>0.72358029247301392</v>
      </c>
      <c r="AL56" s="42"/>
      <c r="AM56" s="43"/>
      <c r="AN56" s="42"/>
      <c r="AO56" s="42"/>
      <c r="AP56" s="42"/>
      <c r="AQ56" s="42"/>
      <c r="AR56" s="42"/>
      <c r="AS56" s="42"/>
      <c r="AT56" s="42"/>
      <c r="AU56" s="70"/>
      <c r="AV56" s="70"/>
      <c r="AW56" s="70"/>
    </row>
    <row r="57" spans="1:49">
      <c r="B57" s="13"/>
      <c r="C57" s="14" t="s">
        <v>90</v>
      </c>
      <c r="D57" s="15">
        <f t="shared" ref="D57:R57" si="90">(D50-D12)/D12</f>
        <v>1.6582820942798594E-2</v>
      </c>
      <c r="E57" s="15">
        <f t="shared" si="90"/>
        <v>8.7179487179486953E-2</v>
      </c>
      <c r="F57" s="223">
        <f t="shared" si="90"/>
        <v>-6.3803347492400575E-2</v>
      </c>
      <c r="G57" s="15">
        <f t="shared" si="90"/>
        <v>-5.3073824766625421E-2</v>
      </c>
      <c r="H57" s="223">
        <f t="shared" si="90"/>
        <v>-5.4412709792306911E-2</v>
      </c>
      <c r="I57" s="15">
        <f t="shared" si="90"/>
        <v>2.1408051350672391E-2</v>
      </c>
      <c r="J57" s="15">
        <f t="shared" si="90"/>
        <v>6.1269033577869714E-3</v>
      </c>
      <c r="K57" s="15">
        <f t="shared" ref="K57" si="91">(K50-K12)/K12</f>
        <v>4.1257282134319964E-2</v>
      </c>
      <c r="L57" s="15">
        <f t="shared" si="90"/>
        <v>6.3776647935063879E-2</v>
      </c>
      <c r="M57" s="15">
        <f t="shared" si="90"/>
        <v>-1</v>
      </c>
      <c r="N57" s="15" t="e">
        <f t="shared" si="90"/>
        <v>#DIV/0!</v>
      </c>
      <c r="O57" s="15">
        <f t="shared" si="90"/>
        <v>0.114338351405411</v>
      </c>
      <c r="P57" s="15">
        <f t="shared" si="90"/>
        <v>9.7437917044390712E-2</v>
      </c>
      <c r="Q57" s="15">
        <f t="shared" si="90"/>
        <v>25.468264423726524</v>
      </c>
      <c r="R57" s="15">
        <f t="shared" si="90"/>
        <v>-0.16030351437945412</v>
      </c>
      <c r="S57" s="152">
        <f>(S50-S12)/S12</f>
        <v>0.97222222222222243</v>
      </c>
      <c r="T57" s="15">
        <f t="shared" ref="T57:AK57" si="92">(T50-T12)/T12</f>
        <v>0.98950802811838479</v>
      </c>
      <c r="U57" s="15">
        <f t="shared" si="92"/>
        <v>-7.5409753476187183E-2</v>
      </c>
      <c r="V57" s="15">
        <f t="shared" si="92"/>
        <v>1.0985540071028721E-2</v>
      </c>
      <c r="W57" s="15">
        <f t="shared" si="92"/>
        <v>0.65901860009789492</v>
      </c>
      <c r="X57" s="15">
        <f t="shared" si="92"/>
        <v>0.25755216443475554</v>
      </c>
      <c r="Y57" s="15">
        <f t="shared" si="92"/>
        <v>-1.5541208934242946E-2</v>
      </c>
      <c r="Z57" s="15">
        <f t="shared" si="92"/>
        <v>2.1333333333333337</v>
      </c>
      <c r="AA57" s="15">
        <f t="shared" si="92"/>
        <v>-1.2560029553010573E-2</v>
      </c>
      <c r="AB57" s="15">
        <f t="shared" si="92"/>
        <v>-1.8804771178188857E-2</v>
      </c>
      <c r="AC57" s="15">
        <f t="shared" si="92"/>
        <v>-5.8493508435562301E-2</v>
      </c>
      <c r="AD57" s="15">
        <f t="shared" si="92"/>
        <v>0.45268138801261842</v>
      </c>
      <c r="AE57" s="15">
        <f t="shared" si="92"/>
        <v>6.5197886551689843E-2</v>
      </c>
      <c r="AF57" s="15">
        <f t="shared" si="92"/>
        <v>0.93920454545454524</v>
      </c>
      <c r="AG57" s="15">
        <f t="shared" si="92"/>
        <v>0.95550908039021432</v>
      </c>
      <c r="AH57" s="15">
        <f t="shared" si="92"/>
        <v>-8.5308035931265722E-2</v>
      </c>
      <c r="AI57" s="15">
        <f t="shared" si="92"/>
        <v>1.2461762563728981E-2</v>
      </c>
      <c r="AJ57" s="15">
        <f t="shared" si="92"/>
        <v>0.26229508196721313</v>
      </c>
      <c r="AK57" s="15">
        <f t="shared" si="92"/>
        <v>-2.0535295901210129E-2</v>
      </c>
      <c r="AL57" s="23"/>
      <c r="AM57" s="23"/>
      <c r="AN57" s="23"/>
      <c r="AO57" s="23"/>
      <c r="AP57" s="23"/>
      <c r="AQ57" s="23"/>
      <c r="AR57" s="23"/>
      <c r="AS57" s="23"/>
      <c r="AT57" s="23"/>
      <c r="AU57" s="62"/>
      <c r="AV57" s="62"/>
      <c r="AW57" s="62"/>
    </row>
    <row r="58" spans="1:49">
      <c r="B58" s="140"/>
      <c r="C58" s="14"/>
      <c r="D58" s="15"/>
      <c r="E58" s="15"/>
      <c r="F58" s="223"/>
      <c r="G58" s="15"/>
      <c r="H58" s="22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2"/>
      <c r="T58" s="15"/>
      <c r="U58" s="15"/>
      <c r="V58" s="15"/>
      <c r="W58" s="15"/>
      <c r="X58" s="128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3"/>
      <c r="AM58" s="23"/>
      <c r="AN58" s="23"/>
      <c r="AO58" s="23"/>
      <c r="AP58" s="23"/>
      <c r="AQ58" s="23"/>
      <c r="AR58" s="23"/>
      <c r="AS58" s="23"/>
      <c r="AT58" s="23"/>
      <c r="AU58" s="62"/>
      <c r="AV58" s="62"/>
      <c r="AW58" s="62"/>
    </row>
    <row r="59" spans="1:49" s="202" customFormat="1">
      <c r="A59" s="196" t="s">
        <v>85</v>
      </c>
      <c r="B59" s="197" t="s">
        <v>493</v>
      </c>
      <c r="C59" s="198"/>
      <c r="D59" s="212">
        <f>AVERAGE(D169:D175)</f>
        <v>15.159999999999998</v>
      </c>
      <c r="E59" s="212">
        <f t="shared" ref="E59:AK59" si="93">AVERAGE(E169:E175)</f>
        <v>0.41457142857142865</v>
      </c>
      <c r="F59" s="226">
        <f t="shared" si="93"/>
        <v>479.50135714285705</v>
      </c>
      <c r="G59" s="212">
        <f t="shared" si="93"/>
        <v>535.62245714285723</v>
      </c>
      <c r="H59" s="226">
        <f t="shared" si="93"/>
        <v>1334.2185714285715</v>
      </c>
      <c r="I59" s="212">
        <f t="shared" si="93"/>
        <v>1.4026663766151393</v>
      </c>
      <c r="J59" s="212">
        <f t="shared" si="93"/>
        <v>1.0994122415347041</v>
      </c>
      <c r="K59" s="212">
        <f t="shared" ref="K59" si="94">AVERAGE(K169:K175)</f>
        <v>0.38561247476680194</v>
      </c>
      <c r="L59" s="212">
        <f t="shared" si="93"/>
        <v>0.14622857142857143</v>
      </c>
      <c r="M59" s="212">
        <f t="shared" si="93"/>
        <v>4.4285714285712582E-4</v>
      </c>
      <c r="N59" s="212" t="e">
        <f>AVERAGE(N169:N175)</f>
        <v>#DIV/0!</v>
      </c>
      <c r="O59" s="212">
        <f t="shared" si="93"/>
        <v>0.24479142857142858</v>
      </c>
      <c r="P59" s="212">
        <f t="shared" si="93"/>
        <v>0.17737</v>
      </c>
      <c r="Q59" s="212">
        <f t="shared" si="93"/>
        <v>27.796042857142854</v>
      </c>
      <c r="R59" s="212">
        <f t="shared" si="93"/>
        <v>922.07794285714294</v>
      </c>
      <c r="S59" s="212">
        <f t="shared" si="93"/>
        <v>2.287142857142857E-2</v>
      </c>
      <c r="T59" s="212">
        <f t="shared" si="93"/>
        <v>15.80672857142857</v>
      </c>
      <c r="U59" s="212">
        <f t="shared" si="93"/>
        <v>3.3592714285714282</v>
      </c>
      <c r="V59" s="212">
        <f t="shared" si="93"/>
        <v>1.9433428571428575</v>
      </c>
      <c r="W59" s="212">
        <f t="shared" si="93"/>
        <v>0.692357142857143</v>
      </c>
      <c r="X59" s="212">
        <f t="shared" si="93"/>
        <v>4.2585714285714282E-2</v>
      </c>
      <c r="Y59" s="212">
        <f t="shared" si="93"/>
        <v>0.54568571428571422</v>
      </c>
      <c r="Z59" s="212">
        <f t="shared" si="93"/>
        <v>1.3000000000000002E-3</v>
      </c>
      <c r="AA59" s="212">
        <f t="shared" si="93"/>
        <v>-0.78369999999999995</v>
      </c>
      <c r="AB59" s="212">
        <f t="shared" si="93"/>
        <v>3.9772142857142856</v>
      </c>
      <c r="AC59" s="212">
        <f t="shared" si="93"/>
        <v>1.6458166666666667</v>
      </c>
      <c r="AD59" s="212">
        <f t="shared" si="93"/>
        <v>1.8057142857142858E-2</v>
      </c>
      <c r="AE59" s="212">
        <f t="shared" si="93"/>
        <v>0.63453333333333328</v>
      </c>
      <c r="AF59" s="212">
        <f t="shared" si="93"/>
        <v>3.4057142857142855E-2</v>
      </c>
      <c r="AG59" s="212">
        <f t="shared" si="93"/>
        <v>24.037357142857143</v>
      </c>
      <c r="AH59" s="212">
        <f t="shared" si="93"/>
        <v>3.2627857142857137</v>
      </c>
      <c r="AI59" s="212">
        <f t="shared" si="93"/>
        <v>2.3976571428571427</v>
      </c>
      <c r="AJ59" s="212">
        <f t="shared" si="93"/>
        <v>4.2914285714285717E-2</v>
      </c>
      <c r="AK59" s="212">
        <f t="shared" si="93"/>
        <v>0.42542857142857138</v>
      </c>
      <c r="AL59" s="198"/>
      <c r="AM59" s="200"/>
      <c r="AN59" s="201"/>
      <c r="AO59" s="201"/>
      <c r="AP59" s="201"/>
      <c r="AQ59" s="201"/>
      <c r="AR59" s="201"/>
      <c r="AS59" s="201"/>
      <c r="AT59" s="201"/>
      <c r="AU59" s="201"/>
    </row>
    <row r="60" spans="1:49" s="207" customFormat="1">
      <c r="A60" s="196" t="s">
        <v>86</v>
      </c>
      <c r="B60" s="203">
        <f>COUNT(B169:B175)</f>
        <v>7</v>
      </c>
      <c r="C60" s="204"/>
      <c r="D60" s="204">
        <f>STDEV(D169:D175)</f>
        <v>0.29988886830513273</v>
      </c>
      <c r="E60" s="204">
        <f t="shared" ref="E60:AK60" si="95">STDEV(E169:E175)</f>
        <v>8.7912293955802329E-3</v>
      </c>
      <c r="F60" s="227">
        <f t="shared" si="95"/>
        <v>10.654250482766205</v>
      </c>
      <c r="G60" s="204">
        <f t="shared" si="95"/>
        <v>17.280276910576134</v>
      </c>
      <c r="H60" s="227">
        <f t="shared" si="95"/>
        <v>10.5613119901071</v>
      </c>
      <c r="I60" s="204">
        <f t="shared" si="95"/>
        <v>9.3552580661610141E-3</v>
      </c>
      <c r="J60" s="204">
        <f t="shared" si="95"/>
        <v>1.3148343632655246E-2</v>
      </c>
      <c r="K60" s="204">
        <f t="shared" ref="K60" si="96">STDEV(K169:K175)</f>
        <v>1.1648294102234195E-2</v>
      </c>
      <c r="L60" s="204">
        <f t="shared" si="95"/>
        <v>5.3912627728310829E-3</v>
      </c>
      <c r="M60" s="204">
        <f t="shared" si="95"/>
        <v>4.3149794459588847E-4</v>
      </c>
      <c r="N60" s="204" t="e">
        <f t="shared" si="95"/>
        <v>#DIV/0!</v>
      </c>
      <c r="O60" s="204">
        <f t="shared" si="95"/>
        <v>7.6352852567786143E-3</v>
      </c>
      <c r="P60" s="204">
        <f t="shared" si="95"/>
        <v>4.1964627962130163E-3</v>
      </c>
      <c r="Q60" s="204">
        <f t="shared" si="95"/>
        <v>9.770691175629489</v>
      </c>
      <c r="R60" s="204">
        <f t="shared" si="95"/>
        <v>26.216394353842603</v>
      </c>
      <c r="S60" s="204">
        <f t="shared" si="95"/>
        <v>5.0158795459069386E-3</v>
      </c>
      <c r="T60" s="204">
        <f t="shared" si="95"/>
        <v>5.1490607155461792</v>
      </c>
      <c r="U60" s="204">
        <f t="shared" si="95"/>
        <v>0.27081663362433828</v>
      </c>
      <c r="V60" s="204">
        <f t="shared" si="95"/>
        <v>0.4950220562666619</v>
      </c>
      <c r="W60" s="204">
        <f t="shared" si="95"/>
        <v>0.17908367557413651</v>
      </c>
      <c r="X60" s="204">
        <f t="shared" si="95"/>
        <v>4.0313060627330897E-3</v>
      </c>
      <c r="Y60" s="204">
        <f t="shared" si="95"/>
        <v>0.13463069769523137</v>
      </c>
      <c r="Z60" s="204">
        <f t="shared" si="95"/>
        <v>1.8636880997992484E-3</v>
      </c>
      <c r="AA60" s="204">
        <f t="shared" si="95"/>
        <v>0.86600603154173628</v>
      </c>
      <c r="AB60" s="204">
        <f t="shared" si="95"/>
        <v>0.35153203471173339</v>
      </c>
      <c r="AC60" s="204">
        <f t="shared" si="95"/>
        <v>0.38482836910324963</v>
      </c>
      <c r="AD60" s="204">
        <f t="shared" si="95"/>
        <v>4.2621814222520444E-3</v>
      </c>
      <c r="AE60" s="204">
        <f t="shared" si="95"/>
        <v>0.13167254332876974</v>
      </c>
      <c r="AF60" s="204">
        <f t="shared" si="95"/>
        <v>7.4273945954278203E-3</v>
      </c>
      <c r="AG60" s="204">
        <f t="shared" si="95"/>
        <v>8.0948812896087006</v>
      </c>
      <c r="AH60" s="204">
        <f t="shared" si="95"/>
        <v>0.22857638714859579</v>
      </c>
      <c r="AI60" s="204">
        <f t="shared" si="95"/>
        <v>0.36834558436855092</v>
      </c>
      <c r="AJ60" s="204">
        <f t="shared" si="95"/>
        <v>3.7538551612214025E-3</v>
      </c>
      <c r="AK60" s="204">
        <f t="shared" si="95"/>
        <v>5.8463427721545634E-2</v>
      </c>
      <c r="AL60" s="204"/>
      <c r="AM60" s="206"/>
      <c r="AN60" s="169"/>
      <c r="AO60" s="169"/>
      <c r="AP60" s="169"/>
      <c r="AQ60" s="169"/>
      <c r="AR60" s="169"/>
      <c r="AS60" s="169"/>
      <c r="AT60" s="169"/>
      <c r="AU60" s="169"/>
    </row>
    <row r="61" spans="1:49" s="207" customFormat="1">
      <c r="A61" s="196" t="s">
        <v>87</v>
      </c>
      <c r="B61" s="208"/>
      <c r="C61" s="204"/>
      <c r="D61" s="204">
        <f t="shared" ref="D61:AK61" si="97">D60/SQRT(COUNT(D169:D175))</f>
        <v>0.11334733807028304</v>
      </c>
      <c r="E61" s="204">
        <f t="shared" si="97"/>
        <v>3.3227723856037099E-3</v>
      </c>
      <c r="F61" s="227">
        <f t="shared" si="97"/>
        <v>4.0269281690270331</v>
      </c>
      <c r="G61" s="204">
        <f t="shared" si="97"/>
        <v>6.5313307559594254</v>
      </c>
      <c r="H61" s="227">
        <f t="shared" si="97"/>
        <v>3.9918007206268626</v>
      </c>
      <c r="I61" s="204">
        <f t="shared" si="97"/>
        <v>3.5359551848418696E-3</v>
      </c>
      <c r="J61" s="204">
        <f t="shared" si="97"/>
        <v>4.9696067720607683E-3</v>
      </c>
      <c r="K61" s="204">
        <f t="shared" ref="K61" si="98">K60/SQRT(COUNT(K169:K175))</f>
        <v>4.4026413418074371E-3</v>
      </c>
      <c r="L61" s="204">
        <f t="shared" si="97"/>
        <v>2.0377057927873652E-3</v>
      </c>
      <c r="M61" s="204">
        <f t="shared" si="97"/>
        <v>1.630908932337497E-4</v>
      </c>
      <c r="N61" s="204" t="e">
        <f t="shared" si="97"/>
        <v>#DIV/0!</v>
      </c>
      <c r="O61" s="204">
        <f t="shared" si="97"/>
        <v>2.8858665683534511E-3</v>
      </c>
      <c r="P61" s="204">
        <f t="shared" si="97"/>
        <v>1.5861138492734806E-3</v>
      </c>
      <c r="Q61" s="204">
        <f t="shared" si="97"/>
        <v>3.6929741411327064</v>
      </c>
      <c r="R61" s="204">
        <f t="shared" si="97"/>
        <v>9.9088656761521996</v>
      </c>
      <c r="S61" s="204">
        <f t="shared" si="97"/>
        <v>1.8958242692464779E-3</v>
      </c>
      <c r="T61" s="204">
        <f t="shared" si="97"/>
        <v>1.946162019843926</v>
      </c>
      <c r="U61" s="204">
        <f t="shared" si="97"/>
        <v>0.10235906620995598</v>
      </c>
      <c r="V61" s="204">
        <f t="shared" si="97"/>
        <v>0.18710075062477288</v>
      </c>
      <c r="W61" s="204">
        <f t="shared" si="97"/>
        <v>6.7687267062933917E-2</v>
      </c>
      <c r="X61" s="204">
        <f t="shared" si="97"/>
        <v>1.5236904715398149E-3</v>
      </c>
      <c r="Y61" s="204">
        <f t="shared" si="97"/>
        <v>5.0885620705242704E-2</v>
      </c>
      <c r="Z61" s="204">
        <f t="shared" si="97"/>
        <v>7.0440789049419097E-4</v>
      </c>
      <c r="AA61" s="204">
        <f t="shared" si="97"/>
        <v>0.32731951333448456</v>
      </c>
      <c r="AB61" s="204">
        <f t="shared" si="97"/>
        <v>0.13286662024568169</v>
      </c>
      <c r="AC61" s="204">
        <f t="shared" si="97"/>
        <v>0.15710552380839815</v>
      </c>
      <c r="AD61" s="204">
        <f t="shared" si="97"/>
        <v>1.6109531551312124E-3</v>
      </c>
      <c r="AE61" s="204">
        <f t="shared" si="97"/>
        <v>5.3755090714999183E-2</v>
      </c>
      <c r="AF61" s="204">
        <f t="shared" si="97"/>
        <v>2.8072912840924583E-3</v>
      </c>
      <c r="AG61" s="204">
        <f t="shared" si="97"/>
        <v>3.0595775406992058</v>
      </c>
      <c r="AH61" s="204">
        <f t="shared" si="97"/>
        <v>8.6393753710972104E-2</v>
      </c>
      <c r="AI61" s="204">
        <f t="shared" si="97"/>
        <v>0.13922154468113518</v>
      </c>
      <c r="AJ61" s="204">
        <f t="shared" si="97"/>
        <v>1.4188238877640151E-3</v>
      </c>
      <c r="AK61" s="204">
        <f t="shared" si="97"/>
        <v>2.209709864908704E-2</v>
      </c>
      <c r="AL61" s="204"/>
      <c r="AM61" s="206"/>
      <c r="AN61" s="169"/>
      <c r="AO61" s="169"/>
      <c r="AP61" s="169"/>
      <c r="AQ61" s="169"/>
      <c r="AR61" s="169"/>
      <c r="AS61" s="169"/>
      <c r="AT61" s="169"/>
      <c r="AU61" s="169"/>
    </row>
    <row r="62" spans="1:49" s="207" customFormat="1">
      <c r="A62" s="196" t="s">
        <v>88</v>
      </c>
      <c r="B62" s="208"/>
      <c r="C62" s="209"/>
      <c r="D62" s="213">
        <f>D60/D59*100</f>
        <v>1.9781587619072081</v>
      </c>
      <c r="E62" s="213">
        <f t="shared" ref="E62:AK62" si="99">E60/E59*100</f>
        <v>2.1205584344955763</v>
      </c>
      <c r="F62" s="224">
        <f t="shared" si="99"/>
        <v>2.2219437597111957</v>
      </c>
      <c r="G62" s="213">
        <f t="shared" si="99"/>
        <v>3.2262047044766216</v>
      </c>
      <c r="H62" s="224">
        <f t="shared" si="99"/>
        <v>0.79157285142560374</v>
      </c>
      <c r="I62" s="213">
        <f t="shared" si="99"/>
        <v>0.6669624525210881</v>
      </c>
      <c r="J62" s="213">
        <f t="shared" si="99"/>
        <v>1.1959429898925866</v>
      </c>
      <c r="K62" s="213">
        <f t="shared" ref="K62" si="100">K60/K59*100</f>
        <v>3.020725434071724</v>
      </c>
      <c r="L62" s="213">
        <f t="shared" si="99"/>
        <v>3.6868737211623275</v>
      </c>
      <c r="M62" s="213">
        <f t="shared" si="99"/>
        <v>97.435019747462434</v>
      </c>
      <c r="N62" s="213" t="e">
        <f t="shared" si="99"/>
        <v>#DIV/0!</v>
      </c>
      <c r="O62" s="213">
        <f t="shared" si="99"/>
        <v>3.1190982876063762</v>
      </c>
      <c r="P62" s="213">
        <f t="shared" si="99"/>
        <v>2.3659371913023715</v>
      </c>
      <c r="Q62" s="213">
        <f t="shared" si="99"/>
        <v>35.151374696915454</v>
      </c>
      <c r="R62" s="213">
        <f t="shared" si="99"/>
        <v>2.8431863658519694</v>
      </c>
      <c r="S62" s="213">
        <f t="shared" si="99"/>
        <v>21.9307662844151</v>
      </c>
      <c r="T62" s="213">
        <f t="shared" si="99"/>
        <v>32.575119464335941</v>
      </c>
      <c r="U62" s="213">
        <f t="shared" si="99"/>
        <v>8.061766945087447</v>
      </c>
      <c r="V62" s="213">
        <f t="shared" si="99"/>
        <v>25.472708248427839</v>
      </c>
      <c r="W62" s="213">
        <f t="shared" si="99"/>
        <v>25.865794470627367</v>
      </c>
      <c r="X62" s="213">
        <f t="shared" si="99"/>
        <v>9.4663342633786076</v>
      </c>
      <c r="Y62" s="213">
        <f t="shared" si="99"/>
        <v>24.671838417367915</v>
      </c>
      <c r="Z62" s="213">
        <f t="shared" si="99"/>
        <v>143.36062306148062</v>
      </c>
      <c r="AA62" s="213">
        <f t="shared" si="99"/>
        <v>-110.50223702204114</v>
      </c>
      <c r="AB62" s="213">
        <f t="shared" si="99"/>
        <v>8.8386496039300066</v>
      </c>
      <c r="AC62" s="213">
        <f t="shared" si="99"/>
        <v>23.382213638816573</v>
      </c>
      <c r="AD62" s="213">
        <f t="shared" si="99"/>
        <v>23.603852813104677</v>
      </c>
      <c r="AE62" s="213">
        <f t="shared" si="99"/>
        <v>20.751083735359803</v>
      </c>
      <c r="AF62" s="213">
        <f t="shared" si="99"/>
        <v>21.808625070467595</v>
      </c>
      <c r="AG62" s="213">
        <f t="shared" si="99"/>
        <v>33.676253348068869</v>
      </c>
      <c r="AH62" s="213">
        <f t="shared" si="99"/>
        <v>7.0055592724891991</v>
      </c>
      <c r="AI62" s="213">
        <f t="shared" si="99"/>
        <v>15.362729632378372</v>
      </c>
      <c r="AJ62" s="213">
        <f t="shared" si="99"/>
        <v>8.7473322664946114</v>
      </c>
      <c r="AK62" s="213">
        <f t="shared" si="99"/>
        <v>13.742242916414355</v>
      </c>
      <c r="AL62" s="209"/>
      <c r="AM62" s="210"/>
      <c r="AN62" s="169"/>
      <c r="AO62" s="169"/>
      <c r="AP62" s="169"/>
      <c r="AQ62" s="169"/>
      <c r="AR62" s="169"/>
      <c r="AS62" s="169"/>
      <c r="AT62" s="169"/>
      <c r="AU62" s="169"/>
    </row>
    <row r="63" spans="1:49" s="207" customFormat="1">
      <c r="A63" s="198" t="s">
        <v>89</v>
      </c>
      <c r="B63" s="211"/>
      <c r="C63" s="204"/>
      <c r="D63" s="204">
        <f>MEDIAN(D169:D175)</f>
        <v>15.280000000000001</v>
      </c>
      <c r="E63" s="204">
        <f t="shared" ref="E63:AK63" si="101">MEDIAN(E169:E175)</f>
        <v>0.41599999999999998</v>
      </c>
      <c r="F63" s="227">
        <f t="shared" si="101"/>
        <v>477.03840000000002</v>
      </c>
      <c r="G63" s="204">
        <f t="shared" si="101"/>
        <v>537.92909999999995</v>
      </c>
      <c r="H63" s="227">
        <f t="shared" si="101"/>
        <v>1335.2550000000001</v>
      </c>
      <c r="I63" s="204">
        <f t="shared" si="101"/>
        <v>1.3990900654657457</v>
      </c>
      <c r="J63" s="204">
        <f t="shared" si="101"/>
        <v>1.0970724118522233</v>
      </c>
      <c r="K63" s="204">
        <f t="shared" ref="K63" si="102">MEDIAN(K169:K175)</f>
        <v>0.38788520763451617</v>
      </c>
      <c r="L63" s="204">
        <f t="shared" si="101"/>
        <v>0.14630000000000001</v>
      </c>
      <c r="M63" s="204">
        <f t="shared" si="101"/>
        <v>2.9999999999996696E-4</v>
      </c>
      <c r="N63" s="204" t="e">
        <f t="shared" si="101"/>
        <v>#NUM!</v>
      </c>
      <c r="O63" s="204">
        <f t="shared" si="101"/>
        <v>0.24548</v>
      </c>
      <c r="P63" s="204">
        <f t="shared" si="101"/>
        <v>0.17605999999999999</v>
      </c>
      <c r="Q63" s="204">
        <f t="shared" si="101"/>
        <v>25.215800000000002</v>
      </c>
      <c r="R63" s="204">
        <f t="shared" si="101"/>
        <v>922.29300000000001</v>
      </c>
      <c r="S63" s="204">
        <f t="shared" si="101"/>
        <v>2.4199999999999999E-2</v>
      </c>
      <c r="T63" s="204">
        <f t="shared" si="101"/>
        <v>14.7867</v>
      </c>
      <c r="U63" s="204">
        <f t="shared" si="101"/>
        <v>3.5181</v>
      </c>
      <c r="V63" s="204">
        <f t="shared" si="101"/>
        <v>1.8601000000000001</v>
      </c>
      <c r="W63" s="204">
        <f t="shared" si="101"/>
        <v>0.70809999999999995</v>
      </c>
      <c r="X63" s="204">
        <f t="shared" si="101"/>
        <v>4.0599999999999997E-2</v>
      </c>
      <c r="Y63" s="204">
        <f t="shared" si="101"/>
        <v>0.54149999999999998</v>
      </c>
      <c r="Z63" s="204">
        <f t="shared" si="101"/>
        <v>2.9999999999999997E-4</v>
      </c>
      <c r="AA63" s="204">
        <f t="shared" si="101"/>
        <v>-0.81489999999999996</v>
      </c>
      <c r="AB63" s="204">
        <f t="shared" si="101"/>
        <v>3.8691</v>
      </c>
      <c r="AC63" s="204">
        <f t="shared" si="101"/>
        <v>1.5091000000000001</v>
      </c>
      <c r="AD63" s="204">
        <f t="shared" si="101"/>
        <v>1.77E-2</v>
      </c>
      <c r="AE63" s="204">
        <f t="shared" si="101"/>
        <v>0.66695000000000004</v>
      </c>
      <c r="AF63" s="204">
        <f t="shared" si="101"/>
        <v>3.6400000000000002E-2</v>
      </c>
      <c r="AG63" s="204">
        <f t="shared" si="101"/>
        <v>22.264099999999999</v>
      </c>
      <c r="AH63" s="204">
        <f t="shared" si="101"/>
        <v>3.3309000000000002</v>
      </c>
      <c r="AI63" s="204">
        <f t="shared" si="101"/>
        <v>2.2321</v>
      </c>
      <c r="AJ63" s="204">
        <f t="shared" si="101"/>
        <v>4.1000000000000002E-2</v>
      </c>
      <c r="AK63" s="204">
        <f t="shared" si="101"/>
        <v>0.44879999999999998</v>
      </c>
      <c r="AL63" s="204"/>
      <c r="AM63" s="206"/>
      <c r="AN63" s="206"/>
      <c r="AO63" s="206"/>
      <c r="AP63" s="206"/>
      <c r="AQ63" s="206"/>
      <c r="AR63" s="206"/>
      <c r="AS63" s="206"/>
      <c r="AT63" s="206"/>
      <c r="AU63" s="169"/>
    </row>
    <row r="64" spans="1:49" s="207" customFormat="1">
      <c r="A64" s="198"/>
      <c r="B64" s="211"/>
      <c r="C64" s="204"/>
      <c r="D64" s="204"/>
      <c r="E64" s="204"/>
      <c r="F64" s="227"/>
      <c r="G64" s="204"/>
      <c r="H64" s="227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6"/>
      <c r="AN64" s="206"/>
      <c r="AO64" s="206"/>
      <c r="AP64" s="206"/>
      <c r="AQ64" s="206"/>
      <c r="AR64" s="206"/>
      <c r="AS64" s="206"/>
      <c r="AT64" s="206"/>
      <c r="AU64" s="169"/>
    </row>
    <row r="65" spans="1:49" s="71" customFormat="1">
      <c r="A65" s="10" t="s">
        <v>153</v>
      </c>
      <c r="B65" s="127" t="s">
        <v>494</v>
      </c>
      <c r="C65" s="11"/>
      <c r="D65" s="12">
        <f>_xlfn.T.TEST(D169:D175,D162:D168,2,2)</f>
        <v>5.5657609053178176E-3</v>
      </c>
      <c r="E65" s="12">
        <f t="shared" ref="E65:AK65" si="103">_xlfn.T.TEST(E169:E175,E162:E168,2,2)</f>
        <v>1.9346745544152289E-7</v>
      </c>
      <c r="F65" s="222">
        <f t="shared" si="103"/>
        <v>0.74603215061697226</v>
      </c>
      <c r="G65" s="12">
        <f t="shared" si="103"/>
        <v>0.81192585029670838</v>
      </c>
      <c r="H65" s="222">
        <f t="shared" si="103"/>
        <v>8.273324962318644E-7</v>
      </c>
      <c r="I65" s="12">
        <f t="shared" si="103"/>
        <v>1.6607821842155601E-2</v>
      </c>
      <c r="J65" s="12">
        <f t="shared" si="103"/>
        <v>0.48430006747147458</v>
      </c>
      <c r="K65" s="12">
        <f t="shared" ref="K65" si="104">_xlfn.T.TEST(K169:K175,K162:K168,2,2)</f>
        <v>5.2353592286536187E-5</v>
      </c>
      <c r="L65" s="12">
        <f t="shared" si="103"/>
        <v>1.5977321831851892E-5</v>
      </c>
      <c r="M65" s="12">
        <f t="shared" si="103"/>
        <v>1.8766879967356223E-2</v>
      </c>
      <c r="N65" s="12" t="e">
        <f t="shared" si="103"/>
        <v>#DIV/0!</v>
      </c>
      <c r="O65" s="12">
        <f t="shared" si="103"/>
        <v>2.1446756353482008E-4</v>
      </c>
      <c r="P65" s="12">
        <f t="shared" si="103"/>
        <v>5.229023318807113E-5</v>
      </c>
      <c r="Q65" s="12">
        <f t="shared" si="103"/>
        <v>0.24664277866644319</v>
      </c>
      <c r="R65" s="12">
        <f t="shared" si="103"/>
        <v>2.3368910556477409E-8</v>
      </c>
      <c r="S65" s="149">
        <f>_xlfn.T.TEST(S169:S175,S162:S168,2,2)</f>
        <v>1.5416874108834905E-2</v>
      </c>
      <c r="T65" s="12">
        <f t="shared" si="103"/>
        <v>7.3597117269682905E-2</v>
      </c>
      <c r="U65" s="12">
        <f t="shared" si="103"/>
        <v>0.3342493144257469</v>
      </c>
      <c r="V65" s="12">
        <f t="shared" si="103"/>
        <v>0.74311974198557063</v>
      </c>
      <c r="W65" s="12">
        <f t="shared" si="103"/>
        <v>0.34495064842946865</v>
      </c>
      <c r="X65" s="12">
        <f t="shared" si="103"/>
        <v>4.1390504890857632E-3</v>
      </c>
      <c r="Y65" s="12">
        <f t="shared" si="103"/>
        <v>0.92701867713014363</v>
      </c>
      <c r="Z65" s="12">
        <f>_xlfn.T.TEST(Z169:Z175,Z162:Z168,2,2)</f>
        <v>0.40848494843804461</v>
      </c>
      <c r="AA65" s="12">
        <f t="shared" si="103"/>
        <v>0.10196460141994344</v>
      </c>
      <c r="AB65" s="12">
        <f t="shared" si="103"/>
        <v>0.1518845678389231</v>
      </c>
      <c r="AC65" s="12">
        <f t="shared" si="103"/>
        <v>0.8615958256418571</v>
      </c>
      <c r="AD65" s="12">
        <f t="shared" si="103"/>
        <v>4.0701881415751949E-4</v>
      </c>
      <c r="AE65" s="12">
        <f t="shared" si="103"/>
        <v>0.73789121763807652</v>
      </c>
      <c r="AF65" s="12">
        <f t="shared" si="103"/>
        <v>2.2888640787500955E-2</v>
      </c>
      <c r="AG65" s="12">
        <f t="shared" si="103"/>
        <v>5.9121966059699362E-2</v>
      </c>
      <c r="AH65" s="12">
        <f t="shared" si="103"/>
        <v>0.14927121007431635</v>
      </c>
      <c r="AI65" s="12">
        <f t="shared" si="103"/>
        <v>2.2529285020145843E-2</v>
      </c>
      <c r="AJ65" s="12">
        <f t="shared" si="103"/>
        <v>3.149861436160863E-3</v>
      </c>
      <c r="AK65" s="12">
        <f t="shared" si="103"/>
        <v>2.1058898410306972E-2</v>
      </c>
      <c r="AL65" s="42"/>
      <c r="AM65" s="43"/>
      <c r="AN65" s="42"/>
      <c r="AO65" s="42"/>
      <c r="AP65" s="42"/>
      <c r="AQ65" s="42"/>
      <c r="AR65" s="42"/>
      <c r="AS65" s="42"/>
      <c r="AT65" s="42"/>
      <c r="AU65" s="70"/>
      <c r="AV65" s="70"/>
      <c r="AW65" s="70"/>
    </row>
    <row r="66" spans="1:49">
      <c r="B66" s="13"/>
      <c r="C66" s="14" t="s">
        <v>90</v>
      </c>
      <c r="D66" s="15">
        <f t="shared" ref="D66:AK66" si="105">(D59-D50)/D50</f>
        <v>-2.7492668621701008E-2</v>
      </c>
      <c r="E66" s="15">
        <f t="shared" si="105"/>
        <v>-0.14445754716981102</v>
      </c>
      <c r="F66" s="223">
        <f t="shared" si="105"/>
        <v>-4.8494956603970978E-3</v>
      </c>
      <c r="G66" s="15">
        <f t="shared" si="105"/>
        <v>5.1936132399028273E-3</v>
      </c>
      <c r="H66" s="223">
        <f t="shared" si="105"/>
        <v>6.4483719361072556E-2</v>
      </c>
      <c r="I66" s="15">
        <f t="shared" si="105"/>
        <v>-2.9111922609696146E-2</v>
      </c>
      <c r="J66" s="15">
        <f t="shared" si="105"/>
        <v>1.1071728475404736E-2</v>
      </c>
      <c r="K66" s="15">
        <f t="shared" ref="K66" si="106">(K59-K50)/K50</f>
        <v>-0.11082763284697869</v>
      </c>
      <c r="L66" s="15">
        <f t="shared" si="105"/>
        <v>-0.14170719436525248</v>
      </c>
      <c r="M66" s="15" t="e">
        <f t="shared" si="105"/>
        <v>#DIV/0!</v>
      </c>
      <c r="N66" s="15" t="e">
        <f t="shared" si="105"/>
        <v>#DIV/0!</v>
      </c>
      <c r="O66" s="15">
        <f t="shared" si="105"/>
        <v>-0.19058865764140143</v>
      </c>
      <c r="P66" s="15">
        <f t="shared" si="105"/>
        <v>-0.15933266075793387</v>
      </c>
      <c r="Q66" s="15">
        <f t="shared" si="105"/>
        <v>0.24158128250761093</v>
      </c>
      <c r="R66" s="15">
        <f t="shared" si="105"/>
        <v>0.1823552408622604</v>
      </c>
      <c r="S66" s="152">
        <f t="shared" si="105"/>
        <v>-0.31668800682885201</v>
      </c>
      <c r="T66" s="15">
        <f t="shared" si="105"/>
        <v>0.3883279526111662</v>
      </c>
      <c r="U66" s="15">
        <f t="shared" si="105"/>
        <v>6.7742814330472356E-2</v>
      </c>
      <c r="V66" s="15">
        <f t="shared" si="105"/>
        <v>3.6583786090388946E-2</v>
      </c>
      <c r="W66" s="15">
        <f t="shared" si="105"/>
        <v>-0.10630647243223286</v>
      </c>
      <c r="X66" s="15">
        <f t="shared" si="105"/>
        <v>-0.26176324913323434</v>
      </c>
      <c r="Y66" s="15">
        <f t="shared" si="105"/>
        <v>1.0074834069333787E-2</v>
      </c>
      <c r="Z66" s="15">
        <f t="shared" si="105"/>
        <v>-0.3546099290780142</v>
      </c>
      <c r="AA66" s="15">
        <f t="shared" si="105"/>
        <v>-0.47375943672239967</v>
      </c>
      <c r="AB66" s="15">
        <f t="shared" si="105"/>
        <v>7.9223004403647018E-2</v>
      </c>
      <c r="AC66" s="15">
        <f t="shared" si="105"/>
        <v>-1.973872670393478E-2</v>
      </c>
      <c r="AD66" s="15">
        <f t="shared" si="105"/>
        <v>-0.31378935939196528</v>
      </c>
      <c r="AE66" s="15">
        <f t="shared" si="105"/>
        <v>3.9245047574481329E-2</v>
      </c>
      <c r="AF66" s="15">
        <f t="shared" si="105"/>
        <v>-0.30149428655142102</v>
      </c>
      <c r="AG66" s="15">
        <f t="shared" si="105"/>
        <v>0.4304666445628979</v>
      </c>
      <c r="AH66" s="15">
        <f t="shared" si="105"/>
        <v>0.1032828697576007</v>
      </c>
      <c r="AI66" s="15">
        <f t="shared" si="105"/>
        <v>0.20735769111796903</v>
      </c>
      <c r="AJ66" s="15">
        <f t="shared" si="105"/>
        <v>-0.26390590541533937</v>
      </c>
      <c r="AK66" s="15">
        <f t="shared" si="105"/>
        <v>-0.16192941971069971</v>
      </c>
      <c r="AL66" s="23"/>
      <c r="AM66" s="23"/>
      <c r="AN66" s="23"/>
      <c r="AO66" s="23"/>
      <c r="AP66" s="23"/>
      <c r="AQ66" s="23"/>
      <c r="AR66" s="23"/>
      <c r="AS66" s="23"/>
      <c r="AT66" s="23"/>
      <c r="AU66" s="62"/>
      <c r="AV66" s="62"/>
      <c r="AW66" s="62"/>
    </row>
    <row r="67" spans="1:49">
      <c r="B67" s="13"/>
      <c r="C67" s="14"/>
      <c r="D67" s="15"/>
      <c r="E67" s="15"/>
      <c r="F67" s="223"/>
      <c r="G67" s="15"/>
      <c r="H67" s="22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2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3"/>
      <c r="AM67" s="23"/>
      <c r="AN67" s="23"/>
      <c r="AO67" s="23"/>
      <c r="AP67" s="23"/>
      <c r="AQ67" s="23"/>
      <c r="AR67" s="23"/>
      <c r="AS67" s="23"/>
      <c r="AT67" s="23"/>
      <c r="AU67" s="62"/>
      <c r="AV67" s="62"/>
      <c r="AW67" s="62"/>
    </row>
    <row r="68" spans="1:49" s="202" customFormat="1">
      <c r="A68" s="196" t="s">
        <v>85</v>
      </c>
      <c r="B68" s="197" t="s">
        <v>529</v>
      </c>
      <c r="C68" s="198"/>
      <c r="D68" s="212">
        <f>AVERAGE(D176:D179)</f>
        <v>15.02</v>
      </c>
      <c r="E68" s="212">
        <f t="shared" ref="E68:AK68" si="107">AVERAGE(E176:E179)</f>
        <v>0.46624999999999994</v>
      </c>
      <c r="F68" s="226">
        <f t="shared" si="107"/>
        <v>541.04197499999998</v>
      </c>
      <c r="G68" s="212">
        <f t="shared" si="107"/>
        <v>561.46434999999997</v>
      </c>
      <c r="H68" s="226">
        <f t="shared" si="107"/>
        <v>1344.9014999999999</v>
      </c>
      <c r="I68" s="212">
        <f t="shared" si="107"/>
        <v>1.4122741183146121</v>
      </c>
      <c r="J68" s="212">
        <f t="shared" si="107"/>
        <v>1.0939406443627844</v>
      </c>
      <c r="K68" s="212">
        <f t="shared" ref="K68" si="108">AVERAGE(K176:K179)</f>
        <v>0.39959712906450884</v>
      </c>
      <c r="L68" s="212">
        <f t="shared" si="107"/>
        <v>0.153225</v>
      </c>
      <c r="M68" s="212">
        <f t="shared" si="107"/>
        <v>6.0000000000001719E-4</v>
      </c>
      <c r="N68" s="212" t="e">
        <f t="shared" si="107"/>
        <v>#DIV/0!</v>
      </c>
      <c r="O68" s="212">
        <f t="shared" si="107"/>
        <v>0.26064750000000003</v>
      </c>
      <c r="P68" s="212">
        <f t="shared" si="107"/>
        <v>0.19018999999999997</v>
      </c>
      <c r="Q68" s="212">
        <f t="shared" si="107"/>
        <v>73.34675</v>
      </c>
      <c r="R68" s="212">
        <f t="shared" si="107"/>
        <v>955.50915000000009</v>
      </c>
      <c r="S68" s="212">
        <f t="shared" si="107"/>
        <v>4.9350000000000005E-2</v>
      </c>
      <c r="T68" s="212">
        <f t="shared" si="107"/>
        <v>39.497075000000002</v>
      </c>
      <c r="U68" s="212">
        <f t="shared" si="107"/>
        <v>3.3645750000000003</v>
      </c>
      <c r="V68" s="212">
        <f t="shared" si="107"/>
        <v>2.9281999999999999</v>
      </c>
      <c r="W68" s="212">
        <f t="shared" si="107"/>
        <v>1.4550749999999999</v>
      </c>
      <c r="X68" s="212">
        <f t="shared" si="107"/>
        <v>4.5774999999999996E-2</v>
      </c>
      <c r="Y68" s="212">
        <f t="shared" si="107"/>
        <v>0.34254999999999997</v>
      </c>
      <c r="Z68" s="212">
        <f t="shared" si="107"/>
        <v>9.2250000000000006E-3</v>
      </c>
      <c r="AA68" s="212">
        <f t="shared" si="107"/>
        <v>2.5045500000000001</v>
      </c>
      <c r="AB68" s="212">
        <f t="shared" si="107"/>
        <v>3.481325</v>
      </c>
      <c r="AC68" s="212">
        <f t="shared" si="107"/>
        <v>2.4289500000000004</v>
      </c>
      <c r="AD68" s="212">
        <f t="shared" si="107"/>
        <v>2.3599999999999999E-2</v>
      </c>
      <c r="AE68" s="212">
        <f t="shared" si="107"/>
        <v>0.412825</v>
      </c>
      <c r="AF68" s="212">
        <f t="shared" si="107"/>
        <v>7.0199999999999999E-2</v>
      </c>
      <c r="AG68" s="212">
        <f t="shared" si="107"/>
        <v>59.385275</v>
      </c>
      <c r="AH68" s="212">
        <f t="shared" si="107"/>
        <v>3.0562499999999999</v>
      </c>
      <c r="AI68" s="212">
        <f t="shared" si="107"/>
        <v>3.2829249999999996</v>
      </c>
      <c r="AJ68" s="212">
        <f t="shared" si="107"/>
        <v>4.7350000000000003E-2</v>
      </c>
      <c r="AK68" s="212">
        <f t="shared" si="107"/>
        <v>0.30382500000000001</v>
      </c>
      <c r="AL68" s="198"/>
      <c r="AM68" s="200"/>
      <c r="AN68" s="201"/>
      <c r="AO68" s="201"/>
      <c r="AP68" s="201"/>
      <c r="AQ68" s="201"/>
      <c r="AR68" s="201"/>
      <c r="AS68" s="201"/>
      <c r="AT68" s="201"/>
      <c r="AU68" s="201"/>
    </row>
    <row r="69" spans="1:49" s="207" customFormat="1">
      <c r="A69" s="196" t="s">
        <v>86</v>
      </c>
      <c r="B69" s="203">
        <f>COUNT(B176:B179)</f>
        <v>4</v>
      </c>
      <c r="C69" s="204"/>
      <c r="D69" s="204">
        <f>STDEV(D176:D179)</f>
        <v>0.38790033084114089</v>
      </c>
      <c r="E69" s="204">
        <f t="shared" ref="E69:AK69" si="109">STDEV(E176:E179)</f>
        <v>3.3559648389099674E-2</v>
      </c>
      <c r="F69" s="227">
        <f t="shared" si="109"/>
        <v>43.722241245646387</v>
      </c>
      <c r="G69" s="204">
        <f t="shared" si="109"/>
        <v>46.016716065179345</v>
      </c>
      <c r="H69" s="227">
        <f t="shared" si="109"/>
        <v>20.68015560063964</v>
      </c>
      <c r="I69" s="204">
        <f t="shared" si="109"/>
        <v>1.1586678238314441E-2</v>
      </c>
      <c r="J69" s="204">
        <f t="shared" si="109"/>
        <v>2.147681193624814E-2</v>
      </c>
      <c r="K69" s="204">
        <f t="shared" ref="K69" si="110">STDEV(K176:K179)</f>
        <v>2.9753496613848001E-2</v>
      </c>
      <c r="L69" s="204">
        <f t="shared" si="109"/>
        <v>1.3760178051173619E-2</v>
      </c>
      <c r="M69" s="204">
        <f t="shared" si="109"/>
        <v>3.5590260840105649E-4</v>
      </c>
      <c r="N69" s="204" t="e">
        <f t="shared" si="109"/>
        <v>#DIV/0!</v>
      </c>
      <c r="O69" s="204">
        <f t="shared" si="109"/>
        <v>2.2203009368101434E-2</v>
      </c>
      <c r="P69" s="204">
        <f t="shared" si="109"/>
        <v>1.7837316689083785E-2</v>
      </c>
      <c r="Q69" s="204">
        <f t="shared" si="109"/>
        <v>10.84780610707381</v>
      </c>
      <c r="R69" s="204">
        <f t="shared" si="109"/>
        <v>27.739480709450913</v>
      </c>
      <c r="S69" s="204">
        <f t="shared" si="109"/>
        <v>7.6596344560298105E-3</v>
      </c>
      <c r="T69" s="204">
        <f t="shared" si="109"/>
        <v>8.1698222960580047</v>
      </c>
      <c r="U69" s="204">
        <f t="shared" si="109"/>
        <v>7.0406314820949514E-2</v>
      </c>
      <c r="V69" s="204">
        <f t="shared" si="109"/>
        <v>5.3252542975273293E-2</v>
      </c>
      <c r="W69" s="204">
        <f t="shared" si="109"/>
        <v>0.14567116793197843</v>
      </c>
      <c r="X69" s="204">
        <f t="shared" si="109"/>
        <v>3.6021984028275457E-3</v>
      </c>
      <c r="Y69" s="204">
        <f t="shared" si="109"/>
        <v>4.9869830559166701E-3</v>
      </c>
      <c r="Z69" s="204">
        <f t="shared" si="109"/>
        <v>1.8518009252256752E-3</v>
      </c>
      <c r="AA69" s="204">
        <f t="shared" si="109"/>
        <v>1.9024300977083672</v>
      </c>
      <c r="AB69" s="204">
        <f t="shared" si="109"/>
        <v>9.9444301831058526E-2</v>
      </c>
      <c r="AC69" s="204">
        <f t="shared" si="109"/>
        <v>7.5213717720462051E-2</v>
      </c>
      <c r="AD69" s="204">
        <f t="shared" si="109"/>
        <v>1.749285568453591E-3</v>
      </c>
      <c r="AE69" s="204">
        <f t="shared" si="109"/>
        <v>1.370848277527459E-2</v>
      </c>
      <c r="AF69" s="204">
        <f t="shared" si="109"/>
        <v>1.1283911851244926E-2</v>
      </c>
      <c r="AG69" s="204">
        <f t="shared" si="109"/>
        <v>11.706264378350328</v>
      </c>
      <c r="AH69" s="204">
        <f t="shared" si="109"/>
        <v>0.12308808499065482</v>
      </c>
      <c r="AI69" s="204">
        <f t="shared" si="109"/>
        <v>0.16485762291545186</v>
      </c>
      <c r="AJ69" s="204">
        <f t="shared" si="109"/>
        <v>3.6336391308622448E-3</v>
      </c>
      <c r="AK69" s="204">
        <f t="shared" si="109"/>
        <v>1.4087435300058461E-2</v>
      </c>
      <c r="AL69" s="204"/>
      <c r="AM69" s="206"/>
      <c r="AN69" s="169"/>
      <c r="AO69" s="169"/>
      <c r="AP69" s="169"/>
      <c r="AQ69" s="169"/>
      <c r="AR69" s="169"/>
      <c r="AS69" s="169"/>
      <c r="AT69" s="169"/>
      <c r="AU69" s="169"/>
    </row>
    <row r="70" spans="1:49" s="207" customFormat="1">
      <c r="A70" s="196" t="s">
        <v>87</v>
      </c>
      <c r="B70" s="208"/>
      <c r="C70" s="204"/>
      <c r="D70" s="204">
        <f t="shared" ref="D70:AK70" si="111">D69/SQRT(COUNT(D176:D179))</f>
        <v>0.19395016542057045</v>
      </c>
      <c r="E70" s="204">
        <f t="shared" si="111"/>
        <v>1.6779824194549837E-2</v>
      </c>
      <c r="F70" s="227">
        <f t="shared" si="111"/>
        <v>21.861120622823194</v>
      </c>
      <c r="G70" s="204">
        <f t="shared" si="111"/>
        <v>23.008358032589673</v>
      </c>
      <c r="H70" s="227">
        <f t="shared" si="111"/>
        <v>10.34007780031982</v>
      </c>
      <c r="I70" s="204">
        <f t="shared" si="111"/>
        <v>5.7933391191572203E-3</v>
      </c>
      <c r="J70" s="204">
        <f t="shared" si="111"/>
        <v>1.073840596812407E-2</v>
      </c>
      <c r="K70" s="204">
        <f t="shared" ref="K70" si="112">K69/SQRT(COUNT(K176:K179))</f>
        <v>1.4876748306924001E-2</v>
      </c>
      <c r="L70" s="204">
        <f t="shared" si="111"/>
        <v>6.8800890255868094E-3</v>
      </c>
      <c r="M70" s="204">
        <f t="shared" si="111"/>
        <v>1.7795130420052824E-4</v>
      </c>
      <c r="N70" s="204" t="e">
        <f t="shared" si="111"/>
        <v>#DIV/0!</v>
      </c>
      <c r="O70" s="204">
        <f t="shared" si="111"/>
        <v>1.1101504684050717E-2</v>
      </c>
      <c r="P70" s="204">
        <f t="shared" si="111"/>
        <v>8.9186583445418927E-3</v>
      </c>
      <c r="Q70" s="204">
        <f t="shared" si="111"/>
        <v>5.4239030535369048</v>
      </c>
      <c r="R70" s="204">
        <f t="shared" si="111"/>
        <v>13.869740354725456</v>
      </c>
      <c r="S70" s="204">
        <f t="shared" si="111"/>
        <v>3.8298172280149053E-3</v>
      </c>
      <c r="T70" s="204">
        <f t="shared" si="111"/>
        <v>4.0849111480290023</v>
      </c>
      <c r="U70" s="204">
        <f t="shared" si="111"/>
        <v>3.5203157410474757E-2</v>
      </c>
      <c r="V70" s="204">
        <f t="shared" si="111"/>
        <v>2.6626271487636646E-2</v>
      </c>
      <c r="W70" s="204">
        <f t="shared" si="111"/>
        <v>7.2835583965989215E-2</v>
      </c>
      <c r="X70" s="204">
        <f t="shared" si="111"/>
        <v>1.8010992014137728E-3</v>
      </c>
      <c r="Y70" s="204">
        <f t="shared" si="111"/>
        <v>2.4934915279583351E-3</v>
      </c>
      <c r="Z70" s="204">
        <f t="shared" si="111"/>
        <v>9.2590046261283759E-4</v>
      </c>
      <c r="AA70" s="204">
        <f t="shared" si="111"/>
        <v>0.95121504885418362</v>
      </c>
      <c r="AB70" s="204">
        <f t="shared" si="111"/>
        <v>4.9722150915529263E-2</v>
      </c>
      <c r="AC70" s="204">
        <f t="shared" si="111"/>
        <v>3.7606858860231025E-2</v>
      </c>
      <c r="AD70" s="204">
        <f t="shared" si="111"/>
        <v>8.746427842267955E-4</v>
      </c>
      <c r="AE70" s="204">
        <f t="shared" si="111"/>
        <v>6.8542413876372952E-3</v>
      </c>
      <c r="AF70" s="204">
        <f t="shared" si="111"/>
        <v>5.6419559256224629E-3</v>
      </c>
      <c r="AG70" s="204">
        <f t="shared" si="111"/>
        <v>5.853132189175164</v>
      </c>
      <c r="AH70" s="204">
        <f t="shared" si="111"/>
        <v>6.1544042495327411E-2</v>
      </c>
      <c r="AI70" s="204">
        <f t="shared" si="111"/>
        <v>8.2428811457725931E-2</v>
      </c>
      <c r="AJ70" s="204">
        <f t="shared" si="111"/>
        <v>1.8168195654311224E-3</v>
      </c>
      <c r="AK70" s="204">
        <f t="shared" si="111"/>
        <v>7.0437176500292306E-3</v>
      </c>
      <c r="AL70" s="204"/>
      <c r="AM70" s="206"/>
      <c r="AN70" s="169"/>
      <c r="AO70" s="169"/>
      <c r="AP70" s="169"/>
      <c r="AQ70" s="169"/>
      <c r="AR70" s="169"/>
      <c r="AS70" s="169"/>
      <c r="AT70" s="169"/>
      <c r="AU70" s="169"/>
    </row>
    <row r="71" spans="1:49" s="207" customFormat="1">
      <c r="A71" s="196" t="s">
        <v>88</v>
      </c>
      <c r="B71" s="208"/>
      <c r="C71" s="209"/>
      <c r="D71" s="213">
        <f>D69/D68*100</f>
        <v>2.5825587938824293</v>
      </c>
      <c r="E71" s="213">
        <f t="shared" ref="E71:AK71" si="113">E69/E68*100</f>
        <v>7.1977798153564994</v>
      </c>
      <c r="F71" s="224">
        <f t="shared" si="113"/>
        <v>8.0811181508877166</v>
      </c>
      <c r="G71" s="213">
        <f t="shared" si="113"/>
        <v>8.1958393378278327</v>
      </c>
      <c r="H71" s="224">
        <f t="shared" si="113"/>
        <v>1.5376706473031401</v>
      </c>
      <c r="I71" s="213">
        <f t="shared" si="113"/>
        <v>0.82042700408202751</v>
      </c>
      <c r="J71" s="213">
        <f t="shared" si="113"/>
        <v>1.9632520326327476</v>
      </c>
      <c r="K71" s="213">
        <f t="shared" ref="K71" si="114">K69/K68*100</f>
        <v>7.4458734684864956</v>
      </c>
      <c r="L71" s="213">
        <f t="shared" si="113"/>
        <v>8.9803739932606419</v>
      </c>
      <c r="M71" s="213">
        <f t="shared" si="113"/>
        <v>59.31710140017438</v>
      </c>
      <c r="N71" s="213" t="e">
        <f t="shared" si="113"/>
        <v>#DIV/0!</v>
      </c>
      <c r="O71" s="213">
        <f t="shared" si="113"/>
        <v>8.5184048832624253</v>
      </c>
      <c r="P71" s="213">
        <f t="shared" si="113"/>
        <v>9.3786827325746813</v>
      </c>
      <c r="Q71" s="213">
        <f t="shared" si="113"/>
        <v>14.789757020009489</v>
      </c>
      <c r="R71" s="213">
        <f t="shared" si="113"/>
        <v>2.9031098979482204</v>
      </c>
      <c r="S71" s="213">
        <f t="shared" si="113"/>
        <v>15.521042464092826</v>
      </c>
      <c r="T71" s="213">
        <f t="shared" si="113"/>
        <v>20.684626130056476</v>
      </c>
      <c r="U71" s="213">
        <f t="shared" si="113"/>
        <v>2.0925767688623234</v>
      </c>
      <c r="V71" s="213">
        <f t="shared" si="113"/>
        <v>1.8186101692259167</v>
      </c>
      <c r="W71" s="213">
        <f t="shared" si="113"/>
        <v>10.011248075321095</v>
      </c>
      <c r="X71" s="213">
        <f t="shared" si="113"/>
        <v>7.8693575157346718</v>
      </c>
      <c r="Y71" s="213">
        <f t="shared" si="113"/>
        <v>1.4558409154624641</v>
      </c>
      <c r="Z71" s="213">
        <f t="shared" si="113"/>
        <v>20.073722766673985</v>
      </c>
      <c r="AA71" s="213">
        <f t="shared" si="113"/>
        <v>75.958958603675995</v>
      </c>
      <c r="AB71" s="213">
        <f t="shared" si="113"/>
        <v>2.8565072732668892</v>
      </c>
      <c r="AC71" s="213">
        <f t="shared" si="113"/>
        <v>3.0965527376216899</v>
      </c>
      <c r="AD71" s="213">
        <f t="shared" si="113"/>
        <v>7.4122269849728433</v>
      </c>
      <c r="AE71" s="213">
        <f t="shared" si="113"/>
        <v>3.320652280088316</v>
      </c>
      <c r="AF71" s="213">
        <f t="shared" si="113"/>
        <v>16.073948506046904</v>
      </c>
      <c r="AG71" s="213">
        <f t="shared" si="113"/>
        <v>19.712402406741955</v>
      </c>
      <c r="AH71" s="213">
        <f t="shared" si="113"/>
        <v>4.0274220037842072</v>
      </c>
      <c r="AI71" s="213">
        <f t="shared" si="113"/>
        <v>5.0216688750261387</v>
      </c>
      <c r="AJ71" s="213">
        <f t="shared" si="113"/>
        <v>7.674000276372217</v>
      </c>
      <c r="AK71" s="213">
        <f t="shared" si="113"/>
        <v>4.6366939192161478</v>
      </c>
      <c r="AL71" s="209"/>
      <c r="AM71" s="210"/>
      <c r="AN71" s="169"/>
      <c r="AO71" s="169"/>
      <c r="AP71" s="169"/>
      <c r="AQ71" s="169"/>
      <c r="AR71" s="169"/>
      <c r="AS71" s="169"/>
      <c r="AT71" s="169"/>
      <c r="AU71" s="169"/>
    </row>
    <row r="72" spans="1:49" s="207" customFormat="1">
      <c r="A72" s="198" t="s">
        <v>89</v>
      </c>
      <c r="B72" s="211"/>
      <c r="C72" s="204"/>
      <c r="D72" s="204">
        <f>MEDIAN(D176:D179)</f>
        <v>15.004999999999999</v>
      </c>
      <c r="E72" s="204">
        <f t="shared" ref="E72:AK72" si="115">MEDIAN(E176:E179)</f>
        <v>0.47799999999999998</v>
      </c>
      <c r="F72" s="227">
        <f t="shared" si="115"/>
        <v>551.81754999999998</v>
      </c>
      <c r="G72" s="204">
        <f t="shared" si="115"/>
        <v>567.14290000000005</v>
      </c>
      <c r="H72" s="227">
        <f t="shared" si="115"/>
        <v>1347.296</v>
      </c>
      <c r="I72" s="204">
        <f t="shared" si="115"/>
        <v>1.4108982904363052</v>
      </c>
      <c r="J72" s="204">
        <f t="shared" si="115"/>
        <v>1.09589948970708</v>
      </c>
      <c r="K72" s="204">
        <f t="shared" ref="K72" si="116">MEDIAN(K176:K179)</f>
        <v>0.40255656505486725</v>
      </c>
      <c r="L72" s="204">
        <f t="shared" si="115"/>
        <v>0.15534999999999999</v>
      </c>
      <c r="M72" s="204">
        <f t="shared" si="115"/>
        <v>7.0000000000003393E-4</v>
      </c>
      <c r="N72" s="204" t="e">
        <f t="shared" si="115"/>
        <v>#NUM!</v>
      </c>
      <c r="O72" s="204">
        <f t="shared" si="115"/>
        <v>0.26718500000000001</v>
      </c>
      <c r="P72" s="204">
        <f t="shared" si="115"/>
        <v>0.19599</v>
      </c>
      <c r="Q72" s="204">
        <f t="shared" si="115"/>
        <v>75.501850000000005</v>
      </c>
      <c r="R72" s="204">
        <f t="shared" si="115"/>
        <v>956.02224999999999</v>
      </c>
      <c r="S72" s="204">
        <f t="shared" si="115"/>
        <v>5.0900000000000001E-2</v>
      </c>
      <c r="T72" s="204">
        <f t="shared" si="115"/>
        <v>39.493250000000003</v>
      </c>
      <c r="U72" s="204">
        <f t="shared" si="115"/>
        <v>3.36625</v>
      </c>
      <c r="V72" s="204">
        <f t="shared" si="115"/>
        <v>2.9270499999999999</v>
      </c>
      <c r="W72" s="204">
        <f t="shared" si="115"/>
        <v>1.4855499999999999</v>
      </c>
      <c r="X72" s="204">
        <f t="shared" si="115"/>
        <v>4.6449999999999998E-2</v>
      </c>
      <c r="Y72" s="204">
        <f t="shared" si="115"/>
        <v>0.34234999999999999</v>
      </c>
      <c r="Z72" s="204">
        <f t="shared" si="115"/>
        <v>9.1000000000000004E-3</v>
      </c>
      <c r="AA72" s="204">
        <f t="shared" si="115"/>
        <v>2.8820000000000001</v>
      </c>
      <c r="AB72" s="204">
        <f t="shared" si="115"/>
        <v>3.46475</v>
      </c>
      <c r="AC72" s="204">
        <f t="shared" si="115"/>
        <v>2.4289000000000001</v>
      </c>
      <c r="AD72" s="204">
        <f t="shared" si="115"/>
        <v>2.3699999999999999E-2</v>
      </c>
      <c r="AE72" s="204">
        <f t="shared" si="115"/>
        <v>0.41074999999999995</v>
      </c>
      <c r="AF72" s="204">
        <f t="shared" si="115"/>
        <v>7.195E-2</v>
      </c>
      <c r="AG72" s="204">
        <f t="shared" si="115"/>
        <v>60.034400000000005</v>
      </c>
      <c r="AH72" s="204">
        <f t="shared" si="115"/>
        <v>3.0677000000000003</v>
      </c>
      <c r="AI72" s="204">
        <f t="shared" si="115"/>
        <v>3.2613000000000003</v>
      </c>
      <c r="AJ72" s="204">
        <f t="shared" si="115"/>
        <v>4.8250000000000001E-2</v>
      </c>
      <c r="AK72" s="204">
        <f t="shared" si="115"/>
        <v>0.30554999999999999</v>
      </c>
      <c r="AL72" s="204"/>
      <c r="AM72" s="206"/>
      <c r="AN72" s="206"/>
      <c r="AO72" s="206"/>
      <c r="AP72" s="206"/>
      <c r="AQ72" s="206"/>
      <c r="AR72" s="206"/>
      <c r="AS72" s="206"/>
      <c r="AT72" s="206"/>
      <c r="AU72" s="169"/>
    </row>
    <row r="73" spans="1:49" s="207" customFormat="1">
      <c r="A73" s="198"/>
      <c r="B73" s="211"/>
      <c r="C73" s="204"/>
      <c r="D73" s="204"/>
      <c r="E73" s="204"/>
      <c r="F73" s="227"/>
      <c r="G73" s="204"/>
      <c r="H73" s="227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6"/>
      <c r="AN73" s="206"/>
      <c r="AO73" s="206"/>
      <c r="AP73" s="206"/>
      <c r="AQ73" s="206"/>
      <c r="AR73" s="206"/>
      <c r="AS73" s="206"/>
      <c r="AT73" s="206"/>
      <c r="AU73" s="169"/>
    </row>
    <row r="74" spans="1:49" s="71" customFormat="1">
      <c r="A74" s="10" t="s">
        <v>153</v>
      </c>
      <c r="B74" s="127" t="s">
        <v>530</v>
      </c>
      <c r="C74" s="11"/>
      <c r="D74" s="12">
        <f>_xlfn.T.TEST(D176:D179,D169:D175,2,2)</f>
        <v>0.51777777814031856</v>
      </c>
      <c r="E74" s="12">
        <f>_xlfn.T.TEST(E176:E179,E169:E175,2,2)</f>
        <v>3.1561282535547026E-3</v>
      </c>
      <c r="F74" s="222">
        <f t="shared" ref="F74:AK74" si="117">_xlfn.T.TEST(F176:F179,F169:F175,2,2)</f>
        <v>5.0964271353165736E-3</v>
      </c>
      <c r="G74" s="12">
        <f t="shared" si="117"/>
        <v>0.20371716128731757</v>
      </c>
      <c r="H74" s="222">
        <f t="shared" si="117"/>
        <v>0.27696140488749088</v>
      </c>
      <c r="I74" s="12">
        <f t="shared" si="117"/>
        <v>0.16540938416978679</v>
      </c>
      <c r="J74" s="12">
        <f t="shared" si="117"/>
        <v>0.60743865503209216</v>
      </c>
      <c r="K74" s="12">
        <f t="shared" ref="K74" si="118">_xlfn.T.TEST(K176:K179,K169:K175,2,2)</f>
        <v>0.28517763292651055</v>
      </c>
      <c r="L74" s="12">
        <f t="shared" si="117"/>
        <v>0.25023228853419321</v>
      </c>
      <c r="M74" s="12">
        <f t="shared" si="117"/>
        <v>0.55397036874095917</v>
      </c>
      <c r="N74" s="12" t="e">
        <f t="shared" si="117"/>
        <v>#DIV/0!</v>
      </c>
      <c r="O74" s="12">
        <f t="shared" si="117"/>
        <v>0.10968829307384705</v>
      </c>
      <c r="P74" s="12">
        <f t="shared" si="117"/>
        <v>9.2137082616204444E-2</v>
      </c>
      <c r="Q74" s="12">
        <f t="shared" si="117"/>
        <v>5.2778670185636948E-5</v>
      </c>
      <c r="R74" s="12">
        <f t="shared" si="117"/>
        <v>7.7153909032248696E-2</v>
      </c>
      <c r="S74" s="12">
        <f t="shared" si="117"/>
        <v>6.2631046694720766E-5</v>
      </c>
      <c r="T74" s="12">
        <f t="shared" si="117"/>
        <v>2.0705411444380293E-4</v>
      </c>
      <c r="U74" s="12">
        <f t="shared" si="117"/>
        <v>0.97079943674710401</v>
      </c>
      <c r="V74" s="12">
        <f t="shared" si="117"/>
        <v>3.7521757722887667E-3</v>
      </c>
      <c r="W74" s="12">
        <f t="shared" si="117"/>
        <v>5.0069704830319405E-5</v>
      </c>
      <c r="X74" s="12">
        <f t="shared" si="117"/>
        <v>0.22366024001295454</v>
      </c>
      <c r="Y74" s="12">
        <f t="shared" si="117"/>
        <v>1.6292760648754064E-2</v>
      </c>
      <c r="Z74" s="12">
        <f t="shared" si="117"/>
        <v>7.9162687862494244E-5</v>
      </c>
      <c r="AA74" s="12">
        <f t="shared" si="117"/>
        <v>3.0356854236118303E-3</v>
      </c>
      <c r="AB74" s="12">
        <f t="shared" si="117"/>
        <v>2.4278424244242026E-2</v>
      </c>
      <c r="AC74" s="12">
        <f t="shared" si="117"/>
        <v>4.2785653071535697E-3</v>
      </c>
      <c r="AD74" s="12">
        <f t="shared" si="117"/>
        <v>3.7336737216154478E-2</v>
      </c>
      <c r="AE74" s="12">
        <f t="shared" si="117"/>
        <v>1.1040879606452196E-2</v>
      </c>
      <c r="AF74" s="12">
        <f t="shared" si="117"/>
        <v>1.1424770971762861E-4</v>
      </c>
      <c r="AG74" s="12">
        <f t="shared" si="117"/>
        <v>2.1119853015724285E-4</v>
      </c>
      <c r="AH74" s="12">
        <f t="shared" si="117"/>
        <v>0.1333352868365453</v>
      </c>
      <c r="AI74" s="12">
        <f t="shared" si="117"/>
        <v>1.5382983903361113E-3</v>
      </c>
      <c r="AJ74" s="12">
        <f t="shared" si="117"/>
        <v>8.9119506297737378E-2</v>
      </c>
      <c r="AK74" s="12">
        <f t="shared" si="117"/>
        <v>3.0796160083561858E-3</v>
      </c>
      <c r="AL74" s="42"/>
      <c r="AM74" s="43"/>
      <c r="AN74" s="42"/>
      <c r="AO74" s="42"/>
      <c r="AP74" s="42"/>
      <c r="AQ74" s="42"/>
      <c r="AR74" s="42"/>
      <c r="AS74" s="42"/>
      <c r="AT74" s="42"/>
      <c r="AU74" s="70"/>
      <c r="AV74" s="70"/>
      <c r="AW74" s="70"/>
    </row>
    <row r="75" spans="1:49">
      <c r="B75" s="13"/>
      <c r="C75" s="14" t="s">
        <v>90</v>
      </c>
      <c r="D75" s="15">
        <f>(D68-D59)/D59</f>
        <v>-9.2348284960421384E-3</v>
      </c>
      <c r="E75" s="15">
        <f>(E68-E59)/E59</f>
        <v>0.12465541006202585</v>
      </c>
      <c r="F75" s="223">
        <f t="shared" ref="F75:AK75" si="119">(F68-F59)/F59</f>
        <v>0.12834294823238265</v>
      </c>
      <c r="G75" s="15">
        <f t="shared" si="119"/>
        <v>4.8246470088259164E-2</v>
      </c>
      <c r="H75" s="223">
        <f t="shared" si="119"/>
        <v>8.0068804318845742E-3</v>
      </c>
      <c r="I75" s="15">
        <f t="shared" si="119"/>
        <v>6.8496271527217368E-3</v>
      </c>
      <c r="J75" s="15">
        <f t="shared" si="119"/>
        <v>-4.9768385007990463E-3</v>
      </c>
      <c r="K75" s="15">
        <f t="shared" ref="K75" si="120">(K68-K59)/K59</f>
        <v>3.6266083731248788E-2</v>
      </c>
      <c r="L75" s="15">
        <f t="shared" si="119"/>
        <v>4.7845838218053917E-2</v>
      </c>
      <c r="M75" s="15">
        <f t="shared" si="119"/>
        <v>0.3548387096775103</v>
      </c>
      <c r="N75" s="15" t="e">
        <f t="shared" si="119"/>
        <v>#DIV/0!</v>
      </c>
      <c r="O75" s="15">
        <f t="shared" si="119"/>
        <v>6.4773801603697723E-2</v>
      </c>
      <c r="P75" s="15">
        <f t="shared" si="119"/>
        <v>7.2278288323842643E-2</v>
      </c>
      <c r="Q75" s="15">
        <f t="shared" si="119"/>
        <v>1.6387479101598741</v>
      </c>
      <c r="R75" s="15">
        <f t="shared" si="119"/>
        <v>3.6256378760419636E-2</v>
      </c>
      <c r="S75" s="15">
        <f t="shared" si="119"/>
        <v>1.1577139287945037</v>
      </c>
      <c r="T75" s="15">
        <f t="shared" si="119"/>
        <v>1.4987507580406538</v>
      </c>
      <c r="U75" s="15">
        <f t="shared" si="119"/>
        <v>1.5787862163991562E-3</v>
      </c>
      <c r="V75" s="15">
        <f t="shared" si="119"/>
        <v>0.50678506843877236</v>
      </c>
      <c r="W75" s="15">
        <f t="shared" si="119"/>
        <v>1.101624883936861</v>
      </c>
      <c r="X75" s="15">
        <f t="shared" si="119"/>
        <v>7.4890976182489091E-2</v>
      </c>
      <c r="Y75" s="15">
        <f t="shared" si="119"/>
        <v>-0.37225770982773965</v>
      </c>
      <c r="Z75" s="15">
        <f t="shared" si="119"/>
        <v>6.0961538461538449</v>
      </c>
      <c r="AA75" s="15">
        <f t="shared" si="119"/>
        <v>-4.1958019650376421</v>
      </c>
      <c r="AB75" s="15">
        <f t="shared" si="119"/>
        <v>-0.1246825667642463</v>
      </c>
      <c r="AC75" s="15">
        <f t="shared" si="119"/>
        <v>0.47583266665991575</v>
      </c>
      <c r="AD75" s="15">
        <f t="shared" si="119"/>
        <v>0.30696202531645556</v>
      </c>
      <c r="AE75" s="15">
        <f t="shared" si="119"/>
        <v>-0.34940376129438955</v>
      </c>
      <c r="AF75" s="15">
        <f t="shared" si="119"/>
        <v>1.0612416107382552</v>
      </c>
      <c r="AG75" s="15">
        <f t="shared" si="119"/>
        <v>1.4705409437096426</v>
      </c>
      <c r="AH75" s="15">
        <f t="shared" si="119"/>
        <v>-6.330042251362758E-2</v>
      </c>
      <c r="AI75" s="15">
        <f t="shared" si="119"/>
        <v>0.36922203818012816</v>
      </c>
      <c r="AJ75" s="15">
        <f t="shared" si="119"/>
        <v>0.10336218375499334</v>
      </c>
      <c r="AK75" s="15">
        <f t="shared" si="119"/>
        <v>-0.28583781061114832</v>
      </c>
      <c r="AL75" s="23"/>
      <c r="AM75" s="23"/>
      <c r="AN75" s="23"/>
      <c r="AO75" s="23"/>
      <c r="AP75" s="23"/>
      <c r="AQ75" s="23"/>
      <c r="AR75" s="23"/>
      <c r="AS75" s="23"/>
      <c r="AT75" s="23"/>
      <c r="AU75" s="62"/>
      <c r="AV75" s="62"/>
      <c r="AW75" s="62"/>
    </row>
    <row r="77" spans="1:49" s="254" customFormat="1">
      <c r="A77" s="248" t="s">
        <v>85</v>
      </c>
      <c r="B77" s="249" t="s">
        <v>692</v>
      </c>
      <c r="C77" s="250"/>
      <c r="D77" s="251">
        <f>AVERAGE(D190:D199)</f>
        <v>16.001111111111111</v>
      </c>
      <c r="E77" s="251">
        <f t="shared" ref="E77:AK77" si="121">AVERAGE(E190:E199)</f>
        <v>0.46133333333333337</v>
      </c>
      <c r="F77" s="251">
        <f t="shared" si="121"/>
        <v>546.07822222222217</v>
      </c>
      <c r="G77" s="251">
        <f t="shared" si="121"/>
        <v>558.53003333333334</v>
      </c>
      <c r="H77" s="251">
        <f t="shared" si="121"/>
        <v>1378.0528888888887</v>
      </c>
      <c r="I77" s="251">
        <f t="shared" si="121"/>
        <v>1.593670829838421</v>
      </c>
      <c r="J77" s="251">
        <f t="shared" si="121"/>
        <v>1.232061321085232</v>
      </c>
      <c r="K77" s="251">
        <f t="shared" ref="K77" si="122">AVERAGE(K190:K199)</f>
        <v>0.40225863301201403</v>
      </c>
      <c r="L77" s="251">
        <f t="shared" si="121"/>
        <v>0.1734</v>
      </c>
      <c r="M77" s="251">
        <f t="shared" si="121"/>
        <v>2.7777777777775951E-4</v>
      </c>
      <c r="N77" s="251">
        <f t="shared" si="121"/>
        <v>3.3333333333333335E-3</v>
      </c>
      <c r="O77" s="251">
        <f t="shared" si="121"/>
        <v>0.4287044444444445</v>
      </c>
      <c r="P77" s="251">
        <f t="shared" si="121"/>
        <v>0.27313333333333328</v>
      </c>
      <c r="Q77" s="251">
        <f t="shared" si="121"/>
        <v>40.389033333333337</v>
      </c>
      <c r="R77" s="251">
        <f t="shared" si="121"/>
        <v>977.11741111111121</v>
      </c>
      <c r="S77" s="251">
        <f>AVERAGE(S190:S199)</f>
        <v>4.4488888888888883E-2</v>
      </c>
      <c r="T77" s="251">
        <f t="shared" si="121"/>
        <v>24.89298888888889</v>
      </c>
      <c r="U77" s="251">
        <f t="shared" si="121"/>
        <v>2.7936111111111113</v>
      </c>
      <c r="V77" s="251">
        <f t="shared" si="121"/>
        <v>2.1147666666666662</v>
      </c>
      <c r="W77" s="251">
        <f t="shared" si="121"/>
        <v>1.1364555555555558</v>
      </c>
      <c r="X77" s="251">
        <f t="shared" si="121"/>
        <v>5.0800000000000005E-2</v>
      </c>
      <c r="Y77" s="251">
        <f t="shared" si="121"/>
        <v>0.51496666666666657</v>
      </c>
      <c r="Z77" s="251">
        <f t="shared" si="121"/>
        <v>6.0555555555555553E-3</v>
      </c>
      <c r="AA77" s="251">
        <f t="shared" si="121"/>
        <v>1.7534111111111113</v>
      </c>
      <c r="AB77" s="251">
        <f t="shared" si="121"/>
        <v>3.9268333333333327</v>
      </c>
      <c r="AC77" s="251">
        <f t="shared" si="121"/>
        <v>1.8811874999999998</v>
      </c>
      <c r="AD77" s="251">
        <f t="shared" si="121"/>
        <v>2.7099999999999999E-2</v>
      </c>
      <c r="AE77" s="251">
        <f t="shared" si="121"/>
        <v>0.61717500000000003</v>
      </c>
      <c r="AF77" s="251">
        <f t="shared" si="121"/>
        <v>6.6644444444444451E-2</v>
      </c>
      <c r="AG77" s="251">
        <f t="shared" si="121"/>
        <v>37.776677777777778</v>
      </c>
      <c r="AH77" s="251">
        <f t="shared" si="121"/>
        <v>2.5886666666666667</v>
      </c>
      <c r="AI77" s="251">
        <f t="shared" si="121"/>
        <v>2.4362111111111111</v>
      </c>
      <c r="AJ77" s="251">
        <f t="shared" si="121"/>
        <v>5.1477777777777782E-2</v>
      </c>
      <c r="AK77" s="251">
        <f t="shared" si="121"/>
        <v>0.42605555555555558</v>
      </c>
      <c r="AL77" s="250"/>
      <c r="AM77" s="252"/>
      <c r="AN77" s="253"/>
      <c r="AO77" s="253"/>
      <c r="AP77" s="253"/>
      <c r="AQ77" s="253"/>
      <c r="AR77" s="253"/>
      <c r="AS77" s="253"/>
      <c r="AT77" s="253"/>
      <c r="AU77" s="253"/>
    </row>
    <row r="78" spans="1:49" s="259" customFormat="1">
      <c r="A78" s="248" t="s">
        <v>86</v>
      </c>
      <c r="B78" s="255">
        <f>COUNT(B190:B199)</f>
        <v>10</v>
      </c>
      <c r="C78" s="256"/>
      <c r="D78" s="256">
        <f>STDEV(D190:D199)</f>
        <v>0.25017216294206474</v>
      </c>
      <c r="E78" s="256">
        <f t="shared" ref="E78:AK78" si="123">STDEV(E190:E199)</f>
        <v>2.7549954627911818E-2</v>
      </c>
      <c r="F78" s="256">
        <f t="shared" si="123"/>
        <v>39.373224218521194</v>
      </c>
      <c r="G78" s="256">
        <f t="shared" si="123"/>
        <v>37.133912627745005</v>
      </c>
      <c r="H78" s="256">
        <f t="shared" si="123"/>
        <v>14.669527271221517</v>
      </c>
      <c r="I78" s="256">
        <f t="shared" si="123"/>
        <v>6.2080873910629941E-2</v>
      </c>
      <c r="J78" s="256">
        <f t="shared" si="123"/>
        <v>5.7848428713927827E-2</v>
      </c>
      <c r="K78" s="256">
        <f t="shared" ref="K78" si="124">STDEV(K190:K199)</f>
        <v>2.398464616544049E-2</v>
      </c>
      <c r="L78" s="256">
        <f t="shared" si="123"/>
        <v>1.2395866246454904E-2</v>
      </c>
      <c r="M78" s="256">
        <f t="shared" si="123"/>
        <v>2.8185890875479072E-4</v>
      </c>
      <c r="N78" s="256">
        <f t="shared" si="123"/>
        <v>5.773502691896258E-3</v>
      </c>
      <c r="O78" s="256">
        <f t="shared" si="123"/>
        <v>6.6831721343817832E-2</v>
      </c>
      <c r="P78" s="256">
        <f t="shared" si="123"/>
        <v>3.4239348708759422E-2</v>
      </c>
      <c r="Q78" s="256">
        <f t="shared" si="123"/>
        <v>19.634260918290241</v>
      </c>
      <c r="R78" s="256">
        <f t="shared" si="123"/>
        <v>31.14243416078147</v>
      </c>
      <c r="S78" s="256">
        <f t="shared" si="123"/>
        <v>1.4666837120221633E-2</v>
      </c>
      <c r="T78" s="256">
        <f t="shared" si="123"/>
        <v>11.732759670730118</v>
      </c>
      <c r="U78" s="256">
        <f t="shared" si="123"/>
        <v>0.25150260656921847</v>
      </c>
      <c r="V78" s="256">
        <f t="shared" si="123"/>
        <v>0.57528642648684081</v>
      </c>
      <c r="W78" s="256">
        <f t="shared" si="123"/>
        <v>0.36594058981995642</v>
      </c>
      <c r="X78" s="256">
        <f t="shared" si="123"/>
        <v>5.9165023451360184E-3</v>
      </c>
      <c r="Y78" s="256">
        <f t="shared" si="123"/>
        <v>0.15539012999544116</v>
      </c>
      <c r="Z78" s="256">
        <f t="shared" si="123"/>
        <v>7.8468323403637075E-3</v>
      </c>
      <c r="AA78" s="256">
        <f t="shared" si="123"/>
        <v>4.8828854464968883</v>
      </c>
      <c r="AB78" s="256">
        <f t="shared" si="123"/>
        <v>0.48846811052514316</v>
      </c>
      <c r="AC78" s="256">
        <f t="shared" si="123"/>
        <v>0.66995204399270347</v>
      </c>
      <c r="AD78" s="256">
        <f t="shared" si="123"/>
        <v>1.0475447484475316E-2</v>
      </c>
      <c r="AE78" s="256">
        <f t="shared" si="123"/>
        <v>0.2653267513840244</v>
      </c>
      <c r="AF78" s="256">
        <f t="shared" si="123"/>
        <v>2.0236854443756256E-2</v>
      </c>
      <c r="AG78" s="256">
        <f t="shared" si="123"/>
        <v>16.151813895099984</v>
      </c>
      <c r="AH78" s="256">
        <f t="shared" si="123"/>
        <v>0.18816575140019501</v>
      </c>
      <c r="AI78" s="256">
        <f t="shared" si="123"/>
        <v>0.46216765746978888</v>
      </c>
      <c r="AJ78" s="256">
        <f t="shared" si="123"/>
        <v>6.0948293203702125E-3</v>
      </c>
      <c r="AK78" s="256">
        <f t="shared" si="123"/>
        <v>9.0667539824226803E-2</v>
      </c>
      <c r="AL78" s="256"/>
      <c r="AM78" s="257"/>
      <c r="AN78" s="258"/>
      <c r="AO78" s="258"/>
      <c r="AP78" s="258"/>
      <c r="AQ78" s="258"/>
      <c r="AR78" s="258"/>
      <c r="AS78" s="258"/>
      <c r="AT78" s="258"/>
      <c r="AU78" s="258"/>
    </row>
    <row r="79" spans="1:49" s="259" customFormat="1">
      <c r="A79" s="248" t="s">
        <v>87</v>
      </c>
      <c r="B79" s="260"/>
      <c r="C79" s="256"/>
      <c r="D79" s="256">
        <f>D78/SQRT(COUNT(D190:D199))</f>
        <v>8.339072098068824E-2</v>
      </c>
      <c r="E79" s="256">
        <f t="shared" ref="E79:AK79" si="125">E78/SQRT(COUNT(E190:E199))</f>
        <v>9.1833182093039398E-3</v>
      </c>
      <c r="F79" s="256">
        <f t="shared" si="125"/>
        <v>13.124408072840398</v>
      </c>
      <c r="G79" s="256">
        <f t="shared" si="125"/>
        <v>12.377970875915002</v>
      </c>
      <c r="H79" s="256">
        <f t="shared" si="125"/>
        <v>4.8898424237405056</v>
      </c>
      <c r="I79" s="256">
        <f t="shared" si="125"/>
        <v>2.0693624636876646E-2</v>
      </c>
      <c r="J79" s="256">
        <f t="shared" si="125"/>
        <v>1.9282809571309276E-2</v>
      </c>
      <c r="K79" s="256">
        <f t="shared" ref="K79" si="126">K78/SQRT(COUNT(K190:K199))</f>
        <v>7.9948820551468298E-3</v>
      </c>
      <c r="L79" s="256">
        <f t="shared" si="125"/>
        <v>4.1319554154849681E-3</v>
      </c>
      <c r="M79" s="256">
        <f t="shared" si="125"/>
        <v>9.3952969584930245E-5</v>
      </c>
      <c r="N79" s="256">
        <f t="shared" si="125"/>
        <v>3.3333333333333335E-3</v>
      </c>
      <c r="O79" s="256">
        <f t="shared" si="125"/>
        <v>2.2277240447939276E-2</v>
      </c>
      <c r="P79" s="256">
        <f t="shared" si="125"/>
        <v>1.1413116236253141E-2</v>
      </c>
      <c r="Q79" s="256">
        <f t="shared" si="125"/>
        <v>6.5447536394300805</v>
      </c>
      <c r="R79" s="256">
        <f t="shared" si="125"/>
        <v>10.380811386927157</v>
      </c>
      <c r="S79" s="256">
        <f t="shared" si="125"/>
        <v>4.8889457067405441E-3</v>
      </c>
      <c r="T79" s="256">
        <f t="shared" si="125"/>
        <v>3.9109198902433726</v>
      </c>
      <c r="U79" s="256">
        <f t="shared" si="125"/>
        <v>8.3834202189739485E-2</v>
      </c>
      <c r="V79" s="256">
        <f t="shared" si="125"/>
        <v>0.19176214216228027</v>
      </c>
      <c r="W79" s="256">
        <f t="shared" si="125"/>
        <v>0.12198019660665214</v>
      </c>
      <c r="X79" s="256">
        <f t="shared" si="125"/>
        <v>1.9721674483786727E-3</v>
      </c>
      <c r="Y79" s="256">
        <f t="shared" si="125"/>
        <v>5.1796709998480385E-2</v>
      </c>
      <c r="Z79" s="256">
        <f t="shared" si="125"/>
        <v>2.6156107801212358E-3</v>
      </c>
      <c r="AA79" s="256">
        <f t="shared" si="125"/>
        <v>1.6276284821656295</v>
      </c>
      <c r="AB79" s="256">
        <f t="shared" si="125"/>
        <v>0.16282270350838104</v>
      </c>
      <c r="AC79" s="256">
        <f t="shared" si="125"/>
        <v>0.23686381668851439</v>
      </c>
      <c r="AD79" s="256">
        <f t="shared" si="125"/>
        <v>3.4918158281584386E-3</v>
      </c>
      <c r="AE79" s="256">
        <f t="shared" si="125"/>
        <v>9.3807172566920408E-2</v>
      </c>
      <c r="AF79" s="256">
        <f t="shared" si="125"/>
        <v>6.745618147918752E-3</v>
      </c>
      <c r="AG79" s="256">
        <f t="shared" si="125"/>
        <v>5.3839379650333283</v>
      </c>
      <c r="AH79" s="256">
        <f t="shared" si="125"/>
        <v>6.2721917133398336E-2</v>
      </c>
      <c r="AI79" s="256">
        <f t="shared" si="125"/>
        <v>0.15405588582326296</v>
      </c>
      <c r="AJ79" s="256">
        <f t="shared" si="125"/>
        <v>2.0316097734567377E-3</v>
      </c>
      <c r="AK79" s="256">
        <f t="shared" si="125"/>
        <v>3.0222513274742267E-2</v>
      </c>
      <c r="AL79" s="256"/>
      <c r="AM79" s="257"/>
      <c r="AN79" s="258"/>
      <c r="AO79" s="258"/>
      <c r="AP79" s="258"/>
      <c r="AQ79" s="258"/>
      <c r="AR79" s="258"/>
      <c r="AS79" s="258"/>
      <c r="AT79" s="258"/>
      <c r="AU79" s="258"/>
    </row>
    <row r="80" spans="1:49" s="259" customFormat="1">
      <c r="A80" s="248" t="s">
        <v>88</v>
      </c>
      <c r="B80" s="260"/>
      <c r="C80" s="261"/>
      <c r="D80" s="262">
        <f>D78/D77*100</f>
        <v>1.5634674442598311</v>
      </c>
      <c r="E80" s="262">
        <f t="shared" ref="E80:AK80" si="127">E78/E77*100</f>
        <v>5.9718109742583421</v>
      </c>
      <c r="F80" s="262">
        <f t="shared" si="127"/>
        <v>7.2101802665367183</v>
      </c>
      <c r="G80" s="262">
        <f t="shared" si="127"/>
        <v>6.6485077635177605</v>
      </c>
      <c r="H80" s="262">
        <f t="shared" si="127"/>
        <v>1.0645111947081669</v>
      </c>
      <c r="I80" s="262">
        <f t="shared" si="127"/>
        <v>3.8954640285989419</v>
      </c>
      <c r="J80" s="262">
        <f t="shared" si="127"/>
        <v>4.6952556438484256</v>
      </c>
      <c r="K80" s="262">
        <f t="shared" ref="K80" si="128">K78/K77*100</f>
        <v>5.9624938278761945</v>
      </c>
      <c r="L80" s="262">
        <f t="shared" si="127"/>
        <v>7.1487117914964839</v>
      </c>
      <c r="M80" s="262">
        <f t="shared" si="127"/>
        <v>101.46920715173134</v>
      </c>
      <c r="N80" s="262">
        <f t="shared" si="127"/>
        <v>173.20508075688772</v>
      </c>
      <c r="O80" s="262">
        <f t="shared" si="127"/>
        <v>15.589229878506311</v>
      </c>
      <c r="P80" s="262">
        <f t="shared" si="127"/>
        <v>12.535763500888244</v>
      </c>
      <c r="Q80" s="262">
        <f t="shared" si="127"/>
        <v>48.612851801248617</v>
      </c>
      <c r="R80" s="262">
        <f t="shared" si="127"/>
        <v>3.1871742133187886</v>
      </c>
      <c r="S80" s="262">
        <f t="shared" si="127"/>
        <v>32.967416104394289</v>
      </c>
      <c r="T80" s="262">
        <f t="shared" si="127"/>
        <v>47.132787963309198</v>
      </c>
      <c r="U80" s="262">
        <f t="shared" si="127"/>
        <v>9.0027780018811416</v>
      </c>
      <c r="V80" s="262">
        <f t="shared" si="127"/>
        <v>27.203305005446193</v>
      </c>
      <c r="W80" s="262">
        <f t="shared" si="127"/>
        <v>32.200167268403781</v>
      </c>
      <c r="X80" s="262">
        <f t="shared" si="127"/>
        <v>11.646658159716571</v>
      </c>
      <c r="Y80" s="262">
        <f t="shared" si="127"/>
        <v>30.174793836903589</v>
      </c>
      <c r="Z80" s="262">
        <f t="shared" si="127"/>
        <v>129.58071754729059</v>
      </c>
      <c r="AA80" s="262">
        <f t="shared" si="127"/>
        <v>278.4792120658272</v>
      </c>
      <c r="AB80" s="262">
        <f t="shared" si="127"/>
        <v>12.439237142527309</v>
      </c>
      <c r="AC80" s="262">
        <f t="shared" si="127"/>
        <v>35.613251948181855</v>
      </c>
      <c r="AD80" s="262">
        <f t="shared" si="127"/>
        <v>38.654787765591578</v>
      </c>
      <c r="AE80" s="262">
        <f t="shared" si="127"/>
        <v>42.990521551265751</v>
      </c>
      <c r="AF80" s="262">
        <f t="shared" si="127"/>
        <v>30.365403466789974</v>
      </c>
      <c r="AG80" s="262">
        <f t="shared" si="127"/>
        <v>42.756046442499311</v>
      </c>
      <c r="AH80" s="262">
        <f t="shared" si="127"/>
        <v>7.2688289235202808</v>
      </c>
      <c r="AI80" s="262">
        <f t="shared" si="127"/>
        <v>18.970755668994659</v>
      </c>
      <c r="AJ80" s="262">
        <f t="shared" si="127"/>
        <v>11.839728876177835</v>
      </c>
      <c r="AK80" s="262">
        <f t="shared" si="127"/>
        <v>21.280684793794268</v>
      </c>
      <c r="AL80" s="261"/>
      <c r="AM80" s="263"/>
      <c r="AN80" s="258"/>
      <c r="AO80" s="258"/>
      <c r="AP80" s="258"/>
      <c r="AQ80" s="258"/>
      <c r="AR80" s="258"/>
      <c r="AS80" s="258"/>
      <c r="AT80" s="258"/>
      <c r="AU80" s="258"/>
    </row>
    <row r="81" spans="1:49" s="259" customFormat="1">
      <c r="A81" s="250" t="s">
        <v>89</v>
      </c>
      <c r="B81" s="264"/>
      <c r="C81" s="256"/>
      <c r="D81" s="256">
        <f>MEDIAN(D190:D199)</f>
        <v>15.97</v>
      </c>
      <c r="E81" s="256">
        <f t="shared" ref="E81:AK81" si="129">MEDIAN(E190:E199)</f>
        <v>0.45900000000000002</v>
      </c>
      <c r="F81" s="256">
        <f t="shared" si="129"/>
        <v>534.2346</v>
      </c>
      <c r="G81" s="256">
        <f t="shared" si="129"/>
        <v>569.94799999999998</v>
      </c>
      <c r="H81" s="256">
        <f t="shared" si="129"/>
        <v>1383.9670000000001</v>
      </c>
      <c r="I81" s="256">
        <f t="shared" si="129"/>
        <v>1.6100234957077089</v>
      </c>
      <c r="J81" s="256">
        <f t="shared" si="129"/>
        <v>1.2460801036869706</v>
      </c>
      <c r="K81" s="256">
        <f t="shared" ref="K81" si="130">MEDIAN(K190:K199)</f>
        <v>0.40741630330352524</v>
      </c>
      <c r="L81" s="256">
        <f t="shared" si="129"/>
        <v>0.17380000000000001</v>
      </c>
      <c r="M81" s="256">
        <f t="shared" si="129"/>
        <v>2.9999999999996696E-4</v>
      </c>
      <c r="N81" s="256">
        <f t="shared" si="129"/>
        <v>0</v>
      </c>
      <c r="O81" s="256">
        <f t="shared" si="129"/>
        <v>0.44274000000000002</v>
      </c>
      <c r="P81" s="256">
        <f t="shared" si="129"/>
        <v>0.27371000000000001</v>
      </c>
      <c r="Q81" s="256">
        <f t="shared" si="129"/>
        <v>36.025599999999997</v>
      </c>
      <c r="R81" s="256">
        <f t="shared" si="129"/>
        <v>976.47889999999995</v>
      </c>
      <c r="S81" s="256">
        <f t="shared" si="129"/>
        <v>4.2000000000000003E-2</v>
      </c>
      <c r="T81" s="256">
        <f t="shared" si="129"/>
        <v>23.481999999999999</v>
      </c>
      <c r="U81" s="256">
        <f t="shared" si="129"/>
        <v>2.9226999999999999</v>
      </c>
      <c r="V81" s="256">
        <f t="shared" si="129"/>
        <v>1.8835</v>
      </c>
      <c r="W81" s="256">
        <f t="shared" si="129"/>
        <v>1.0865</v>
      </c>
      <c r="X81" s="256">
        <f t="shared" si="129"/>
        <v>4.9000000000000002E-2</v>
      </c>
      <c r="Y81" s="256">
        <f t="shared" si="129"/>
        <v>0.53410000000000002</v>
      </c>
      <c r="Z81" s="256">
        <f t="shared" si="129"/>
        <v>2.0999999999999999E-3</v>
      </c>
      <c r="AA81" s="256">
        <f t="shared" si="129"/>
        <v>-0.3105</v>
      </c>
      <c r="AB81" s="256">
        <f t="shared" si="129"/>
        <v>3.8342000000000001</v>
      </c>
      <c r="AC81" s="256">
        <f t="shared" si="129"/>
        <v>1.9019500000000003</v>
      </c>
      <c r="AD81" s="256">
        <f t="shared" si="129"/>
        <v>2.6800000000000001E-2</v>
      </c>
      <c r="AE81" s="256">
        <f t="shared" si="129"/>
        <v>0.53275000000000006</v>
      </c>
      <c r="AF81" s="256">
        <f t="shared" si="129"/>
        <v>6.2E-2</v>
      </c>
      <c r="AG81" s="256">
        <f t="shared" si="129"/>
        <v>36.206899999999997</v>
      </c>
      <c r="AH81" s="256">
        <f t="shared" si="129"/>
        <v>2.5354999999999999</v>
      </c>
      <c r="AI81" s="256">
        <f t="shared" si="129"/>
        <v>2.3258999999999999</v>
      </c>
      <c r="AJ81" s="256">
        <f t="shared" si="129"/>
        <v>4.9200000000000001E-2</v>
      </c>
      <c r="AK81" s="256">
        <f t="shared" si="129"/>
        <v>0.43880000000000002</v>
      </c>
      <c r="AL81" s="256"/>
      <c r="AM81" s="257"/>
      <c r="AN81" s="257"/>
      <c r="AO81" s="257"/>
      <c r="AP81" s="257"/>
      <c r="AQ81" s="257"/>
      <c r="AR81" s="257"/>
      <c r="AS81" s="257"/>
      <c r="AT81" s="257"/>
      <c r="AU81" s="258"/>
    </row>
    <row r="82" spans="1:49" s="259" customFormat="1">
      <c r="A82" s="250"/>
      <c r="B82" s="264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7"/>
      <c r="AN82" s="257"/>
      <c r="AO82" s="257"/>
      <c r="AP82" s="257"/>
      <c r="AQ82" s="257"/>
      <c r="AR82" s="257"/>
      <c r="AS82" s="257"/>
      <c r="AT82" s="257"/>
      <c r="AU82" s="258"/>
    </row>
    <row r="83" spans="1:49" s="71" customFormat="1">
      <c r="A83" s="10" t="s">
        <v>153</v>
      </c>
      <c r="B83" s="127" t="s">
        <v>695</v>
      </c>
      <c r="C83" s="11"/>
      <c r="D83" s="12">
        <f>_xlfn.T.TEST(D190:D199,D200:D209,2,2)</f>
        <v>0.5959489233112778</v>
      </c>
      <c r="E83" s="12">
        <f t="shared" ref="E83:AL83" si="131">_xlfn.T.TEST(E190:E199,E200:E209,2,2)</f>
        <v>8.7600731031112669E-2</v>
      </c>
      <c r="F83" s="12">
        <f t="shared" si="131"/>
        <v>0.2205730678037299</v>
      </c>
      <c r="G83" s="12">
        <f>_xlfn.T.TEST(G190:G199,G200:G209,2,2)</f>
        <v>9.1554679266971362E-2</v>
      </c>
      <c r="H83" s="12">
        <f t="shared" si="131"/>
        <v>0.13231442439067162</v>
      </c>
      <c r="I83" s="12">
        <f t="shared" si="131"/>
        <v>0.80661919075688882</v>
      </c>
      <c r="J83" s="12">
        <f t="shared" si="131"/>
        <v>0.59871565249925096</v>
      </c>
      <c r="K83" s="12">
        <f t="shared" ref="K83" si="132">_xlfn.T.TEST(K190:K199,K200:K209,2,2)</f>
        <v>7.4035437482146638E-2</v>
      </c>
      <c r="L83" s="12">
        <f>_xlfn.T.TEST(L190:L199,L200:L209,2,2)</f>
        <v>4.3251611172006675E-2</v>
      </c>
      <c r="M83" s="12">
        <f t="shared" si="131"/>
        <v>0.80806065730204979</v>
      </c>
      <c r="N83" s="12" t="e">
        <f>_xlfn.T.TEST(N190:N199,N200:N209,2,2)</f>
        <v>#DIV/0!</v>
      </c>
      <c r="O83" s="12">
        <f t="shared" si="131"/>
        <v>0.48676360322389545</v>
      </c>
      <c r="P83" s="12">
        <f t="shared" si="131"/>
        <v>0.40897084780467408</v>
      </c>
      <c r="Q83" s="12">
        <f t="shared" si="131"/>
        <v>0.96073864383678176</v>
      </c>
      <c r="R83" s="12">
        <f t="shared" si="131"/>
        <v>0.40039201980493322</v>
      </c>
      <c r="S83" s="12">
        <f t="shared" si="131"/>
        <v>0.89219573349633863</v>
      </c>
      <c r="T83" s="12">
        <f t="shared" si="131"/>
        <v>0.62456925647145389</v>
      </c>
      <c r="U83" s="12">
        <f t="shared" si="131"/>
        <v>0.46180536677406137</v>
      </c>
      <c r="V83" s="12">
        <f t="shared" si="131"/>
        <v>0.19311679704991819</v>
      </c>
      <c r="W83" s="12">
        <f t="shared" si="131"/>
        <v>0.61553652645085366</v>
      </c>
      <c r="X83" s="12">
        <f t="shared" si="131"/>
        <v>0.3226322365494716</v>
      </c>
      <c r="Y83" s="12">
        <f t="shared" si="131"/>
        <v>0.2775134915587536</v>
      </c>
      <c r="Z83" s="12">
        <f t="shared" si="131"/>
        <v>0.49525720876262846</v>
      </c>
      <c r="AA83" s="12">
        <f t="shared" si="131"/>
        <v>0.64953042232546898</v>
      </c>
      <c r="AB83" s="12">
        <f t="shared" si="131"/>
        <v>0.1314936506903433</v>
      </c>
      <c r="AC83" s="12">
        <f t="shared" si="131"/>
        <v>5.1892791107700321E-2</v>
      </c>
      <c r="AD83" s="12">
        <f t="shared" si="131"/>
        <v>4.4728181379740717E-2</v>
      </c>
      <c r="AE83" s="12">
        <f t="shared" si="131"/>
        <v>9.9583118705086113E-2</v>
      </c>
      <c r="AF83" s="12">
        <f t="shared" si="131"/>
        <v>0.93377775676752228</v>
      </c>
      <c r="AG83" s="12">
        <f t="shared" si="131"/>
        <v>0.62721207371611287</v>
      </c>
      <c r="AH83" s="12">
        <f t="shared" si="131"/>
        <v>0.63669873391113829</v>
      </c>
      <c r="AI83" s="12">
        <f t="shared" si="131"/>
        <v>0.50199865663774512</v>
      </c>
      <c r="AJ83" s="12">
        <f t="shared" si="131"/>
        <v>0.37456297538571748</v>
      </c>
      <c r="AK83" s="12">
        <f t="shared" si="131"/>
        <v>0.51863394916262817</v>
      </c>
      <c r="AL83" s="12" t="e">
        <f t="shared" si="131"/>
        <v>#DIV/0!</v>
      </c>
      <c r="AM83" s="43"/>
      <c r="AN83" s="42"/>
      <c r="AO83" s="42"/>
      <c r="AP83" s="42"/>
      <c r="AQ83" s="42"/>
      <c r="AR83" s="42"/>
      <c r="AS83" s="42"/>
      <c r="AT83" s="42"/>
      <c r="AU83" s="70"/>
      <c r="AV83" s="70"/>
      <c r="AW83" s="70"/>
    </row>
    <row r="84" spans="1:49">
      <c r="B84" s="13"/>
      <c r="C84" s="14" t="s">
        <v>90</v>
      </c>
      <c r="D84" s="15">
        <f>(D77-D86)/D86</f>
        <v>3.8338212742227104E-3</v>
      </c>
      <c r="E84" s="15">
        <f>(E77-E86)/E86</f>
        <v>-4.4264898832953481E-2</v>
      </c>
      <c r="F84" s="15">
        <f t="shared" ref="F84:AL84" si="133">(F77-F86)/F86</f>
        <v>-3.6444338480267596E-2</v>
      </c>
      <c r="G84" s="15">
        <f>(G77-G86)/G86</f>
        <v>-4.5961198973995566E-2</v>
      </c>
      <c r="H84" s="15">
        <f t="shared" si="133"/>
        <v>8.519827733339487E-3</v>
      </c>
      <c r="I84" s="15">
        <f t="shared" si="133"/>
        <v>-4.1688572379972345E-3</v>
      </c>
      <c r="J84" s="15">
        <f t="shared" si="133"/>
        <v>1.1066380960479577E-2</v>
      </c>
      <c r="K84" s="15">
        <f t="shared" ref="K84" si="134">(K77-K86)/K86</f>
        <v>-4.2930316813785195E-2</v>
      </c>
      <c r="L84" s="15">
        <f>(L77-L86)/L86</f>
        <v>-5.6326530612244886E-2</v>
      </c>
      <c r="M84" s="15">
        <f t="shared" si="133"/>
        <v>0.11111111111106162</v>
      </c>
      <c r="N84" s="15" t="e">
        <f t="shared" si="133"/>
        <v>#DIV/0!</v>
      </c>
      <c r="O84" s="15">
        <f t="shared" si="133"/>
        <v>-4.5461045229482237E-2</v>
      </c>
      <c r="P84" s="15">
        <f t="shared" si="133"/>
        <v>-4.2906834677749285E-2</v>
      </c>
      <c r="Q84" s="15">
        <f t="shared" si="133"/>
        <v>1.0922259827839821E-2</v>
      </c>
      <c r="R84" s="15">
        <f t="shared" si="133"/>
        <v>1.0037763855632922E-2</v>
      </c>
      <c r="S84" s="15">
        <f t="shared" si="133"/>
        <v>2.015337970394147E-2</v>
      </c>
      <c r="T84" s="15">
        <f t="shared" si="133"/>
        <v>0.11910540261552792</v>
      </c>
      <c r="U84" s="15">
        <f t="shared" si="133"/>
        <v>4.5908487531256773E-2</v>
      </c>
      <c r="V84" s="15">
        <f t="shared" si="133"/>
        <v>0.17784770763132696</v>
      </c>
      <c r="W84" s="15">
        <f t="shared" si="133"/>
        <v>7.7924267813293896E-2</v>
      </c>
      <c r="X84" s="15">
        <f t="shared" si="133"/>
        <v>-4.0241828830530763E-2</v>
      </c>
      <c r="Y84" s="15">
        <f t="shared" si="133"/>
        <v>-0.1343061112418609</v>
      </c>
      <c r="Z84" s="15">
        <f t="shared" si="133"/>
        <v>0.49151614668856064</v>
      </c>
      <c r="AA84" s="15">
        <f t="shared" si="133"/>
        <v>1.0203149144604859</v>
      </c>
      <c r="AB84" s="15">
        <f t="shared" si="133"/>
        <v>-0.17911014578189929</v>
      </c>
      <c r="AC84" s="15">
        <f t="shared" si="133"/>
        <v>0.43307825914724668</v>
      </c>
      <c r="AD84" s="15">
        <f t="shared" si="133"/>
        <v>-0.27636849132176233</v>
      </c>
      <c r="AE84" s="15">
        <f t="shared" si="133"/>
        <v>-0.26710881001294356</v>
      </c>
      <c r="AF84" s="15">
        <f t="shared" si="133"/>
        <v>1.1603589017068254E-2</v>
      </c>
      <c r="AG84" s="15">
        <f t="shared" si="133"/>
        <v>0.1106204639020363</v>
      </c>
      <c r="AH84" s="15">
        <f t="shared" si="133"/>
        <v>2.4472032810543769E-2</v>
      </c>
      <c r="AI84" s="15">
        <f t="shared" si="133"/>
        <v>6.5182613629794203E-2</v>
      </c>
      <c r="AJ84" s="15">
        <f t="shared" si="133"/>
        <v>-3.7078604979839357E-2</v>
      </c>
      <c r="AK84" s="15">
        <f t="shared" si="133"/>
        <v>-6.529868027827733E-2</v>
      </c>
      <c r="AL84" s="15" t="e">
        <f t="shared" si="133"/>
        <v>#DIV/0!</v>
      </c>
      <c r="AM84" s="23"/>
      <c r="AN84" s="23"/>
      <c r="AO84" s="23"/>
      <c r="AP84" s="23"/>
      <c r="AQ84" s="23"/>
      <c r="AR84" s="23"/>
      <c r="AS84" s="23"/>
      <c r="AT84" s="23"/>
      <c r="AU84" s="62"/>
      <c r="AV84" s="62"/>
      <c r="AW84" s="62"/>
    </row>
    <row r="85" spans="1:49">
      <c r="B85" s="140"/>
      <c r="C85" s="14"/>
      <c r="D85" s="15"/>
      <c r="E85" s="15"/>
      <c r="F85" s="223"/>
      <c r="G85" s="15"/>
      <c r="H85" s="223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23"/>
      <c r="AM85" s="23"/>
      <c r="AN85" s="23"/>
      <c r="AO85" s="23"/>
      <c r="AP85" s="23"/>
      <c r="AQ85" s="23"/>
      <c r="AR85" s="23"/>
      <c r="AS85" s="23"/>
      <c r="AT85" s="23"/>
      <c r="AU85" s="62"/>
      <c r="AV85" s="62"/>
      <c r="AW85" s="62"/>
    </row>
    <row r="86" spans="1:49" s="254" customFormat="1">
      <c r="A86" s="248" t="s">
        <v>85</v>
      </c>
      <c r="B86" s="249" t="s">
        <v>694</v>
      </c>
      <c r="C86" s="250"/>
      <c r="D86" s="251">
        <f>AVERAGE(D200:D209)</f>
        <v>15.940000000000001</v>
      </c>
      <c r="E86" s="251">
        <f t="shared" ref="E86:AK86" si="135">AVERAGE(E200:E209)</f>
        <v>0.48270000000000002</v>
      </c>
      <c r="F86" s="251">
        <f t="shared" si="135"/>
        <v>566.73240999999996</v>
      </c>
      <c r="G86" s="251">
        <f t="shared" si="135"/>
        <v>585.43743999999992</v>
      </c>
      <c r="H86" s="251">
        <f t="shared" si="135"/>
        <v>1366.4113000000002</v>
      </c>
      <c r="I86" s="251">
        <f t="shared" si="135"/>
        <v>1.600342428956651</v>
      </c>
      <c r="J86" s="251">
        <f t="shared" si="135"/>
        <v>1.2185760938018873</v>
      </c>
      <c r="K86" s="251">
        <f t="shared" ref="K86" si="136">AVERAGE(K200:K209)</f>
        <v>0.42030234587813969</v>
      </c>
      <c r="L86" s="251">
        <f t="shared" si="135"/>
        <v>0.18375</v>
      </c>
      <c r="M86" s="251">
        <f t="shared" si="135"/>
        <v>2.4999999999999469E-4</v>
      </c>
      <c r="N86" s="251" t="e">
        <f t="shared" si="135"/>
        <v>#DIV/0!</v>
      </c>
      <c r="O86" s="251">
        <f t="shared" si="135"/>
        <v>0.44912200000000002</v>
      </c>
      <c r="P86" s="251">
        <f t="shared" si="135"/>
        <v>0.28537800000000002</v>
      </c>
      <c r="Q86" s="251">
        <f t="shared" si="135"/>
        <v>39.952659999999995</v>
      </c>
      <c r="R86" s="251">
        <f t="shared" si="135"/>
        <v>967.40681000000006</v>
      </c>
      <c r="S86" s="251">
        <f>AVERAGE(S200:S209)</f>
        <v>4.3609999999999996E-2</v>
      </c>
      <c r="T86" s="251">
        <f>AVERAGE(T200:T209)</f>
        <v>22.243650000000002</v>
      </c>
      <c r="U86" s="251">
        <f t="shared" si="135"/>
        <v>2.6709899999999998</v>
      </c>
      <c r="V86" s="251">
        <f t="shared" si="135"/>
        <v>1.7954500000000002</v>
      </c>
      <c r="W86" s="251">
        <f t="shared" si="135"/>
        <v>1.0543</v>
      </c>
      <c r="X86" s="251">
        <f t="shared" si="135"/>
        <v>5.2929999999999998E-2</v>
      </c>
      <c r="Y86" s="251">
        <f t="shared" si="135"/>
        <v>0.59485999999999994</v>
      </c>
      <c r="Z86" s="251">
        <f t="shared" si="135"/>
        <v>4.0599999999999994E-3</v>
      </c>
      <c r="AA86" s="251">
        <f t="shared" si="135"/>
        <v>0.86789000000000005</v>
      </c>
      <c r="AB86" s="251">
        <f t="shared" si="135"/>
        <v>4.7836299999999996</v>
      </c>
      <c r="AC86" s="251">
        <f t="shared" si="135"/>
        <v>1.3126900000000004</v>
      </c>
      <c r="AD86" s="251">
        <f t="shared" si="135"/>
        <v>3.7449999999999997E-2</v>
      </c>
      <c r="AE86" s="251">
        <f t="shared" si="135"/>
        <v>0.84210999999999991</v>
      </c>
      <c r="AF86" s="251">
        <f t="shared" si="135"/>
        <v>6.5879999999999994E-2</v>
      </c>
      <c r="AG86" s="251">
        <f t="shared" si="135"/>
        <v>34.014029999999998</v>
      </c>
      <c r="AH86" s="251">
        <f t="shared" si="135"/>
        <v>2.5268300000000004</v>
      </c>
      <c r="AI86" s="251">
        <f t="shared" si="135"/>
        <v>2.2871299999999999</v>
      </c>
      <c r="AJ86" s="251">
        <f t="shared" si="135"/>
        <v>5.3459999999999994E-2</v>
      </c>
      <c r="AK86" s="251">
        <f t="shared" si="135"/>
        <v>0.45581999999999995</v>
      </c>
      <c r="AL86" s="250"/>
      <c r="AM86" s="252"/>
      <c r="AN86" s="253"/>
      <c r="AO86" s="253"/>
      <c r="AP86" s="253"/>
      <c r="AQ86" s="253"/>
      <c r="AR86" s="253"/>
      <c r="AS86" s="253"/>
      <c r="AT86" s="253"/>
      <c r="AU86" s="253"/>
    </row>
    <row r="87" spans="1:49" s="259" customFormat="1">
      <c r="A87" s="248" t="s">
        <v>86</v>
      </c>
      <c r="B87" s="255">
        <f>COUNT(B191:B194)</f>
        <v>4</v>
      </c>
      <c r="C87" s="256"/>
      <c r="D87" s="256">
        <f>STDEV(D200:D209)</f>
        <v>0.24248711305964277</v>
      </c>
      <c r="E87" s="256">
        <f t="shared" ref="E87:AK87" si="137">STDEV(E200:E209)</f>
        <v>2.3846965798142487E-2</v>
      </c>
      <c r="F87" s="256">
        <f t="shared" si="137"/>
        <v>31.334418980853396</v>
      </c>
      <c r="G87" s="256">
        <f t="shared" si="137"/>
        <v>28.280422621594596</v>
      </c>
      <c r="H87" s="256">
        <f t="shared" si="137"/>
        <v>17.142715356351456</v>
      </c>
      <c r="I87" s="256">
        <f t="shared" si="137"/>
        <v>5.4919499010280599E-2</v>
      </c>
      <c r="J87" s="256">
        <f t="shared" si="137"/>
        <v>5.179786819061246E-2</v>
      </c>
      <c r="K87" s="256">
        <f t="shared" ref="K87" si="138">STDEV(K200:K209)</f>
        <v>1.710435693655921E-2</v>
      </c>
      <c r="L87" s="256">
        <f t="shared" si="137"/>
        <v>8.0207023798833654E-3</v>
      </c>
      <c r="M87" s="256">
        <f t="shared" si="137"/>
        <v>2.0682789409986655E-4</v>
      </c>
      <c r="N87" s="256" t="e">
        <f t="shared" si="137"/>
        <v>#DIV/0!</v>
      </c>
      <c r="O87" s="256">
        <f t="shared" si="137"/>
        <v>5.8391100691800604E-2</v>
      </c>
      <c r="P87" s="256">
        <f t="shared" si="137"/>
        <v>2.8801941215442023E-2</v>
      </c>
      <c r="Q87" s="256">
        <f t="shared" si="137"/>
        <v>18.439160851730765</v>
      </c>
      <c r="R87" s="256">
        <f t="shared" si="137"/>
        <v>16.490510264489156</v>
      </c>
      <c r="S87" s="256">
        <f t="shared" si="137"/>
        <v>1.3189680309494512E-2</v>
      </c>
      <c r="T87" s="256">
        <f t="shared" si="137"/>
        <v>11.420622623351141</v>
      </c>
      <c r="U87" s="256">
        <f t="shared" si="137"/>
        <v>0.42555746563250174</v>
      </c>
      <c r="V87" s="256">
        <f t="shared" si="137"/>
        <v>0.45014177334603156</v>
      </c>
      <c r="W87" s="256">
        <f t="shared" si="137"/>
        <v>0.33426190995152949</v>
      </c>
      <c r="X87" s="256">
        <f t="shared" si="137"/>
        <v>2.8288395736296768E-3</v>
      </c>
      <c r="Y87" s="256">
        <f t="shared" si="137"/>
        <v>0.15463883513960305</v>
      </c>
      <c r="Z87" s="256">
        <f t="shared" si="137"/>
        <v>4.3153987841990545E-3</v>
      </c>
      <c r="AA87" s="256">
        <f t="shared" si="137"/>
        <v>3.4051098841626568</v>
      </c>
      <c r="AB87" s="256">
        <f t="shared" si="137"/>
        <v>1.5504580441849385</v>
      </c>
      <c r="AC87" s="256">
        <f t="shared" si="137"/>
        <v>0.47925614225473206</v>
      </c>
      <c r="AD87" s="256">
        <f t="shared" si="137"/>
        <v>1.0322924865452514E-2</v>
      </c>
      <c r="AE87" s="256">
        <f t="shared" si="137"/>
        <v>0.27576775031013223</v>
      </c>
      <c r="AF87" s="256">
        <f t="shared" si="137"/>
        <v>1.9265790060796054E-2</v>
      </c>
      <c r="AG87" s="256">
        <f t="shared" si="137"/>
        <v>16.909056423707135</v>
      </c>
      <c r="AH87" s="256">
        <f t="shared" si="137"/>
        <v>0.34124420076472206</v>
      </c>
      <c r="AI87" s="256">
        <f t="shared" si="137"/>
        <v>0.48246293363670328</v>
      </c>
      <c r="AJ87" s="256">
        <f t="shared" si="137"/>
        <v>3.0423674991690275E-3</v>
      </c>
      <c r="AK87" s="256">
        <f t="shared" si="137"/>
        <v>0.10458161937506599</v>
      </c>
      <c r="AL87" s="256"/>
      <c r="AM87" s="257"/>
      <c r="AN87" s="258"/>
      <c r="AO87" s="258"/>
      <c r="AP87" s="258"/>
      <c r="AQ87" s="258"/>
      <c r="AR87" s="258"/>
      <c r="AS87" s="258"/>
      <c r="AT87" s="258"/>
      <c r="AU87" s="258"/>
    </row>
    <row r="88" spans="1:49" s="259" customFormat="1">
      <c r="A88" s="248" t="s">
        <v>87</v>
      </c>
      <c r="B88" s="260"/>
      <c r="C88" s="256"/>
      <c r="D88" s="256">
        <f>D87/SQRT(COUNT(D200:D209))</f>
        <v>7.668115805072323E-2</v>
      </c>
      <c r="E88" s="256">
        <f t="shared" ref="E88:AK88" si="139">E87/SQRT(COUNT(E200:E209))</f>
        <v>7.5410727206265387E-3</v>
      </c>
      <c r="F88" s="256">
        <f t="shared" si="139"/>
        <v>9.9088133137508727</v>
      </c>
      <c r="G88" s="256">
        <f t="shared" si="139"/>
        <v>8.9430548676389066</v>
      </c>
      <c r="H88" s="256">
        <f t="shared" si="139"/>
        <v>5.421002580601562</v>
      </c>
      <c r="I88" s="256">
        <f t="shared" si="139"/>
        <v>1.7367070482784974E-2</v>
      </c>
      <c r="J88" s="256">
        <f t="shared" si="139"/>
        <v>1.6379924142352009E-2</v>
      </c>
      <c r="K88" s="256">
        <f t="shared" ref="K88" si="140">K87/SQRT(COUNT(K200:K209))</f>
        <v>5.4088725832027243E-3</v>
      </c>
      <c r="L88" s="256">
        <f t="shared" si="139"/>
        <v>2.5363687954764519E-3</v>
      </c>
      <c r="M88" s="256">
        <f t="shared" si="139"/>
        <v>6.5404722901167935E-5</v>
      </c>
      <c r="N88" s="256" t="e">
        <f t="shared" si="139"/>
        <v>#DIV/0!</v>
      </c>
      <c r="O88" s="256">
        <f t="shared" si="139"/>
        <v>1.8464887327032345E-2</v>
      </c>
      <c r="P88" s="256">
        <f t="shared" si="139"/>
        <v>9.1079735275075204E-3</v>
      </c>
      <c r="Q88" s="256">
        <f t="shared" si="139"/>
        <v>5.8309746433679539</v>
      </c>
      <c r="R88" s="256">
        <f t="shared" si="139"/>
        <v>5.2147572214171412</v>
      </c>
      <c r="S88" s="256">
        <f t="shared" si="139"/>
        <v>4.170943138747725E-3</v>
      </c>
      <c r="T88" s="256">
        <f t="shared" si="139"/>
        <v>3.6115179787036902</v>
      </c>
      <c r="U88" s="256">
        <f t="shared" si="139"/>
        <v>0.13457308666875331</v>
      </c>
      <c r="V88" s="256">
        <f t="shared" si="139"/>
        <v>0.14234732737607336</v>
      </c>
      <c r="W88" s="256">
        <f t="shared" si="139"/>
        <v>0.10570289704849362</v>
      </c>
      <c r="X88" s="256">
        <f t="shared" si="139"/>
        <v>8.9455761878893701E-4</v>
      </c>
      <c r="Y88" s="256">
        <f t="shared" si="139"/>
        <v>4.8901093375642767E-2</v>
      </c>
      <c r="Z88" s="256">
        <f t="shared" si="139"/>
        <v>1.3646489169990455E-3</v>
      </c>
      <c r="AA88" s="256">
        <f t="shared" si="139"/>
        <v>1.0767902917106107</v>
      </c>
      <c r="AB88" s="256">
        <f t="shared" si="139"/>
        <v>0.49029788361543886</v>
      </c>
      <c r="AC88" s="256">
        <f t="shared" si="139"/>
        <v>0.1515540992150618</v>
      </c>
      <c r="AD88" s="256">
        <f t="shared" si="139"/>
        <v>3.2643954689617156E-3</v>
      </c>
      <c r="AE88" s="256">
        <f t="shared" si="139"/>
        <v>8.7205419620062272E-2</v>
      </c>
      <c r="AF88" s="256">
        <f t="shared" si="139"/>
        <v>6.0923777514749356E-3</v>
      </c>
      <c r="AG88" s="256">
        <f t="shared" si="139"/>
        <v>5.3471131383215695</v>
      </c>
      <c r="AH88" s="256">
        <f t="shared" si="139"/>
        <v>0.10791089127402939</v>
      </c>
      <c r="AI88" s="256">
        <f t="shared" si="139"/>
        <v>0.15256817568986461</v>
      </c>
      <c r="AJ88" s="256">
        <f t="shared" si="139"/>
        <v>9.6208107766445553E-4</v>
      </c>
      <c r="AK88" s="256">
        <f t="shared" si="139"/>
        <v>3.3071611861400368E-2</v>
      </c>
      <c r="AL88" s="256"/>
      <c r="AM88" s="257"/>
      <c r="AN88" s="258"/>
      <c r="AO88" s="258"/>
      <c r="AP88" s="258"/>
      <c r="AQ88" s="258"/>
      <c r="AR88" s="258"/>
      <c r="AS88" s="258"/>
      <c r="AT88" s="258"/>
      <c r="AU88" s="258"/>
    </row>
    <row r="89" spans="1:49" s="259" customFormat="1">
      <c r="A89" s="248" t="s">
        <v>88</v>
      </c>
      <c r="B89" s="260"/>
      <c r="C89" s="261"/>
      <c r="D89" s="262">
        <f>D87/D86*100</f>
        <v>1.5212491409011466</v>
      </c>
      <c r="E89" s="262">
        <f t="shared" ref="E89:AK89" si="141">E87/E86*100</f>
        <v>4.9403285266506085</v>
      </c>
      <c r="F89" s="262">
        <f t="shared" si="141"/>
        <v>5.5289618924129282</v>
      </c>
      <c r="G89" s="262">
        <f t="shared" si="141"/>
        <v>4.8306481084630661</v>
      </c>
      <c r="H89" s="262">
        <f t="shared" si="141"/>
        <v>1.254579448834436</v>
      </c>
      <c r="I89" s="262">
        <f t="shared" si="141"/>
        <v>3.4317342349090603</v>
      </c>
      <c r="J89" s="262">
        <f t="shared" si="141"/>
        <v>4.250688032866794</v>
      </c>
      <c r="K89" s="262">
        <f t="shared" ref="K89" si="142">K87/K86*100</f>
        <v>4.0695363954781163</v>
      </c>
      <c r="L89" s="262">
        <f t="shared" si="141"/>
        <v>4.3650080978957089</v>
      </c>
      <c r="M89" s="262">
        <f t="shared" si="141"/>
        <v>82.731157639948378</v>
      </c>
      <c r="N89" s="262" t="e">
        <f t="shared" si="141"/>
        <v>#DIV/0!</v>
      </c>
      <c r="O89" s="262">
        <f t="shared" si="141"/>
        <v>13.001166874880457</v>
      </c>
      <c r="P89" s="262">
        <f t="shared" si="141"/>
        <v>10.092558366602198</v>
      </c>
      <c r="Q89" s="262">
        <f t="shared" si="141"/>
        <v>46.152523641056106</v>
      </c>
      <c r="R89" s="262">
        <f t="shared" si="141"/>
        <v>1.7046096940840385</v>
      </c>
      <c r="S89" s="262">
        <f t="shared" si="141"/>
        <v>30.244623502624428</v>
      </c>
      <c r="T89" s="262">
        <f t="shared" si="141"/>
        <v>51.343294033808029</v>
      </c>
      <c r="U89" s="262">
        <f t="shared" si="141"/>
        <v>15.93257427517519</v>
      </c>
      <c r="V89" s="262">
        <f t="shared" si="141"/>
        <v>25.071250847755799</v>
      </c>
      <c r="W89" s="262">
        <f t="shared" si="141"/>
        <v>31.704629607467467</v>
      </c>
      <c r="X89" s="262">
        <f t="shared" si="141"/>
        <v>5.3444919207059831</v>
      </c>
      <c r="Y89" s="262">
        <f t="shared" si="141"/>
        <v>25.995836859026166</v>
      </c>
      <c r="Z89" s="262">
        <f t="shared" si="141"/>
        <v>106.29061044825259</v>
      </c>
      <c r="AA89" s="262">
        <f t="shared" si="141"/>
        <v>392.34348640526525</v>
      </c>
      <c r="AB89" s="262">
        <f t="shared" si="141"/>
        <v>32.411746815387865</v>
      </c>
      <c r="AC89" s="262">
        <f t="shared" si="141"/>
        <v>36.509468515394488</v>
      </c>
      <c r="AD89" s="262">
        <f t="shared" si="141"/>
        <v>27.564552377710321</v>
      </c>
      <c r="AE89" s="262">
        <f t="shared" si="141"/>
        <v>32.747236146124884</v>
      </c>
      <c r="AF89" s="262">
        <f t="shared" si="141"/>
        <v>29.243761476618179</v>
      </c>
      <c r="AG89" s="262">
        <f t="shared" si="141"/>
        <v>49.71200538044782</v>
      </c>
      <c r="AH89" s="262">
        <f t="shared" si="141"/>
        <v>13.504834150485866</v>
      </c>
      <c r="AI89" s="262">
        <f t="shared" si="141"/>
        <v>21.094687824334574</v>
      </c>
      <c r="AJ89" s="262">
        <f t="shared" si="141"/>
        <v>5.6909231185354052</v>
      </c>
      <c r="AK89" s="262">
        <f t="shared" si="141"/>
        <v>22.943622345457857</v>
      </c>
      <c r="AL89" s="261"/>
      <c r="AM89" s="263"/>
      <c r="AN89" s="258"/>
      <c r="AO89" s="258"/>
      <c r="AP89" s="258"/>
      <c r="AQ89" s="258"/>
      <c r="AR89" s="258"/>
      <c r="AS89" s="258"/>
      <c r="AT89" s="258"/>
      <c r="AU89" s="258"/>
    </row>
    <row r="90" spans="1:49" s="259" customFormat="1">
      <c r="A90" s="250" t="s">
        <v>89</v>
      </c>
      <c r="B90" s="264"/>
      <c r="C90" s="256"/>
      <c r="D90" s="256">
        <f>MEDIAN(D200:D209)</f>
        <v>15.935</v>
      </c>
      <c r="E90" s="256">
        <f t="shared" ref="E90:AK90" si="143">MEDIAN(E200:E209)</f>
        <v>0.48099999999999998</v>
      </c>
      <c r="F90" s="256">
        <f t="shared" si="143"/>
        <v>571.17945000000009</v>
      </c>
      <c r="G90" s="256">
        <f t="shared" si="143"/>
        <v>593.89369999999997</v>
      </c>
      <c r="H90" s="256">
        <f t="shared" si="143"/>
        <v>1369.8045</v>
      </c>
      <c r="I90" s="256">
        <f t="shared" si="143"/>
        <v>1.6119541849939267</v>
      </c>
      <c r="J90" s="256">
        <f t="shared" si="143"/>
        <v>1.2222320580262938</v>
      </c>
      <c r="K90" s="256">
        <f t="shared" ref="K90" si="144">MEDIAN(K200:K209)</f>
        <v>0.42519213939798561</v>
      </c>
      <c r="L90" s="256">
        <f t="shared" si="143"/>
        <v>0.18364999999999998</v>
      </c>
      <c r="M90" s="256">
        <f t="shared" si="143"/>
        <v>1.9999999999997797E-4</v>
      </c>
      <c r="N90" s="256" t="e">
        <f t="shared" si="143"/>
        <v>#NUM!</v>
      </c>
      <c r="O90" s="256">
        <f t="shared" si="143"/>
        <v>0.45795999999999998</v>
      </c>
      <c r="P90" s="256">
        <f t="shared" si="143"/>
        <v>0.28739000000000003</v>
      </c>
      <c r="Q90" s="256">
        <f t="shared" si="143"/>
        <v>36.162350000000004</v>
      </c>
      <c r="R90" s="256">
        <f t="shared" si="143"/>
        <v>966.01109999999994</v>
      </c>
      <c r="S90" s="256">
        <f t="shared" si="143"/>
        <v>3.9E-2</v>
      </c>
      <c r="T90" s="256">
        <f t="shared" si="143"/>
        <v>19.8582</v>
      </c>
      <c r="U90" s="256">
        <f t="shared" si="143"/>
        <v>2.67265</v>
      </c>
      <c r="V90" s="256">
        <f t="shared" si="143"/>
        <v>1.7936999999999999</v>
      </c>
      <c r="W90" s="256">
        <f t="shared" si="143"/>
        <v>0.91935</v>
      </c>
      <c r="X90" s="256">
        <f t="shared" si="143"/>
        <v>5.2400000000000002E-2</v>
      </c>
      <c r="Y90" s="256">
        <f t="shared" si="143"/>
        <v>0.55705000000000005</v>
      </c>
      <c r="Z90" s="256">
        <f t="shared" si="143"/>
        <v>2.0499999999999997E-3</v>
      </c>
      <c r="AA90" s="256">
        <f t="shared" si="143"/>
        <v>-0.60085000000000011</v>
      </c>
      <c r="AB90" s="256">
        <f t="shared" si="143"/>
        <v>4.5942500000000006</v>
      </c>
      <c r="AC90" s="256">
        <f t="shared" si="143"/>
        <v>1.3227</v>
      </c>
      <c r="AD90" s="256">
        <f t="shared" si="143"/>
        <v>3.7499999999999999E-2</v>
      </c>
      <c r="AE90" s="256">
        <f t="shared" si="143"/>
        <v>0.75940000000000007</v>
      </c>
      <c r="AF90" s="256">
        <f t="shared" si="143"/>
        <v>5.96E-2</v>
      </c>
      <c r="AG90" s="256">
        <f t="shared" si="143"/>
        <v>30.77665</v>
      </c>
      <c r="AH90" s="256">
        <f t="shared" si="143"/>
        <v>2.5459000000000001</v>
      </c>
      <c r="AI90" s="256">
        <f t="shared" si="143"/>
        <v>2.1675</v>
      </c>
      <c r="AJ90" s="256">
        <f t="shared" si="143"/>
        <v>5.2400000000000002E-2</v>
      </c>
      <c r="AK90" s="256">
        <f t="shared" si="143"/>
        <v>0.46024999999999999</v>
      </c>
      <c r="AL90" s="256"/>
      <c r="AM90" s="257"/>
      <c r="AN90" s="257"/>
      <c r="AO90" s="257"/>
      <c r="AP90" s="257"/>
      <c r="AQ90" s="257"/>
      <c r="AR90" s="257"/>
      <c r="AS90" s="257"/>
      <c r="AT90" s="257"/>
      <c r="AU90" s="258"/>
    </row>
    <row r="91" spans="1:49" s="259" customFormat="1">
      <c r="A91" s="250"/>
      <c r="B91" s="264"/>
      <c r="C91" s="256"/>
      <c r="D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7"/>
      <c r="AN91" s="257"/>
      <c r="AO91" s="257"/>
      <c r="AP91" s="257"/>
      <c r="AQ91" s="257"/>
      <c r="AR91" s="257"/>
      <c r="AS91" s="257"/>
      <c r="AT91" s="257"/>
      <c r="AU91" s="258"/>
    </row>
    <row r="92" spans="1:49" s="71" customFormat="1">
      <c r="A92" s="10" t="s">
        <v>153</v>
      </c>
      <c r="B92" s="127" t="s">
        <v>1016</v>
      </c>
      <c r="C92" s="11"/>
      <c r="D92" s="12">
        <f>_xlfn.T.TEST(D210:D219,D200:D209,2,2)</f>
        <v>0.61161499296718302</v>
      </c>
      <c r="E92" s="12">
        <f>_xlfn.T.TEST(E210:E219,E200:E209,2,2)</f>
        <v>1.7743022438592958E-4</v>
      </c>
      <c r="F92" s="12">
        <f t="shared" ref="F92:AK92" si="145">_xlfn.T.TEST(F210:F219,F200:F209,2,2)</f>
        <v>4.3261050041580395E-4</v>
      </c>
      <c r="G92" s="12">
        <f>_xlfn.T.TEST(G210:G219,G200:G209,2,2)</f>
        <v>4.0565093159037301E-2</v>
      </c>
      <c r="H92" s="12">
        <f t="shared" si="145"/>
        <v>0.63758106377916035</v>
      </c>
      <c r="I92" s="12">
        <f t="shared" si="145"/>
        <v>4.7620886633343414E-2</v>
      </c>
      <c r="J92" s="12">
        <f t="shared" si="145"/>
        <v>0.57046267872823619</v>
      </c>
      <c r="K92" s="12">
        <f t="shared" ref="K92" si="146">_xlfn.T.TEST(K210:K219,K200:K209,2,2)</f>
        <v>1.0742033754634877E-2</v>
      </c>
      <c r="L92" s="12">
        <f t="shared" si="145"/>
        <v>8.2068948131818397E-4</v>
      </c>
      <c r="M92" s="12">
        <f t="shared" si="145"/>
        <v>0.61681460162056778</v>
      </c>
      <c r="N92" s="12" t="e">
        <f t="shared" si="145"/>
        <v>#DIV/0!</v>
      </c>
      <c r="O92" s="12">
        <f t="shared" si="145"/>
        <v>7.4827854909070082E-3</v>
      </c>
      <c r="P92" s="12">
        <f t="shared" si="145"/>
        <v>1.4235491502158732E-3</v>
      </c>
      <c r="Q92" s="12">
        <f t="shared" si="145"/>
        <v>4.302453943952346E-5</v>
      </c>
      <c r="R92" s="12">
        <f t="shared" si="145"/>
        <v>4.4909981859209591E-4</v>
      </c>
      <c r="S92" s="12">
        <f t="shared" si="145"/>
        <v>1.1786069964517243E-4</v>
      </c>
      <c r="T92" s="12">
        <f t="shared" si="145"/>
        <v>1.4562796182143568E-4</v>
      </c>
      <c r="U92" s="12">
        <f t="shared" si="145"/>
        <v>1.3587208072804202E-2</v>
      </c>
      <c r="V92" s="12">
        <f t="shared" si="145"/>
        <v>1.5338390778902937E-6</v>
      </c>
      <c r="W92" s="12">
        <f t="shared" si="145"/>
        <v>3.2344929353210132E-5</v>
      </c>
      <c r="X92" s="12">
        <f t="shared" si="145"/>
        <v>0.50108889406684032</v>
      </c>
      <c r="Y92" s="12">
        <f t="shared" si="145"/>
        <v>8.0020821540008653E-5</v>
      </c>
      <c r="Z92" s="12">
        <f t="shared" si="145"/>
        <v>3.5575226078193254E-6</v>
      </c>
      <c r="AA92" s="12">
        <f t="shared" si="145"/>
        <v>2.3015527079325957E-4</v>
      </c>
      <c r="AB92" s="12">
        <f t="shared" si="145"/>
        <v>1.1954286642814921E-2</v>
      </c>
      <c r="AC92" s="12">
        <f t="shared" si="145"/>
        <v>2.8700729995606781E-6</v>
      </c>
      <c r="AD92" s="12">
        <f t="shared" si="145"/>
        <v>0.70852189352389949</v>
      </c>
      <c r="AE92" s="12">
        <f t="shared" si="145"/>
        <v>1.13316516484515E-4</v>
      </c>
      <c r="AF92" s="12">
        <f t="shared" si="145"/>
        <v>2.3617881984852278E-4</v>
      </c>
      <c r="AG92" s="12">
        <f t="shared" si="145"/>
        <v>3.4477347963460079E-4</v>
      </c>
      <c r="AH92" s="12">
        <f t="shared" si="145"/>
        <v>8.9641908261380368E-2</v>
      </c>
      <c r="AI92" s="12">
        <f t="shared" si="145"/>
        <v>1.0045247772600737E-5</v>
      </c>
      <c r="AJ92" s="12">
        <f t="shared" si="145"/>
        <v>7.6351265032240087E-2</v>
      </c>
      <c r="AK92" s="12">
        <f t="shared" si="145"/>
        <v>2.0374470147891598E-4</v>
      </c>
      <c r="AL92" s="42"/>
      <c r="AM92" s="43"/>
      <c r="AN92" s="42"/>
      <c r="AO92" s="42"/>
      <c r="AP92" s="42"/>
      <c r="AQ92" s="42"/>
      <c r="AR92" s="42"/>
      <c r="AS92" s="42"/>
      <c r="AT92" s="42"/>
      <c r="AU92" s="70"/>
      <c r="AV92" s="70"/>
      <c r="AW92" s="70"/>
    </row>
    <row r="93" spans="1:49">
      <c r="B93" s="13"/>
      <c r="C93" s="14" t="s">
        <v>90</v>
      </c>
      <c r="D93" s="15">
        <f>(D86-D95)/D95</f>
        <v>3.6519330059187512E-3</v>
      </c>
      <c r="E93" s="15">
        <f>(E86-E95)/E95</f>
        <v>-7.7936962750716432E-2</v>
      </c>
      <c r="F93" s="15">
        <f>(F86-F95)/F95</f>
        <v>-8.4887619420018823E-2</v>
      </c>
      <c r="G93" s="15">
        <f>(G86-G95)/G95</f>
        <v>-4.6127677567847178E-2</v>
      </c>
      <c r="H93" s="15">
        <f t="shared" ref="F93:AK93" si="147">(H86-H95)/H95</f>
        <v>2.8922456827878231E-3</v>
      </c>
      <c r="I93" s="15">
        <f>(I86-I95)/I95</f>
        <v>-2.7923152414750858E-2</v>
      </c>
      <c r="J93" s="15">
        <f t="shared" si="147"/>
        <v>-9.3859215045817655E-3</v>
      </c>
      <c r="K93" s="15">
        <f t="shared" ref="K93" si="148">(K86-K95)/K95</f>
        <v>-4.8243019035587656E-2</v>
      </c>
      <c r="L93" s="15">
        <f t="shared" si="147"/>
        <v>-7.5843685560529145E-2</v>
      </c>
      <c r="M93" s="15">
        <f t="shared" si="147"/>
        <v>-0.21875000000001188</v>
      </c>
      <c r="N93" s="15" t="e">
        <f t="shared" si="147"/>
        <v>#DIV/0!</v>
      </c>
      <c r="O93" s="15">
        <f t="shared" si="147"/>
        <v>-0.14960597121185149</v>
      </c>
      <c r="P93" s="15">
        <f t="shared" si="147"/>
        <v>-0.14445290530695942</v>
      </c>
      <c r="Q93" s="15">
        <f t="shared" si="147"/>
        <v>-0.49881473499476581</v>
      </c>
      <c r="R93" s="15">
        <f t="shared" si="147"/>
        <v>-3.2262552823797669E-2</v>
      </c>
      <c r="S93" s="15">
        <f t="shared" si="147"/>
        <v>-0.39438966810165266</v>
      </c>
      <c r="T93" s="15">
        <f t="shared" si="147"/>
        <v>-0.57489294755337905</v>
      </c>
      <c r="U93" s="15">
        <f t="shared" si="147"/>
        <v>-0.13725483862632118</v>
      </c>
      <c r="V93" s="15">
        <f t="shared" si="147"/>
        <v>-0.38382420569279235</v>
      </c>
      <c r="W93" s="15">
        <f t="shared" si="147"/>
        <v>-0.43263518167728615</v>
      </c>
      <c r="X93" s="15">
        <f t="shared" si="147"/>
        <v>-1.5805132019338235E-2</v>
      </c>
      <c r="Y93" s="15">
        <f t="shared" si="147"/>
        <v>0.73727402821179278</v>
      </c>
      <c r="Z93" s="15">
        <f t="shared" si="147"/>
        <v>-0.8088512241054614</v>
      </c>
      <c r="AA93" s="15">
        <f t="shared" si="147"/>
        <v>-0.94645447282127537</v>
      </c>
      <c r="AB93" s="15">
        <f t="shared" si="147"/>
        <v>0.41318046327780417</v>
      </c>
      <c r="AC93" s="15">
        <f t="shared" si="147"/>
        <v>-0.46572811226836291</v>
      </c>
      <c r="AD93" s="15">
        <f t="shared" si="147"/>
        <v>4.1724617524339404E-2</v>
      </c>
      <c r="AE93" s="15">
        <f t="shared" si="147"/>
        <v>1.0614183251327995</v>
      </c>
      <c r="AF93" s="15">
        <f t="shared" si="147"/>
        <v>-0.36069868995633175</v>
      </c>
      <c r="AG93" s="15">
        <f t="shared" si="147"/>
        <v>-0.51827089229425316</v>
      </c>
      <c r="AH93" s="15">
        <f t="shared" si="147"/>
        <v>-8.6923371564439939E-2</v>
      </c>
      <c r="AI93" s="15">
        <f t="shared" si="147"/>
        <v>-0.3096561153988947</v>
      </c>
      <c r="AJ93" s="15">
        <f t="shared" si="147"/>
        <v>-4.4162345789379588E-2</v>
      </c>
      <c r="AK93" s="15">
        <f t="shared" si="147"/>
        <v>0.53047040257865219</v>
      </c>
      <c r="AL93" s="23"/>
      <c r="AM93" s="23"/>
      <c r="AN93" s="23"/>
      <c r="AO93" s="23"/>
      <c r="AP93" s="23"/>
      <c r="AQ93" s="23"/>
      <c r="AR93" s="23"/>
      <c r="AS93" s="23"/>
      <c r="AT93" s="23"/>
      <c r="AU93" s="62"/>
      <c r="AV93" s="62"/>
      <c r="AW93" s="62"/>
    </row>
    <row r="94" spans="1:49">
      <c r="B94" s="140"/>
      <c r="C94" s="14"/>
      <c r="D94" s="15"/>
      <c r="E94" s="15"/>
      <c r="F94" s="223"/>
      <c r="G94" s="15"/>
      <c r="H94" s="223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23"/>
      <c r="AM94" s="23"/>
      <c r="AN94" s="23"/>
      <c r="AO94" s="23"/>
      <c r="AP94" s="23"/>
      <c r="AQ94" s="23"/>
      <c r="AR94" s="23"/>
      <c r="AS94" s="23"/>
      <c r="AT94" s="23"/>
      <c r="AU94" s="62"/>
      <c r="AV94" s="62"/>
      <c r="AW94" s="62"/>
    </row>
    <row r="95" spans="1:49" s="254" customFormat="1">
      <c r="A95" s="248" t="s">
        <v>85</v>
      </c>
      <c r="B95" s="249" t="s">
        <v>693</v>
      </c>
      <c r="C95" s="250"/>
      <c r="D95" s="251">
        <f>AVERAGE(D210:D219)</f>
        <v>15.882</v>
      </c>
      <c r="E95" s="251">
        <f t="shared" ref="E95:AK95" si="149">AVERAGE(E210:E219)</f>
        <v>0.52350000000000008</v>
      </c>
      <c r="F95" s="251">
        <f t="shared" si="149"/>
        <v>619.30361999999991</v>
      </c>
      <c r="G95" s="251">
        <f t="shared" si="149"/>
        <v>613.74822000000006</v>
      </c>
      <c r="H95" s="251">
        <f t="shared" si="149"/>
        <v>1362.4707000000003</v>
      </c>
      <c r="I95" s="251">
        <f t="shared" si="149"/>
        <v>1.6463126685221297</v>
      </c>
      <c r="J95" s="251">
        <f t="shared" si="149"/>
        <v>1.2301219215990815</v>
      </c>
      <c r="K95" s="251">
        <f t="shared" ref="K95" si="150">AVERAGE(K210:K219)</f>
        <v>0.44160679068752262</v>
      </c>
      <c r="L95" s="251">
        <f t="shared" si="149"/>
        <v>0.19883000000000001</v>
      </c>
      <c r="M95" s="251">
        <f t="shared" si="149"/>
        <v>3.1999999999999807E-4</v>
      </c>
      <c r="N95" s="251">
        <f>AVERAGE(N210:N219)</f>
        <v>1.2433333333333333E-2</v>
      </c>
      <c r="O95" s="251">
        <f t="shared" si="149"/>
        <v>0.52813399999999999</v>
      </c>
      <c r="P95" s="251">
        <f t="shared" si="149"/>
        <v>0.33356200000000003</v>
      </c>
      <c r="Q95" s="251">
        <f t="shared" si="149"/>
        <v>79.716349999999991</v>
      </c>
      <c r="R95" s="251">
        <f t="shared" si="149"/>
        <v>999.65833999999995</v>
      </c>
      <c r="S95" s="251">
        <f t="shared" si="149"/>
        <v>7.2010000000000005E-2</v>
      </c>
      <c r="T95" s="251">
        <f t="shared" si="149"/>
        <v>52.324820000000003</v>
      </c>
      <c r="U95" s="251">
        <f t="shared" si="149"/>
        <v>3.09592</v>
      </c>
      <c r="V95" s="251">
        <f t="shared" si="149"/>
        <v>2.9138600000000001</v>
      </c>
      <c r="W95" s="251">
        <f t="shared" si="149"/>
        <v>1.8582400000000003</v>
      </c>
      <c r="X95" s="251">
        <f t="shared" si="149"/>
        <v>5.3780000000000008E-2</v>
      </c>
      <c r="Y95" s="251">
        <f t="shared" si="149"/>
        <v>0.34240999999999999</v>
      </c>
      <c r="Z95" s="251">
        <f t="shared" si="149"/>
        <v>2.1240000000000002E-2</v>
      </c>
      <c r="AA95" s="251">
        <f t="shared" si="149"/>
        <v>16.208449999999999</v>
      </c>
      <c r="AB95" s="251">
        <f t="shared" si="149"/>
        <v>3.3850099999999999</v>
      </c>
      <c r="AC95" s="251">
        <f t="shared" si="149"/>
        <v>2.4569700000000001</v>
      </c>
      <c r="AD95" s="251">
        <f t="shared" si="149"/>
        <v>3.5949999999999996E-2</v>
      </c>
      <c r="AE95" s="251">
        <f t="shared" si="149"/>
        <v>0.40850999999999998</v>
      </c>
      <c r="AF95" s="251">
        <f t="shared" si="149"/>
        <v>0.10304999999999997</v>
      </c>
      <c r="AG95" s="251">
        <f t="shared" si="149"/>
        <v>70.608210000000014</v>
      </c>
      <c r="AH95" s="251">
        <f t="shared" si="149"/>
        <v>2.7673800000000002</v>
      </c>
      <c r="AI95" s="251">
        <f t="shared" si="149"/>
        <v>3.3130299999999999</v>
      </c>
      <c r="AJ95" s="251">
        <f t="shared" si="149"/>
        <v>5.5929999999999994E-2</v>
      </c>
      <c r="AK95" s="251">
        <f t="shared" si="149"/>
        <v>0.29782999999999998</v>
      </c>
      <c r="AL95" s="250"/>
      <c r="AM95" s="252"/>
      <c r="AN95" s="253"/>
      <c r="AO95" s="253"/>
      <c r="AP95" s="253"/>
      <c r="AQ95" s="253"/>
      <c r="AR95" s="253"/>
      <c r="AS95" s="253"/>
      <c r="AT95" s="253"/>
      <c r="AU95" s="253"/>
    </row>
    <row r="96" spans="1:49" s="259" customFormat="1">
      <c r="A96" s="248" t="s">
        <v>86</v>
      </c>
      <c r="B96" s="255">
        <f>COUNT(B200:B203)</f>
        <v>4</v>
      </c>
      <c r="C96" s="256"/>
      <c r="D96" s="256">
        <f>STDEV(D210:D219)</f>
        <v>0.25917818838269019</v>
      </c>
      <c r="E96" s="256">
        <f t="shared" ref="E96:AK96" si="151">STDEV(E210:E219)</f>
        <v>1.3566707616645825E-2</v>
      </c>
      <c r="F96" s="256">
        <f t="shared" si="151"/>
        <v>22.670925782782746</v>
      </c>
      <c r="G96" s="256">
        <f t="shared" si="151"/>
        <v>29.089628374915112</v>
      </c>
      <c r="H96" s="256">
        <f t="shared" si="151"/>
        <v>19.555333674530402</v>
      </c>
      <c r="I96" s="256">
        <f t="shared" si="151"/>
        <v>4.0748545533744865E-2</v>
      </c>
      <c r="J96" s="256">
        <f t="shared" si="151"/>
        <v>3.616577378918303E-2</v>
      </c>
      <c r="K96" s="256">
        <f t="shared" ref="K96" si="152">STDEV(K210:K219)</f>
        <v>1.6374360244177894E-2</v>
      </c>
      <c r="L96" s="256">
        <f t="shared" si="151"/>
        <v>8.7786420109009795E-3</v>
      </c>
      <c r="M96" s="256">
        <f t="shared" si="151"/>
        <v>3.823901439920072E-4</v>
      </c>
      <c r="N96" s="256">
        <f>STDEV(N210:N219)</f>
        <v>2.153516504077304E-2</v>
      </c>
      <c r="O96" s="256">
        <f t="shared" si="151"/>
        <v>5.8911633297488337E-2</v>
      </c>
      <c r="P96" s="256">
        <f t="shared" si="151"/>
        <v>2.845868186218984E-2</v>
      </c>
      <c r="Q96" s="256">
        <f t="shared" si="151"/>
        <v>14.514641419251337</v>
      </c>
      <c r="R96" s="256">
        <f t="shared" si="151"/>
        <v>17.189388894392543</v>
      </c>
      <c r="S96" s="256">
        <f t="shared" si="151"/>
        <v>1.2780145191315711E-2</v>
      </c>
      <c r="T96" s="256">
        <f t="shared" si="151"/>
        <v>16.231774254892091</v>
      </c>
      <c r="U96" s="256">
        <f t="shared" si="151"/>
        <v>0.24537885809498744</v>
      </c>
      <c r="V96" s="256">
        <f t="shared" si="151"/>
        <v>0.2283865835717053</v>
      </c>
      <c r="W96" s="256">
        <f t="shared" si="151"/>
        <v>0.32010192890528938</v>
      </c>
      <c r="X96" s="256">
        <f t="shared" si="151"/>
        <v>2.7062889720057604E-3</v>
      </c>
      <c r="Y96" s="256">
        <f t="shared" si="151"/>
        <v>2.9869324658511363E-2</v>
      </c>
      <c r="Z96" s="256">
        <f t="shared" si="151"/>
        <v>7.048435602631577E-3</v>
      </c>
      <c r="AA96" s="256">
        <f t="shared" si="151"/>
        <v>10.019665133598251</v>
      </c>
      <c r="AB96" s="256">
        <f t="shared" si="151"/>
        <v>0.31527032298577606</v>
      </c>
      <c r="AC96" s="256">
        <f t="shared" si="151"/>
        <v>0.25198061675895272</v>
      </c>
      <c r="AD96" s="256">
        <f t="shared" si="151"/>
        <v>7.0285528777661935E-3</v>
      </c>
      <c r="AE96" s="256">
        <f t="shared" si="151"/>
        <v>4.4701564725285969E-2</v>
      </c>
      <c r="AF96" s="256">
        <f t="shared" si="151"/>
        <v>1.7020004569786661E-2</v>
      </c>
      <c r="AG96" s="256">
        <f t="shared" si="151"/>
        <v>20.1370563118208</v>
      </c>
      <c r="AH96" s="256">
        <f t="shared" si="151"/>
        <v>0.25171063545269601</v>
      </c>
      <c r="AI96" s="256">
        <f t="shared" si="151"/>
        <v>0.23275509804656619</v>
      </c>
      <c r="AJ96" s="256">
        <f t="shared" si="151"/>
        <v>2.8284467665330233E-3</v>
      </c>
      <c r="AK96" s="256">
        <f t="shared" si="151"/>
        <v>2.5663075506346545E-2</v>
      </c>
      <c r="AL96" s="256"/>
      <c r="AM96" s="257"/>
      <c r="AN96" s="258"/>
      <c r="AO96" s="258"/>
      <c r="AP96" s="258"/>
      <c r="AQ96" s="258"/>
      <c r="AR96" s="258"/>
      <c r="AS96" s="258"/>
      <c r="AT96" s="258"/>
      <c r="AU96" s="258"/>
    </row>
    <row r="97" spans="1:49" s="259" customFormat="1">
      <c r="A97" s="248" t="s">
        <v>87</v>
      </c>
      <c r="B97" s="260"/>
      <c r="C97" s="256"/>
      <c r="D97" s="256">
        <f>D96/SQRT(COUNT(D210:D219))</f>
        <v>8.1959339512549287E-2</v>
      </c>
      <c r="E97" s="256">
        <f t="shared" ref="E97:AK97" si="153">E96/SQRT(COUNT(E210:E219))</f>
        <v>4.2901696418155286E-3</v>
      </c>
      <c r="F97" s="256">
        <f t="shared" si="153"/>
        <v>7.1691762138229205</v>
      </c>
      <c r="G97" s="256">
        <f t="shared" si="153"/>
        <v>9.1989481952594243</v>
      </c>
      <c r="H97" s="256">
        <f t="shared" si="153"/>
        <v>6.183939481610591</v>
      </c>
      <c r="I97" s="256">
        <f t="shared" si="153"/>
        <v>1.2885821522571537E-2</v>
      </c>
      <c r="J97" s="256">
        <f t="shared" si="153"/>
        <v>1.1436621851623661E-2</v>
      </c>
      <c r="K97" s="256">
        <f t="shared" ref="K97" si="154">K96/SQRT(COUNT(K210:K219))</f>
        <v>5.1780273599713001E-3</v>
      </c>
      <c r="L97" s="256">
        <f t="shared" si="153"/>
        <v>2.7760503517687786E-3</v>
      </c>
      <c r="M97" s="256">
        <f t="shared" si="153"/>
        <v>1.2092238098144941E-4</v>
      </c>
      <c r="N97" s="256">
        <f t="shared" si="153"/>
        <v>1.2433333333333333E-2</v>
      </c>
      <c r="O97" s="256">
        <f t="shared" si="153"/>
        <v>1.8629494190067899E-2</v>
      </c>
      <c r="P97" s="256">
        <f t="shared" si="153"/>
        <v>8.9994253890641977E-3</v>
      </c>
      <c r="Q97" s="256">
        <f t="shared" si="153"/>
        <v>4.5899326305453156</v>
      </c>
      <c r="R97" s="256">
        <f t="shared" si="153"/>
        <v>5.4357620492683969</v>
      </c>
      <c r="S97" s="256">
        <f t="shared" si="153"/>
        <v>4.0414367632206011E-3</v>
      </c>
      <c r="T97" s="256">
        <f t="shared" si="153"/>
        <v>5.1329377111141499</v>
      </c>
      <c r="U97" s="256">
        <f t="shared" si="153"/>
        <v>7.7595608123140564E-2</v>
      </c>
      <c r="V97" s="256">
        <f t="shared" si="153"/>
        <v>7.2222179111098225E-2</v>
      </c>
      <c r="W97" s="256">
        <f t="shared" si="153"/>
        <v>0.10122511787540034</v>
      </c>
      <c r="X97" s="256">
        <f t="shared" si="153"/>
        <v>8.5580371581338646E-4</v>
      </c>
      <c r="Y97" s="256">
        <f t="shared" si="153"/>
        <v>9.4455098091926985E-3</v>
      </c>
      <c r="Z97" s="256">
        <f t="shared" si="153"/>
        <v>2.2289110445337284E-3</v>
      </c>
      <c r="AA97" s="256">
        <f t="shared" si="153"/>
        <v>3.1684963214345765</v>
      </c>
      <c r="AB97" s="256">
        <f t="shared" si="153"/>
        <v>9.9697229929198911E-2</v>
      </c>
      <c r="AC97" s="256">
        <f t="shared" si="153"/>
        <v>7.9683267517228609E-2</v>
      </c>
      <c r="AD97" s="256">
        <f t="shared" si="153"/>
        <v>2.2226235748672206E-3</v>
      </c>
      <c r="AE97" s="256">
        <f t="shared" si="153"/>
        <v>1.4135875950534267E-2</v>
      </c>
      <c r="AF97" s="256">
        <f t="shared" si="153"/>
        <v>5.382198022700008E-3</v>
      </c>
      <c r="AG97" s="256">
        <f t="shared" si="153"/>
        <v>6.3678963316423571</v>
      </c>
      <c r="AH97" s="256">
        <f t="shared" si="153"/>
        <v>7.959789193188474E-2</v>
      </c>
      <c r="AI97" s="256">
        <f t="shared" si="153"/>
        <v>7.3603624684295696E-2</v>
      </c>
      <c r="AJ97" s="256">
        <f t="shared" si="153"/>
        <v>8.9443340227828667E-4</v>
      </c>
      <c r="AK97" s="256">
        <f t="shared" si="153"/>
        <v>8.1153770364933986E-3</v>
      </c>
      <c r="AL97" s="256"/>
      <c r="AM97" s="257"/>
      <c r="AN97" s="258"/>
      <c r="AO97" s="258"/>
      <c r="AP97" s="258"/>
      <c r="AQ97" s="258"/>
      <c r="AR97" s="258"/>
      <c r="AS97" s="258"/>
      <c r="AT97" s="258"/>
      <c r="AU97" s="258"/>
    </row>
    <row r="98" spans="1:49" s="259" customFormat="1">
      <c r="A98" s="248" t="s">
        <v>88</v>
      </c>
      <c r="B98" s="260"/>
      <c r="C98" s="261"/>
      <c r="D98" s="262">
        <f>D96/D95*100</f>
        <v>1.6318989320154274</v>
      </c>
      <c r="E98" s="262">
        <f t="shared" ref="E98:AK98" si="155">E96/E95*100</f>
        <v>2.5915391817852576</v>
      </c>
      <c r="F98" s="262">
        <f t="shared" si="155"/>
        <v>3.6607126215058696</v>
      </c>
      <c r="G98" s="262">
        <f t="shared" si="155"/>
        <v>4.7396680637078035</v>
      </c>
      <c r="H98" s="262">
        <f t="shared" si="155"/>
        <v>1.4352847128771575</v>
      </c>
      <c r="I98" s="262">
        <f t="shared" si="155"/>
        <v>2.475140130600114</v>
      </c>
      <c r="J98" s="262">
        <f t="shared" si="155"/>
        <v>2.9400153882445887</v>
      </c>
      <c r="K98" s="262">
        <f t="shared" ref="K98" si="156">K96/K95*100</f>
        <v>3.7079049936449593</v>
      </c>
      <c r="L98" s="262">
        <f t="shared" si="155"/>
        <v>4.415149630790614</v>
      </c>
      <c r="M98" s="262">
        <f t="shared" si="155"/>
        <v>119.49691999750296</v>
      </c>
      <c r="N98" s="262">
        <f t="shared" si="155"/>
        <v>173.20508075688772</v>
      </c>
      <c r="O98" s="262">
        <f t="shared" si="155"/>
        <v>11.154675384937978</v>
      </c>
      <c r="P98" s="262">
        <f t="shared" si="155"/>
        <v>8.5317517769379716</v>
      </c>
      <c r="Q98" s="262">
        <f t="shared" si="155"/>
        <v>18.20786001773957</v>
      </c>
      <c r="R98" s="262">
        <f t="shared" si="155"/>
        <v>1.7195263828232097</v>
      </c>
      <c r="S98" s="262">
        <f t="shared" si="155"/>
        <v>17.747736691175824</v>
      </c>
      <c r="T98" s="262">
        <f t="shared" si="155"/>
        <v>31.021175524143402</v>
      </c>
      <c r="U98" s="262">
        <f t="shared" si="155"/>
        <v>7.9258785141407868</v>
      </c>
      <c r="V98" s="262">
        <f t="shared" si="155"/>
        <v>7.8379394882288542</v>
      </c>
      <c r="W98" s="262">
        <f t="shared" si="155"/>
        <v>17.22608107162096</v>
      </c>
      <c r="X98" s="262">
        <f t="shared" si="155"/>
        <v>5.0321475864740801</v>
      </c>
      <c r="Y98" s="262">
        <f t="shared" si="155"/>
        <v>8.7232629474931702</v>
      </c>
      <c r="Z98" s="262">
        <f t="shared" si="155"/>
        <v>33.184725059470701</v>
      </c>
      <c r="AA98" s="262">
        <f t="shared" si="155"/>
        <v>61.817540440932049</v>
      </c>
      <c r="AB98" s="262">
        <f t="shared" si="155"/>
        <v>9.3137191023298627</v>
      </c>
      <c r="AC98" s="262">
        <f t="shared" si="155"/>
        <v>10.255746580501704</v>
      </c>
      <c r="AD98" s="262">
        <f t="shared" si="155"/>
        <v>19.550912038292612</v>
      </c>
      <c r="AE98" s="262">
        <f t="shared" si="155"/>
        <v>10.9425876295038</v>
      </c>
      <c r="AF98" s="262">
        <f t="shared" si="155"/>
        <v>16.516258680045283</v>
      </c>
      <c r="AG98" s="262">
        <f t="shared" si="155"/>
        <v>28.519426157129313</v>
      </c>
      <c r="AH98" s="262">
        <f t="shared" si="155"/>
        <v>9.095629637154854</v>
      </c>
      <c r="AI98" s="262">
        <f t="shared" si="155"/>
        <v>7.0254449264439565</v>
      </c>
      <c r="AJ98" s="262">
        <f t="shared" si="155"/>
        <v>5.0571191963758695</v>
      </c>
      <c r="AK98" s="262">
        <f t="shared" si="155"/>
        <v>8.6166858631926093</v>
      </c>
      <c r="AL98" s="261"/>
      <c r="AM98" s="263"/>
      <c r="AN98" s="258"/>
      <c r="AO98" s="258"/>
      <c r="AP98" s="258"/>
      <c r="AQ98" s="258"/>
      <c r="AR98" s="258"/>
      <c r="AS98" s="258"/>
      <c r="AT98" s="258"/>
      <c r="AU98" s="258"/>
    </row>
    <row r="99" spans="1:49" s="259" customFormat="1">
      <c r="A99" s="250" t="s">
        <v>89</v>
      </c>
      <c r="B99" s="264"/>
      <c r="C99" s="256"/>
      <c r="D99" s="256">
        <f>MEDIAN(D210:D219)</f>
        <v>15.875</v>
      </c>
      <c r="E99" s="256">
        <f t="shared" ref="E99:AK99" si="157">MEDIAN(E210:E219)</f>
        <v>0.52700000000000002</v>
      </c>
      <c r="F99" s="256">
        <f t="shared" si="157"/>
        <v>628.44405000000006</v>
      </c>
      <c r="G99" s="256">
        <f t="shared" si="157"/>
        <v>624.47590000000002</v>
      </c>
      <c r="H99" s="256">
        <f t="shared" si="157"/>
        <v>1357.558</v>
      </c>
      <c r="I99" s="256">
        <f t="shared" si="157"/>
        <v>1.6255827034333512</v>
      </c>
      <c r="J99" s="256">
        <f t="shared" si="157"/>
        <v>1.2168065856604631</v>
      </c>
      <c r="K99" s="256">
        <f t="shared" ref="K99" si="158">MEDIAN(K210:K219)</f>
        <v>0.4509166960215476</v>
      </c>
      <c r="L99" s="256">
        <f t="shared" si="157"/>
        <v>0.20069999999999999</v>
      </c>
      <c r="M99" s="256">
        <f t="shared" si="157"/>
        <v>1.9999999999997797E-4</v>
      </c>
      <c r="N99" s="256">
        <f t="shared" si="157"/>
        <v>0</v>
      </c>
      <c r="O99" s="256">
        <f t="shared" si="157"/>
        <v>0.51846999999999999</v>
      </c>
      <c r="P99" s="256">
        <f t="shared" si="157"/>
        <v>0.33150499999999999</v>
      </c>
      <c r="Q99" s="256">
        <f t="shared" si="157"/>
        <v>77.143900000000002</v>
      </c>
      <c r="R99" s="256">
        <f t="shared" si="157"/>
        <v>1002.9559999999999</v>
      </c>
      <c r="S99" s="256">
        <f t="shared" si="157"/>
        <v>6.9099999999999995E-2</v>
      </c>
      <c r="T99" s="256">
        <f t="shared" si="157"/>
        <v>52.304600000000001</v>
      </c>
      <c r="U99" s="256">
        <f t="shared" si="157"/>
        <v>3.1182999999999996</v>
      </c>
      <c r="V99" s="256">
        <f t="shared" si="157"/>
        <v>2.9157000000000002</v>
      </c>
      <c r="W99" s="256">
        <f t="shared" si="157"/>
        <v>1.8228499999999999</v>
      </c>
      <c r="X99" s="256">
        <f t="shared" si="157"/>
        <v>5.5050000000000002E-2</v>
      </c>
      <c r="Y99" s="256">
        <f t="shared" si="157"/>
        <v>0.34010000000000001</v>
      </c>
      <c r="Z99" s="256">
        <f t="shared" si="157"/>
        <v>2.0400000000000001E-2</v>
      </c>
      <c r="AA99" s="256">
        <f t="shared" si="157"/>
        <v>17.286049999999999</v>
      </c>
      <c r="AB99" s="256">
        <f t="shared" si="157"/>
        <v>3.3298000000000001</v>
      </c>
      <c r="AC99" s="256">
        <f t="shared" si="157"/>
        <v>2.4299499999999998</v>
      </c>
      <c r="AD99" s="256">
        <f t="shared" si="157"/>
        <v>3.4250000000000003E-2</v>
      </c>
      <c r="AE99" s="256">
        <f t="shared" si="157"/>
        <v>0.41144999999999998</v>
      </c>
      <c r="AF99" s="256">
        <f t="shared" si="157"/>
        <v>0.10009999999999999</v>
      </c>
      <c r="AG99" s="256">
        <f t="shared" si="157"/>
        <v>67.070099999999996</v>
      </c>
      <c r="AH99" s="256">
        <f t="shared" si="157"/>
        <v>2.8025000000000002</v>
      </c>
      <c r="AI99" s="256">
        <f t="shared" si="157"/>
        <v>3.2691499999999998</v>
      </c>
      <c r="AJ99" s="256">
        <f t="shared" si="157"/>
        <v>5.645E-2</v>
      </c>
      <c r="AK99" s="256">
        <f t="shared" si="157"/>
        <v>0.29744999999999999</v>
      </c>
      <c r="AL99" s="256"/>
      <c r="AM99" s="257"/>
      <c r="AN99" s="257"/>
      <c r="AO99" s="257"/>
      <c r="AP99" s="257"/>
      <c r="AQ99" s="257"/>
      <c r="AR99" s="257"/>
      <c r="AS99" s="257"/>
      <c r="AT99" s="257"/>
      <c r="AU99" s="258"/>
    </row>
    <row r="100" spans="1:49" s="259" customFormat="1">
      <c r="A100" s="250"/>
      <c r="B100" s="264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6"/>
      <c r="AM100" s="257"/>
      <c r="AN100" s="257"/>
      <c r="AO100" s="257"/>
      <c r="AP100" s="257"/>
      <c r="AQ100" s="257"/>
      <c r="AR100" s="257"/>
      <c r="AS100" s="257"/>
      <c r="AT100" s="257"/>
      <c r="AU100" s="258"/>
    </row>
    <row r="101" spans="1:49">
      <c r="B101" s="16" t="s">
        <v>1017</v>
      </c>
      <c r="D101" s="12">
        <f>_xlfn.T.TEST(D210:D219,D191:D199,2,2)</f>
        <v>0.32355023017077333</v>
      </c>
      <c r="E101" s="12">
        <f>_xlfn.T.TEST(E210:E219,E191:E199,2,2)</f>
        <v>7.3143110915950746E-6</v>
      </c>
      <c r="F101" s="12">
        <f t="shared" ref="E101:AK101" si="159">_xlfn.T.TEST(F210:F219,F191:F199,2,2)</f>
        <v>1.0171739537859919E-4</v>
      </c>
      <c r="G101" s="12">
        <f t="shared" si="159"/>
        <v>2.0757853636607618E-3</v>
      </c>
      <c r="H101" s="12">
        <f t="shared" si="159"/>
        <v>6.8382755465720702E-2</v>
      </c>
      <c r="I101" s="12">
        <f t="shared" si="159"/>
        <v>4.1277608322577999E-2</v>
      </c>
      <c r="J101" s="12">
        <f t="shared" si="159"/>
        <v>0.9303986688693513</v>
      </c>
      <c r="K101" s="12">
        <f t="shared" si="159"/>
        <v>5.8153403885894946E-4</v>
      </c>
      <c r="L101" s="12">
        <f t="shared" si="159"/>
        <v>7.1658279499784059E-5</v>
      </c>
      <c r="M101" s="12">
        <f t="shared" si="159"/>
        <v>0.78948872316971874</v>
      </c>
      <c r="N101" s="12">
        <f t="shared" si="159"/>
        <v>0.51861257995941878</v>
      </c>
      <c r="O101" s="12">
        <f t="shared" si="159"/>
        <v>3.0720925976039444E-3</v>
      </c>
      <c r="P101" s="12">
        <f t="shared" si="159"/>
        <v>6.013173177093936E-4</v>
      </c>
      <c r="Q101" s="12">
        <f t="shared" si="159"/>
        <v>1.0938336877232746E-4</v>
      </c>
      <c r="R101" s="12">
        <f t="shared" si="159"/>
        <v>6.3915898038962554E-2</v>
      </c>
      <c r="S101" s="12">
        <f t="shared" si="159"/>
        <v>4.154477636309819E-4</v>
      </c>
      <c r="T101" s="12">
        <f t="shared" si="159"/>
        <v>6.3174398950416398E-4</v>
      </c>
      <c r="U101" s="12">
        <f t="shared" si="159"/>
        <v>1.6838766424096287E-2</v>
      </c>
      <c r="V101" s="12">
        <f t="shared" si="159"/>
        <v>8.1148750957794674E-4</v>
      </c>
      <c r="W101" s="12">
        <f t="shared" si="159"/>
        <v>2.619824316638787E-4</v>
      </c>
      <c r="X101" s="12">
        <f t="shared" si="159"/>
        <v>0.16866635732903629</v>
      </c>
      <c r="Y101" s="12">
        <f t="shared" si="159"/>
        <v>3.0439552363594061E-3</v>
      </c>
      <c r="Z101" s="12">
        <f t="shared" si="159"/>
        <v>3.5520209939798994E-4</v>
      </c>
      <c r="AA101" s="12">
        <f t="shared" si="159"/>
        <v>1.0998411973393049E-3</v>
      </c>
      <c r="AB101" s="12">
        <f t="shared" si="159"/>
        <v>9.8798635146075033E-3</v>
      </c>
      <c r="AC101" s="12">
        <f t="shared" si="159"/>
        <v>2.2753799286472084E-2</v>
      </c>
      <c r="AD101" s="12">
        <f t="shared" si="159"/>
        <v>4.3278859160420617E-2</v>
      </c>
      <c r="AE101" s="12">
        <f t="shared" si="159"/>
        <v>2.5546429392697509E-2</v>
      </c>
      <c r="AF101" s="12">
        <f t="shared" si="159"/>
        <v>5.2956751100765361E-4</v>
      </c>
      <c r="AG101" s="12">
        <f t="shared" si="159"/>
        <v>1.1773027902163182E-3</v>
      </c>
      <c r="AH101" s="12">
        <f t="shared" si="159"/>
        <v>0.10066486999344662</v>
      </c>
      <c r="AI101" s="12">
        <f t="shared" si="159"/>
        <v>5.7686160577785921E-5</v>
      </c>
      <c r="AJ101" s="12">
        <f t="shared" si="159"/>
        <v>5.3033712545636685E-2</v>
      </c>
      <c r="AK101" s="12">
        <f t="shared" si="159"/>
        <v>4.876779410596665E-4</v>
      </c>
    </row>
    <row r="102" spans="1:49">
      <c r="D102" s="15">
        <f>(D77-D95)/D95</f>
        <v>7.499755138591589E-3</v>
      </c>
      <c r="E102" s="15">
        <f t="shared" ref="E102:AK102" si="160">(E77-E95)/E95</f>
        <v>-0.11875198981216178</v>
      </c>
      <c r="F102" s="15">
        <f t="shared" si="160"/>
        <v>-0.11823828476535912</v>
      </c>
      <c r="G102" s="15">
        <f t="shared" si="160"/>
        <v>-8.9968793174938611E-2</v>
      </c>
      <c r="H102" s="15">
        <f t="shared" si="160"/>
        <v>1.1436714851107158E-2</v>
      </c>
      <c r="I102" s="15">
        <f t="shared" si="160"/>
        <v>-3.1975602016696157E-2</v>
      </c>
      <c r="J102" s="15">
        <f t="shared" si="160"/>
        <v>1.5765912728629525E-3</v>
      </c>
      <c r="K102" s="15">
        <f t="shared" si="160"/>
        <v>-8.9102247758121603E-2</v>
      </c>
      <c r="L102" s="15">
        <f t="shared" si="160"/>
        <v>-0.1278982044963034</v>
      </c>
      <c r="M102" s="15">
        <f t="shared" si="160"/>
        <v>-0.13194444444449632</v>
      </c>
      <c r="N102" s="15">
        <f t="shared" si="160"/>
        <v>-0.73190348525469162</v>
      </c>
      <c r="O102" s="15">
        <f t="shared" si="160"/>
        <v>-0.18826577261747113</v>
      </c>
      <c r="P102" s="15">
        <f t="shared" si="160"/>
        <v>-0.18116172305798245</v>
      </c>
      <c r="Q102" s="15">
        <f t="shared" si="160"/>
        <v>-0.49334065930849391</v>
      </c>
      <c r="R102" s="15">
        <f t="shared" si="160"/>
        <v>-2.2548632854789911E-2</v>
      </c>
      <c r="S102" s="15">
        <f t="shared" si="160"/>
        <v>-0.38218457313027521</v>
      </c>
      <c r="T102" s="15">
        <f t="shared" si="160"/>
        <v>-0.52426040091702386</v>
      </c>
      <c r="U102" s="15">
        <f t="shared" si="160"/>
        <v>-9.7647513142745529E-2</v>
      </c>
      <c r="V102" s="15">
        <f t="shared" si="160"/>
        <v>-0.27423875317734342</v>
      </c>
      <c r="W102" s="15">
        <f t="shared" si="160"/>
        <v>-0.38842369362646612</v>
      </c>
      <c r="X102" s="15">
        <f t="shared" si="160"/>
        <v>-5.5410933432502849E-2</v>
      </c>
      <c r="Y102" s="15">
        <f t="shared" si="160"/>
        <v>0.50394750932118393</v>
      </c>
      <c r="Z102" s="15">
        <f t="shared" si="160"/>
        <v>-0.71489851433354257</v>
      </c>
      <c r="AA102" s="15">
        <f t="shared" si="160"/>
        <v>-0.89182117283817319</v>
      </c>
      <c r="AB102" s="15">
        <f t="shared" si="160"/>
        <v>0.16006550448398466</v>
      </c>
      <c r="AC102" s="15">
        <f t="shared" si="160"/>
        <v>-0.23434657321823232</v>
      </c>
      <c r="AD102" s="15">
        <f t="shared" si="160"/>
        <v>-0.24617524339360217</v>
      </c>
      <c r="AE102" s="15">
        <f t="shared" si="160"/>
        <v>0.51079532936770222</v>
      </c>
      <c r="AF102" s="15">
        <f t="shared" si="160"/>
        <v>-0.3532805002965117</v>
      </c>
      <c r="AG102" s="15">
        <f t="shared" si="160"/>
        <v>-0.46498179492472941</v>
      </c>
      <c r="AH102" s="15">
        <f t="shared" si="160"/>
        <v>-6.4578530354824235E-2</v>
      </c>
      <c r="AI102" s="15">
        <f t="shared" si="160"/>
        <v>-0.26465769669724959</v>
      </c>
      <c r="AJ102" s="15">
        <f t="shared" si="160"/>
        <v>-7.9603472594711469E-2</v>
      </c>
      <c r="AK102" s="15">
        <f t="shared" si="160"/>
        <v>0.43053270508530234</v>
      </c>
    </row>
    <row r="103" spans="1:49">
      <c r="B103" s="140"/>
      <c r="C103" s="14"/>
      <c r="D103" s="15"/>
      <c r="E103" s="15"/>
      <c r="F103" s="223"/>
      <c r="G103" s="15"/>
      <c r="H103" s="223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23"/>
      <c r="AM103" s="23"/>
      <c r="AN103" s="23"/>
      <c r="AO103" s="23"/>
      <c r="AP103" s="23"/>
      <c r="AQ103" s="23"/>
      <c r="AR103" s="23"/>
      <c r="AS103" s="23"/>
      <c r="AT103" s="23"/>
      <c r="AU103" s="62"/>
      <c r="AV103" s="62"/>
      <c r="AW103" s="62"/>
    </row>
    <row r="104" spans="1:49" s="374" customFormat="1">
      <c r="A104" s="368" t="s">
        <v>85</v>
      </c>
      <c r="B104" s="369" t="s">
        <v>938</v>
      </c>
      <c r="C104" s="370"/>
      <c r="D104" s="371">
        <f>AVERAGE(D220:D227)</f>
        <v>15.021428571428572</v>
      </c>
      <c r="E104" s="371">
        <f t="shared" ref="E104:AK104" si="161">AVERAGE(E220:E227)</f>
        <v>0.4662857142857143</v>
      </c>
      <c r="F104" s="371">
        <f t="shared" si="161"/>
        <v>546.49090000000001</v>
      </c>
      <c r="G104" s="371">
        <f t="shared" si="161"/>
        <v>592.1345</v>
      </c>
      <c r="H104" s="371">
        <f t="shared" si="161"/>
        <v>1359.4935714285714</v>
      </c>
      <c r="I104" s="371">
        <f t="shared" si="161"/>
        <v>1.3973108519690418</v>
      </c>
      <c r="J104" s="371">
        <f t="shared" si="161"/>
        <v>1.0588613303052932</v>
      </c>
      <c r="K104" s="371">
        <f t="shared" ref="K104" si="162">AVERAGE(K220:K227)</f>
        <v>0.42572519205492648</v>
      </c>
      <c r="L104" s="371">
        <f t="shared" si="161"/>
        <v>0.16311428571428571</v>
      </c>
      <c r="M104" s="371">
        <f t="shared" si="161"/>
        <v>4.9999999999999253E-4</v>
      </c>
      <c r="N104" s="371" t="e">
        <f>AVERAGE(N220:N227)</f>
        <v>#DIV/0!</v>
      </c>
      <c r="O104" s="371">
        <f t="shared" si="161"/>
        <v>0.2619028571428571</v>
      </c>
      <c r="P104" s="371">
        <f t="shared" si="161"/>
        <v>0.19225571428571428</v>
      </c>
      <c r="Q104" s="371">
        <f t="shared" si="161"/>
        <v>38.351728571428566</v>
      </c>
      <c r="R104" s="371">
        <f t="shared" si="161"/>
        <v>924.26722857142863</v>
      </c>
      <c r="S104" s="371">
        <f t="shared" si="161"/>
        <v>3.4257142857142861E-2</v>
      </c>
      <c r="T104" s="371">
        <f t="shared" si="161"/>
        <v>27.334271428571434</v>
      </c>
      <c r="U104" s="371">
        <f t="shared" si="161"/>
        <v>3.3644714285714286</v>
      </c>
      <c r="V104" s="371">
        <f t="shared" si="161"/>
        <v>2.6003000000000003</v>
      </c>
      <c r="W104" s="371">
        <f t="shared" si="161"/>
        <v>1.0801142857142858</v>
      </c>
      <c r="X104" s="371">
        <f t="shared" si="161"/>
        <v>4.0385714285714289E-2</v>
      </c>
      <c r="Y104" s="371">
        <f t="shared" si="161"/>
        <v>0.3851</v>
      </c>
      <c r="Z104" s="371">
        <f t="shared" si="161"/>
        <v>6.7714285714285715E-3</v>
      </c>
      <c r="AA104" s="371">
        <f t="shared" si="161"/>
        <v>0.5040714285714285</v>
      </c>
      <c r="AB104" s="371">
        <f t="shared" si="161"/>
        <v>3.4456285714285717</v>
      </c>
      <c r="AC104" s="371">
        <f t="shared" si="161"/>
        <v>2.3001857142857145</v>
      </c>
      <c r="AD104" s="371">
        <f t="shared" si="161"/>
        <v>2.3757142857142859E-2</v>
      </c>
      <c r="AE104" s="371">
        <f t="shared" si="161"/>
        <v>0.43205714285714286</v>
      </c>
      <c r="AF104" s="371">
        <f t="shared" si="161"/>
        <v>4.8842857142857139E-2</v>
      </c>
      <c r="AG104" s="371">
        <f t="shared" si="161"/>
        <v>41.693142857142853</v>
      </c>
      <c r="AH104" s="371">
        <f t="shared" si="161"/>
        <v>3.1473</v>
      </c>
      <c r="AI104" s="371">
        <f t="shared" si="161"/>
        <v>2.846371428571429</v>
      </c>
      <c r="AJ104" s="371">
        <f t="shared" si="161"/>
        <v>4.1614285714285715E-2</v>
      </c>
      <c r="AK104" s="371">
        <f t="shared" si="161"/>
        <v>0.35331428571428575</v>
      </c>
      <c r="AL104" s="370"/>
      <c r="AM104" s="372"/>
      <c r="AN104" s="373"/>
      <c r="AO104" s="373"/>
      <c r="AP104" s="373"/>
      <c r="AQ104" s="373"/>
      <c r="AR104" s="373"/>
      <c r="AS104" s="373"/>
      <c r="AT104" s="373"/>
      <c r="AU104" s="373"/>
    </row>
    <row r="105" spans="1:49" s="378" customFormat="1">
      <c r="A105" s="368" t="s">
        <v>86</v>
      </c>
      <c r="B105" s="375">
        <f>COUNT(B220:B227)</f>
        <v>8</v>
      </c>
      <c r="C105" s="376"/>
      <c r="D105" s="376">
        <f>STDEV(D220:D227)</f>
        <v>0.16344505411386931</v>
      </c>
      <c r="E105" s="376">
        <f t="shared" ref="E105:AK105" si="163">STDEV(E220:E227)</f>
        <v>9.9450873251450932E-3</v>
      </c>
      <c r="F105" s="376">
        <f t="shared" si="163"/>
        <v>14.897196219647068</v>
      </c>
      <c r="G105" s="376">
        <f t="shared" si="163"/>
        <v>18.502760018440483</v>
      </c>
      <c r="H105" s="376">
        <f t="shared" si="163"/>
        <v>18.881246241152855</v>
      </c>
      <c r="I105" s="376">
        <f t="shared" si="163"/>
        <v>2.3908410682913245E-2</v>
      </c>
      <c r="J105" s="376">
        <f t="shared" si="163"/>
        <v>2.1363766189092023E-2</v>
      </c>
      <c r="K105" s="376">
        <f t="shared" ref="K105" si="164">STDEV(K220:K227)</f>
        <v>1.1169981115362618E-2</v>
      </c>
      <c r="L105" s="376">
        <f t="shared" si="163"/>
        <v>5.4560145929144271E-3</v>
      </c>
      <c r="M105" s="376">
        <f t="shared" si="163"/>
        <v>3.8297084310255104E-4</v>
      </c>
      <c r="N105" s="376" t="e">
        <f t="shared" si="163"/>
        <v>#DIV/0!</v>
      </c>
      <c r="O105" s="376">
        <f t="shared" si="163"/>
        <v>2.0489847660313563E-2</v>
      </c>
      <c r="P105" s="376">
        <f t="shared" si="163"/>
        <v>1.4298634966484102E-2</v>
      </c>
      <c r="Q105" s="376">
        <f t="shared" si="163"/>
        <v>10.604337040210567</v>
      </c>
      <c r="R105" s="376">
        <f t="shared" si="163"/>
        <v>22.071998891182925</v>
      </c>
      <c r="S105" s="376">
        <f t="shared" si="163"/>
        <v>9.0674982111673737E-3</v>
      </c>
      <c r="T105" s="376">
        <f t="shared" si="163"/>
        <v>13.203057118550769</v>
      </c>
      <c r="U105" s="376">
        <f t="shared" si="163"/>
        <v>0.160970097785124</v>
      </c>
      <c r="V105" s="376">
        <f t="shared" si="163"/>
        <v>8.2093564506198272E-2</v>
      </c>
      <c r="W105" s="376">
        <f t="shared" si="163"/>
        <v>0.23498355565564802</v>
      </c>
      <c r="X105" s="376">
        <f t="shared" si="163"/>
        <v>3.8455292533141959E-3</v>
      </c>
      <c r="Y105" s="376">
        <f t="shared" si="163"/>
        <v>1.5415576538034504E-2</v>
      </c>
      <c r="Z105" s="376">
        <f t="shared" si="163"/>
        <v>1.6418630532764559E-3</v>
      </c>
      <c r="AA105" s="376">
        <f t="shared" si="163"/>
        <v>1.4505278989782602</v>
      </c>
      <c r="AB105" s="376">
        <f t="shared" si="163"/>
        <v>7.1725930092394516E-2</v>
      </c>
      <c r="AC105" s="376">
        <f t="shared" si="163"/>
        <v>0.12397578296548389</v>
      </c>
      <c r="AD105" s="376">
        <f t="shared" si="163"/>
        <v>1.5956786882673081E-3</v>
      </c>
      <c r="AE105" s="376">
        <f t="shared" si="163"/>
        <v>2.1605312397869267E-2</v>
      </c>
      <c r="AF105" s="376">
        <f t="shared" si="163"/>
        <v>1.4131744070573569E-2</v>
      </c>
      <c r="AG105" s="376">
        <f t="shared" si="163"/>
        <v>20.973358898839372</v>
      </c>
      <c r="AH105" s="376">
        <f t="shared" si="163"/>
        <v>0.21987394873730112</v>
      </c>
      <c r="AI105" s="376">
        <f t="shared" si="163"/>
        <v>0.21437680000632622</v>
      </c>
      <c r="AJ105" s="376">
        <f t="shared" si="163"/>
        <v>4.028824713415635E-3</v>
      </c>
      <c r="AK105" s="376">
        <f t="shared" si="163"/>
        <v>2.6782048003057862E-2</v>
      </c>
      <c r="AL105" s="376"/>
      <c r="AM105" s="377"/>
      <c r="AN105" s="340"/>
      <c r="AO105" s="340"/>
      <c r="AP105" s="340"/>
      <c r="AQ105" s="340"/>
      <c r="AR105" s="340"/>
      <c r="AS105" s="340"/>
      <c r="AT105" s="340"/>
      <c r="AU105" s="340"/>
    </row>
    <row r="106" spans="1:49" s="378" customFormat="1">
      <c r="A106" s="368" t="s">
        <v>87</v>
      </c>
      <c r="B106" s="379"/>
      <c r="C106" s="376"/>
      <c r="D106" s="376">
        <f>D105/SQRT(COUNT(D220:D227))</f>
        <v>6.177642374411324E-2</v>
      </c>
      <c r="E106" s="376">
        <f t="shared" ref="E106:AK106" si="165">E105/SQRT(COUNT(E220:E227))</f>
        <v>3.7588896898792102E-3</v>
      </c>
      <c r="F106" s="376">
        <f t="shared" si="165"/>
        <v>5.6306109184739555</v>
      </c>
      <c r="G106" s="376">
        <f t="shared" si="165"/>
        <v>6.993385939586056</v>
      </c>
      <c r="H106" s="376">
        <f t="shared" si="165"/>
        <v>7.1364402852947908</v>
      </c>
      <c r="I106" s="376">
        <f t="shared" si="165"/>
        <v>9.036529844255483E-3</v>
      </c>
      <c r="J106" s="376">
        <f t="shared" si="165"/>
        <v>8.0747446291525131E-3</v>
      </c>
      <c r="K106" s="376">
        <f t="shared" ref="K106" si="166">K105/SQRT(COUNT(K220:K227))</f>
        <v>4.221856025791052E-3</v>
      </c>
      <c r="L106" s="376">
        <f t="shared" si="165"/>
        <v>2.0621796803415547E-3</v>
      </c>
      <c r="M106" s="376">
        <f t="shared" si="165"/>
        <v>1.4474937289115513E-4</v>
      </c>
      <c r="N106" s="376" t="e">
        <f t="shared" si="165"/>
        <v>#DIV/0!</v>
      </c>
      <c r="O106" s="376">
        <f t="shared" si="165"/>
        <v>7.7444344729697629E-3</v>
      </c>
      <c r="P106" s="376">
        <f t="shared" si="165"/>
        <v>5.4043760298584731E-3</v>
      </c>
      <c r="Q106" s="376">
        <f t="shared" si="165"/>
        <v>4.0080626610154146</v>
      </c>
      <c r="R106" s="376">
        <f t="shared" si="165"/>
        <v>8.3424314291662025</v>
      </c>
      <c r="S106" s="376">
        <f t="shared" si="165"/>
        <v>3.4271921828959869E-3</v>
      </c>
      <c r="T106" s="376">
        <f t="shared" si="165"/>
        <v>4.990286525923767</v>
      </c>
      <c r="U106" s="376">
        <f t="shared" si="165"/>
        <v>6.0840978179598167E-2</v>
      </c>
      <c r="V106" s="376">
        <f t="shared" si="165"/>
        <v>3.1028450846034228E-2</v>
      </c>
      <c r="W106" s="376">
        <f t="shared" si="165"/>
        <v>8.8815435779221422E-2</v>
      </c>
      <c r="X106" s="376">
        <f t="shared" si="165"/>
        <v>1.453473437670467E-3</v>
      </c>
      <c r="Y106" s="376">
        <f t="shared" si="165"/>
        <v>5.8265402623316189E-3</v>
      </c>
      <c r="Z106" s="376">
        <f t="shared" si="165"/>
        <v>6.2056590368495641E-4</v>
      </c>
      <c r="AA106" s="376">
        <f t="shared" si="165"/>
        <v>0.54824801292249969</v>
      </c>
      <c r="AB106" s="376">
        <f t="shared" si="165"/>
        <v>2.7109853368468564E-2</v>
      </c>
      <c r="AC106" s="376">
        <f t="shared" si="165"/>
        <v>4.6858441474455448E-2</v>
      </c>
      <c r="AD106" s="376">
        <f t="shared" si="165"/>
        <v>6.0310985450300807E-4</v>
      </c>
      <c r="AE106" s="376">
        <f t="shared" si="165"/>
        <v>8.1660405146603797E-3</v>
      </c>
      <c r="AF106" s="376">
        <f t="shared" si="165"/>
        <v>5.3412972003356101E-3</v>
      </c>
      <c r="AG106" s="376">
        <f t="shared" si="165"/>
        <v>7.9271845434332091</v>
      </c>
      <c r="AH106" s="376">
        <f t="shared" si="165"/>
        <v>8.310454116295185E-2</v>
      </c>
      <c r="AI106" s="376">
        <f t="shared" si="165"/>
        <v>8.1026814239795589E-2</v>
      </c>
      <c r="AJ106" s="376">
        <f t="shared" si="165"/>
        <v>1.5227526096526912E-3</v>
      </c>
      <c r="AK106" s="376">
        <f t="shared" si="165"/>
        <v>1.012266265958359E-2</v>
      </c>
      <c r="AL106" s="376"/>
      <c r="AM106" s="377"/>
      <c r="AN106" s="340"/>
      <c r="AO106" s="340"/>
      <c r="AP106" s="340"/>
      <c r="AQ106" s="340"/>
      <c r="AR106" s="340"/>
      <c r="AS106" s="340"/>
      <c r="AT106" s="340"/>
      <c r="AU106" s="340"/>
    </row>
    <row r="107" spans="1:49" s="378" customFormat="1">
      <c r="A107" s="368" t="s">
        <v>88</v>
      </c>
      <c r="B107" s="379"/>
      <c r="C107" s="380"/>
      <c r="D107" s="381">
        <f>D105/D104*100</f>
        <v>1.0880792950994627</v>
      </c>
      <c r="E107" s="381">
        <f t="shared" ref="E107:AK107" si="167">E105/E104*100</f>
        <v>2.1328312278191071</v>
      </c>
      <c r="F107" s="381">
        <f t="shared" si="167"/>
        <v>2.7259733363624297</v>
      </c>
      <c r="G107" s="381">
        <f t="shared" si="167"/>
        <v>3.124756287370603</v>
      </c>
      <c r="H107" s="381">
        <f t="shared" si="167"/>
        <v>1.3888440988589763</v>
      </c>
      <c r="I107" s="381">
        <f t="shared" si="167"/>
        <v>1.7110302012771421</v>
      </c>
      <c r="J107" s="381">
        <f t="shared" si="167"/>
        <v>2.0176169983403187</v>
      </c>
      <c r="K107" s="381">
        <f t="shared" ref="K107" si="168">K105/K104*100</f>
        <v>2.6237538496245443</v>
      </c>
      <c r="L107" s="381">
        <f t="shared" si="167"/>
        <v>3.3449029734104916</v>
      </c>
      <c r="M107" s="381">
        <f t="shared" si="167"/>
        <v>76.594168620511354</v>
      </c>
      <c r="N107" s="381" t="e">
        <f t="shared" si="167"/>
        <v>#DIV/0!</v>
      </c>
      <c r="O107" s="381">
        <f t="shared" si="167"/>
        <v>7.823453277234468</v>
      </c>
      <c r="P107" s="381">
        <f t="shared" si="167"/>
        <v>7.4373003786169249</v>
      </c>
      <c r="Q107" s="381">
        <f t="shared" si="167"/>
        <v>27.650219260548877</v>
      </c>
      <c r="R107" s="381">
        <f t="shared" si="167"/>
        <v>2.3880538234919331</v>
      </c>
      <c r="S107" s="381">
        <f t="shared" si="167"/>
        <v>26.468927221923106</v>
      </c>
      <c r="T107" s="381">
        <f t="shared" si="167"/>
        <v>48.30220974812643</v>
      </c>
      <c r="U107" s="381">
        <f t="shared" si="167"/>
        <v>4.7844097119728763</v>
      </c>
      <c r="V107" s="381">
        <f t="shared" si="167"/>
        <v>3.1570805101795281</v>
      </c>
      <c r="W107" s="381">
        <f t="shared" si="167"/>
        <v>21.75543447240419</v>
      </c>
      <c r="X107" s="381">
        <f t="shared" si="167"/>
        <v>9.5220038108239713</v>
      </c>
      <c r="Y107" s="381">
        <f t="shared" si="167"/>
        <v>4.0030061121876148</v>
      </c>
      <c r="Z107" s="381">
        <f t="shared" si="167"/>
        <v>24.246922727711372</v>
      </c>
      <c r="AA107" s="381">
        <f t="shared" si="167"/>
        <v>287.76237191009841</v>
      </c>
      <c r="AB107" s="381">
        <f t="shared" si="167"/>
        <v>2.0816500851876976</v>
      </c>
      <c r="AC107" s="381">
        <f t="shared" si="167"/>
        <v>5.3898162307291164</v>
      </c>
      <c r="AD107" s="381">
        <f t="shared" si="167"/>
        <v>6.716627070277303</v>
      </c>
      <c r="AE107" s="381">
        <f t="shared" si="167"/>
        <v>5.0005682708995129</v>
      </c>
      <c r="AF107" s="381">
        <f t="shared" si="167"/>
        <v>28.933082332265279</v>
      </c>
      <c r="AG107" s="381">
        <f t="shared" si="167"/>
        <v>50.304096696913369</v>
      </c>
      <c r="AH107" s="381">
        <f t="shared" si="167"/>
        <v>6.9861134539859924</v>
      </c>
      <c r="AI107" s="381">
        <f t="shared" si="167"/>
        <v>7.5315820646049776</v>
      </c>
      <c r="AJ107" s="381">
        <f t="shared" si="167"/>
        <v>9.6813501523890988</v>
      </c>
      <c r="AK107" s="381">
        <f t="shared" si="167"/>
        <v>7.5802335444527342</v>
      </c>
      <c r="AL107" s="380"/>
      <c r="AM107" s="382"/>
      <c r="AN107" s="340"/>
      <c r="AO107" s="340"/>
      <c r="AP107" s="340"/>
      <c r="AQ107" s="340"/>
      <c r="AR107" s="340"/>
      <c r="AS107" s="340"/>
      <c r="AT107" s="340"/>
      <c r="AU107" s="340"/>
    </row>
    <row r="108" spans="1:49" s="378" customFormat="1">
      <c r="A108" s="370" t="s">
        <v>89</v>
      </c>
      <c r="B108" s="383"/>
      <c r="C108" s="376"/>
      <c r="D108" s="376">
        <f>MEDIAN(D220:D227)</f>
        <v>15.040000000000001</v>
      </c>
      <c r="E108" s="376">
        <f t="shared" ref="E108:AK108" si="169">MEDIAN(E220:E227)</f>
        <v>0.46600000000000003</v>
      </c>
      <c r="F108" s="376">
        <f t="shared" si="169"/>
        <v>544.63390000000004</v>
      </c>
      <c r="G108" s="376">
        <f t="shared" si="169"/>
        <v>586.64160000000004</v>
      </c>
      <c r="H108" s="376">
        <f t="shared" si="169"/>
        <v>1358.106</v>
      </c>
      <c r="I108" s="376">
        <f t="shared" si="169"/>
        <v>1.3860015018459313</v>
      </c>
      <c r="J108" s="376">
        <f t="shared" si="169"/>
        <v>1.0597096517730535</v>
      </c>
      <c r="K108" s="376">
        <f t="shared" ref="K108" si="170">MEDIAN(K220:K227)</f>
        <v>0.42499738780627971</v>
      </c>
      <c r="L108" s="376">
        <f t="shared" si="169"/>
        <v>0.16639999999999999</v>
      </c>
      <c r="M108" s="376">
        <f t="shared" si="169"/>
        <v>2.9999999999996696E-4</v>
      </c>
      <c r="N108" s="376" t="e">
        <f t="shared" si="169"/>
        <v>#NUM!</v>
      </c>
      <c r="O108" s="376">
        <f t="shared" si="169"/>
        <v>0.25320999999999999</v>
      </c>
      <c r="P108" s="376">
        <f t="shared" si="169"/>
        <v>0.18590000000000001</v>
      </c>
      <c r="Q108" s="376">
        <f t="shared" si="169"/>
        <v>41.6357</v>
      </c>
      <c r="R108" s="376">
        <f t="shared" si="169"/>
        <v>925.30319999999995</v>
      </c>
      <c r="S108" s="376">
        <f t="shared" si="169"/>
        <v>3.7999999999999999E-2</v>
      </c>
      <c r="T108" s="376">
        <f t="shared" si="169"/>
        <v>29.079599999999999</v>
      </c>
      <c r="U108" s="376">
        <f t="shared" si="169"/>
        <v>3.3028</v>
      </c>
      <c r="V108" s="376">
        <f t="shared" si="169"/>
        <v>2.6221999999999999</v>
      </c>
      <c r="W108" s="376">
        <f t="shared" si="169"/>
        <v>1.1618999999999999</v>
      </c>
      <c r="X108" s="376">
        <f t="shared" si="169"/>
        <v>4.1599999999999998E-2</v>
      </c>
      <c r="Y108" s="376">
        <f t="shared" si="169"/>
        <v>0.38440000000000002</v>
      </c>
      <c r="Z108" s="376">
        <f t="shared" si="169"/>
        <v>6.1999999999999998E-3</v>
      </c>
      <c r="AA108" s="376">
        <f t="shared" si="169"/>
        <v>0.3503</v>
      </c>
      <c r="AB108" s="376">
        <f t="shared" si="169"/>
        <v>3.4247999999999998</v>
      </c>
      <c r="AC108" s="376">
        <f t="shared" si="169"/>
        <v>2.3108</v>
      </c>
      <c r="AD108" s="376">
        <f t="shared" si="169"/>
        <v>2.3699999999999999E-2</v>
      </c>
      <c r="AE108" s="376">
        <f t="shared" si="169"/>
        <v>0.42599999999999999</v>
      </c>
      <c r="AF108" s="376">
        <f t="shared" si="169"/>
        <v>5.3900000000000003E-2</v>
      </c>
      <c r="AG108" s="376">
        <f t="shared" si="169"/>
        <v>43.990400000000001</v>
      </c>
      <c r="AH108" s="376">
        <f t="shared" si="169"/>
        <v>3.1101000000000001</v>
      </c>
      <c r="AI108" s="376">
        <f t="shared" si="169"/>
        <v>2.9377</v>
      </c>
      <c r="AJ108" s="376">
        <f t="shared" si="169"/>
        <v>4.2799999999999998E-2</v>
      </c>
      <c r="AK108" s="376">
        <f t="shared" si="169"/>
        <v>0.3392</v>
      </c>
      <c r="AL108" s="376"/>
      <c r="AM108" s="377"/>
      <c r="AN108" s="377"/>
      <c r="AO108" s="377"/>
      <c r="AP108" s="377"/>
      <c r="AQ108" s="377"/>
      <c r="AR108" s="377"/>
      <c r="AS108" s="377"/>
      <c r="AT108" s="377"/>
      <c r="AU108" s="340"/>
    </row>
    <row r="109" spans="1:49" s="378" customFormat="1">
      <c r="A109" s="370"/>
      <c r="B109" s="383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6"/>
      <c r="R109" s="376"/>
      <c r="S109" s="376"/>
      <c r="T109" s="376"/>
      <c r="U109" s="376"/>
      <c r="V109" s="376"/>
      <c r="W109" s="376"/>
      <c r="X109" s="376"/>
      <c r="Y109" s="376"/>
      <c r="Z109" s="376"/>
      <c r="AA109" s="376"/>
      <c r="AB109" s="376"/>
      <c r="AC109" s="376"/>
      <c r="AD109" s="376"/>
      <c r="AE109" s="376"/>
      <c r="AF109" s="376"/>
      <c r="AG109" s="376"/>
      <c r="AH109" s="376"/>
      <c r="AI109" s="376"/>
      <c r="AJ109" s="376"/>
      <c r="AK109" s="376"/>
      <c r="AL109" s="376"/>
      <c r="AM109" s="377"/>
      <c r="AN109" s="377"/>
      <c r="AO109" s="377"/>
      <c r="AP109" s="377"/>
      <c r="AQ109" s="377"/>
      <c r="AR109" s="377"/>
      <c r="AS109" s="377"/>
      <c r="AT109" s="377"/>
      <c r="AU109" s="340"/>
    </row>
    <row r="110" spans="1:49" s="391" customFormat="1">
      <c r="A110" s="384" t="s">
        <v>153</v>
      </c>
      <c r="B110" s="385"/>
      <c r="C110" s="386"/>
      <c r="D110" s="387">
        <f>_xlfn.T.TEST(D220:D227,D236:D243,2,2)</f>
        <v>0.1241844469611917</v>
      </c>
      <c r="E110" s="387">
        <f>_xlfn.T.TEST(E220:E227,E236:E243,2,2)</f>
        <v>5.3760373765408272E-2</v>
      </c>
      <c r="F110" s="387">
        <f t="shared" ref="F110:AK110" si="171">_xlfn.T.TEST(F220:F227,F236:F243,2,2)</f>
        <v>0.22770128117347227</v>
      </c>
      <c r="G110" s="387">
        <f t="shared" si="171"/>
        <v>0.43851568068732416</v>
      </c>
      <c r="H110" s="387">
        <f t="shared" si="171"/>
        <v>4.1771888936948338E-2</v>
      </c>
      <c r="I110" s="387">
        <f t="shared" si="171"/>
        <v>0.63129478874191203</v>
      </c>
      <c r="J110" s="387">
        <f t="shared" si="171"/>
        <v>0.33465746915494721</v>
      </c>
      <c r="K110" s="387">
        <f t="shared" ref="K110" si="172">_xlfn.T.TEST(K220:K227,K236:K243,2,2)</f>
        <v>9.403084400103455E-2</v>
      </c>
      <c r="L110" s="387">
        <f t="shared" si="171"/>
        <v>0.26903046365991173</v>
      </c>
      <c r="M110" s="387">
        <f t="shared" si="171"/>
        <v>0.50209564250021477</v>
      </c>
      <c r="N110" s="387" t="e">
        <f t="shared" si="171"/>
        <v>#DIV/0!</v>
      </c>
      <c r="O110" s="387">
        <f t="shared" si="171"/>
        <v>0.99563199083482301</v>
      </c>
      <c r="P110" s="387">
        <f t="shared" si="171"/>
        <v>0.42932874585141467</v>
      </c>
      <c r="Q110" s="387">
        <f t="shared" si="171"/>
        <v>2.6309220049802306E-4</v>
      </c>
      <c r="R110" s="387">
        <f t="shared" si="171"/>
        <v>6.2136436123706035E-3</v>
      </c>
      <c r="S110" s="387">
        <f t="shared" si="171"/>
        <v>3.1426077083969756E-3</v>
      </c>
      <c r="T110" s="387">
        <f t="shared" si="171"/>
        <v>3.727802596595792E-3</v>
      </c>
      <c r="U110" s="387">
        <f t="shared" si="171"/>
        <v>0.22573416765973017</v>
      </c>
      <c r="V110" s="387">
        <f t="shared" si="171"/>
        <v>6.6817717585671016E-6</v>
      </c>
      <c r="W110" s="387">
        <f t="shared" si="171"/>
        <v>7.466952588405615E-5</v>
      </c>
      <c r="X110" s="387">
        <f t="shared" si="171"/>
        <v>2.1570677657781406E-2</v>
      </c>
      <c r="Y110" s="387">
        <f t="shared" si="171"/>
        <v>1.3194194437836582E-4</v>
      </c>
      <c r="Z110" s="387">
        <f t="shared" si="171"/>
        <v>2.4411252213119055E-7</v>
      </c>
      <c r="AA110" s="387">
        <f t="shared" si="171"/>
        <v>5.39661775051867E-3</v>
      </c>
      <c r="AB110" s="387">
        <f t="shared" si="171"/>
        <v>3.8609162080634795E-3</v>
      </c>
      <c r="AC110" s="387">
        <f t="shared" si="171"/>
        <v>6.4291611950371844E-4</v>
      </c>
      <c r="AD110" s="387">
        <f t="shared" si="171"/>
        <v>9.0388005096731915E-4</v>
      </c>
      <c r="AE110" s="387">
        <f t="shared" si="171"/>
        <v>2.0254231745671656E-3</v>
      </c>
      <c r="AF110" s="387">
        <f t="shared" si="171"/>
        <v>8.5887160239362225E-3</v>
      </c>
      <c r="AG110" s="387">
        <f t="shared" si="171"/>
        <v>4.5944639916251622E-3</v>
      </c>
      <c r="AH110" s="387">
        <f t="shared" si="171"/>
        <v>0.59345965746586304</v>
      </c>
      <c r="AI110" s="387">
        <f t="shared" si="171"/>
        <v>9.3571218889830533E-6</v>
      </c>
      <c r="AJ110" s="387">
        <f t="shared" si="171"/>
        <v>3.7073238760076725E-2</v>
      </c>
      <c r="AK110" s="387">
        <f t="shared" si="171"/>
        <v>5.3429537335983013E-5</v>
      </c>
      <c r="AL110" s="388"/>
      <c r="AM110" s="389"/>
      <c r="AN110" s="388"/>
      <c r="AO110" s="388"/>
      <c r="AP110" s="388"/>
      <c r="AQ110" s="388"/>
      <c r="AR110" s="388"/>
      <c r="AS110" s="388"/>
      <c r="AT110" s="388"/>
      <c r="AU110" s="390"/>
      <c r="AV110" s="390"/>
      <c r="AW110" s="390"/>
    </row>
    <row r="111" spans="1:49" s="392" customFormat="1">
      <c r="B111" s="13"/>
      <c r="C111" s="393" t="s">
        <v>90</v>
      </c>
      <c r="D111" s="394">
        <f>(D104-D122)/D122</f>
        <v>-1.3208830912887479E-2</v>
      </c>
      <c r="E111" s="394">
        <f>(E104-E122)/E122</f>
        <v>2.7343903686509005E-2</v>
      </c>
      <c r="F111" s="394">
        <f t="shared" ref="F111:AK111" si="173">(F104-F122)/F122</f>
        <v>2.0556645420200231E-2</v>
      </c>
      <c r="G111" s="394">
        <f t="shared" si="173"/>
        <v>1.0689345855951056E-2</v>
      </c>
      <c r="H111" s="394">
        <f t="shared" si="173"/>
        <v>-1.4089220141558847E-2</v>
      </c>
      <c r="I111" s="394">
        <f t="shared" si="173"/>
        <v>-6.0906487363234256E-3</v>
      </c>
      <c r="J111" s="394">
        <f t="shared" si="173"/>
        <v>-1.4089033097154426E-2</v>
      </c>
      <c r="K111" s="394">
        <f>(K104-K122)/K122</f>
        <v>2.225346369268906E-2</v>
      </c>
      <c r="L111" s="394">
        <f t="shared" si="173"/>
        <v>2.1779254337393934E-2</v>
      </c>
      <c r="M111" s="394">
        <f t="shared" si="173"/>
        <v>0.29032258064519167</v>
      </c>
      <c r="N111" s="394" t="e">
        <f t="shared" si="173"/>
        <v>#DIV/0!</v>
      </c>
      <c r="O111" s="394">
        <f t="shared" si="173"/>
        <v>-2.801508042920595E-4</v>
      </c>
      <c r="P111" s="394">
        <f t="shared" si="173"/>
        <v>3.2238518054049578E-2</v>
      </c>
      <c r="Q111" s="394">
        <f t="shared" si="173"/>
        <v>1.8195524444494031</v>
      </c>
      <c r="R111" s="394">
        <f t="shared" si="173"/>
        <v>-4.5021843772537561E-2</v>
      </c>
      <c r="S111" s="394">
        <f>(S104-S122)/S122</f>
        <v>0.65094664371772815</v>
      </c>
      <c r="T111" s="394">
        <f t="shared" si="173"/>
        <v>1.6585717325135583</v>
      </c>
      <c r="U111" s="394">
        <f t="shared" si="173"/>
        <v>3.6326063866943932E-2</v>
      </c>
      <c r="V111" s="394">
        <f t="shared" si="173"/>
        <v>0.35471098491755443</v>
      </c>
      <c r="W111" s="394">
        <f t="shared" si="173"/>
        <v>1.042914222217719</v>
      </c>
      <c r="X111" s="394">
        <f t="shared" si="173"/>
        <v>-0.18164712693588064</v>
      </c>
      <c r="Y111" s="394">
        <f t="shared" si="173"/>
        <v>-0.272349370556697</v>
      </c>
      <c r="Z111" s="394">
        <f t="shared" si="173"/>
        <v>9.2210242587601066</v>
      </c>
      <c r="AA111" s="394">
        <f t="shared" si="173"/>
        <v>-1.2909440220320936</v>
      </c>
      <c r="AB111" s="394">
        <f t="shared" si="173"/>
        <v>-0.12055601057218596</v>
      </c>
      <c r="AC111" s="394">
        <f t="shared" si="173"/>
        <v>0.30346753737384657</v>
      </c>
      <c r="AD111" s="394">
        <f t="shared" si="173"/>
        <v>0.43007631946683883</v>
      </c>
      <c r="AE111" s="394">
        <f t="shared" si="173"/>
        <v>-0.25609996064541529</v>
      </c>
      <c r="AF111" s="394">
        <f t="shared" si="173"/>
        <v>0.5787590187590187</v>
      </c>
      <c r="AG111" s="394">
        <f t="shared" si="173"/>
        <v>1.69057669652501</v>
      </c>
      <c r="AH111" s="394">
        <f t="shared" si="173"/>
        <v>1.776554333458652E-2</v>
      </c>
      <c r="AI111" s="394">
        <f t="shared" si="173"/>
        <v>0.39759230519679817</v>
      </c>
      <c r="AJ111" s="394">
        <f t="shared" si="173"/>
        <v>-0.16205817841861131</v>
      </c>
      <c r="AK111" s="394">
        <f t="shared" si="173"/>
        <v>-0.29106739761367295</v>
      </c>
      <c r="AL111" s="395"/>
      <c r="AM111" s="395"/>
      <c r="AN111" s="395"/>
      <c r="AO111" s="395"/>
      <c r="AP111" s="395"/>
      <c r="AQ111" s="395"/>
      <c r="AR111" s="395"/>
      <c r="AS111" s="395"/>
      <c r="AT111" s="395"/>
      <c r="AU111" s="78"/>
      <c r="AV111" s="78"/>
      <c r="AW111" s="78"/>
    </row>
    <row r="112" spans="1:49">
      <c r="B112" s="140"/>
      <c r="C112" s="14"/>
      <c r="D112" s="15"/>
      <c r="E112" s="15"/>
      <c r="F112" s="223"/>
      <c r="G112" s="15"/>
      <c r="H112" s="223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23"/>
      <c r="AM112" s="23"/>
      <c r="AN112" s="23"/>
      <c r="AO112" s="23"/>
      <c r="AP112" s="23"/>
      <c r="AQ112" s="23"/>
      <c r="AR112" s="23"/>
      <c r="AS112" s="23"/>
      <c r="AT112" s="23"/>
      <c r="AU112" s="62"/>
      <c r="AV112" s="62"/>
      <c r="AW112" s="62"/>
    </row>
    <row r="113" spans="1:49" s="374" customFormat="1">
      <c r="A113" s="368" t="s">
        <v>85</v>
      </c>
      <c r="B113" s="369" t="s">
        <v>939</v>
      </c>
      <c r="C113" s="370"/>
      <c r="D113" s="371">
        <f>AVERAGE(D228:D235)</f>
        <v>15.385</v>
      </c>
      <c r="E113" s="371">
        <f t="shared" ref="E113:AK113" si="174">AVERAGE(E228:E235)</f>
        <v>0.45312500000000006</v>
      </c>
      <c r="F113" s="371">
        <f t="shared" si="174"/>
        <v>539.00659999999993</v>
      </c>
      <c r="G113" s="371">
        <f t="shared" si="174"/>
        <v>589.72036249999996</v>
      </c>
      <c r="H113" s="371">
        <f t="shared" si="174"/>
        <v>1385.7971250000001</v>
      </c>
      <c r="I113" s="371">
        <f t="shared" si="174"/>
        <v>1.4123387865975414</v>
      </c>
      <c r="J113" s="371">
        <f t="shared" si="174"/>
        <v>1.0791315228775153</v>
      </c>
      <c r="K113" s="371">
        <f t="shared" ref="K113" si="175">AVERAGE(K228:K235)</f>
        <v>0.41638645164144411</v>
      </c>
      <c r="L113" s="371">
        <f t="shared" si="174"/>
        <v>0.160325</v>
      </c>
      <c r="M113" s="371">
        <f t="shared" si="174"/>
        <v>3.7500000000001421E-4</v>
      </c>
      <c r="N113" s="371" t="e">
        <f t="shared" si="174"/>
        <v>#DIV/0!</v>
      </c>
      <c r="O113" s="371">
        <f t="shared" si="174"/>
        <v>0.26763124999999999</v>
      </c>
      <c r="P113" s="371">
        <f t="shared" si="174"/>
        <v>0.18972375000000002</v>
      </c>
      <c r="Q113" s="371">
        <f t="shared" si="174"/>
        <v>16.578162499999998</v>
      </c>
      <c r="R113" s="371">
        <f t="shared" si="174"/>
        <v>959.64837499999987</v>
      </c>
      <c r="S113" s="371">
        <f t="shared" si="174"/>
        <v>2.2024999999999999E-2</v>
      </c>
      <c r="T113" s="371">
        <f t="shared" si="174"/>
        <v>13.146437499999999</v>
      </c>
      <c r="U113" s="371">
        <f t="shared" si="174"/>
        <v>3.1109</v>
      </c>
      <c r="V113" s="371">
        <f t="shared" si="174"/>
        <v>1.739425</v>
      </c>
      <c r="W113" s="371">
        <f t="shared" si="174"/>
        <v>0.56991250000000004</v>
      </c>
      <c r="X113" s="371">
        <f t="shared" si="174"/>
        <v>4.5937499999999992E-2</v>
      </c>
      <c r="Y113" s="371">
        <f t="shared" si="174"/>
        <v>0.58296250000000005</v>
      </c>
      <c r="Z113" s="371">
        <f t="shared" si="174"/>
        <v>3.8749999999999993E-4</v>
      </c>
      <c r="AA113" s="371">
        <f t="shared" si="174"/>
        <v>-1.7281875000000002</v>
      </c>
      <c r="AB113" s="371">
        <f t="shared" si="174"/>
        <v>3.8948624999999999</v>
      </c>
      <c r="AC113" s="371">
        <f t="shared" si="174"/>
        <v>1.4133125</v>
      </c>
      <c r="AD113" s="371">
        <f t="shared" si="174"/>
        <v>1.84E-2</v>
      </c>
      <c r="AE113" s="371">
        <f t="shared" si="174"/>
        <v>0.75021250000000006</v>
      </c>
      <c r="AF113" s="371">
        <f t="shared" si="174"/>
        <v>3.3037499999999997E-2</v>
      </c>
      <c r="AG113" s="371">
        <f t="shared" si="174"/>
        <v>19.852475000000002</v>
      </c>
      <c r="AH113" s="371">
        <f t="shared" si="174"/>
        <v>2.9838999999999998</v>
      </c>
      <c r="AI113" s="371">
        <f t="shared" si="174"/>
        <v>1.99535</v>
      </c>
      <c r="AJ113" s="371">
        <f t="shared" si="174"/>
        <v>4.6112500000000001E-2</v>
      </c>
      <c r="AK113" s="371">
        <f t="shared" si="174"/>
        <v>0.50393750000000004</v>
      </c>
      <c r="AL113" s="370"/>
      <c r="AM113" s="372"/>
      <c r="AN113" s="373"/>
      <c r="AO113" s="373"/>
      <c r="AP113" s="373"/>
      <c r="AQ113" s="373"/>
      <c r="AR113" s="373"/>
      <c r="AS113" s="373"/>
      <c r="AT113" s="373"/>
      <c r="AU113" s="373"/>
    </row>
    <row r="114" spans="1:49" s="378" customFormat="1">
      <c r="A114" s="368" t="s">
        <v>86</v>
      </c>
      <c r="B114" s="375">
        <f>COUNT(B228:B235)</f>
        <v>8</v>
      </c>
      <c r="C114" s="376"/>
      <c r="D114" s="376">
        <f>STDEV(D228:D235)</f>
        <v>0.19957096840114669</v>
      </c>
      <c r="E114" s="376">
        <f t="shared" ref="E114:AK114" si="176">STDEV(E228:E235)</f>
        <v>9.6278984504111001E-3</v>
      </c>
      <c r="F114" s="376">
        <f t="shared" si="176"/>
        <v>15.151605793729308</v>
      </c>
      <c r="G114" s="376">
        <f t="shared" si="176"/>
        <v>21.231618807331213</v>
      </c>
      <c r="H114" s="376">
        <f t="shared" si="176"/>
        <v>15.349798727740426</v>
      </c>
      <c r="I114" s="376">
        <f t="shared" si="176"/>
        <v>3.9814219896008057E-2</v>
      </c>
      <c r="J114" s="376">
        <f t="shared" si="176"/>
        <v>4.0828468613498328E-2</v>
      </c>
      <c r="K114" s="376">
        <f t="shared" ref="K114" si="177">STDEV(K228:K235)</f>
        <v>1.3100338773552437E-2</v>
      </c>
      <c r="L114" s="376">
        <f t="shared" si="176"/>
        <v>4.3591447391825439E-3</v>
      </c>
      <c r="M114" s="376">
        <f t="shared" si="176"/>
        <v>2.7124053637213606E-4</v>
      </c>
      <c r="N114" s="376" t="e">
        <f t="shared" si="176"/>
        <v>#DIV/0!</v>
      </c>
      <c r="O114" s="376">
        <f t="shared" si="176"/>
        <v>2.5892193769827342E-2</v>
      </c>
      <c r="P114" s="376">
        <f t="shared" si="176"/>
        <v>1.2809765178510164E-2</v>
      </c>
      <c r="Q114" s="376">
        <f t="shared" si="176"/>
        <v>7.3050332231448483</v>
      </c>
      <c r="R114" s="376">
        <f t="shared" si="176"/>
        <v>28.288262637595306</v>
      </c>
      <c r="S114" s="376">
        <f t="shared" si="176"/>
        <v>5.2317028093838017E-3</v>
      </c>
      <c r="T114" s="376">
        <f t="shared" si="176"/>
        <v>4.1607804583609749</v>
      </c>
      <c r="U114" s="376">
        <f t="shared" si="176"/>
        <v>0.30642408987731828</v>
      </c>
      <c r="V114" s="376">
        <f t="shared" si="176"/>
        <v>0.18170662186219699</v>
      </c>
      <c r="W114" s="376">
        <f t="shared" si="176"/>
        <v>0.10181690061085161</v>
      </c>
      <c r="X114" s="376">
        <f t="shared" si="176"/>
        <v>4.4519458025195479E-3</v>
      </c>
      <c r="Y114" s="376">
        <f t="shared" si="176"/>
        <v>6.5119580937138294E-2</v>
      </c>
      <c r="Z114" s="376">
        <f t="shared" si="176"/>
        <v>1.9594095320493146E-4</v>
      </c>
      <c r="AA114" s="376">
        <f t="shared" si="176"/>
        <v>0.46897391166399405</v>
      </c>
      <c r="AB114" s="376">
        <f t="shared" si="176"/>
        <v>0.40622106907973854</v>
      </c>
      <c r="AC114" s="376">
        <f t="shared" si="176"/>
        <v>0.34230133941351443</v>
      </c>
      <c r="AD114" s="376">
        <f t="shared" si="176"/>
        <v>1.2118462891684855E-3</v>
      </c>
      <c r="AE114" s="376">
        <f t="shared" si="176"/>
        <v>0.20336729219742852</v>
      </c>
      <c r="AF114" s="376">
        <f t="shared" si="176"/>
        <v>8.0317117015704046E-3</v>
      </c>
      <c r="AG114" s="376">
        <f t="shared" si="176"/>
        <v>6.3463578159332465</v>
      </c>
      <c r="AH114" s="376">
        <f t="shared" si="176"/>
        <v>0.28543957579244583</v>
      </c>
      <c r="AI114" s="376">
        <f t="shared" si="176"/>
        <v>7.4193357423116196E-2</v>
      </c>
      <c r="AJ114" s="376">
        <f t="shared" si="176"/>
        <v>4.4369994687529866E-3</v>
      </c>
      <c r="AK114" s="376">
        <f t="shared" si="176"/>
        <v>1.786024615891792E-2</v>
      </c>
      <c r="AL114" s="376"/>
      <c r="AM114" s="377"/>
      <c r="AN114" s="340"/>
      <c r="AO114" s="340"/>
      <c r="AP114" s="340"/>
      <c r="AQ114" s="340"/>
      <c r="AR114" s="340"/>
      <c r="AS114" s="340"/>
      <c r="AT114" s="340"/>
      <c r="AU114" s="340"/>
    </row>
    <row r="115" spans="1:49" s="378" customFormat="1">
      <c r="A115" s="368" t="s">
        <v>87</v>
      </c>
      <c r="B115" s="379"/>
      <c r="C115" s="376"/>
      <c r="D115" s="376">
        <f>D114/SQRT(COUNT(D228:D235))</f>
        <v>7.0558992542208501E-2</v>
      </c>
      <c r="E115" s="376">
        <f t="shared" ref="E115:AK115" si="178">E114/SQRT(COUNT(E228:E235))</f>
        <v>3.4039761414305708E-3</v>
      </c>
      <c r="F115" s="376">
        <f t="shared" si="178"/>
        <v>5.3569016013056876</v>
      </c>
      <c r="G115" s="376">
        <f t="shared" si="178"/>
        <v>7.5065108171158688</v>
      </c>
      <c r="H115" s="376">
        <f t="shared" si="178"/>
        <v>5.4269733851169475</v>
      </c>
      <c r="I115" s="376">
        <f t="shared" si="178"/>
        <v>1.4076452438059828E-2</v>
      </c>
      <c r="J115" s="376">
        <f t="shared" si="178"/>
        <v>1.4435043511033393E-2</v>
      </c>
      <c r="K115" s="376">
        <f t="shared" ref="K115" si="179">K114/SQRT(COUNT(K228:K235))</f>
        <v>4.6316691913099936E-3</v>
      </c>
      <c r="L115" s="376">
        <f t="shared" si="178"/>
        <v>1.5411904026248202E-3</v>
      </c>
      <c r="M115" s="376">
        <f t="shared" si="178"/>
        <v>9.5898011300706894E-5</v>
      </c>
      <c r="N115" s="376" t="e">
        <f t="shared" si="178"/>
        <v>#DIV/0!</v>
      </c>
      <c r="O115" s="376">
        <f t="shared" si="178"/>
        <v>9.1542728972204956E-3</v>
      </c>
      <c r="P115" s="376">
        <f t="shared" si="178"/>
        <v>4.5289359115659213E-3</v>
      </c>
      <c r="Q115" s="376">
        <f t="shared" si="178"/>
        <v>2.5827192644393717</v>
      </c>
      <c r="R115" s="376">
        <f t="shared" si="178"/>
        <v>10.001411169514846</v>
      </c>
      <c r="S115" s="376">
        <f t="shared" si="178"/>
        <v>1.8496862668339988E-3</v>
      </c>
      <c r="T115" s="376">
        <f t="shared" si="178"/>
        <v>1.4710580385677583</v>
      </c>
      <c r="U115" s="376">
        <f t="shared" si="178"/>
        <v>0.10833727593558393</v>
      </c>
      <c r="V115" s="376">
        <f t="shared" si="178"/>
        <v>6.4242992252629624E-2</v>
      </c>
      <c r="W115" s="376">
        <f t="shared" si="178"/>
        <v>3.599771043066495E-2</v>
      </c>
      <c r="X115" s="376">
        <f t="shared" si="178"/>
        <v>1.5740005332182793E-3</v>
      </c>
      <c r="Y115" s="376">
        <f t="shared" si="178"/>
        <v>2.3023248634338359E-2</v>
      </c>
      <c r="Z115" s="376">
        <f t="shared" si="178"/>
        <v>6.9275588361681508E-5</v>
      </c>
      <c r="AA115" s="376">
        <f t="shared" si="178"/>
        <v>0.16580731656859554</v>
      </c>
      <c r="AB115" s="376">
        <f t="shared" si="178"/>
        <v>0.14362083630356604</v>
      </c>
      <c r="AC115" s="376">
        <f t="shared" si="178"/>
        <v>0.12102179915426703</v>
      </c>
      <c r="AD115" s="376">
        <f t="shared" si="178"/>
        <v>4.2845236441339492E-4</v>
      </c>
      <c r="AE115" s="376">
        <f t="shared" si="178"/>
        <v>7.1901195692173875E-2</v>
      </c>
      <c r="AF115" s="376">
        <f t="shared" si="178"/>
        <v>2.8396389043578883E-3</v>
      </c>
      <c r="AG115" s="376">
        <f t="shared" si="178"/>
        <v>2.2437763237413226</v>
      </c>
      <c r="AH115" s="376">
        <f t="shared" si="178"/>
        <v>0.10091812983092496</v>
      </c>
      <c r="AI115" s="376">
        <f t="shared" si="178"/>
        <v>2.6231313076441366E-2</v>
      </c>
      <c r="AJ115" s="376">
        <f t="shared" si="178"/>
        <v>1.5687162062381728E-3</v>
      </c>
      <c r="AK115" s="376">
        <f t="shared" si="178"/>
        <v>6.3145505863159241E-3</v>
      </c>
      <c r="AL115" s="376"/>
      <c r="AM115" s="377"/>
      <c r="AN115" s="340"/>
      <c r="AO115" s="340"/>
      <c r="AP115" s="340"/>
      <c r="AQ115" s="340"/>
      <c r="AR115" s="340"/>
      <c r="AS115" s="340"/>
      <c r="AT115" s="340"/>
      <c r="AU115" s="340"/>
    </row>
    <row r="116" spans="1:49" s="378" customFormat="1">
      <c r="A116" s="368" t="s">
        <v>88</v>
      </c>
      <c r="B116" s="379"/>
      <c r="C116" s="380"/>
      <c r="D116" s="381">
        <f>D114/D113*100</f>
        <v>1.2971788651358249</v>
      </c>
      <c r="E116" s="381">
        <f t="shared" ref="E116:AK116" si="180">E114/E113*100</f>
        <v>2.1247775890562428</v>
      </c>
      <c r="F116" s="381">
        <f t="shared" si="180"/>
        <v>2.8110241681139545</v>
      </c>
      <c r="G116" s="381">
        <f t="shared" si="180"/>
        <v>3.6002858570669103</v>
      </c>
      <c r="H116" s="381">
        <f t="shared" si="180"/>
        <v>1.107651217543147</v>
      </c>
      <c r="I116" s="381">
        <f t="shared" si="180"/>
        <v>2.8190275784979542</v>
      </c>
      <c r="J116" s="381">
        <f t="shared" si="180"/>
        <v>3.7834562097332483</v>
      </c>
      <c r="K116" s="381">
        <f t="shared" ref="K116" si="181">K114/K113*100</f>
        <v>3.1461971737815597</v>
      </c>
      <c r="L116" s="381">
        <f t="shared" si="180"/>
        <v>2.7189426098129079</v>
      </c>
      <c r="M116" s="381">
        <f t="shared" si="180"/>
        <v>72.330809699233541</v>
      </c>
      <c r="N116" s="381" t="e">
        <f t="shared" si="180"/>
        <v>#DIV/0!</v>
      </c>
      <c r="O116" s="381">
        <f t="shared" si="180"/>
        <v>9.674577901432416</v>
      </c>
      <c r="P116" s="381">
        <f t="shared" si="180"/>
        <v>6.7517984324630742</v>
      </c>
      <c r="Q116" s="381">
        <f t="shared" si="180"/>
        <v>44.064191210243294</v>
      </c>
      <c r="R116" s="381">
        <f t="shared" si="180"/>
        <v>2.9477737236407355</v>
      </c>
      <c r="S116" s="381">
        <f t="shared" si="180"/>
        <v>23.753474730459939</v>
      </c>
      <c r="T116" s="381">
        <f t="shared" si="180"/>
        <v>31.649490277202286</v>
      </c>
      <c r="U116" s="381">
        <f t="shared" si="180"/>
        <v>9.8500141398732932</v>
      </c>
      <c r="V116" s="381">
        <f t="shared" si="180"/>
        <v>10.44636140461342</v>
      </c>
      <c r="W116" s="381">
        <f t="shared" si="180"/>
        <v>17.865356631211213</v>
      </c>
      <c r="X116" s="381">
        <f t="shared" si="180"/>
        <v>9.6913105905187447</v>
      </c>
      <c r="Y116" s="381">
        <f t="shared" si="180"/>
        <v>11.170457951778765</v>
      </c>
      <c r="Z116" s="381">
        <f t="shared" si="180"/>
        <v>50.565407278692</v>
      </c>
      <c r="AA116" s="381">
        <f t="shared" si="180"/>
        <v>-27.136749436273206</v>
      </c>
      <c r="AB116" s="381">
        <f t="shared" si="180"/>
        <v>10.429663924714635</v>
      </c>
      <c r="AC116" s="381">
        <f t="shared" si="180"/>
        <v>24.219791405900281</v>
      </c>
      <c r="AD116" s="381">
        <f t="shared" si="180"/>
        <v>6.5861211367852475</v>
      </c>
      <c r="AE116" s="381">
        <f t="shared" si="180"/>
        <v>27.10795837145189</v>
      </c>
      <c r="AF116" s="381">
        <f t="shared" si="180"/>
        <v>24.31089429154871</v>
      </c>
      <c r="AG116" s="381">
        <f t="shared" si="180"/>
        <v>31.967590015518194</v>
      </c>
      <c r="AH116" s="381">
        <f t="shared" si="180"/>
        <v>9.5659900061143421</v>
      </c>
      <c r="AI116" s="381">
        <f t="shared" si="180"/>
        <v>3.7183129487616808</v>
      </c>
      <c r="AJ116" s="381">
        <f t="shared" si="180"/>
        <v>9.622118663600947</v>
      </c>
      <c r="AK116" s="381">
        <f t="shared" si="180"/>
        <v>3.5441391360868999</v>
      </c>
      <c r="AL116" s="380"/>
      <c r="AM116" s="382"/>
      <c r="AN116" s="340"/>
      <c r="AO116" s="340"/>
      <c r="AP116" s="340"/>
      <c r="AQ116" s="340"/>
      <c r="AR116" s="340"/>
      <c r="AS116" s="340"/>
      <c r="AT116" s="340"/>
      <c r="AU116" s="340"/>
    </row>
    <row r="117" spans="1:49" s="378" customFormat="1">
      <c r="A117" s="370" t="s">
        <v>89</v>
      </c>
      <c r="B117" s="383"/>
      <c r="C117" s="376"/>
      <c r="D117" s="376">
        <f>MEDIAN(D228:D235)</f>
        <v>15.3</v>
      </c>
      <c r="E117" s="376">
        <f t="shared" ref="E117:AK117" si="182">MEDIAN(E228:E235)</f>
        <v>0.45250000000000001</v>
      </c>
      <c r="F117" s="376">
        <f t="shared" si="182"/>
        <v>538.81849999999997</v>
      </c>
      <c r="G117" s="376">
        <f t="shared" si="182"/>
        <v>590.81505000000004</v>
      </c>
      <c r="H117" s="376">
        <f t="shared" si="182"/>
        <v>1382.8719999999998</v>
      </c>
      <c r="I117" s="376">
        <f t="shared" si="182"/>
        <v>1.4141994559898818</v>
      </c>
      <c r="J117" s="376">
        <f t="shared" si="182"/>
        <v>1.077026017170484</v>
      </c>
      <c r="K117" s="376">
        <f t="shared" ref="K117" si="183">MEDIAN(K228:K235)</f>
        <v>0.41777244759769261</v>
      </c>
      <c r="L117" s="376">
        <f t="shared" si="182"/>
        <v>0.16020000000000001</v>
      </c>
      <c r="M117" s="376">
        <f t="shared" si="182"/>
        <v>4.0000000000001146E-4</v>
      </c>
      <c r="N117" s="376" t="e">
        <f t="shared" si="182"/>
        <v>#NUM!</v>
      </c>
      <c r="O117" s="376">
        <f t="shared" si="182"/>
        <v>0.27078000000000002</v>
      </c>
      <c r="P117" s="376">
        <f t="shared" si="182"/>
        <v>0.19133</v>
      </c>
      <c r="Q117" s="376">
        <f t="shared" si="182"/>
        <v>14.953250000000001</v>
      </c>
      <c r="R117" s="376">
        <f t="shared" si="182"/>
        <v>967.24260000000004</v>
      </c>
      <c r="S117" s="376">
        <f t="shared" si="182"/>
        <v>2.205E-2</v>
      </c>
      <c r="T117" s="376">
        <f t="shared" si="182"/>
        <v>13.373750000000001</v>
      </c>
      <c r="U117" s="376">
        <f t="shared" si="182"/>
        <v>3.0907499999999999</v>
      </c>
      <c r="V117" s="376">
        <f t="shared" si="182"/>
        <v>1.7522500000000001</v>
      </c>
      <c r="W117" s="376">
        <f t="shared" si="182"/>
        <v>0.5878000000000001</v>
      </c>
      <c r="X117" s="376">
        <f t="shared" si="182"/>
        <v>4.675E-2</v>
      </c>
      <c r="Y117" s="376">
        <f t="shared" si="182"/>
        <v>0.57235000000000003</v>
      </c>
      <c r="Z117" s="376">
        <f t="shared" si="182"/>
        <v>3.5E-4</v>
      </c>
      <c r="AA117" s="376">
        <f t="shared" si="182"/>
        <v>-1.6831499999999999</v>
      </c>
      <c r="AB117" s="376">
        <f t="shared" si="182"/>
        <v>3.7864</v>
      </c>
      <c r="AC117" s="376">
        <f t="shared" si="182"/>
        <v>1.4269000000000001</v>
      </c>
      <c r="AD117" s="376">
        <f t="shared" si="182"/>
        <v>1.8349999999999998E-2</v>
      </c>
      <c r="AE117" s="376">
        <f t="shared" si="182"/>
        <v>0.70789999999999997</v>
      </c>
      <c r="AF117" s="376">
        <f t="shared" si="182"/>
        <v>3.295E-2</v>
      </c>
      <c r="AG117" s="376">
        <f t="shared" si="182"/>
        <v>20.135100000000001</v>
      </c>
      <c r="AH117" s="376">
        <f t="shared" si="182"/>
        <v>2.9531000000000001</v>
      </c>
      <c r="AI117" s="376">
        <f t="shared" si="182"/>
        <v>1.9977</v>
      </c>
      <c r="AJ117" s="376">
        <f t="shared" si="182"/>
        <v>4.6850000000000003E-2</v>
      </c>
      <c r="AK117" s="376">
        <f t="shared" si="182"/>
        <v>0.50370000000000004</v>
      </c>
      <c r="AL117" s="376"/>
      <c r="AM117" s="377"/>
      <c r="AN117" s="377"/>
      <c r="AO117" s="377"/>
      <c r="AP117" s="377"/>
      <c r="AQ117" s="377"/>
      <c r="AR117" s="377"/>
      <c r="AS117" s="377"/>
      <c r="AT117" s="377"/>
      <c r="AU117" s="340"/>
    </row>
    <row r="118" spans="1:49" s="378" customFormat="1">
      <c r="A118" s="370"/>
      <c r="B118" s="383"/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  <c r="O118" s="376"/>
      <c r="P118" s="376"/>
      <c r="Q118" s="376"/>
      <c r="R118" s="376"/>
      <c r="S118" s="376"/>
      <c r="T118" s="376"/>
      <c r="U118" s="376"/>
      <c r="V118" s="376"/>
      <c r="W118" s="376"/>
      <c r="X118" s="376"/>
      <c r="Y118" s="376"/>
      <c r="Z118" s="376"/>
      <c r="AA118" s="376"/>
      <c r="AB118" s="376"/>
      <c r="AC118" s="376"/>
      <c r="AD118" s="376"/>
      <c r="AE118" s="376"/>
      <c r="AF118" s="376"/>
      <c r="AG118" s="376"/>
      <c r="AH118" s="376"/>
      <c r="AI118" s="376"/>
      <c r="AJ118" s="376"/>
      <c r="AK118" s="376"/>
      <c r="AL118" s="376"/>
      <c r="AM118" s="377"/>
      <c r="AN118" s="377"/>
      <c r="AO118" s="377"/>
      <c r="AP118" s="377"/>
      <c r="AQ118" s="377"/>
      <c r="AR118" s="377"/>
      <c r="AS118" s="377"/>
      <c r="AT118" s="377"/>
      <c r="AU118" s="340"/>
    </row>
    <row r="119" spans="1:49" s="391" customFormat="1">
      <c r="A119" s="384" t="s">
        <v>153</v>
      </c>
      <c r="B119" s="385"/>
      <c r="C119" s="386"/>
      <c r="D119" s="387">
        <f>_xlfn.T.TEST(D236:D243,D228:D235,2,2)</f>
        <v>0.20701507966128932</v>
      </c>
      <c r="E119" s="387">
        <f t="shared" ref="E119:AK119" si="184">_xlfn.T.TEST(E236:E243,E228:E235,2,2)</f>
        <v>0.89420943922737428</v>
      </c>
      <c r="F119" s="387">
        <f t="shared" si="184"/>
        <v>0.68097341756536345</v>
      </c>
      <c r="G119" s="387">
        <f t="shared" si="184"/>
        <v>0.65903780630582831</v>
      </c>
      <c r="H119" s="387">
        <f t="shared" si="184"/>
        <v>0.3712800096184421</v>
      </c>
      <c r="I119" s="387">
        <f t="shared" si="184"/>
        <v>0.75127055942101428</v>
      </c>
      <c r="J119" s="387">
        <f t="shared" si="184"/>
        <v>0.78965569544847392</v>
      </c>
      <c r="K119" s="387">
        <f t="shared" ref="K119" si="185">_xlfn.T.TEST(K236:K243,K228:K235,2,2)</f>
        <v>0.98997187589957614</v>
      </c>
      <c r="L119" s="387">
        <f t="shared" si="184"/>
        <v>0.79937845364510296</v>
      </c>
      <c r="M119" s="387">
        <f t="shared" si="184"/>
        <v>0.9238474928779622</v>
      </c>
      <c r="N119" s="387" t="e">
        <f t="shared" si="184"/>
        <v>#DIV/0!</v>
      </c>
      <c r="O119" s="387">
        <f t="shared" si="184"/>
        <v>0.68682507170955742</v>
      </c>
      <c r="P119" s="387">
        <f t="shared" si="184"/>
        <v>0.61495488815386634</v>
      </c>
      <c r="Q119" s="387">
        <f t="shared" si="184"/>
        <v>0.4724644185400686</v>
      </c>
      <c r="R119" s="387">
        <f t="shared" si="184"/>
        <v>0.57413395792239974</v>
      </c>
      <c r="S119" s="387">
        <f t="shared" si="184"/>
        <v>0.63029761616463231</v>
      </c>
      <c r="T119" s="387">
        <f t="shared" si="184"/>
        <v>0.16191884669336104</v>
      </c>
      <c r="U119" s="387">
        <f t="shared" si="184"/>
        <v>0.30765323992977378</v>
      </c>
      <c r="V119" s="387">
        <f t="shared" si="184"/>
        <v>0.10953577676272269</v>
      </c>
      <c r="W119" s="387">
        <f t="shared" si="184"/>
        <v>0.49939518097604452</v>
      </c>
      <c r="X119" s="387">
        <f t="shared" si="184"/>
        <v>0.32334716893754156</v>
      </c>
      <c r="Y119" s="387">
        <f t="shared" si="184"/>
        <v>0.13288286106185426</v>
      </c>
      <c r="Z119" s="387">
        <f t="shared" si="184"/>
        <v>0.26835161952838227</v>
      </c>
      <c r="AA119" s="387">
        <f t="shared" si="184"/>
        <v>0.99222695198125721</v>
      </c>
      <c r="AB119" s="387">
        <f t="shared" si="184"/>
        <v>0.90455913178294856</v>
      </c>
      <c r="AC119" s="387">
        <f t="shared" si="184"/>
        <v>6.0936515577613426E-2</v>
      </c>
      <c r="AD119" s="387">
        <f t="shared" si="184"/>
        <v>0.26125292902899921</v>
      </c>
      <c r="AE119" s="387">
        <f t="shared" si="184"/>
        <v>8.5144279807347123E-2</v>
      </c>
      <c r="AF119" s="387">
        <f t="shared" si="184"/>
        <v>0.60489665754295197</v>
      </c>
      <c r="AG119" s="387">
        <f t="shared" si="184"/>
        <v>0.16541621021461875</v>
      </c>
      <c r="AH119" s="387">
        <f t="shared" si="184"/>
        <v>0.37044647886604753</v>
      </c>
      <c r="AI119" s="387">
        <f t="shared" si="184"/>
        <v>0.63798309589200497</v>
      </c>
      <c r="AJ119" s="387">
        <f t="shared" si="184"/>
        <v>0.30526797670529143</v>
      </c>
      <c r="AK119" s="387">
        <f t="shared" si="184"/>
        <v>0.80506925603434398</v>
      </c>
      <c r="AL119" s="388"/>
      <c r="AM119" s="389"/>
      <c r="AN119" s="388"/>
      <c r="AO119" s="388"/>
      <c r="AP119" s="388"/>
      <c r="AQ119" s="388"/>
      <c r="AR119" s="388"/>
      <c r="AS119" s="388"/>
      <c r="AT119" s="388"/>
      <c r="AU119" s="390"/>
      <c r="AV119" s="390"/>
      <c r="AW119" s="390"/>
    </row>
    <row r="120" spans="1:49" s="392" customFormat="1">
      <c r="B120" s="13"/>
      <c r="C120" s="393" t="s">
        <v>90</v>
      </c>
      <c r="D120" s="394">
        <f>(D113-D122)/D122</f>
        <v>1.0674987682706378E-2</v>
      </c>
      <c r="E120" s="394">
        <f t="shared" ref="E120:AK120" si="186">(E113-E122)/E122</f>
        <v>-1.6524373450839392E-3</v>
      </c>
      <c r="F120" s="394">
        <f t="shared" si="186"/>
        <v>6.579922109128662E-3</v>
      </c>
      <c r="G120" s="394">
        <f t="shared" si="186"/>
        <v>6.5687566136735679E-3</v>
      </c>
      <c r="H120" s="394">
        <f t="shared" si="186"/>
        <v>4.9862338066381066E-3</v>
      </c>
      <c r="I120" s="394">
        <f t="shared" si="186"/>
        <v>4.5987442046940448E-3</v>
      </c>
      <c r="J120" s="394">
        <f t="shared" si="186"/>
        <v>4.7846424127675801E-3</v>
      </c>
      <c r="K120" s="394">
        <f t="shared" ref="K120" si="187">(K113-K122)/K122</f>
        <v>-1.707665675149567E-4</v>
      </c>
      <c r="L120" s="394">
        <f t="shared" si="186"/>
        <v>4.3066322136090058E-3</v>
      </c>
      <c r="M120" s="394">
        <f t="shared" si="186"/>
        <v>-3.2258064516055097E-2</v>
      </c>
      <c r="N120" s="394" t="e">
        <f t="shared" si="186"/>
        <v>#DIV/0!</v>
      </c>
      <c r="O120" s="394">
        <f t="shared" si="186"/>
        <v>2.1585926205142509E-2</v>
      </c>
      <c r="P120" s="394">
        <f t="shared" si="186"/>
        <v>1.8644170173354783E-2</v>
      </c>
      <c r="Q120" s="394">
        <f t="shared" si="186"/>
        <v>0.21879770071634319</v>
      </c>
      <c r="R120" s="394">
        <f t="shared" si="186"/>
        <v>-8.4650764902064746E-3</v>
      </c>
      <c r="S120" s="394">
        <f t="shared" si="186"/>
        <v>6.1445783132530039E-2</v>
      </c>
      <c r="T120" s="394">
        <f t="shared" si="186"/>
        <v>0.27864198656575762</v>
      </c>
      <c r="U120" s="394">
        <f t="shared" si="186"/>
        <v>-4.1779126222937536E-2</v>
      </c>
      <c r="V120" s="394">
        <f t="shared" si="186"/>
        <v>-9.3789887728255639E-2</v>
      </c>
      <c r="W120" s="394">
        <f t="shared" si="186"/>
        <v>7.7925148355675364E-2</v>
      </c>
      <c r="X120" s="394">
        <f t="shared" si="186"/>
        <v>-6.914893617021288E-2</v>
      </c>
      <c r="Y120" s="394">
        <f t="shared" si="186"/>
        <v>0.10151397057086874</v>
      </c>
      <c r="Z120" s="394">
        <f t="shared" si="186"/>
        <v>-0.41509433962264169</v>
      </c>
      <c r="AA120" s="394">
        <f t="shared" si="186"/>
        <v>-2.5107681651911451E-3</v>
      </c>
      <c r="AB120" s="394">
        <f t="shared" si="186"/>
        <v>-5.8959216684692358E-3</v>
      </c>
      <c r="AC120" s="394">
        <f t="shared" si="186"/>
        <v>-0.19910511900264449</v>
      </c>
      <c r="AD120" s="394">
        <f t="shared" si="186"/>
        <v>0.10759969902182098</v>
      </c>
      <c r="AE120" s="394">
        <f t="shared" si="186"/>
        <v>0.29168818870523405</v>
      </c>
      <c r="AF120" s="394">
        <f t="shared" si="186"/>
        <v>6.7878787878787802E-2</v>
      </c>
      <c r="AG120" s="394">
        <f t="shared" si="186"/>
        <v>0.28113648775207128</v>
      </c>
      <c r="AH120" s="394">
        <f t="shared" si="186"/>
        <v>-3.5074316157953644E-2</v>
      </c>
      <c r="AI120" s="394">
        <f t="shared" si="186"/>
        <v>-2.0266372061621532E-2</v>
      </c>
      <c r="AJ120" s="394">
        <f t="shared" si="186"/>
        <v>-7.1482506921721575E-2</v>
      </c>
      <c r="AK120" s="394">
        <f t="shared" si="186"/>
        <v>1.1161274140958166E-2</v>
      </c>
      <c r="AL120" s="395"/>
      <c r="AM120" s="395"/>
      <c r="AN120" s="395"/>
      <c r="AO120" s="395"/>
      <c r="AP120" s="395"/>
      <c r="AQ120" s="395"/>
      <c r="AR120" s="395"/>
      <c r="AS120" s="395"/>
      <c r="AT120" s="395"/>
      <c r="AU120" s="78"/>
      <c r="AV120" s="78"/>
      <c r="AW120" s="78"/>
    </row>
    <row r="121" spans="1:49">
      <c r="B121" s="140"/>
      <c r="C121" s="14"/>
      <c r="D121" s="15"/>
      <c r="E121" s="15"/>
      <c r="F121" s="223"/>
      <c r="G121" s="15"/>
      <c r="H121" s="223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23"/>
      <c r="AM121" s="23"/>
      <c r="AN121" s="23"/>
      <c r="AO121" s="23"/>
      <c r="AP121" s="23"/>
      <c r="AQ121" s="23"/>
      <c r="AR121" s="23"/>
      <c r="AS121" s="23"/>
      <c r="AT121" s="23"/>
      <c r="AU121" s="62"/>
      <c r="AV121" s="62"/>
      <c r="AW121" s="62"/>
    </row>
    <row r="122" spans="1:49" s="469" customFormat="1">
      <c r="A122" s="463" t="s">
        <v>85</v>
      </c>
      <c r="B122" s="126" t="s">
        <v>940</v>
      </c>
      <c r="C122" s="464"/>
      <c r="D122" s="466">
        <f>AVERAGE(D236:D243)</f>
        <v>15.222500000000002</v>
      </c>
      <c r="E122" s="466">
        <f t="shared" ref="E122:AK122" si="188">AVERAGE(E236:E243)</f>
        <v>0.45387500000000003</v>
      </c>
      <c r="F122" s="466">
        <f t="shared" si="188"/>
        <v>535.48316250000005</v>
      </c>
      <c r="G122" s="466">
        <f t="shared" si="188"/>
        <v>585.87191250000001</v>
      </c>
      <c r="H122" s="466">
        <f t="shared" si="188"/>
        <v>1378.9214999999999</v>
      </c>
      <c r="I122" s="466">
        <f t="shared" si="188"/>
        <v>1.405873533831302</v>
      </c>
      <c r="J122" s="466">
        <f t="shared" si="188"/>
        <v>1.0739928511309849</v>
      </c>
      <c r="K122" s="466">
        <f t="shared" ref="K122" si="189">AVERAGE(K236:K243)</f>
        <v>0.41645756867096168</v>
      </c>
      <c r="L122" s="466">
        <f t="shared" si="188"/>
        <v>0.15963749999999999</v>
      </c>
      <c r="M122" s="466">
        <f t="shared" si="188"/>
        <v>3.8749999999998508E-4</v>
      </c>
      <c r="N122" s="466">
        <f t="shared" si="188"/>
        <v>0</v>
      </c>
      <c r="O122" s="466">
        <f t="shared" si="188"/>
        <v>0.26197625000000002</v>
      </c>
      <c r="P122" s="466">
        <f t="shared" si="188"/>
        <v>0.18625124999999998</v>
      </c>
      <c r="Q122" s="466">
        <f t="shared" si="188"/>
        <v>13.602062500000002</v>
      </c>
      <c r="R122" s="466">
        <f t="shared" si="188"/>
        <v>967.84122500000001</v>
      </c>
      <c r="S122" s="466">
        <f t="shared" si="188"/>
        <v>2.0750000000000001E-2</v>
      </c>
      <c r="T122" s="466">
        <f t="shared" si="188"/>
        <v>10.281562500000001</v>
      </c>
      <c r="U122" s="466">
        <f t="shared" si="188"/>
        <v>3.2465375000000001</v>
      </c>
      <c r="V122" s="466">
        <f t="shared" si="188"/>
        <v>1.9194500000000003</v>
      </c>
      <c r="W122" s="466">
        <f t="shared" si="188"/>
        <v>0.52871250000000003</v>
      </c>
      <c r="X122" s="466">
        <f t="shared" si="188"/>
        <v>4.9349999999999998E-2</v>
      </c>
      <c r="Y122" s="466">
        <f t="shared" si="188"/>
        <v>0.52923749999999992</v>
      </c>
      <c r="Z122" s="466">
        <f t="shared" si="188"/>
        <v>6.6250000000000011E-4</v>
      </c>
      <c r="AA122" s="466">
        <f t="shared" si="188"/>
        <v>-1.7325375000000001</v>
      </c>
      <c r="AB122" s="466">
        <f t="shared" si="188"/>
        <v>3.9179624999999998</v>
      </c>
      <c r="AC122" s="466">
        <f t="shared" si="188"/>
        <v>1.7646666666666666</v>
      </c>
      <c r="AD122" s="466">
        <f t="shared" si="188"/>
        <v>1.6612499999999999E-2</v>
      </c>
      <c r="AE122" s="466">
        <f t="shared" si="188"/>
        <v>0.58080000000000009</v>
      </c>
      <c r="AF122" s="466">
        <f t="shared" si="188"/>
        <v>3.09375E-2</v>
      </c>
      <c r="AG122" s="466">
        <f t="shared" si="188"/>
        <v>15.495987500000002</v>
      </c>
      <c r="AH122" s="466">
        <f t="shared" si="188"/>
        <v>3.0923624999999997</v>
      </c>
      <c r="AI122" s="466">
        <f t="shared" si="188"/>
        <v>2.0366249999999999</v>
      </c>
      <c r="AJ122" s="466">
        <f t="shared" si="188"/>
        <v>4.9662499999999998E-2</v>
      </c>
      <c r="AK122" s="466">
        <f t="shared" si="188"/>
        <v>0.49837500000000001</v>
      </c>
      <c r="AL122" s="464"/>
      <c r="AM122" s="467"/>
      <c r="AN122" s="468"/>
      <c r="AO122" s="468"/>
      <c r="AP122" s="468"/>
      <c r="AQ122" s="468"/>
      <c r="AR122" s="468"/>
      <c r="AS122" s="468"/>
      <c r="AT122" s="468"/>
      <c r="AU122" s="468"/>
    </row>
    <row r="123" spans="1:49" s="378" customFormat="1">
      <c r="A123" s="368" t="s">
        <v>86</v>
      </c>
      <c r="B123" s="375">
        <f>COUNT(B236:B243)</f>
        <v>8</v>
      </c>
      <c r="C123" s="376"/>
      <c r="D123" s="376">
        <f>STDEV(D236:D243)</f>
        <v>0.28434134416225842</v>
      </c>
      <c r="E123" s="376">
        <f t="shared" ref="E123:AK123" si="190">STDEV(E236:E243)</f>
        <v>1.2357039636232799E-2</v>
      </c>
      <c r="F123" s="376">
        <f t="shared" si="190"/>
        <v>18.272282169914213</v>
      </c>
      <c r="G123" s="376">
        <f t="shared" si="190"/>
        <v>11.500267023786563</v>
      </c>
      <c r="H123" s="376">
        <f t="shared" si="190"/>
        <v>14.409003167662702</v>
      </c>
      <c r="I123" s="376">
        <f t="shared" si="190"/>
        <v>4.018368537352824E-2</v>
      </c>
      <c r="J123" s="376">
        <f t="shared" si="190"/>
        <v>3.4498118557269399E-2</v>
      </c>
      <c r="K123" s="376">
        <f t="shared" ref="K123" si="191">STDEV(K236:K243)</f>
        <v>8.6906847321413325E-3</v>
      </c>
      <c r="L123" s="376">
        <f t="shared" si="190"/>
        <v>6.1115669021945644E-3</v>
      </c>
      <c r="M123" s="376">
        <f t="shared" si="190"/>
        <v>2.4164614034339745E-4</v>
      </c>
      <c r="N123" s="376" t="e">
        <f t="shared" si="190"/>
        <v>#DIV/0!</v>
      </c>
      <c r="O123" s="376">
        <f t="shared" si="190"/>
        <v>2.8970404078990507E-2</v>
      </c>
      <c r="P123" s="376">
        <f t="shared" si="190"/>
        <v>1.4155801877170868E-2</v>
      </c>
      <c r="Q123" s="376">
        <f t="shared" si="190"/>
        <v>8.7516450415968698</v>
      </c>
      <c r="R123" s="376">
        <f t="shared" si="190"/>
        <v>28.661725868519181</v>
      </c>
      <c r="S123" s="376">
        <f t="shared" si="190"/>
        <v>5.1322509681425311E-3</v>
      </c>
      <c r="T123" s="376">
        <f t="shared" si="190"/>
        <v>3.5780064461083398</v>
      </c>
      <c r="U123" s="376">
        <f t="shared" si="190"/>
        <v>0.19341976511131004</v>
      </c>
      <c r="V123" s="376">
        <f t="shared" si="190"/>
        <v>0.2361468489853569</v>
      </c>
      <c r="W123" s="376">
        <f t="shared" si="190"/>
        <v>0.13370050152165774</v>
      </c>
      <c r="X123" s="376">
        <f t="shared" si="190"/>
        <v>8.3114379020720677E-3</v>
      </c>
      <c r="Y123" s="376">
        <f t="shared" si="190"/>
        <v>6.9486934794556546E-2</v>
      </c>
      <c r="Z123" s="376">
        <f t="shared" si="190"/>
        <v>6.457277179386724E-4</v>
      </c>
      <c r="AA123" s="376">
        <f t="shared" si="190"/>
        <v>1.1485274695856673</v>
      </c>
      <c r="AB123" s="376">
        <f t="shared" si="190"/>
        <v>0.34835150530749825</v>
      </c>
      <c r="AC123" s="376">
        <f t="shared" si="190"/>
        <v>0.27121977558184701</v>
      </c>
      <c r="AD123" s="376">
        <f t="shared" si="190"/>
        <v>4.1450271410450497E-3</v>
      </c>
      <c r="AE123" s="376">
        <f t="shared" si="190"/>
        <v>9.5831790132502828E-2</v>
      </c>
      <c r="AF123" s="376">
        <f t="shared" si="190"/>
        <v>7.8374444632345434E-3</v>
      </c>
      <c r="AG123" s="376">
        <f t="shared" si="190"/>
        <v>5.5327574707212133</v>
      </c>
      <c r="AH123" s="376">
        <f t="shared" si="190"/>
        <v>0.16860511716942123</v>
      </c>
      <c r="AI123" s="376">
        <f t="shared" si="190"/>
        <v>0.23111914521673715</v>
      </c>
      <c r="AJ123" s="376">
        <f t="shared" si="190"/>
        <v>8.3272251423525678E-3</v>
      </c>
      <c r="AK123" s="376">
        <f t="shared" si="190"/>
        <v>5.9949139157408231E-2</v>
      </c>
      <c r="AL123" s="376"/>
      <c r="AM123" s="377"/>
      <c r="AN123" s="340"/>
      <c r="AO123" s="340"/>
      <c r="AP123" s="340"/>
      <c r="AQ123" s="340"/>
      <c r="AR123" s="340"/>
      <c r="AS123" s="340"/>
      <c r="AT123" s="340"/>
      <c r="AU123" s="340"/>
    </row>
    <row r="124" spans="1:49" s="378" customFormat="1">
      <c r="A124" s="368" t="s">
        <v>87</v>
      </c>
      <c r="B124" s="379"/>
      <c r="C124" s="376"/>
      <c r="D124" s="376">
        <f>D123/SQRT(COUNT(D236:D243))</f>
        <v>0.10052984631441543</v>
      </c>
      <c r="E124" s="376">
        <f t="shared" ref="E124:AK124" si="192">E123/SQRT(COUNT(E236:E243))</f>
        <v>4.3688732610855799E-3</v>
      </c>
      <c r="F124" s="376">
        <f t="shared" si="192"/>
        <v>6.460227315050191</v>
      </c>
      <c r="G124" s="376">
        <f t="shared" si="192"/>
        <v>4.0659583989877568</v>
      </c>
      <c r="H124" s="376">
        <f t="shared" si="192"/>
        <v>5.0943519249963698</v>
      </c>
      <c r="I124" s="376">
        <f t="shared" si="192"/>
        <v>1.420707821034425E-2</v>
      </c>
      <c r="J124" s="376">
        <f t="shared" si="192"/>
        <v>1.2196926785011332E-2</v>
      </c>
      <c r="K124" s="376">
        <f t="shared" ref="K124" si="193">K123/SQRT(COUNT(K236:K243))</f>
        <v>3.0726210536257651E-3</v>
      </c>
      <c r="L124" s="376">
        <f t="shared" si="192"/>
        <v>2.160765200108519E-3</v>
      </c>
      <c r="M124" s="376">
        <f t="shared" si="192"/>
        <v>8.5434812242186239E-5</v>
      </c>
      <c r="N124" s="376" t="e">
        <f t="shared" si="192"/>
        <v>#DIV/0!</v>
      </c>
      <c r="O124" s="376">
        <f t="shared" si="192"/>
        <v>1.0242584588984301E-2</v>
      </c>
      <c r="P124" s="376">
        <f t="shared" si="192"/>
        <v>5.0048317502403893E-3</v>
      </c>
      <c r="Q124" s="376">
        <f t="shared" si="192"/>
        <v>3.0941737777253855</v>
      </c>
      <c r="R124" s="376">
        <f t="shared" si="192"/>
        <v>10.133450361069899</v>
      </c>
      <c r="S124" s="376">
        <f t="shared" si="192"/>
        <v>1.8145247311624035E-3</v>
      </c>
      <c r="T124" s="376">
        <f t="shared" si="192"/>
        <v>1.2650163105861931</v>
      </c>
      <c r="U124" s="376">
        <f t="shared" si="192"/>
        <v>6.8384213762858262E-2</v>
      </c>
      <c r="V124" s="376">
        <f t="shared" si="192"/>
        <v>8.3490519136690713E-2</v>
      </c>
      <c r="W124" s="376">
        <f t="shared" si="192"/>
        <v>4.7270265637003248E-2</v>
      </c>
      <c r="X124" s="376">
        <f t="shared" si="192"/>
        <v>2.9385370509830253E-3</v>
      </c>
      <c r="Y124" s="376">
        <f t="shared" si="192"/>
        <v>2.4567341398549193E-2</v>
      </c>
      <c r="Z124" s="376">
        <f t="shared" si="192"/>
        <v>2.2829922407727472E-4</v>
      </c>
      <c r="AA124" s="376">
        <f t="shared" si="192"/>
        <v>0.40606578106152574</v>
      </c>
      <c r="AB124" s="376">
        <f t="shared" si="192"/>
        <v>0.12316085581973681</v>
      </c>
      <c r="AC124" s="376">
        <f t="shared" si="192"/>
        <v>0.11072500972128163</v>
      </c>
      <c r="AD124" s="376">
        <f t="shared" si="192"/>
        <v>1.4654883998176211E-3</v>
      </c>
      <c r="AE124" s="376">
        <f t="shared" si="192"/>
        <v>3.9123164493685983E-2</v>
      </c>
      <c r="AF124" s="376">
        <f t="shared" si="192"/>
        <v>2.7709550635630531E-3</v>
      </c>
      <c r="AG124" s="376">
        <f t="shared" si="192"/>
        <v>1.9561251631037504</v>
      </c>
      <c r="AH124" s="376">
        <f t="shared" si="192"/>
        <v>5.9610910846625065E-2</v>
      </c>
      <c r="AI124" s="376">
        <f t="shared" si="192"/>
        <v>8.171295742239662E-2</v>
      </c>
      <c r="AJ124" s="376">
        <f t="shared" si="192"/>
        <v>2.9441186833123068E-3</v>
      </c>
      <c r="AK124" s="376">
        <f t="shared" si="192"/>
        <v>2.1195221412249672E-2</v>
      </c>
      <c r="AL124" s="376"/>
      <c r="AM124" s="377"/>
      <c r="AN124" s="340"/>
      <c r="AO124" s="340"/>
      <c r="AP124" s="340"/>
      <c r="AQ124" s="340"/>
      <c r="AR124" s="340"/>
      <c r="AS124" s="340"/>
      <c r="AT124" s="340"/>
      <c r="AU124" s="340"/>
    </row>
    <row r="125" spans="1:49" s="378" customFormat="1">
      <c r="A125" s="368" t="s">
        <v>88</v>
      </c>
      <c r="B125" s="379"/>
      <c r="C125" s="380"/>
      <c r="D125" s="381">
        <f>D123/D122*100</f>
        <v>1.8679017517638916</v>
      </c>
      <c r="E125" s="381">
        <f t="shared" ref="E125:AK125" si="194">E123/E122*100</f>
        <v>2.7225645026125691</v>
      </c>
      <c r="F125" s="381">
        <f t="shared" si="194"/>
        <v>3.4122981728513664</v>
      </c>
      <c r="G125" s="381">
        <f t="shared" si="194"/>
        <v>1.9629319614782801</v>
      </c>
      <c r="H125" s="381">
        <f t="shared" si="194"/>
        <v>1.0449473133650249</v>
      </c>
      <c r="I125" s="381">
        <f t="shared" si="194"/>
        <v>2.8582717012972867</v>
      </c>
      <c r="J125" s="381">
        <f t="shared" si="194"/>
        <v>3.212136702859858</v>
      </c>
      <c r="K125" s="381">
        <f t="shared" ref="K125" si="195">K123/K122*100</f>
        <v>2.0868115711946014</v>
      </c>
      <c r="L125" s="381">
        <f t="shared" si="194"/>
        <v>3.8284030395079882</v>
      </c>
      <c r="M125" s="381">
        <f t="shared" si="194"/>
        <v>62.360294282169484</v>
      </c>
      <c r="N125" s="381" t="e">
        <f t="shared" si="194"/>
        <v>#DIV/0!</v>
      </c>
      <c r="O125" s="381">
        <f t="shared" si="194"/>
        <v>11.058408569093766</v>
      </c>
      <c r="P125" s="381">
        <f t="shared" si="194"/>
        <v>7.6003795288197367</v>
      </c>
      <c r="Q125" s="381">
        <f t="shared" si="194"/>
        <v>64.340573656361812</v>
      </c>
      <c r="R125" s="381">
        <f t="shared" si="194"/>
        <v>2.9614078351042736</v>
      </c>
      <c r="S125" s="381">
        <f t="shared" si="194"/>
        <v>24.733739605506173</v>
      </c>
      <c r="T125" s="381">
        <f t="shared" si="194"/>
        <v>34.80022074571194</v>
      </c>
      <c r="U125" s="381">
        <f t="shared" si="194"/>
        <v>5.9577246562317558</v>
      </c>
      <c r="V125" s="381">
        <f t="shared" si="194"/>
        <v>12.302839302162436</v>
      </c>
      <c r="W125" s="381">
        <f t="shared" si="194"/>
        <v>25.287940330833436</v>
      </c>
      <c r="X125" s="381">
        <f t="shared" si="194"/>
        <v>16.841819457086256</v>
      </c>
      <c r="Y125" s="381">
        <f t="shared" si="194"/>
        <v>13.129631742753784</v>
      </c>
      <c r="Z125" s="381">
        <f t="shared" si="194"/>
        <v>97.468334783195814</v>
      </c>
      <c r="AA125" s="381">
        <f t="shared" si="194"/>
        <v>-66.291636953639809</v>
      </c>
      <c r="AB125" s="381">
        <f t="shared" si="194"/>
        <v>8.8911393436639141</v>
      </c>
      <c r="AC125" s="381">
        <f t="shared" si="194"/>
        <v>15.369462159908217</v>
      </c>
      <c r="AD125" s="381">
        <f t="shared" si="194"/>
        <v>24.951254423145521</v>
      </c>
      <c r="AE125" s="381">
        <f t="shared" si="194"/>
        <v>16.499963865789052</v>
      </c>
      <c r="AF125" s="381">
        <f t="shared" si="194"/>
        <v>25.333153820556099</v>
      </c>
      <c r="AG125" s="381">
        <f t="shared" si="194"/>
        <v>35.704452334652522</v>
      </c>
      <c r="AH125" s="381">
        <f t="shared" si="194"/>
        <v>5.4523076505235473</v>
      </c>
      <c r="AI125" s="381">
        <f t="shared" si="194"/>
        <v>11.348144367114081</v>
      </c>
      <c r="AJ125" s="381">
        <f t="shared" si="194"/>
        <v>16.767631799350756</v>
      </c>
      <c r="AK125" s="381">
        <f t="shared" si="194"/>
        <v>12.028921827420763</v>
      </c>
      <c r="AL125" s="380"/>
      <c r="AM125" s="382"/>
      <c r="AN125" s="340"/>
      <c r="AO125" s="340"/>
      <c r="AP125" s="340"/>
      <c r="AQ125" s="340"/>
      <c r="AR125" s="340"/>
      <c r="AS125" s="340"/>
      <c r="AT125" s="340"/>
      <c r="AU125" s="340"/>
    </row>
    <row r="126" spans="1:49" s="378" customFormat="1">
      <c r="A126" s="370" t="s">
        <v>89</v>
      </c>
      <c r="B126" s="383"/>
      <c r="C126" s="376"/>
      <c r="D126" s="376">
        <f>MEDIAN(D236:D243)</f>
        <v>15.255000000000001</v>
      </c>
      <c r="E126" s="376">
        <f t="shared" ref="E126:AK126" si="196">MEDIAN(E236:E243)</f>
        <v>0.45500000000000002</v>
      </c>
      <c r="F126" s="376">
        <f t="shared" si="196"/>
        <v>534.98710000000005</v>
      </c>
      <c r="G126" s="376">
        <f t="shared" si="196"/>
        <v>582.46820000000002</v>
      </c>
      <c r="H126" s="376">
        <f t="shared" si="196"/>
        <v>1381.4360000000001</v>
      </c>
      <c r="I126" s="376">
        <f t="shared" si="196"/>
        <v>1.389061056049139</v>
      </c>
      <c r="J126" s="376">
        <f t="shared" si="196"/>
        <v>1.0591235694525101</v>
      </c>
      <c r="K126" s="376">
        <f t="shared" ref="K126" si="197">MEDIAN(K236:K243)</f>
        <v>0.41642297150899599</v>
      </c>
      <c r="L126" s="376">
        <f t="shared" si="196"/>
        <v>0.15920000000000001</v>
      </c>
      <c r="M126" s="376">
        <f t="shared" si="196"/>
        <v>4.4999999999995044E-4</v>
      </c>
      <c r="N126" s="376">
        <f t="shared" si="196"/>
        <v>0</v>
      </c>
      <c r="O126" s="376">
        <f t="shared" si="196"/>
        <v>0.25126999999999999</v>
      </c>
      <c r="P126" s="376">
        <f t="shared" si="196"/>
        <v>0.18312</v>
      </c>
      <c r="Q126" s="376">
        <f t="shared" si="196"/>
        <v>12.763949999999999</v>
      </c>
      <c r="R126" s="376">
        <f t="shared" si="196"/>
        <v>972.9896</v>
      </c>
      <c r="S126" s="376">
        <f t="shared" si="196"/>
        <v>2.1399999999999999E-2</v>
      </c>
      <c r="T126" s="376">
        <f t="shared" si="196"/>
        <v>8.6817999999999991</v>
      </c>
      <c r="U126" s="376">
        <f t="shared" si="196"/>
        <v>3.2144499999999998</v>
      </c>
      <c r="V126" s="376">
        <f t="shared" si="196"/>
        <v>1.9515500000000001</v>
      </c>
      <c r="W126" s="376">
        <f t="shared" si="196"/>
        <v>0.48810000000000003</v>
      </c>
      <c r="X126" s="376">
        <f t="shared" si="196"/>
        <v>4.9799999999999997E-2</v>
      </c>
      <c r="Y126" s="376">
        <f t="shared" si="196"/>
        <v>0.51265000000000005</v>
      </c>
      <c r="Z126" s="376">
        <f t="shared" si="196"/>
        <v>4.4999999999999999E-4</v>
      </c>
      <c r="AA126" s="376">
        <f t="shared" si="196"/>
        <v>-1.2302999999999999</v>
      </c>
      <c r="AB126" s="376">
        <f t="shared" si="196"/>
        <v>3.8210499999999996</v>
      </c>
      <c r="AC126" s="376">
        <f t="shared" si="196"/>
        <v>1.7641</v>
      </c>
      <c r="AD126" s="376">
        <f t="shared" si="196"/>
        <v>1.8249999999999999E-2</v>
      </c>
      <c r="AE126" s="376">
        <f t="shared" si="196"/>
        <v>0.5706</v>
      </c>
      <c r="AF126" s="376">
        <f t="shared" si="196"/>
        <v>3.1800000000000002E-2</v>
      </c>
      <c r="AG126" s="376">
        <f t="shared" si="196"/>
        <v>12.91545</v>
      </c>
      <c r="AH126" s="376">
        <f t="shared" si="196"/>
        <v>3.1347</v>
      </c>
      <c r="AI126" s="376">
        <f t="shared" si="196"/>
        <v>2.0539499999999999</v>
      </c>
      <c r="AJ126" s="376">
        <f t="shared" si="196"/>
        <v>5.0250000000000003E-2</v>
      </c>
      <c r="AK126" s="376">
        <f t="shared" si="196"/>
        <v>0.48560000000000003</v>
      </c>
      <c r="AL126" s="376"/>
      <c r="AM126" s="377"/>
      <c r="AN126" s="377"/>
      <c r="AO126" s="377"/>
      <c r="AP126" s="377"/>
      <c r="AQ126" s="377"/>
      <c r="AR126" s="377"/>
      <c r="AS126" s="377"/>
      <c r="AT126" s="377"/>
      <c r="AU126" s="340"/>
    </row>
    <row r="127" spans="1:49" s="378" customFormat="1">
      <c r="A127" s="370"/>
      <c r="B127" s="383"/>
      <c r="C127" s="376"/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376"/>
      <c r="R127" s="376"/>
      <c r="S127" s="376"/>
      <c r="T127" s="376"/>
      <c r="U127" s="376"/>
      <c r="V127" s="376"/>
      <c r="W127" s="376"/>
      <c r="X127" s="376"/>
      <c r="Y127" s="376"/>
      <c r="Z127" s="376"/>
      <c r="AA127" s="376"/>
      <c r="AB127" s="376"/>
      <c r="AC127" s="376"/>
      <c r="AD127" s="376"/>
      <c r="AE127" s="376"/>
      <c r="AF127" s="376"/>
      <c r="AG127" s="376"/>
      <c r="AH127" s="376"/>
      <c r="AI127" s="376"/>
      <c r="AJ127" s="376"/>
      <c r="AK127" s="376"/>
      <c r="AL127" s="376"/>
      <c r="AM127" s="377"/>
      <c r="AN127" s="377"/>
      <c r="AO127" s="377"/>
      <c r="AP127" s="377"/>
      <c r="AQ127" s="377"/>
      <c r="AR127" s="377"/>
      <c r="AS127" s="377"/>
      <c r="AT127" s="377"/>
      <c r="AU127" s="340"/>
    </row>
    <row r="128" spans="1:49" s="391" customFormat="1">
      <c r="A128" s="384" t="s">
        <v>153</v>
      </c>
      <c r="B128" s="385"/>
      <c r="C128" s="386"/>
      <c r="D128" s="387">
        <f>_xlfn.T.TEST(D237:D246,D227:D236,2,2)</f>
        <v>0.12093563354269496</v>
      </c>
      <c r="E128" s="387">
        <f>_xlfn.T.TEST(E237:E246,E227:E236,2,2)</f>
        <v>0.699162592020805</v>
      </c>
      <c r="F128" s="387">
        <f t="shared" ref="F128:AK128" si="198">_xlfn.T.TEST(F237:F246,F227:F236,2,2)</f>
        <v>0.62548658607374086</v>
      </c>
      <c r="G128" s="387">
        <f t="shared" si="198"/>
        <v>0.54496778799099532</v>
      </c>
      <c r="H128" s="387">
        <f t="shared" si="198"/>
        <v>0.70121831882389918</v>
      </c>
      <c r="I128" s="387">
        <f t="shared" si="198"/>
        <v>0.91977012007971104</v>
      </c>
      <c r="J128" s="387">
        <f t="shared" si="198"/>
        <v>0.7753230285561703</v>
      </c>
      <c r="K128" s="387">
        <f t="shared" ref="K128" si="199">_xlfn.T.TEST(K237:K246,K227:K236,2,2)</f>
        <v>0.4759034141714531</v>
      </c>
      <c r="L128" s="387">
        <f t="shared" si="198"/>
        <v>0.6377933518627894</v>
      </c>
      <c r="M128" s="387">
        <f t="shared" si="198"/>
        <v>0.35889704709430592</v>
      </c>
      <c r="N128" s="387" t="e">
        <f t="shared" si="198"/>
        <v>#DIV/0!</v>
      </c>
      <c r="O128" s="387">
        <f t="shared" si="198"/>
        <v>0.90787170844379683</v>
      </c>
      <c r="P128" s="387">
        <f t="shared" si="198"/>
        <v>0.76924688500978811</v>
      </c>
      <c r="Q128" s="387">
        <f t="shared" si="198"/>
        <v>0.45629864227205141</v>
      </c>
      <c r="R128" s="387">
        <f t="shared" si="198"/>
        <v>0.26032242268966777</v>
      </c>
      <c r="S128" s="387">
        <f t="shared" si="198"/>
        <v>0.48338274339327736</v>
      </c>
      <c r="T128" s="387">
        <f t="shared" si="198"/>
        <v>0.23119911747997282</v>
      </c>
      <c r="U128" s="387">
        <f t="shared" si="198"/>
        <v>0.21115217117496873</v>
      </c>
      <c r="V128" s="387">
        <f t="shared" si="198"/>
        <v>0.28142919696727098</v>
      </c>
      <c r="W128" s="387">
        <f t="shared" si="198"/>
        <v>0.47775710045810327</v>
      </c>
      <c r="X128" s="387">
        <f t="shared" si="198"/>
        <v>0.63996403604074559</v>
      </c>
      <c r="Y128" s="387">
        <f t="shared" si="198"/>
        <v>0.16873990981941178</v>
      </c>
      <c r="Z128" s="387">
        <f t="shared" si="198"/>
        <v>0.71081777891558606</v>
      </c>
      <c r="AA128" s="387">
        <f t="shared" si="198"/>
        <v>0.33533964227400948</v>
      </c>
      <c r="AB128" s="387">
        <f t="shared" si="198"/>
        <v>0.71456660302971708</v>
      </c>
      <c r="AC128" s="387">
        <f t="shared" si="198"/>
        <v>0.27350421721861179</v>
      </c>
      <c r="AD128" s="387">
        <f t="shared" si="198"/>
        <v>0.8129280916514412</v>
      </c>
      <c r="AE128" s="387">
        <f t="shared" si="198"/>
        <v>0.27873119790615725</v>
      </c>
      <c r="AF128" s="387">
        <f t="shared" si="198"/>
        <v>0.48157971108968123</v>
      </c>
      <c r="AG128" s="387">
        <f t="shared" si="198"/>
        <v>0.24184641010449814</v>
      </c>
      <c r="AH128" s="387">
        <f t="shared" si="198"/>
        <v>0.28208051305644727</v>
      </c>
      <c r="AI128" s="387">
        <f t="shared" si="198"/>
        <v>0.84856165415348461</v>
      </c>
      <c r="AJ128" s="387">
        <f t="shared" si="198"/>
        <v>0.6292624847444972</v>
      </c>
      <c r="AK128" s="387">
        <f t="shared" si="198"/>
        <v>0.58096995778699712</v>
      </c>
      <c r="AL128" s="388"/>
      <c r="AM128" s="389"/>
      <c r="AN128" s="388"/>
      <c r="AO128" s="388"/>
      <c r="AP128" s="388"/>
      <c r="AQ128" s="388"/>
      <c r="AR128" s="388"/>
      <c r="AS128" s="388"/>
      <c r="AT128" s="388"/>
      <c r="AU128" s="390"/>
      <c r="AV128" s="390"/>
      <c r="AW128" s="390"/>
    </row>
    <row r="129" spans="1:49" s="392" customFormat="1">
      <c r="B129" s="13"/>
      <c r="C129" s="393" t="s">
        <v>90</v>
      </c>
      <c r="D129" s="394">
        <f>(D122-D113)/D113</f>
        <v>-1.0562235944101259E-2</v>
      </c>
      <c r="E129" s="394">
        <f>(E122-E113)/E113</f>
        <v>1.6551724137930436E-3</v>
      </c>
      <c r="F129" s="394">
        <f t="shared" ref="F129:M129" si="200">(F122-F113)/F113</f>
        <v>-6.536909752125274E-3</v>
      </c>
      <c r="G129" s="394">
        <f t="shared" si="200"/>
        <v>-6.5258896329867828E-3</v>
      </c>
      <c r="H129" s="394">
        <f t="shared" si="200"/>
        <v>-4.9614946343608029E-3</v>
      </c>
      <c r="I129" s="394">
        <f t="shared" si="200"/>
        <v>-4.577692567528254E-3</v>
      </c>
      <c r="J129" s="394">
        <f t="shared" si="200"/>
        <v>-4.7618586220409594E-3</v>
      </c>
      <c r="K129" s="394">
        <f t="shared" ref="K129" si="201">(K122-K113)/K113</f>
        <v>1.7079573371614958E-4</v>
      </c>
      <c r="L129" s="394">
        <f t="shared" si="200"/>
        <v>-4.2881646655232031E-3</v>
      </c>
      <c r="M129" s="394">
        <f t="shared" si="200"/>
        <v>3.3333333333254382E-2</v>
      </c>
      <c r="N129" s="394" t="e">
        <f>(N122-N113)/N113</f>
        <v>#DIV/0!</v>
      </c>
      <c r="O129" s="394">
        <f t="shared" ref="O129:AK129" si="202">(O122-O113)/O113</f>
        <v>-2.1129819481095595E-2</v>
      </c>
      <c r="P129" s="394">
        <f t="shared" si="202"/>
        <v>-1.830292728243061E-2</v>
      </c>
      <c r="Q129" s="394">
        <f t="shared" si="202"/>
        <v>-0.17951929232205294</v>
      </c>
      <c r="R129" s="394">
        <f t="shared" si="202"/>
        <v>8.5373457752170277E-3</v>
      </c>
      <c r="S129" s="394">
        <f t="shared" si="202"/>
        <v>-5.7888762769579952E-2</v>
      </c>
      <c r="T129" s="394">
        <f t="shared" si="202"/>
        <v>-0.21792025406122364</v>
      </c>
      <c r="U129" s="394">
        <f t="shared" si="202"/>
        <v>4.3600726477868168E-2</v>
      </c>
      <c r="V129" s="394">
        <f t="shared" si="202"/>
        <v>0.10349684522184073</v>
      </c>
      <c r="W129" s="394">
        <f t="shared" si="202"/>
        <v>-7.2291799179698663E-2</v>
      </c>
      <c r="X129" s="394">
        <f t="shared" si="202"/>
        <v>7.4285714285714427E-2</v>
      </c>
      <c r="Y129" s="394">
        <f t="shared" si="202"/>
        <v>-9.2158586530008579E-2</v>
      </c>
      <c r="Z129" s="394">
        <f t="shared" si="202"/>
        <v>0.7096774193548393</v>
      </c>
      <c r="AA129" s="394">
        <f t="shared" si="202"/>
        <v>2.5170879895843787E-3</v>
      </c>
      <c r="AB129" s="394">
        <f t="shared" si="202"/>
        <v>5.9308897297401129E-3</v>
      </c>
      <c r="AC129" s="394">
        <f t="shared" si="202"/>
        <v>0.24860331077993483</v>
      </c>
      <c r="AD129" s="394">
        <f t="shared" si="202"/>
        <v>-9.7146739130434839E-2</v>
      </c>
      <c r="AE129" s="394">
        <f t="shared" si="202"/>
        <v>-0.22581935118383117</v>
      </c>
      <c r="AF129" s="394">
        <f t="shared" si="202"/>
        <v>-6.3564131668558385E-2</v>
      </c>
      <c r="AG129" s="394">
        <f t="shared" si="202"/>
        <v>-0.21944304173660964</v>
      </c>
      <c r="AH129" s="394">
        <f t="shared" si="202"/>
        <v>3.6349240926304476E-2</v>
      </c>
      <c r="AI129" s="394">
        <f t="shared" si="202"/>
        <v>2.0685594006064074E-2</v>
      </c>
      <c r="AJ129" s="394">
        <f t="shared" si="202"/>
        <v>7.698563296286251E-2</v>
      </c>
      <c r="AK129" s="394">
        <f t="shared" si="202"/>
        <v>-1.1038075158129778E-2</v>
      </c>
      <c r="AL129" s="395"/>
      <c r="AM129" s="395"/>
      <c r="AN129" s="395"/>
      <c r="AO129" s="395"/>
      <c r="AP129" s="395"/>
      <c r="AQ129" s="395"/>
      <c r="AR129" s="395"/>
      <c r="AS129" s="395"/>
      <c r="AT129" s="395"/>
      <c r="AU129" s="78"/>
      <c r="AV129" s="78"/>
      <c r="AW129" s="78"/>
    </row>
    <row r="130" spans="1:49">
      <c r="B130" s="140"/>
      <c r="C130" s="14"/>
      <c r="D130" s="15"/>
      <c r="E130" s="15"/>
      <c r="F130" s="223"/>
      <c r="G130" s="15"/>
      <c r="H130" s="223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23"/>
      <c r="AM130" s="23"/>
      <c r="AN130" s="23"/>
      <c r="AO130" s="23"/>
      <c r="AP130" s="23"/>
      <c r="AQ130" s="23"/>
      <c r="AR130" s="23"/>
      <c r="AS130" s="23"/>
      <c r="AT130" s="23"/>
      <c r="AU130" s="62"/>
      <c r="AV130" s="62"/>
      <c r="AW130" s="62"/>
    </row>
    <row r="131" spans="1:49">
      <c r="B131" s="140"/>
      <c r="C131" s="14"/>
      <c r="D131" s="15"/>
      <c r="E131" s="15"/>
      <c r="F131" s="223"/>
      <c r="G131" s="15"/>
      <c r="H131" s="223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23"/>
      <c r="AM131" s="23"/>
      <c r="AN131" s="23"/>
      <c r="AO131" s="23"/>
      <c r="AP131" s="23"/>
      <c r="AQ131" s="23"/>
      <c r="AR131" s="23"/>
      <c r="AS131" s="23"/>
      <c r="AT131" s="23"/>
      <c r="AU131" s="62"/>
      <c r="AV131" s="62"/>
      <c r="AW131" s="62"/>
    </row>
    <row r="132" spans="1:49">
      <c r="B132" s="140"/>
      <c r="C132" s="14"/>
      <c r="D132" s="15"/>
      <c r="E132" s="15"/>
      <c r="F132" s="223"/>
      <c r="G132" s="15"/>
      <c r="H132" s="223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23"/>
      <c r="AM132" s="23"/>
      <c r="AN132" s="23"/>
      <c r="AO132" s="23"/>
      <c r="AP132" s="23"/>
      <c r="AQ132" s="23"/>
      <c r="AR132" s="23"/>
      <c r="AS132" s="23"/>
      <c r="AT132" s="23"/>
      <c r="AU132" s="62"/>
      <c r="AV132" s="62"/>
      <c r="AW132" s="62"/>
    </row>
    <row r="133" spans="1:49">
      <c r="B133" s="140"/>
      <c r="C133" s="14"/>
      <c r="D133" s="15"/>
      <c r="E133" s="15"/>
      <c r="F133" s="223"/>
      <c r="G133" s="15"/>
      <c r="H133" s="223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2"/>
      <c r="T133" s="15"/>
      <c r="U133" s="15"/>
      <c r="V133" s="15"/>
      <c r="W133" s="15"/>
      <c r="X133" s="128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23"/>
      <c r="AM133" s="23"/>
      <c r="AN133" s="23"/>
      <c r="AO133" s="23"/>
      <c r="AP133" s="23"/>
      <c r="AQ133" s="23"/>
      <c r="AR133" s="23"/>
      <c r="AS133" s="23"/>
      <c r="AT133" s="23"/>
      <c r="AU133" s="62"/>
      <c r="AV133" s="62"/>
      <c r="AW133" s="62"/>
    </row>
    <row r="134" spans="1:49">
      <c r="A134" s="54" t="s">
        <v>72</v>
      </c>
      <c r="B134" s="55" t="s">
        <v>91</v>
      </c>
      <c r="C134" s="55" t="s">
        <v>159</v>
      </c>
      <c r="D134" s="56" t="s">
        <v>149</v>
      </c>
      <c r="E134" s="56" t="s">
        <v>73</v>
      </c>
      <c r="F134" s="216" t="s">
        <v>160</v>
      </c>
      <c r="G134" s="37" t="s">
        <v>160</v>
      </c>
      <c r="H134" s="234" t="s">
        <v>161</v>
      </c>
      <c r="I134" s="37" t="s">
        <v>109</v>
      </c>
      <c r="J134" s="55" t="s">
        <v>110</v>
      </c>
      <c r="K134" s="55" t="s">
        <v>990</v>
      </c>
      <c r="L134" s="55" t="s">
        <v>111</v>
      </c>
      <c r="M134" s="16" t="s">
        <v>154</v>
      </c>
      <c r="N134" s="55" t="s">
        <v>155</v>
      </c>
      <c r="O134" s="55" t="s">
        <v>113</v>
      </c>
      <c r="P134" s="55" t="s">
        <v>114</v>
      </c>
      <c r="Q134" s="21" t="s">
        <v>160</v>
      </c>
      <c r="R134" s="21" t="s">
        <v>151</v>
      </c>
      <c r="S134" s="146" t="s">
        <v>73</v>
      </c>
      <c r="T134" s="21" t="s">
        <v>78</v>
      </c>
      <c r="U134" s="21" t="s">
        <v>74</v>
      </c>
      <c r="V134" s="21" t="s">
        <v>75</v>
      </c>
      <c r="W134" s="21" t="s">
        <v>156</v>
      </c>
      <c r="X134" s="21" t="s">
        <v>76</v>
      </c>
      <c r="Y134" s="21" t="s">
        <v>77</v>
      </c>
      <c r="Z134" s="22" t="s">
        <v>73</v>
      </c>
      <c r="AA134" s="22" t="s">
        <v>78</v>
      </c>
      <c r="AB134" s="22" t="s">
        <v>74</v>
      </c>
      <c r="AC134" s="22" t="s">
        <v>75</v>
      </c>
      <c r="AD134" s="22" t="s">
        <v>76</v>
      </c>
      <c r="AE134" s="22" t="s">
        <v>77</v>
      </c>
      <c r="AF134" s="23" t="s">
        <v>73</v>
      </c>
      <c r="AG134" s="23" t="s">
        <v>78</v>
      </c>
      <c r="AH134" s="23" t="s">
        <v>74</v>
      </c>
      <c r="AI134" s="23" t="s">
        <v>75</v>
      </c>
      <c r="AJ134" s="23" t="s">
        <v>76</v>
      </c>
      <c r="AK134" s="23" t="s">
        <v>77</v>
      </c>
      <c r="AL134" s="62"/>
      <c r="AM134" s="62"/>
      <c r="AN134" s="62"/>
      <c r="AO134" s="62"/>
      <c r="AP134" s="62"/>
      <c r="AQ134" s="62"/>
      <c r="AR134" s="62"/>
      <c r="AS134" s="62"/>
      <c r="AT134" s="62"/>
    </row>
    <row r="135" spans="1:49">
      <c r="A135" s="57" t="s">
        <v>79</v>
      </c>
      <c r="B135" s="58" t="s">
        <v>79</v>
      </c>
      <c r="C135" s="58" t="s">
        <v>92</v>
      </c>
      <c r="D135" s="25" t="s">
        <v>83</v>
      </c>
      <c r="E135" s="25" t="s">
        <v>80</v>
      </c>
      <c r="F135" s="217" t="s">
        <v>96</v>
      </c>
      <c r="G135" s="24" t="s">
        <v>96</v>
      </c>
      <c r="H135" s="235" t="s">
        <v>96</v>
      </c>
      <c r="I135" s="24" t="s">
        <v>83</v>
      </c>
      <c r="J135" s="24" t="s">
        <v>83</v>
      </c>
      <c r="K135" s="24" t="s">
        <v>81</v>
      </c>
      <c r="L135" s="24" t="s">
        <v>83</v>
      </c>
      <c r="M135" s="24" t="s">
        <v>80</v>
      </c>
      <c r="N135" s="24" t="s">
        <v>83</v>
      </c>
      <c r="O135" s="24" t="s">
        <v>146</v>
      </c>
      <c r="P135" s="24" t="s">
        <v>147</v>
      </c>
      <c r="Q135" s="25" t="s">
        <v>96</v>
      </c>
      <c r="R135" s="25" t="s">
        <v>96</v>
      </c>
      <c r="S135" s="147" t="s">
        <v>80</v>
      </c>
      <c r="T135" s="25" t="s">
        <v>84</v>
      </c>
      <c r="U135" s="59" t="s">
        <v>81</v>
      </c>
      <c r="V135" s="25" t="s">
        <v>82</v>
      </c>
      <c r="W135" s="25" t="s">
        <v>82</v>
      </c>
      <c r="X135" s="25" t="s">
        <v>83</v>
      </c>
      <c r="Y135" s="25" t="s">
        <v>83</v>
      </c>
      <c r="Z135" s="26" t="s">
        <v>80</v>
      </c>
      <c r="AA135" s="26" t="s">
        <v>84</v>
      </c>
      <c r="AB135" s="60" t="s">
        <v>81</v>
      </c>
      <c r="AC135" s="26" t="s">
        <v>82</v>
      </c>
      <c r="AD135" s="26" t="s">
        <v>83</v>
      </c>
      <c r="AE135" s="26" t="s">
        <v>83</v>
      </c>
      <c r="AF135" s="24" t="s">
        <v>80</v>
      </c>
      <c r="AG135" s="24" t="s">
        <v>84</v>
      </c>
      <c r="AH135" s="61" t="s">
        <v>81</v>
      </c>
      <c r="AI135" s="24" t="s">
        <v>82</v>
      </c>
      <c r="AJ135" s="24" t="s">
        <v>83</v>
      </c>
      <c r="AK135" s="24" t="s">
        <v>83</v>
      </c>
      <c r="AL135" s="62"/>
      <c r="AM135" s="62"/>
      <c r="AN135" s="62"/>
      <c r="AO135" s="62"/>
      <c r="AP135" s="62"/>
      <c r="AQ135" s="62"/>
      <c r="AR135" s="62"/>
      <c r="AS135" s="62"/>
      <c r="AT135" s="62"/>
    </row>
    <row r="136" spans="1:49" s="77" customFormat="1">
      <c r="A136" s="72" t="s">
        <v>158</v>
      </c>
      <c r="B136" s="73"/>
      <c r="C136" s="74"/>
      <c r="D136" s="75"/>
      <c r="E136" s="74"/>
      <c r="F136" s="228"/>
      <c r="G136" s="76"/>
      <c r="H136" s="236"/>
      <c r="I136" s="74"/>
      <c r="J136" s="74"/>
      <c r="K136" s="74"/>
      <c r="L136" s="74"/>
      <c r="M136" s="74"/>
      <c r="N136" s="74"/>
      <c r="O136" s="74"/>
      <c r="P136" s="74"/>
      <c r="S136" s="144"/>
    </row>
    <row r="137" spans="1:49" s="79" customFormat="1">
      <c r="D137" s="80"/>
      <c r="E137" s="81"/>
      <c r="F137" s="229" t="s">
        <v>157</v>
      </c>
      <c r="G137" s="82"/>
      <c r="H137" s="229"/>
      <c r="I137" s="83"/>
      <c r="J137" s="84"/>
      <c r="K137" s="84"/>
      <c r="L137" s="84"/>
      <c r="M137" s="84"/>
      <c r="N137" s="84"/>
      <c r="O137" s="85"/>
      <c r="P137" s="85"/>
      <c r="Q137" s="86"/>
      <c r="R137" s="86"/>
      <c r="S137" s="153"/>
      <c r="T137" s="86"/>
      <c r="U137" s="86"/>
      <c r="V137" s="86"/>
      <c r="W137" s="86"/>
      <c r="X137" s="86"/>
      <c r="Y137" s="86"/>
      <c r="Z137" s="87"/>
      <c r="AA137" s="88"/>
      <c r="AB137" s="88"/>
      <c r="AC137" s="88"/>
      <c r="AD137" s="88"/>
      <c r="AE137" s="88"/>
      <c r="AF137" s="89"/>
      <c r="AG137" s="90"/>
      <c r="AH137" s="90"/>
      <c r="AI137" s="90"/>
      <c r="AJ137" s="90"/>
      <c r="AK137" s="90"/>
      <c r="AM137" s="91"/>
      <c r="AN137" s="91"/>
      <c r="AO137" s="91"/>
      <c r="AP137" s="91"/>
      <c r="AQ137" s="91"/>
      <c r="AR137" s="91"/>
    </row>
    <row r="138" spans="1:49" s="78" customFormat="1">
      <c r="A138" s="78" t="str">
        <f>'Full meta'!A2</f>
        <v>BITYA_OGPRCC_V_1784</v>
      </c>
      <c r="B138" s="78">
        <f>'Full meta'!B2</f>
        <v>2722</v>
      </c>
      <c r="C138" s="104"/>
      <c r="D138" s="105">
        <f>'Full bone'!BF2*'Full bone'!BC2</f>
        <v>15.47</v>
      </c>
      <c r="E138" s="106">
        <f>'Full bone'!Q2</f>
        <v>0.439</v>
      </c>
      <c r="F138" s="230">
        <f>'Full bone'!Z2</f>
        <v>499.42910000000001</v>
      </c>
      <c r="G138" s="107">
        <f>CORT!AE2</f>
        <v>543.5693</v>
      </c>
      <c r="H138" s="237">
        <f>CORT!AF2</f>
        <v>1301.605</v>
      </c>
      <c r="I138" s="108">
        <f>2*SQRT((MOI!$U2)/(PI()))</f>
        <v>1.389881926520248</v>
      </c>
      <c r="J138" s="108">
        <f>2*SQRT((MOI!$U2-MOI!T2)/(PI()))</f>
        <v>1.0617022658681137</v>
      </c>
      <c r="K138" s="108">
        <f>MOI!T2/MOI!U2</f>
        <v>0.41648815918692866</v>
      </c>
      <c r="L138" s="108">
        <f>CORT!Z2</f>
        <v>0.1623</v>
      </c>
      <c r="M138" s="109">
        <f>1-CORT!V2</f>
        <v>0</v>
      </c>
      <c r="N138" s="108" t="str">
        <f>CORT!AA2</f>
        <v>!    0.000</v>
      </c>
      <c r="O138" s="108">
        <f>MOI!O2+MOI!P2</f>
        <v>0.25237999999999999</v>
      </c>
      <c r="P138" s="108">
        <f>MOI!R2</f>
        <v>0.18393999999999999</v>
      </c>
      <c r="Q138" s="110">
        <f>'Full meta'!Z2</f>
        <v>-2.3754</v>
      </c>
      <c r="R138" s="110">
        <f>'Full meta'!AA2</f>
        <v>929.07870000000003</v>
      </c>
      <c r="S138" s="154">
        <f>'Full meta'!Q2</f>
        <v>1.6E-2</v>
      </c>
      <c r="T138" s="110">
        <f>'Full meta'!R2</f>
        <v>3.0870000000000002</v>
      </c>
      <c r="U138" s="110">
        <f>'Full meta'!S2</f>
        <v>3.8289</v>
      </c>
      <c r="V138" s="110">
        <f>'Full meta'!T2</f>
        <v>2.0074000000000001</v>
      </c>
      <c r="W138" s="110">
        <f>'Full meta'!AK2</f>
        <v>0.4229</v>
      </c>
      <c r="X138" s="110">
        <f>'Full meta'!U2</f>
        <v>4.7800000000000002E-2</v>
      </c>
      <c r="Y138" s="110">
        <f>'Full meta'!V2</f>
        <v>0.50149999999999995</v>
      </c>
      <c r="Z138" s="111">
        <f>'PROX meta'!Q2</f>
        <v>2.9999999999999997E-4</v>
      </c>
      <c r="AA138" s="112">
        <f>'PROX meta'!R2</f>
        <v>-2.5638999999999998</v>
      </c>
      <c r="AB138" s="112">
        <f>'PROX meta'!S2</f>
        <v>3.7915000000000001</v>
      </c>
      <c r="AC138" s="112">
        <f>'PROX meta'!T2</f>
        <v>1.6927000000000001</v>
      </c>
      <c r="AD138" s="112">
        <f>'PROX meta'!U2</f>
        <v>1.7999999999999999E-2</v>
      </c>
      <c r="AE138" s="112">
        <f>'PROX meta'!V2</f>
        <v>0.59060000000000001</v>
      </c>
      <c r="AF138" s="113">
        <f>'DIST meta'!Q2</f>
        <v>2.3599999999999999E-2</v>
      </c>
      <c r="AG138" s="20">
        <f>'DIST meta'!R2</f>
        <v>4.5964</v>
      </c>
      <c r="AH138" s="20">
        <f>'DIST meta'!S2</f>
        <v>3.7033999999999998</v>
      </c>
      <c r="AI138" s="20">
        <f>'DIST meta'!T2</f>
        <v>2.1406000000000001</v>
      </c>
      <c r="AJ138" s="20">
        <f>'DIST meta'!U2</f>
        <v>4.8000000000000001E-2</v>
      </c>
      <c r="AK138" s="20">
        <f>'DIST meta'!V2</f>
        <v>0.47139999999999999</v>
      </c>
    </row>
    <row r="139" spans="1:49" s="78" customFormat="1">
      <c r="A139" s="78" t="str">
        <f>'Full meta'!A3</f>
        <v>BITYA_OGPRCC_V_1758</v>
      </c>
      <c r="B139" s="78">
        <f>'Full meta'!B3</f>
        <v>2723</v>
      </c>
      <c r="C139" s="104"/>
      <c r="D139" s="105">
        <f>'Full bone'!BF3*'Full bone'!BC3</f>
        <v>15.44</v>
      </c>
      <c r="E139" s="106">
        <f>'Full bone'!Q3</f>
        <v>0.42099999999999999</v>
      </c>
      <c r="F139" s="230">
        <f>'Full bone'!Z3</f>
        <v>477.4273</v>
      </c>
      <c r="G139" s="107">
        <f>CORT!AE3</f>
        <v>505.03199999999998</v>
      </c>
      <c r="H139" s="237">
        <f>CORT!AF3</f>
        <v>1279.4670000000001</v>
      </c>
      <c r="I139" s="108">
        <f>2*SQRT((MOI!$U3)/(PI()))</f>
        <v>1.5097780722204084</v>
      </c>
      <c r="J139" s="108">
        <f>2*SQRT((MOI!$U3-MOI!T3)/(PI()))</f>
        <v>1.1869025642763937</v>
      </c>
      <c r="K139" s="108">
        <f>MOI!T3/MOI!U3</f>
        <v>0.38197803670975167</v>
      </c>
      <c r="L139" s="108">
        <f>CORT!Z3</f>
        <v>0.15140000000000001</v>
      </c>
      <c r="M139" s="109">
        <f>1-CORT!V3</f>
        <v>9.9999999999988987E-5</v>
      </c>
      <c r="N139" s="108" t="str">
        <f>CORT!AA3</f>
        <v>!    0.000</v>
      </c>
      <c r="O139" s="108">
        <f>MOI!O3+MOI!P3</f>
        <v>0.3306</v>
      </c>
      <c r="P139" s="108">
        <f>MOI!R3</f>
        <v>0.21301999999999999</v>
      </c>
      <c r="Q139" s="110">
        <f>'Full meta'!Z3</f>
        <v>3.6375000000000002</v>
      </c>
      <c r="R139" s="110">
        <f>'Full meta'!AA3</f>
        <v>893.41120000000001</v>
      </c>
      <c r="S139" s="154">
        <f>'Full meta'!Q3</f>
        <v>1.5299999999999999E-2</v>
      </c>
      <c r="T139" s="110">
        <f>'Full meta'!R3</f>
        <v>3.177</v>
      </c>
      <c r="U139" s="110">
        <f>'Full meta'!S3</f>
        <v>3.4089</v>
      </c>
      <c r="V139" s="110">
        <f>'Full meta'!T3</f>
        <v>1.87</v>
      </c>
      <c r="W139" s="110">
        <f>'Full meta'!AK3</f>
        <v>0.47</v>
      </c>
      <c r="X139" s="110">
        <f>'Full meta'!U3</f>
        <v>4.3299999999999998E-2</v>
      </c>
      <c r="Y139" s="110">
        <f>'Full meta'!V3</f>
        <v>0.53639999999999999</v>
      </c>
      <c r="Z139" s="111">
        <f>'PROX meta'!Q3</f>
        <v>5.0000000000000001E-4</v>
      </c>
      <c r="AA139" s="112">
        <f>'PROX meta'!R3</f>
        <v>-1.3185</v>
      </c>
      <c r="AB139" s="112">
        <f>'PROX meta'!S3</f>
        <v>3.6425999999999998</v>
      </c>
      <c r="AC139" s="112">
        <f>'PROX meta'!T3</f>
        <v>1.6101000000000001</v>
      </c>
      <c r="AD139" s="112">
        <f>'PROX meta'!U3</f>
        <v>1.72E-2</v>
      </c>
      <c r="AE139" s="112">
        <f>'PROX meta'!V3</f>
        <v>0.62439999999999996</v>
      </c>
      <c r="AF139" s="113">
        <f>'DIST meta'!Q3</f>
        <v>2.35E-2</v>
      </c>
      <c r="AG139" s="20">
        <f>'DIST meta'!R3</f>
        <v>4.9406999999999996</v>
      </c>
      <c r="AH139" s="20">
        <f>'DIST meta'!S3</f>
        <v>3.2648000000000001</v>
      </c>
      <c r="AI139" s="20">
        <f>'DIST meta'!T3</f>
        <v>2.0686</v>
      </c>
      <c r="AJ139" s="20">
        <f>'DIST meta'!U3</f>
        <v>4.36E-2</v>
      </c>
      <c r="AK139" s="20">
        <f>'DIST meta'!V3</f>
        <v>0.48299999999999998</v>
      </c>
    </row>
    <row r="140" spans="1:49" s="78" customFormat="1">
      <c r="C140" s="104"/>
      <c r="D140" s="105"/>
      <c r="E140" s="106"/>
      <c r="F140" s="230"/>
      <c r="G140" s="107"/>
      <c r="H140" s="237"/>
      <c r="I140" s="108"/>
      <c r="J140" s="108"/>
      <c r="K140" s="108"/>
      <c r="L140" s="108"/>
      <c r="M140" s="109"/>
      <c r="N140" s="108"/>
      <c r="O140" s="108"/>
      <c r="P140" s="108"/>
      <c r="Q140" s="110"/>
      <c r="R140" s="110"/>
      <c r="S140" s="154"/>
      <c r="T140" s="110"/>
      <c r="U140" s="110"/>
      <c r="V140" s="110"/>
      <c r="W140" s="110"/>
      <c r="X140" s="110"/>
      <c r="Y140" s="110"/>
      <c r="Z140" s="111"/>
      <c r="AA140" s="112"/>
      <c r="AB140" s="112"/>
      <c r="AC140" s="112"/>
      <c r="AD140" s="112"/>
      <c r="AE140" s="112"/>
      <c r="AF140" s="113"/>
      <c r="AG140" s="20"/>
      <c r="AH140" s="20"/>
      <c r="AI140" s="20"/>
      <c r="AJ140" s="20"/>
      <c r="AK140" s="20"/>
    </row>
    <row r="141" spans="1:49" s="316" customFormat="1">
      <c r="A141" s="316" t="str">
        <f>'Full meta'!A5</f>
        <v>BITYA_OGPRCC_V_1_2</v>
      </c>
      <c r="B141" s="316">
        <f>'Full meta'!B5</f>
        <v>2725</v>
      </c>
      <c r="C141" s="318"/>
      <c r="D141" s="319">
        <f>'Full bone'!BF5*'Full bone'!BC5</f>
        <v>15.24</v>
      </c>
      <c r="E141" s="320">
        <f>'Full bone'!Q5</f>
        <v>0.45700000000000002</v>
      </c>
      <c r="F141" s="321">
        <f>'Full bone'!Z5</f>
        <v>518.83439999999996</v>
      </c>
      <c r="G141" s="322">
        <f>CORT!AE5</f>
        <v>559.1481</v>
      </c>
      <c r="H141" s="322">
        <f>CORT!AF5</f>
        <v>1295.5920000000001</v>
      </c>
      <c r="I141" s="317">
        <f>2*SQRT((MOI!$U5)/(PI()))</f>
        <v>1.3909990920761919</v>
      </c>
      <c r="J141" s="317">
        <f>2*SQRT((MOI!$U5-MOI!T5)/(PI()))</f>
        <v>1.0554477770521102</v>
      </c>
      <c r="K141" s="317">
        <f>MOI!T5/MOI!U5</f>
        <v>0.42426874609285031</v>
      </c>
      <c r="L141" s="317">
        <f>CORT!Z5</f>
        <v>0.1603</v>
      </c>
      <c r="M141" s="323">
        <f>1-CORT!V5</f>
        <v>1.9999999999997797E-4</v>
      </c>
      <c r="N141" s="317" t="str">
        <f>CORT!AA5</f>
        <v>!    0.010</v>
      </c>
      <c r="O141" s="317">
        <f>MOI!O5+MOI!P5</f>
        <v>0.25475000000000003</v>
      </c>
      <c r="P141" s="317">
        <f>MOI!R5</f>
        <v>0.18776999999999999</v>
      </c>
      <c r="Q141" s="324">
        <f>'Full meta'!Z5</f>
        <v>7.0540000000000003</v>
      </c>
      <c r="R141" s="324">
        <f>'Full meta'!AA5</f>
        <v>916.9162</v>
      </c>
      <c r="S141" s="325">
        <f>'Full meta'!Q5</f>
        <v>2.0199999999999999E-2</v>
      </c>
      <c r="T141" s="324">
        <f>'Full meta'!R5</f>
        <v>12.9276</v>
      </c>
      <c r="U141" s="324">
        <f>'Full meta'!S5</f>
        <v>2.9731999999999998</v>
      </c>
      <c r="V141" s="324">
        <f>'Full meta'!T5</f>
        <v>1.6554</v>
      </c>
      <c r="W141" s="324">
        <f>'Full meta'!AK5</f>
        <v>0.53290000000000004</v>
      </c>
      <c r="X141" s="324">
        <f>'Full meta'!U5</f>
        <v>4.6100000000000002E-2</v>
      </c>
      <c r="Y141" s="324">
        <f>'Full meta'!V5</f>
        <v>0.60799999999999998</v>
      </c>
      <c r="Z141" s="326">
        <f>'PROX meta'!Q5</f>
        <v>5.9999999999999995E-4</v>
      </c>
      <c r="AA141" s="327">
        <f>'PROX meta'!R5</f>
        <v>0</v>
      </c>
      <c r="AB141" s="327">
        <f>'PROX meta'!S5</f>
        <v>3.6194999999999999</v>
      </c>
      <c r="AC141" s="327">
        <f>'PROX meta'!T5</f>
        <v>1.9254</v>
      </c>
      <c r="AD141" s="327">
        <f>'PROX meta'!U5</f>
        <v>1.77E-2</v>
      </c>
      <c r="AE141" s="327">
        <f>'PROX meta'!V5</f>
        <v>0.52129999999999999</v>
      </c>
      <c r="AF141" s="328">
        <f>'DIST meta'!Q5</f>
        <v>3.0200000000000001E-2</v>
      </c>
      <c r="AG141" s="329">
        <f>'DIST meta'!R5</f>
        <v>19.494399999999999</v>
      </c>
      <c r="AH141" s="329">
        <f>'DIST meta'!S5</f>
        <v>2.7749000000000001</v>
      </c>
      <c r="AI141" s="329">
        <f>'DIST meta'!T5</f>
        <v>1.6874</v>
      </c>
      <c r="AJ141" s="329">
        <f>'DIST meta'!U5</f>
        <v>4.6300000000000001E-2</v>
      </c>
      <c r="AK141" s="329">
        <f>'DIST meta'!V5</f>
        <v>0.60150000000000003</v>
      </c>
    </row>
    <row r="142" spans="1:49" s="78" customFormat="1">
      <c r="A142" s="78" t="str">
        <f>'Full meta'!A6</f>
        <v>BITYA_OGPRCC_V_2_1</v>
      </c>
      <c r="B142" s="78">
        <f>'Full meta'!B6</f>
        <v>2726</v>
      </c>
      <c r="C142" s="104"/>
      <c r="D142" s="105">
        <f>'Full bone'!BF6*'Full bone'!BC6</f>
        <v>14.82</v>
      </c>
      <c r="E142" s="106">
        <f>'Full bone'!Q6</f>
        <v>0.45200000000000001</v>
      </c>
      <c r="F142" s="230">
        <f>'Full bone'!Z6</f>
        <v>512.95809999999994</v>
      </c>
      <c r="G142" s="107">
        <f>CORT!AE6</f>
        <v>548.21559999999999</v>
      </c>
      <c r="H142" s="237">
        <f>CORT!AF6</f>
        <v>1296.1389999999999</v>
      </c>
      <c r="I142" s="108">
        <f>2*SQRT((MOI!$U6)/(PI()))</f>
        <v>1.3920970688368517</v>
      </c>
      <c r="J142" s="108">
        <f>2*SQRT((MOI!$U6-MOI!T6)/(PI()))</f>
        <v>1.0688377713730108</v>
      </c>
      <c r="K142" s="108">
        <f>MOI!T6/MOI!U6</f>
        <v>0.41049899806182455</v>
      </c>
      <c r="L142" s="108">
        <f>CORT!Z6</f>
        <v>0.15359999999999999</v>
      </c>
      <c r="M142" s="109">
        <f>1-CORT!V6</f>
        <v>3.9999999999995595E-4</v>
      </c>
      <c r="N142" s="108" t="str">
        <f>CORT!AA6</f>
        <v>!    0.000</v>
      </c>
      <c r="O142" s="108">
        <f>MOI!O6+MOI!P6</f>
        <v>0.25019000000000002</v>
      </c>
      <c r="P142" s="108">
        <f>MOI!R6</f>
        <v>0.18476000000000001</v>
      </c>
      <c r="Q142" s="110">
        <f>'Full meta'!Z6</f>
        <v>-7.8417000000000003</v>
      </c>
      <c r="R142" s="110">
        <f>'Full meta'!AA6</f>
        <v>929.76189999999997</v>
      </c>
      <c r="S142" s="154">
        <f>'Full meta'!Q6</f>
        <v>1.2E-2</v>
      </c>
      <c r="T142" s="110">
        <f>'Full meta'!R6</f>
        <v>2.9232999999999998</v>
      </c>
      <c r="U142" s="110">
        <f>'Full meta'!S6</f>
        <v>3.5478000000000001</v>
      </c>
      <c r="V142" s="110">
        <f>'Full meta'!T6</f>
        <v>1.6418999999999999</v>
      </c>
      <c r="W142" s="110">
        <f>'Full meta'!AK6</f>
        <v>0.29959999999999998</v>
      </c>
      <c r="X142" s="110">
        <f>'Full meta'!U6</f>
        <v>4.8899999999999999E-2</v>
      </c>
      <c r="Y142" s="110">
        <f>'Full meta'!V6</f>
        <v>0.60840000000000005</v>
      </c>
      <c r="Z142" s="111">
        <f>'PROX meta'!Q6</f>
        <v>2.9999999999999997E-4</v>
      </c>
      <c r="AA142" s="112">
        <f>'PROX meta'!R6</f>
        <v>-1.3178000000000001</v>
      </c>
      <c r="AB142" s="112">
        <f>'PROX meta'!S6</f>
        <v>3.3449</v>
      </c>
      <c r="AC142" s="112" t="str">
        <f>'PROX meta'!T6</f>
        <v>!    2.634</v>
      </c>
      <c r="AD142" s="112">
        <f>'PROX meta'!U6</f>
        <v>1.61E-2</v>
      </c>
      <c r="AE142" s="112" t="str">
        <f>'PROX meta'!V6</f>
        <v>!    0.379</v>
      </c>
      <c r="AF142" s="113">
        <f>'DIST meta'!Q6</f>
        <v>1.7399999999999999E-2</v>
      </c>
      <c r="AG142" s="20">
        <f>'DIST meta'!R6</f>
        <v>4.2793999999999999</v>
      </c>
      <c r="AH142" s="20">
        <f>'DIST meta'!S6</f>
        <v>3.4049</v>
      </c>
      <c r="AI142" s="20">
        <f>'DIST meta'!T6</f>
        <v>1.7930999999999999</v>
      </c>
      <c r="AJ142" s="20">
        <f>'DIST meta'!U6</f>
        <v>4.9099999999999998E-2</v>
      </c>
      <c r="AK142" s="20">
        <f>'DIST meta'!V6</f>
        <v>0.55720000000000003</v>
      </c>
    </row>
    <row r="143" spans="1:49" s="316" customFormat="1">
      <c r="A143" s="316" t="str">
        <f>'Full meta'!A7</f>
        <v>BITYA_OGPRCC_V_2_2</v>
      </c>
      <c r="B143" s="316">
        <f>'Full meta'!B7</f>
        <v>2727</v>
      </c>
      <c r="C143" s="318"/>
      <c r="D143" s="319">
        <f>'Full bone'!BF7*'Full bone'!BC7</f>
        <v>15.69</v>
      </c>
      <c r="E143" s="320">
        <f>'Full bone'!Q7</f>
        <v>0.46</v>
      </c>
      <c r="F143" s="321">
        <f>'Full bone'!Z7</f>
        <v>540.15279999999996</v>
      </c>
      <c r="G143" s="322">
        <f>CORT!AE7</f>
        <v>618.59389999999996</v>
      </c>
      <c r="H143" s="322">
        <f>CORT!AF7</f>
        <v>1361.3240000000001</v>
      </c>
      <c r="I143" s="317">
        <f>2*SQRT((MOI!$U7)/(PI()))</f>
        <v>1.3816034138172606</v>
      </c>
      <c r="J143" s="317">
        <f>2*SQRT((MOI!$U7-MOI!T7)/(PI()))</f>
        <v>1.0266576315004481</v>
      </c>
      <c r="K143" s="317">
        <f>MOI!T7/MOI!U7</f>
        <v>0.44781515351623208</v>
      </c>
      <c r="L143" s="317">
        <f>CORT!Z7</f>
        <v>0.16889999999999999</v>
      </c>
      <c r="M143" s="323">
        <f>1-CORT!V7</f>
        <v>9.9999999999988987E-5</v>
      </c>
      <c r="N143" s="317" t="str">
        <f>CORT!AA7</f>
        <v>!    0.000</v>
      </c>
      <c r="O143" s="317">
        <f>MOI!O7+MOI!P7</f>
        <v>0.26490999999999998</v>
      </c>
      <c r="P143" s="317">
        <f>MOI!R7</f>
        <v>0.18825</v>
      </c>
      <c r="Q143" s="324">
        <f>'Full meta'!Z7</f>
        <v>9.2405000000000008</v>
      </c>
      <c r="R143" s="324">
        <f>'Full meta'!AA7</f>
        <v>957.77660000000003</v>
      </c>
      <c r="S143" s="325">
        <f>'Full meta'!Q7</f>
        <v>2.4799999999999999E-2</v>
      </c>
      <c r="T143" s="324">
        <f>'Full meta'!R7</f>
        <v>5.7643000000000004</v>
      </c>
      <c r="U143" s="324">
        <f>'Full meta'!S7</f>
        <v>3.5289999999999999</v>
      </c>
      <c r="V143" s="324">
        <f>'Full meta'!T7</f>
        <v>2.1105999999999998</v>
      </c>
      <c r="W143" s="324">
        <f>'Full meta'!AK7</f>
        <v>0.63880000000000003</v>
      </c>
      <c r="X143" s="324">
        <f>'Full meta'!U7</f>
        <v>4.9099999999999998E-2</v>
      </c>
      <c r="Y143" s="324">
        <f>'Full meta'!V7</f>
        <v>0.47610000000000002</v>
      </c>
      <c r="Z143" s="326">
        <f>'PROX meta'!Q7</f>
        <v>1.9E-3</v>
      </c>
      <c r="AA143" s="327">
        <f>'PROX meta'!R7</f>
        <v>-0.4007</v>
      </c>
      <c r="AB143" s="327">
        <f>'PROX meta'!S7</f>
        <v>3.9712000000000001</v>
      </c>
      <c r="AC143" s="327">
        <f>'PROX meta'!T7</f>
        <v>2.0152000000000001</v>
      </c>
      <c r="AD143" s="327">
        <f>'PROX meta'!U7</f>
        <v>2.1999999999999999E-2</v>
      </c>
      <c r="AE143" s="327">
        <f>'PROX meta'!V7</f>
        <v>0.50749999999999995</v>
      </c>
      <c r="AF143" s="328">
        <f>'DIST meta'!Q7</f>
        <v>3.6299999999999999E-2</v>
      </c>
      <c r="AG143" s="329">
        <f>'DIST meta'!R7</f>
        <v>8.6623999999999999</v>
      </c>
      <c r="AH143" s="329">
        <f>'DIST meta'!S7</f>
        <v>3.2069999999999999</v>
      </c>
      <c r="AI143" s="329">
        <f>'DIST meta'!T7</f>
        <v>2.1909999999999998</v>
      </c>
      <c r="AJ143" s="329">
        <f>'DIST meta'!U7</f>
        <v>4.9799999999999997E-2</v>
      </c>
      <c r="AK143" s="329">
        <f>'DIST meta'!V7</f>
        <v>0.45519999999999999</v>
      </c>
    </row>
    <row r="144" spans="1:49" s="78" customFormat="1">
      <c r="A144" s="78" t="str">
        <f>'Full meta'!A8</f>
        <v>BITYA_OGPRCC_V_1785</v>
      </c>
      <c r="B144" s="78">
        <f>'Full meta'!B8</f>
        <v>2728</v>
      </c>
      <c r="C144" s="104"/>
      <c r="D144" s="105">
        <f>'Full bone'!BF8*'Full bone'!BC8</f>
        <v>15.14</v>
      </c>
      <c r="E144" s="106">
        <f>'Full bone'!Q8</f>
        <v>0.46</v>
      </c>
      <c r="F144" s="230">
        <f>'Full bone'!Z8</f>
        <v>541.24609999999996</v>
      </c>
      <c r="G144" s="107">
        <f>CORT!AE8</f>
        <v>579.51009999999997</v>
      </c>
      <c r="H144" s="237">
        <f>CORT!AF8</f>
        <v>1364.194</v>
      </c>
      <c r="I144" s="108">
        <f>2*SQRT((MOI!$U8)/(PI()))</f>
        <v>1.3776488413863412</v>
      </c>
      <c r="J144" s="108">
        <f>2*SQRT((MOI!$U8-MOI!T8)/(PI()))</f>
        <v>1.0500597343678364</v>
      </c>
      <c r="K144" s="108">
        <f>MOI!T8/MOI!U8</f>
        <v>0.41903369067904628</v>
      </c>
      <c r="L144" s="108">
        <f>CORT!Z8</f>
        <v>0.15890000000000001</v>
      </c>
      <c r="M144" s="109">
        <f>1-CORT!V8</f>
        <v>8.0000000000002292E-4</v>
      </c>
      <c r="N144" s="108" t="str">
        <f>CORT!AA8</f>
        <v>!    0.000</v>
      </c>
      <c r="O144" s="108">
        <f>MOI!O8+MOI!P8</f>
        <v>0.24296000000000001</v>
      </c>
      <c r="P144" s="108">
        <f>MOI!R8</f>
        <v>0.17693</v>
      </c>
      <c r="Q144" s="110">
        <f>'Full meta'!Z8</f>
        <v>-7.2949999999999999</v>
      </c>
      <c r="R144" s="110">
        <f>'Full meta'!AA8</f>
        <v>927.98540000000003</v>
      </c>
      <c r="S144" s="154">
        <f>'Full meta'!Q8</f>
        <v>1.41E-2</v>
      </c>
      <c r="T144" s="110">
        <f>'Full meta'!R8</f>
        <v>4.1855000000000002</v>
      </c>
      <c r="U144" s="110">
        <f>'Full meta'!S8</f>
        <v>3.5545</v>
      </c>
      <c r="V144" s="110">
        <f>'Full meta'!T8</f>
        <v>1.853</v>
      </c>
      <c r="W144" s="110">
        <f>'Full meta'!AK8</f>
        <v>0.40600000000000003</v>
      </c>
      <c r="X144" s="110">
        <f>'Full meta'!U8</f>
        <v>4.5900000000000003E-2</v>
      </c>
      <c r="Y144" s="110">
        <f>'Full meta'!V8</f>
        <v>0.57040000000000002</v>
      </c>
      <c r="Z144" s="111">
        <f>'PROX meta'!Q8</f>
        <v>6.9999999999999999E-4</v>
      </c>
      <c r="AA144" s="112">
        <f>'PROX meta'!R8</f>
        <v>-2.6686000000000001</v>
      </c>
      <c r="AB144" s="112">
        <f>'PROX meta'!S8</f>
        <v>3.9710000000000001</v>
      </c>
      <c r="AC144" s="112">
        <f>'PROX meta'!T8</f>
        <v>1.6615</v>
      </c>
      <c r="AD144" s="112">
        <f>'PROX meta'!U8</f>
        <v>1.9599999999999999E-2</v>
      </c>
      <c r="AE144" s="112">
        <f>'PROX meta'!V8</f>
        <v>0.63849999999999996</v>
      </c>
      <c r="AF144" s="113">
        <f>'DIST meta'!Q8</f>
        <v>2.06E-2</v>
      </c>
      <c r="AG144" s="20">
        <f>'DIST meta'!R8</f>
        <v>6.1961000000000004</v>
      </c>
      <c r="AH144" s="20">
        <f>'DIST meta'!S8</f>
        <v>3.3765999999999998</v>
      </c>
      <c r="AI144" s="20">
        <f>'DIST meta'!T8</f>
        <v>1.9214</v>
      </c>
      <c r="AJ144" s="20">
        <f>'DIST meta'!U8</f>
        <v>4.6399999999999997E-2</v>
      </c>
      <c r="AK144" s="20">
        <f>'DIST meta'!V8</f>
        <v>0.54300000000000004</v>
      </c>
    </row>
    <row r="145" spans="1:37" s="78" customFormat="1">
      <c r="A145" s="78" t="str">
        <f>'Full meta'!A9</f>
        <v>BITYA_OGPRCC_V_1760</v>
      </c>
      <c r="B145" s="78">
        <f>'Full meta'!B9</f>
        <v>2729</v>
      </c>
      <c r="C145" s="104"/>
      <c r="D145" s="105">
        <f>'Full bone'!BF9*'Full bone'!BC9</f>
        <v>15.540000000000001</v>
      </c>
      <c r="E145" s="106">
        <f>'Full bone'!Q9</f>
        <v>0.43099999999999999</v>
      </c>
      <c r="F145" s="230">
        <f>'Full bone'!Z9</f>
        <v>512.6848</v>
      </c>
      <c r="G145" s="107">
        <f>CORT!AE9</f>
        <v>584.97630000000004</v>
      </c>
      <c r="H145" s="237">
        <f>CORT!AF9</f>
        <v>1380.32</v>
      </c>
      <c r="I145" s="108">
        <f>2*SQRT((MOI!$U9)/(PI()))</f>
        <v>1.4591037806652636</v>
      </c>
      <c r="J145" s="108">
        <f>2*SQRT((MOI!$U9-MOI!T9)/(PI()))</f>
        <v>1.1156526259310076</v>
      </c>
      <c r="K145" s="108">
        <f>MOI!T9/MOI!U9</f>
        <v>0.41536391364152864</v>
      </c>
      <c r="L145" s="108">
        <f>CORT!Z9</f>
        <v>0.16569999999999999</v>
      </c>
      <c r="M145" s="109">
        <f>1-CORT!V9</f>
        <v>9.9999999999988987E-5</v>
      </c>
      <c r="N145" s="108" t="str">
        <f>CORT!AA9</f>
        <v>!    0.000</v>
      </c>
      <c r="O145" s="108">
        <f>MOI!O9+MOI!P9</f>
        <v>0.30401</v>
      </c>
      <c r="P145" s="108">
        <f>MOI!R9</f>
        <v>0.21110999999999999</v>
      </c>
      <c r="Q145" s="110">
        <f>'Full meta'!Z9</f>
        <v>3.5009000000000001</v>
      </c>
      <c r="R145" s="110">
        <f>'Full meta'!AA9</f>
        <v>946.29740000000004</v>
      </c>
      <c r="S145" s="154">
        <f>'Full meta'!Q9</f>
        <v>1.6400000000000001E-2</v>
      </c>
      <c r="T145" s="110">
        <f>'Full meta'!R9</f>
        <v>7.9945000000000004</v>
      </c>
      <c r="U145" s="110">
        <f>'Full meta'!S9</f>
        <v>2.9769000000000001</v>
      </c>
      <c r="V145" s="110">
        <f>'Full meta'!T9</f>
        <v>1.8424</v>
      </c>
      <c r="W145" s="110">
        <f>'Full meta'!AK9</f>
        <v>0.49859999999999999</v>
      </c>
      <c r="X145" s="110">
        <f>'Full meta'!U9</f>
        <v>0.04</v>
      </c>
      <c r="Y145" s="110">
        <f>'Full meta'!V9</f>
        <v>0.54059999999999997</v>
      </c>
      <c r="Z145" s="111">
        <f>'PROX meta'!Q9</f>
        <v>2.0000000000000001E-4</v>
      </c>
      <c r="AA145" s="112">
        <f>'PROX meta'!R9</f>
        <v>-2.2877999999999998</v>
      </c>
      <c r="AB145" s="112">
        <f>'PROX meta'!S9</f>
        <v>3.9504999999999999</v>
      </c>
      <c r="AC145" s="112">
        <f>'PROX meta'!T9</f>
        <v>1.7947</v>
      </c>
      <c r="AD145" s="112">
        <f>'PROX meta'!U9</f>
        <v>1.6199999999999999E-2</v>
      </c>
      <c r="AE145" s="112">
        <f>'PROX meta'!V9</f>
        <v>0.55689999999999995</v>
      </c>
      <c r="AF145" s="113">
        <f>'DIST meta'!Q9</f>
        <v>2.4400000000000002E-2</v>
      </c>
      <c r="AG145" s="20">
        <f>'DIST meta'!R9</f>
        <v>11.982200000000001</v>
      </c>
      <c r="AH145" s="20">
        <f>'DIST meta'!S9</f>
        <v>2.9005000000000001</v>
      </c>
      <c r="AI145" s="20">
        <f>'DIST meta'!T9</f>
        <v>1.9278999999999999</v>
      </c>
      <c r="AJ145" s="20">
        <f>'DIST meta'!U9</f>
        <v>4.0099999999999997E-2</v>
      </c>
      <c r="AK145" s="20">
        <f>'DIST meta'!V9</f>
        <v>0.51659999999999995</v>
      </c>
    </row>
    <row r="146" spans="1:37" s="114" customFormat="1">
      <c r="A146" s="114" t="str">
        <f>'Full meta'!A17</f>
        <v>BITYA_OGPRCC_10ng_1799</v>
      </c>
      <c r="B146" s="114">
        <f>'Full meta'!B17</f>
        <v>2730</v>
      </c>
      <c r="C146" s="115"/>
      <c r="D146" s="116">
        <f>'Full bone'!BF17*'Full bone'!BC17</f>
        <v>15.540000000000001</v>
      </c>
      <c r="E146" s="117">
        <f>'Full bone'!Q17</f>
        <v>0.46100000000000002</v>
      </c>
      <c r="F146" s="231">
        <f>'Full bone'!Z17</f>
        <v>552.72529999999995</v>
      </c>
      <c r="G146" s="118">
        <f>CORT!AE17</f>
        <v>602.05849999999998</v>
      </c>
      <c r="H146" s="238">
        <f>CORT!AF17</f>
        <v>1386.8789999999999</v>
      </c>
      <c r="I146" s="119">
        <f>2*SQRT((MOI!$U17)/(PI()))</f>
        <v>1.4432759126298826</v>
      </c>
      <c r="J146" s="119">
        <f>2*SQRT((MOI!$U17-MOI!T17)/(PI()))</f>
        <v>1.0953417836474348</v>
      </c>
      <c r="K146" s="119">
        <f>MOI!T17/MOI!U17</f>
        <v>0.42402904609968095</v>
      </c>
      <c r="L146" s="119">
        <f>CORT!Z17</f>
        <v>0.16750000000000001</v>
      </c>
      <c r="M146" s="120">
        <f>1-CORT!V17</f>
        <v>6.0000000000004494E-4</v>
      </c>
      <c r="N146" s="119" t="str">
        <f>CORT!AA17</f>
        <v>!    0.000</v>
      </c>
      <c r="O146" s="119">
        <f>MOI!O17+MOI!P17</f>
        <v>0.30027000000000004</v>
      </c>
      <c r="P146" s="119">
        <f>MOI!R17</f>
        <v>0.21210999999999999</v>
      </c>
      <c r="Q146" s="121">
        <f>'Full meta'!Z17</f>
        <v>28.9191</v>
      </c>
      <c r="R146" s="121">
        <f>'Full meta'!AA17</f>
        <v>1000.6867999999999</v>
      </c>
      <c r="S146" s="155">
        <f>'Full meta'!Q17</f>
        <v>3.78E-2</v>
      </c>
      <c r="T146" s="121">
        <f>'Full meta'!R17</f>
        <v>11.4778</v>
      </c>
      <c r="U146" s="121">
        <f>'Full meta'!S17</f>
        <v>3.3595999999999999</v>
      </c>
      <c r="V146" s="121">
        <f>'Full meta'!T17</f>
        <v>2.2547000000000001</v>
      </c>
      <c r="W146" s="121">
        <f>'Full meta'!AK17</f>
        <v>0.91249999999999998</v>
      </c>
      <c r="X146" s="121">
        <f>'Full meta'!U17</f>
        <v>5.7500000000000002E-2</v>
      </c>
      <c r="Y146" s="121">
        <f>'Full meta'!V17</f>
        <v>0.4451</v>
      </c>
      <c r="Z146" s="122">
        <f>'PROX meta'!Q17</f>
        <v>5.5999999999999999E-3</v>
      </c>
      <c r="AA146" s="123">
        <f>'PROX meta'!R17</f>
        <v>-2.1377999999999999</v>
      </c>
      <c r="AB146" s="123">
        <f>'PROX meta'!S17</f>
        <v>3.7084000000000001</v>
      </c>
      <c r="AC146" s="123">
        <f>'PROX meta'!T17</f>
        <v>2.3820000000000001</v>
      </c>
      <c r="AD146" s="123">
        <f>'PROX meta'!U17</f>
        <v>2.5700000000000001E-2</v>
      </c>
      <c r="AE146" s="123">
        <f>'PROX meta'!V17</f>
        <v>0.42309999999999998</v>
      </c>
      <c r="AF146" s="124">
        <f>'DIST meta'!Q17</f>
        <v>5.4600000000000003E-2</v>
      </c>
      <c r="AG146" s="125">
        <f>'DIST meta'!R17</f>
        <v>17.462</v>
      </c>
      <c r="AH146" s="125">
        <f>'DIST meta'!S17</f>
        <v>2.8028</v>
      </c>
      <c r="AI146" s="125">
        <f>'DIST meta'!T17</f>
        <v>2.2639999999999998</v>
      </c>
      <c r="AJ146" s="125">
        <f>'DIST meta'!U17</f>
        <v>5.9200000000000003E-2</v>
      </c>
      <c r="AK146" s="125">
        <f>'DIST meta'!V17</f>
        <v>0.4471</v>
      </c>
    </row>
    <row r="147" spans="1:37" s="78" customFormat="1">
      <c r="A147" s="78" t="str">
        <f>'Full meta'!A18</f>
        <v>BITYA_OGPRCC_10ng_1779</v>
      </c>
      <c r="B147" s="78">
        <f>'Full meta'!B18</f>
        <v>2731</v>
      </c>
      <c r="C147" s="104"/>
      <c r="D147" s="105">
        <f>'Full bone'!BF18*'Full bone'!BC18</f>
        <v>15.09</v>
      </c>
      <c r="E147" s="106">
        <f>'Full bone'!Q18</f>
        <v>0.44</v>
      </c>
      <c r="F147" s="230">
        <f>'Full bone'!Z18</f>
        <v>519.51760000000002</v>
      </c>
      <c r="G147" s="107">
        <f>CORT!AE18</f>
        <v>576.77689999999996</v>
      </c>
      <c r="H147" s="237">
        <f>CORT!AF18</f>
        <v>1354.9010000000001</v>
      </c>
      <c r="I147" s="108">
        <f>2*SQRT((MOI!$U18)/(PI()))</f>
        <v>1.4476537434940333</v>
      </c>
      <c r="J147" s="108">
        <f>2*SQRT((MOI!$U18-MOI!T18)/(PI()))</f>
        <v>1.1051320446448301</v>
      </c>
      <c r="K147" s="108">
        <f>MOI!T18/MOI!U18</f>
        <v>0.41722763615154679</v>
      </c>
      <c r="L147" s="108">
        <f>CORT!Z18</f>
        <v>0.16439999999999999</v>
      </c>
      <c r="M147" s="109">
        <f>1-CORT!V18</f>
        <v>6.0000000000004494E-4</v>
      </c>
      <c r="N147" s="108" t="str">
        <f>CORT!AA18</f>
        <v>!    0.010</v>
      </c>
      <c r="O147" s="108">
        <f>MOI!O18+MOI!P18</f>
        <v>0.29538999999999999</v>
      </c>
      <c r="P147" s="108">
        <f>MOI!R18</f>
        <v>0.20347000000000001</v>
      </c>
      <c r="Q147" s="110">
        <f>'Full meta'!Z18</f>
        <v>11.016999999999999</v>
      </c>
      <c r="R147" s="110">
        <f>'Full meta'!AA18</f>
        <v>913.08979999999997</v>
      </c>
      <c r="S147" s="154">
        <f>'Full meta'!Q18</f>
        <v>2.2100000000000002E-2</v>
      </c>
      <c r="T147" s="110">
        <f>'Full meta'!R18</f>
        <v>10.836</v>
      </c>
      <c r="U147" s="110">
        <f>'Full meta'!S18</f>
        <v>2.6981999999999999</v>
      </c>
      <c r="V147" s="110">
        <f>'Full meta'!T18</f>
        <v>1.5004</v>
      </c>
      <c r="W147" s="110">
        <f>'Full meta'!AK18</f>
        <v>0.52459999999999996</v>
      </c>
      <c r="X147" s="110">
        <f>'Full meta'!U18</f>
        <v>5.2999999999999999E-2</v>
      </c>
      <c r="Y147" s="110">
        <f>'Full meta'!V18</f>
        <v>0.67610000000000003</v>
      </c>
      <c r="Z147" s="111">
        <f>'PROX meta'!Q18</f>
        <v>4.0000000000000002E-4</v>
      </c>
      <c r="AA147" s="112">
        <f>'PROX meta'!R18</f>
        <v>-0.81279999999999997</v>
      </c>
      <c r="AB147" s="112">
        <f>'PROX meta'!S18</f>
        <v>3.6911999999999998</v>
      </c>
      <c r="AC147" s="112">
        <f>'PROX meta'!T18</f>
        <v>1.6778</v>
      </c>
      <c r="AD147" s="112">
        <f>'PROX meta'!U18</f>
        <v>1.7299999999999999E-2</v>
      </c>
      <c r="AE147" s="112">
        <f>'PROX meta'!V18</f>
        <v>0.59630000000000005</v>
      </c>
      <c r="AF147" s="113">
        <f>'DIST meta'!Q18</f>
        <v>3.2099999999999997E-2</v>
      </c>
      <c r="AG147" s="20">
        <f>'DIST meta'!R18</f>
        <v>15.8752</v>
      </c>
      <c r="AH147" s="20">
        <f>'DIST meta'!S18</f>
        <v>2.5087999999999999</v>
      </c>
      <c r="AI147" s="20">
        <f>'DIST meta'!T18</f>
        <v>1.6064000000000001</v>
      </c>
      <c r="AJ147" s="20">
        <f>'DIST meta'!U18</f>
        <v>5.33E-2</v>
      </c>
      <c r="AK147" s="20">
        <f>'DIST meta'!V18</f>
        <v>0.63439999999999996</v>
      </c>
    </row>
    <row r="148" spans="1:37" s="78" customFormat="1">
      <c r="C148" s="104"/>
      <c r="D148" s="105"/>
      <c r="E148" s="106"/>
      <c r="F148" s="230"/>
      <c r="G148" s="107"/>
      <c r="H148" s="237"/>
      <c r="I148" s="108"/>
      <c r="J148" s="108"/>
      <c r="K148" s="108"/>
      <c r="L148" s="108"/>
      <c r="M148" s="109"/>
      <c r="N148" s="108"/>
      <c r="O148" s="108"/>
      <c r="P148" s="108"/>
      <c r="Q148" s="110"/>
      <c r="R148" s="110"/>
      <c r="S148" s="154"/>
      <c r="T148" s="110"/>
      <c r="U148" s="110"/>
      <c r="V148" s="110"/>
      <c r="W148" s="110"/>
      <c r="X148" s="110"/>
      <c r="Y148" s="110"/>
      <c r="Z148" s="111"/>
      <c r="AA148" s="112"/>
      <c r="AB148" s="112"/>
      <c r="AC148" s="112"/>
      <c r="AD148" s="112"/>
      <c r="AE148" s="112"/>
      <c r="AF148" s="113"/>
      <c r="AG148" s="20"/>
      <c r="AH148" s="20"/>
      <c r="AI148" s="20"/>
      <c r="AJ148" s="20"/>
      <c r="AK148" s="20"/>
    </row>
    <row r="149" spans="1:37" s="78" customFormat="1">
      <c r="A149" s="78" t="str">
        <f>'Full meta'!A20</f>
        <v>BITYA_OGPRCC_10ng_1759</v>
      </c>
      <c r="B149" s="78">
        <f>'Full meta'!B20</f>
        <v>2733</v>
      </c>
      <c r="C149" s="104"/>
      <c r="D149" s="105">
        <f>'Full bone'!BF20*'Full bone'!BC20</f>
        <v>15.5</v>
      </c>
      <c r="E149" s="106">
        <f>'Full bone'!Q20</f>
        <v>0.42299999999999999</v>
      </c>
      <c r="F149" s="230">
        <f>'Full bone'!Z20</f>
        <v>495.60270000000003</v>
      </c>
      <c r="G149" s="107">
        <f>CORT!AE20</f>
        <v>539.05960000000005</v>
      </c>
      <c r="H149" s="237">
        <f>CORT!AF20</f>
        <v>1348.8879999999999</v>
      </c>
      <c r="I149" s="108">
        <f>2*SQRT((MOI!$U20)/(PI()))</f>
        <v>1.5036261036528424</v>
      </c>
      <c r="J149" s="108">
        <f>2*SQRT((MOI!$U20-MOI!T20)/(PI()))</f>
        <v>1.1725917381422668</v>
      </c>
      <c r="K149" s="108">
        <f>MOI!T20/MOI!U20</f>
        <v>0.39184546939235226</v>
      </c>
      <c r="L149" s="108">
        <f>CORT!Z20</f>
        <v>0.15679999999999999</v>
      </c>
      <c r="M149" s="109">
        <f>1-CORT!V20</f>
        <v>4.9999999999994493E-4</v>
      </c>
      <c r="N149" s="108" t="str">
        <f>CORT!AA20</f>
        <v>!    0.000</v>
      </c>
      <c r="O149" s="108">
        <f>MOI!O20+MOI!P20</f>
        <v>0.34025</v>
      </c>
      <c r="P149" s="108">
        <f>MOI!R20</f>
        <v>0.22763</v>
      </c>
      <c r="Q149" s="110">
        <f>'Full meta'!Z20</f>
        <v>10.606999999999999</v>
      </c>
      <c r="R149" s="110">
        <f>'Full meta'!AA20</f>
        <v>938.78129999999999</v>
      </c>
      <c r="S149" s="154">
        <f>'Full meta'!Q20</f>
        <v>2.63E-2</v>
      </c>
      <c r="T149" s="110">
        <f>'Full meta'!R20</f>
        <v>16.058900000000001</v>
      </c>
      <c r="U149" s="110">
        <f>'Full meta'!S20</f>
        <v>2.8664999999999998</v>
      </c>
      <c r="V149" s="110">
        <f>'Full meta'!T20</f>
        <v>1.9162999999999999</v>
      </c>
      <c r="W149" s="110">
        <f>'Full meta'!AK20</f>
        <v>0.78900000000000003</v>
      </c>
      <c r="X149" s="110">
        <f>'Full meta'!U20</f>
        <v>4.3099999999999999E-2</v>
      </c>
      <c r="Y149" s="110">
        <f>'Full meta'!V20</f>
        <v>0.52300000000000002</v>
      </c>
      <c r="Z149" s="111">
        <f>'PROX meta'!Q20</f>
        <v>8.0000000000000004E-4</v>
      </c>
      <c r="AA149" s="112">
        <f>'PROX meta'!R20</f>
        <v>-1.2379</v>
      </c>
      <c r="AB149" s="112">
        <f>'PROX meta'!S20</f>
        <v>4.3507999999999996</v>
      </c>
      <c r="AC149" s="112">
        <f>'PROX meta'!T20</f>
        <v>1.4494</v>
      </c>
      <c r="AD149" s="112">
        <f>'PROX meta'!U20</f>
        <v>2.1499999999999998E-2</v>
      </c>
      <c r="AE149" s="112">
        <f>'PROX meta'!V20</f>
        <v>0.68899999999999995</v>
      </c>
      <c r="AF149" s="113">
        <f>'DIST meta'!Q20</f>
        <v>3.9600000000000003E-2</v>
      </c>
      <c r="AG149" s="20">
        <f>'DIST meta'!R20</f>
        <v>24.467199999999998</v>
      </c>
      <c r="AH149" s="20">
        <f>'DIST meta'!S20</f>
        <v>2.7538999999999998</v>
      </c>
      <c r="AI149" s="20">
        <f>'DIST meta'!T20</f>
        <v>2.2292000000000001</v>
      </c>
      <c r="AJ149" s="20">
        <f>'DIST meta'!U20</f>
        <v>4.3400000000000001E-2</v>
      </c>
      <c r="AK149" s="20">
        <f>'DIST meta'!V20</f>
        <v>0.44700000000000001</v>
      </c>
    </row>
    <row r="150" spans="1:37" s="78" customFormat="1">
      <c r="A150" s="78" t="str">
        <f>'Full meta'!A21</f>
        <v>BITYA_OGPRCC_10ng_1777</v>
      </c>
      <c r="B150" s="78">
        <f>'Full meta'!B21</f>
        <v>2734</v>
      </c>
      <c r="C150" s="104"/>
      <c r="D150" s="105">
        <f>'Full bone'!BF21*'Full bone'!BC21</f>
        <v>15.65</v>
      </c>
      <c r="E150" s="106">
        <f>'Full bone'!Q21</f>
        <v>0.45200000000000001</v>
      </c>
      <c r="F150" s="230">
        <f>'Full bone'!Z21</f>
        <v>535.09659999999997</v>
      </c>
      <c r="G150" s="107">
        <f>CORT!AE21</f>
        <v>587.02620000000002</v>
      </c>
      <c r="H150" s="237">
        <f>CORT!AF21</f>
        <v>1382.096</v>
      </c>
      <c r="I150" s="108">
        <f>2*SQRT((MOI!$U21)/(PI()))</f>
        <v>1.3918546734862245</v>
      </c>
      <c r="J150" s="108">
        <f>2*SQRT((MOI!$U21-MOI!T21)/(PI()))</f>
        <v>1.0646782151837337</v>
      </c>
      <c r="K150" s="108">
        <f>MOI!T21/MOI!U21</f>
        <v>0.41487459908512542</v>
      </c>
      <c r="L150" s="108">
        <f>CORT!Z21</f>
        <v>0.15659999999999999</v>
      </c>
      <c r="M150" s="109">
        <f>1-CORT!V21</f>
        <v>2.9999999999996696E-4</v>
      </c>
      <c r="N150" s="108" t="str">
        <f>CORT!AA21</f>
        <v>!    0.000</v>
      </c>
      <c r="O150" s="108">
        <f>MOI!O21+MOI!P21</f>
        <v>0.25302000000000002</v>
      </c>
      <c r="P150" s="108">
        <f>MOI!R21</f>
        <v>0.18179999999999999</v>
      </c>
      <c r="Q150" s="110">
        <f>'Full meta'!Z21</f>
        <v>21.266300000000001</v>
      </c>
      <c r="R150" s="110">
        <f>'Full meta'!AA21</f>
        <v>951.49040000000002</v>
      </c>
      <c r="S150" s="154">
        <f>'Full meta'!Q21</f>
        <v>3.1199999999999999E-2</v>
      </c>
      <c r="T150" s="110">
        <f>'Full meta'!R21</f>
        <v>11.8934</v>
      </c>
      <c r="U150" s="110">
        <f>'Full meta'!S21</f>
        <v>2.7130999999999998</v>
      </c>
      <c r="V150" s="110">
        <f>'Full meta'!T21</f>
        <v>1.4695</v>
      </c>
      <c r="W150" s="110">
        <f>'Full meta'!AK21</f>
        <v>0.65469999999999995</v>
      </c>
      <c r="X150" s="110">
        <f>'Full meta'!U21</f>
        <v>0.06</v>
      </c>
      <c r="Y150" s="110">
        <f>'Full meta'!V21</f>
        <v>0.68820000000000003</v>
      </c>
      <c r="Z150" s="111">
        <f>'PROX meta'!Q21</f>
        <v>1.1999999999999999E-3</v>
      </c>
      <c r="AA150" s="112">
        <f>'PROX meta'!R21</f>
        <v>-0.79279999999999995</v>
      </c>
      <c r="AB150" s="112">
        <f>'PROX meta'!S21</f>
        <v>3.4203999999999999</v>
      </c>
      <c r="AC150" s="112">
        <f>'PROX meta'!T21</f>
        <v>1.0025999999999999</v>
      </c>
      <c r="AD150" s="112">
        <f>'PROX meta'!U21</f>
        <v>2.93E-2</v>
      </c>
      <c r="AE150" s="112">
        <f>'PROX meta'!V21</f>
        <v>0.99990000000000001</v>
      </c>
      <c r="AF150" s="113">
        <f>'DIST meta'!Q21</f>
        <v>4.5999999999999999E-2</v>
      </c>
      <c r="AG150" s="20">
        <f>'DIST meta'!R21</f>
        <v>17.743400000000001</v>
      </c>
      <c r="AH150" s="20">
        <f>'DIST meta'!S21</f>
        <v>2.5754000000000001</v>
      </c>
      <c r="AI150" s="20">
        <f>'DIST meta'!T21</f>
        <v>1.6665000000000001</v>
      </c>
      <c r="AJ150" s="20">
        <f>'DIST meta'!U21</f>
        <v>6.0400000000000002E-2</v>
      </c>
      <c r="AK150" s="20">
        <f>'DIST meta'!V21</f>
        <v>0.61070000000000002</v>
      </c>
    </row>
    <row r="151" spans="1:37" s="78" customFormat="1">
      <c r="A151" s="78" t="str">
        <f>'Full meta'!A22</f>
        <v>BITYA_OGPRCC_10ng_1793</v>
      </c>
      <c r="B151" s="78">
        <f>'Full meta'!B22</f>
        <v>2735</v>
      </c>
      <c r="C151" s="104"/>
      <c r="D151" s="105">
        <f>'Full bone'!BF22*'Full bone'!BC22</f>
        <v>15.25</v>
      </c>
      <c r="E151" s="106">
        <f>'Full bone'!Q22</f>
        <v>0.42799999999999999</v>
      </c>
      <c r="F151" s="230">
        <f>'Full bone'!Z22</f>
        <v>515.28120000000001</v>
      </c>
      <c r="G151" s="107">
        <f>CORT!AE22</f>
        <v>593.99570000000006</v>
      </c>
      <c r="H151" s="237">
        <f>CORT!AF22</f>
        <v>1400.681</v>
      </c>
      <c r="I151" s="108">
        <f>2*SQRT((MOI!$U22)/(PI()))</f>
        <v>1.39859855304395</v>
      </c>
      <c r="J151" s="108">
        <f>2*SQRT((MOI!$U22-MOI!T22)/(PI()))</f>
        <v>1.0693201136913399</v>
      </c>
      <c r="K151" s="108">
        <f>MOI!T22/MOI!U22</f>
        <v>0.41543969276833953</v>
      </c>
      <c r="L151" s="108">
        <f>CORT!Z22</f>
        <v>0.15890000000000001</v>
      </c>
      <c r="M151" s="109">
        <f>1-CORT!V22</f>
        <v>7.0000000000003393E-4</v>
      </c>
      <c r="N151" s="108" t="str">
        <f>CORT!AA22</f>
        <v>!    0.000</v>
      </c>
      <c r="O151" s="108">
        <f>MOI!O22+MOI!P22</f>
        <v>0.25251000000000001</v>
      </c>
      <c r="P151" s="108">
        <f>MOI!R22</f>
        <v>0.18421999999999999</v>
      </c>
      <c r="Q151" s="110">
        <f>'Full meta'!Z22</f>
        <v>6.3707000000000003</v>
      </c>
      <c r="R151" s="110">
        <f>'Full meta'!AA22</f>
        <v>987.84109999999998</v>
      </c>
      <c r="S151" s="154">
        <f>'Full meta'!Q22</f>
        <v>1.7000000000000001E-2</v>
      </c>
      <c r="T151" s="110">
        <f>'Full meta'!R22</f>
        <v>6.2575000000000003</v>
      </c>
      <c r="U151" s="110">
        <f>'Full meta'!S22</f>
        <v>3.6884000000000001</v>
      </c>
      <c r="V151" s="110">
        <f>'Full meta'!T22</f>
        <v>1.8911</v>
      </c>
      <c r="W151" s="110">
        <f>'Full meta'!AK22</f>
        <v>0.49280000000000002</v>
      </c>
      <c r="X151" s="110">
        <f>'Full meta'!U22</f>
        <v>4.6399999999999997E-2</v>
      </c>
      <c r="Y151" s="110">
        <f>'Full meta'!V22</f>
        <v>0.53259999999999996</v>
      </c>
      <c r="Z151" s="111">
        <f>'PROX meta'!Q22</f>
        <v>2.9999999999999997E-4</v>
      </c>
      <c r="AA151" s="112">
        <f>'PROX meta'!R22</f>
        <v>-2.4392</v>
      </c>
      <c r="AB151" s="112">
        <f>'PROX meta'!S22</f>
        <v>4.0758999999999999</v>
      </c>
      <c r="AC151" s="112">
        <f>'PROX meta'!T22</f>
        <v>1.7343999999999999</v>
      </c>
      <c r="AD151" s="112">
        <f>'PROX meta'!U22</f>
        <v>1.6899999999999998E-2</v>
      </c>
      <c r="AE151" s="112">
        <f>'PROX meta'!V22</f>
        <v>0.57530000000000003</v>
      </c>
      <c r="AF151" s="113">
        <f>'DIST meta'!Q22</f>
        <v>2.4899999999999999E-2</v>
      </c>
      <c r="AG151" s="20">
        <f>'DIST meta'!R22</f>
        <v>9.2114999999999991</v>
      </c>
      <c r="AH151" s="20">
        <f>'DIST meta'!S22</f>
        <v>3.5876000000000001</v>
      </c>
      <c r="AI151" s="20">
        <f>'DIST meta'!T22</f>
        <v>2.0268999999999999</v>
      </c>
      <c r="AJ151" s="20">
        <f>'DIST meta'!U22</f>
        <v>4.6600000000000003E-2</v>
      </c>
      <c r="AK151" s="20">
        <f>'DIST meta'!V22</f>
        <v>0.49569999999999997</v>
      </c>
    </row>
    <row r="152" spans="1:37" s="78" customFormat="1">
      <c r="A152" s="78" t="str">
        <f>'Full meta'!A23</f>
        <v>BITYA_OGPRCC_10ng_1763</v>
      </c>
      <c r="B152" s="78">
        <f>'Full meta'!B23</f>
        <v>2736</v>
      </c>
      <c r="C152" s="104"/>
      <c r="D152" s="105">
        <f>'Full bone'!BF23*'Full bone'!BC23</f>
        <v>15.22</v>
      </c>
      <c r="E152" s="106">
        <f>'Full bone'!Q23</f>
        <v>0.45100000000000001</v>
      </c>
      <c r="F152" s="230">
        <f>'Full bone'!Z23</f>
        <v>533.45669999999996</v>
      </c>
      <c r="G152" s="107">
        <f>CORT!AE23</f>
        <v>586.8895</v>
      </c>
      <c r="H152" s="237">
        <f>CORT!AF23</f>
        <v>1363.921</v>
      </c>
      <c r="I152" s="108">
        <f>2*SQRT((MOI!$U23)/(PI()))</f>
        <v>1.3695567048216923</v>
      </c>
      <c r="J152" s="108">
        <f>2*SQRT((MOI!$U23-MOI!T23)/(PI()))</f>
        <v>1.0418673819006503</v>
      </c>
      <c r="K152" s="108">
        <f>MOI!T23/MOI!U23</f>
        <v>0.42128485704200491</v>
      </c>
      <c r="L152" s="108">
        <f>CORT!Z23</f>
        <v>0.15840000000000001</v>
      </c>
      <c r="M152" s="109">
        <f>1-CORT!V23</f>
        <v>0</v>
      </c>
      <c r="N152" s="108" t="str">
        <f>CORT!AA23</f>
        <v>!    0.000</v>
      </c>
      <c r="O152" s="108">
        <f>MOI!O23+MOI!P23</f>
        <v>0.23469000000000001</v>
      </c>
      <c r="P152" s="108">
        <f>MOI!R23</f>
        <v>0.17061999999999999</v>
      </c>
      <c r="Q152" s="110">
        <f>'Full meta'!Z23</f>
        <v>5.6874000000000002</v>
      </c>
      <c r="R152" s="110">
        <f>'Full meta'!AA23</f>
        <v>970.75900000000001</v>
      </c>
      <c r="S152" s="154">
        <f>'Full meta'!Q23</f>
        <v>2.1299999999999999E-2</v>
      </c>
      <c r="T152" s="110">
        <f>'Full meta'!R23</f>
        <v>6.3699000000000003</v>
      </c>
      <c r="U152" s="110">
        <f>'Full meta'!S23</f>
        <v>3.5207000000000002</v>
      </c>
      <c r="V152" s="110">
        <f>'Full meta'!T23</f>
        <v>1.9541999999999999</v>
      </c>
      <c r="W152" s="110">
        <f>'Full meta'!AK23</f>
        <v>0.54210000000000003</v>
      </c>
      <c r="X152" s="110">
        <f>'Full meta'!U23</f>
        <v>4.9700000000000001E-2</v>
      </c>
      <c r="Y152" s="110">
        <f>'Full meta'!V23</f>
        <v>0.51319999999999999</v>
      </c>
      <c r="Z152" s="111">
        <f>'PROX meta'!Q23</f>
        <v>4.0000000000000002E-4</v>
      </c>
      <c r="AA152" s="112">
        <f>'PROX meta'!R23</f>
        <v>-0.90590000000000004</v>
      </c>
      <c r="AB152" s="112">
        <f>'PROX meta'!S23</f>
        <v>4.3525</v>
      </c>
      <c r="AC152" s="112">
        <f>'PROX meta'!T23</f>
        <v>1.7029000000000001</v>
      </c>
      <c r="AD152" s="112">
        <f>'PROX meta'!U23</f>
        <v>1.72E-2</v>
      </c>
      <c r="AE152" s="112">
        <f>'PROX meta'!V23</f>
        <v>0.58720000000000006</v>
      </c>
      <c r="AF152" s="113">
        <f>'DIST meta'!Q23</f>
        <v>3.1099999999999999E-2</v>
      </c>
      <c r="AG152" s="20">
        <f>'DIST meta'!R23</f>
        <v>9.3622999999999994</v>
      </c>
      <c r="AH152" s="20">
        <f>'DIST meta'!S23</f>
        <v>3.3780999999999999</v>
      </c>
      <c r="AI152" s="20">
        <f>'DIST meta'!T23</f>
        <v>2.0947</v>
      </c>
      <c r="AJ152" s="20">
        <f>'DIST meta'!U23</f>
        <v>4.99E-2</v>
      </c>
      <c r="AK152" s="20">
        <f>'DIST meta'!V23</f>
        <v>0.4788</v>
      </c>
    </row>
    <row r="153" spans="1:37" s="78" customFormat="1">
      <c r="A153" s="78" t="str">
        <f>'Full meta'!A24</f>
        <v>BITYA_OGPRCC_10ng_cage4</v>
      </c>
      <c r="B153" s="78">
        <f>'Full meta'!B24</f>
        <v>2737</v>
      </c>
      <c r="C153" s="104"/>
      <c r="D153" s="105">
        <f>'Full bone'!BF24*'Full bone'!BC24</f>
        <v>14.540000000000001</v>
      </c>
      <c r="E153" s="106">
        <f>'Full bone'!Q24</f>
        <v>0.434</v>
      </c>
      <c r="F153" s="230">
        <f>'Full bone'!Z24</f>
        <v>508.17509999999999</v>
      </c>
      <c r="G153" s="107">
        <f>CORT!AE24</f>
        <v>575.13699999999994</v>
      </c>
      <c r="H153" s="237">
        <f>CORT!AF24</f>
        <v>1353.2619999999999</v>
      </c>
      <c r="I153" s="108">
        <f>2*SQRT((MOI!$U24)/(PI()))</f>
        <v>1.3689476337385771</v>
      </c>
      <c r="J153" s="108">
        <f>2*SQRT((MOI!$U24-MOI!T24)/(PI()))</f>
        <v>1.0450033936444678</v>
      </c>
      <c r="K153" s="108">
        <f>MOI!T24/MOI!U24</f>
        <v>0.4172775758399293</v>
      </c>
      <c r="L153" s="108">
        <f>CORT!Z24</f>
        <v>0.1515</v>
      </c>
      <c r="M153" s="109">
        <f>1-CORT!V24</f>
        <v>1.9999999999997797E-4</v>
      </c>
      <c r="N153" s="108" t="str">
        <f>CORT!AA24</f>
        <v>!    0.000</v>
      </c>
      <c r="O153" s="108">
        <f>MOI!O24+MOI!P24</f>
        <v>0.23588999999999999</v>
      </c>
      <c r="P153" s="108">
        <f>MOI!R24</f>
        <v>0.16871</v>
      </c>
      <c r="Q153" s="110">
        <f>'Full meta'!Z24</f>
        <v>-4.4252000000000002</v>
      </c>
      <c r="R153" s="110">
        <f>'Full meta'!AA24</f>
        <v>962.55960000000005</v>
      </c>
      <c r="S153" s="154">
        <f>'Full meta'!Q24</f>
        <v>1.7600000000000001E-2</v>
      </c>
      <c r="T153" s="110">
        <f>'Full meta'!R24</f>
        <v>7.6509</v>
      </c>
      <c r="U153" s="110">
        <f>'Full meta'!S24</f>
        <v>2.8833000000000002</v>
      </c>
      <c r="V153" s="110">
        <f>'Full meta'!T24</f>
        <v>1.2401</v>
      </c>
      <c r="W153" s="110">
        <f>'Full meta'!AK24</f>
        <v>0.4894</v>
      </c>
      <c r="X153" s="110">
        <f>'Full meta'!U24</f>
        <v>4.4999999999999998E-2</v>
      </c>
      <c r="Y153" s="110">
        <f>'Full meta'!V24</f>
        <v>0.81330000000000002</v>
      </c>
      <c r="Z153" s="111">
        <f>'PROX meta'!Q24</f>
        <v>0</v>
      </c>
      <c r="AA153" s="112">
        <f>'PROX meta'!R24</f>
        <v>-0.8982</v>
      </c>
      <c r="AB153" s="112">
        <f>'PROX meta'!S24</f>
        <v>3.9939</v>
      </c>
      <c r="AC153" s="112" t="str">
        <f>'PROX meta'!T24</f>
        <v>!    1.724</v>
      </c>
      <c r="AD153" s="112">
        <f>'PROX meta'!U24</f>
        <v>1.6E-2</v>
      </c>
      <c r="AE153" s="112" t="str">
        <f>'PROX meta'!V24</f>
        <v>!    0.579</v>
      </c>
      <c r="AF153" s="113">
        <f>'DIST meta'!Q24</f>
        <v>2.5700000000000001E-2</v>
      </c>
      <c r="AG153" s="20">
        <f>'DIST meta'!R24</f>
        <v>11.1774</v>
      </c>
      <c r="AH153" s="20">
        <f>'DIST meta'!S24</f>
        <v>2.8706999999999998</v>
      </c>
      <c r="AI153" s="20">
        <f>'DIST meta'!T24</f>
        <v>1.6917</v>
      </c>
      <c r="AJ153" s="20">
        <f>'DIST meta'!U24</f>
        <v>4.4999999999999998E-2</v>
      </c>
      <c r="AK153" s="20">
        <f>'DIST meta'!V24</f>
        <v>0.59670000000000001</v>
      </c>
    </row>
    <row r="154" spans="1:37" s="114" customFormat="1">
      <c r="A154" s="114" t="str">
        <f>'Full meta'!A30</f>
        <v>BITYA_OGPRCC_100ng_1726</v>
      </c>
      <c r="B154" s="114">
        <f>'Full meta'!B30</f>
        <v>2738</v>
      </c>
      <c r="C154" s="115"/>
      <c r="D154" s="116">
        <f>'Full bone'!BF30*'Full bone'!BC30</f>
        <v>15.14</v>
      </c>
      <c r="E154" s="117">
        <f>'Full bone'!Q30</f>
        <v>0.46100000000000002</v>
      </c>
      <c r="F154" s="231">
        <f>'Full bone'!Z30</f>
        <v>559.55809999999997</v>
      </c>
      <c r="G154" s="118">
        <f>CORT!AE30</f>
        <v>628.15989999999999</v>
      </c>
      <c r="H154" s="238">
        <f>CORT!AF30</f>
        <v>1406.694</v>
      </c>
      <c r="I154" s="119">
        <f>2*SQRT((MOI!$U30)/(PI()))</f>
        <v>1.3746928127702824</v>
      </c>
      <c r="J154" s="119">
        <f>2*SQRT((MOI!$U30-MOI!T30)/(PI()))</f>
        <v>1.0296606742563665</v>
      </c>
      <c r="K154" s="119">
        <f>MOI!T30/MOI!U30</f>
        <v>0.43898182896181859</v>
      </c>
      <c r="L154" s="119">
        <f>CORT!Z30</f>
        <v>0.16619999999999999</v>
      </c>
      <c r="M154" s="120">
        <f>1-CORT!V30</f>
        <v>1.9999999999997797E-4</v>
      </c>
      <c r="N154" s="119" t="str">
        <f>CORT!AA30</f>
        <v>!    0.000</v>
      </c>
      <c r="O154" s="119">
        <f>MOI!O30+MOI!P30</f>
        <v>0.24921000000000001</v>
      </c>
      <c r="P154" s="119">
        <f>MOI!R30</f>
        <v>0.18104999999999999</v>
      </c>
      <c r="Q154" s="121">
        <f>'Full meta'!Z30</f>
        <v>36.845199999999998</v>
      </c>
      <c r="R154" s="121">
        <f>'Full meta'!AA30</f>
        <v>983.7414</v>
      </c>
      <c r="S154" s="155">
        <f>'Full meta'!Q30</f>
        <v>3.3399999999999999E-2</v>
      </c>
      <c r="T154" s="121">
        <f>'Full meta'!R30</f>
        <v>21.826699999999999</v>
      </c>
      <c r="U154" s="121">
        <f>'Full meta'!S30</f>
        <v>3.3666</v>
      </c>
      <c r="V154" s="121">
        <f>'Full meta'!T30</f>
        <v>2.1751</v>
      </c>
      <c r="W154" s="121">
        <f>'Full meta'!AK30</f>
        <v>0.93430000000000002</v>
      </c>
      <c r="X154" s="121">
        <f>'Full meta'!U30</f>
        <v>4.6800000000000001E-2</v>
      </c>
      <c r="Y154" s="121">
        <f>'Full meta'!V30</f>
        <v>0.46329999999999999</v>
      </c>
      <c r="Z154" s="122">
        <f>'PROX meta'!Q30</f>
        <v>2.5000000000000001E-3</v>
      </c>
      <c r="AA154" s="123">
        <f>'PROX meta'!R30</f>
        <v>0.81769999999999998</v>
      </c>
      <c r="AB154" s="123">
        <f>'PROX meta'!S30</f>
        <v>3.7921</v>
      </c>
      <c r="AC154" s="123">
        <f>'PROX meta'!T30</f>
        <v>1.7421</v>
      </c>
      <c r="AD154" s="123">
        <f>'PROX meta'!U30</f>
        <v>2.0899999999999998E-2</v>
      </c>
      <c r="AE154" s="123">
        <f>'PROX meta'!V30</f>
        <v>0.57489999999999997</v>
      </c>
      <c r="AF154" s="124">
        <f>'DIST meta'!Q30</f>
        <v>4.87E-2</v>
      </c>
      <c r="AG154" s="125">
        <f>'DIST meta'!R30</f>
        <v>32.555300000000003</v>
      </c>
      <c r="AH154" s="125">
        <f>'DIST meta'!S30</f>
        <v>3.1328</v>
      </c>
      <c r="AI154" s="125">
        <f>'DIST meta'!T30</f>
        <v>2.4828000000000001</v>
      </c>
      <c r="AJ154" s="125">
        <f>'DIST meta'!U30</f>
        <v>4.7500000000000001E-2</v>
      </c>
      <c r="AK154" s="125">
        <f>'DIST meta'!V30</f>
        <v>0.40339999999999998</v>
      </c>
    </row>
    <row r="155" spans="1:37" s="316" customFormat="1">
      <c r="A155" s="316" t="str">
        <f>'Full meta'!A31</f>
        <v>BITYA_OGPRCC_100ng_1797</v>
      </c>
      <c r="C155" s="318"/>
      <c r="D155" s="319"/>
      <c r="E155" s="320"/>
      <c r="F155" s="321"/>
      <c r="G155" s="322"/>
      <c r="H155" s="322"/>
      <c r="I155" s="317"/>
      <c r="J155" s="317"/>
      <c r="K155" s="317"/>
      <c r="L155" s="317"/>
      <c r="M155" s="323"/>
      <c r="N155" s="317"/>
      <c r="O155" s="317"/>
      <c r="P155" s="317"/>
      <c r="Q155" s="324"/>
      <c r="R155" s="324"/>
      <c r="S155" s="325"/>
      <c r="T155" s="324"/>
      <c r="U155" s="324"/>
      <c r="V155" s="324"/>
      <c r="W155" s="324"/>
      <c r="X155" s="324"/>
      <c r="Y155" s="324"/>
      <c r="Z155" s="326"/>
      <c r="AA155" s="327"/>
      <c r="AB155" s="327"/>
      <c r="AC155" s="327"/>
      <c r="AD155" s="327"/>
      <c r="AE155" s="327"/>
      <c r="AF155" s="328"/>
      <c r="AG155" s="329"/>
      <c r="AH155" s="329"/>
      <c r="AI155" s="329"/>
      <c r="AJ155" s="329"/>
      <c r="AK155" s="329"/>
    </row>
    <row r="156" spans="1:37" s="78" customFormat="1">
      <c r="A156" s="78" t="str">
        <f>'Full meta'!A32</f>
        <v>BITYA_OGPRCC_100ng_1796</v>
      </c>
      <c r="B156" s="78">
        <f>'Full meta'!B32</f>
        <v>2740</v>
      </c>
      <c r="C156" s="104"/>
      <c r="D156" s="105">
        <f>'Full bone'!BF32*'Full bone'!BC32</f>
        <v>15.09</v>
      </c>
      <c r="E156" s="106">
        <f>'Full bone'!Q32</f>
        <v>0.438</v>
      </c>
      <c r="F156" s="230">
        <f>'Full bone'!Z32</f>
        <v>527.03380000000004</v>
      </c>
      <c r="G156" s="107">
        <f>CORT!AE32</f>
        <v>582.51649999999995</v>
      </c>
      <c r="H156" s="237">
        <f>CORT!AF32</f>
        <v>1396.4449999999999</v>
      </c>
      <c r="I156" s="108">
        <f>2*SQRT((MOI!$U32)/(PI()))</f>
        <v>1.4224068681503932</v>
      </c>
      <c r="J156" s="108">
        <f>2*SQRT((MOI!$U32-MOI!T32)/(PI()))</f>
        <v>1.0925192955787912</v>
      </c>
      <c r="K156" s="108">
        <f>MOI!T32/MOI!U32</f>
        <v>0.41005632296025923</v>
      </c>
      <c r="L156" s="108">
        <f>CORT!Z32</f>
        <v>0.1578</v>
      </c>
      <c r="M156" s="109">
        <f>1-CORT!V32</f>
        <v>9.9999999999988987E-5</v>
      </c>
      <c r="N156" s="108" t="str">
        <f>CORT!AA32</f>
        <v>!    0.000</v>
      </c>
      <c r="O156" s="108">
        <f>MOI!O32+MOI!P32</f>
        <v>0.26800000000000002</v>
      </c>
      <c r="P156" s="108">
        <f>MOI!R32</f>
        <v>0.18385000000000001</v>
      </c>
      <c r="Q156" s="110">
        <f>'Full meta'!Z32</f>
        <v>5.6874000000000002</v>
      </c>
      <c r="R156" s="110">
        <f>'Full meta'!AA32</f>
        <v>957.36659999999995</v>
      </c>
      <c r="S156" s="154">
        <f>'Full meta'!Q32</f>
        <v>1.89E-2</v>
      </c>
      <c r="T156" s="110">
        <f>'Full meta'!R32</f>
        <v>5.5857999999999999</v>
      </c>
      <c r="U156" s="110">
        <f>'Full meta'!S32</f>
        <v>3.2789000000000001</v>
      </c>
      <c r="V156" s="110">
        <f>'Full meta'!T32</f>
        <v>2.0190999999999999</v>
      </c>
      <c r="W156" s="110">
        <f>'Full meta'!AK32</f>
        <v>0.5554</v>
      </c>
      <c r="X156" s="110">
        <f>'Full meta'!U32</f>
        <v>4.2900000000000001E-2</v>
      </c>
      <c r="Y156" s="110">
        <f>'Full meta'!V32</f>
        <v>0.49690000000000001</v>
      </c>
      <c r="Z156" s="111">
        <f>'PROX meta'!Q32</f>
        <v>1.2999999999999999E-3</v>
      </c>
      <c r="AA156" s="112">
        <f>'PROX meta'!R32</f>
        <v>-0.77139999999999997</v>
      </c>
      <c r="AB156" s="112">
        <f>'PROX meta'!S32</f>
        <v>3.6932999999999998</v>
      </c>
      <c r="AC156" s="112">
        <f>'PROX meta'!T32</f>
        <v>2.5447000000000002</v>
      </c>
      <c r="AD156" s="112">
        <f>'PROX meta'!U32</f>
        <v>2.3599999999999999E-2</v>
      </c>
      <c r="AE156" s="112">
        <f>'PROX meta'!V32</f>
        <v>0.39379999999999998</v>
      </c>
      <c r="AF156" s="113">
        <f>'DIST meta'!Q32</f>
        <v>2.75E-2</v>
      </c>
      <c r="AG156" s="20">
        <f>'DIST meta'!R32</f>
        <v>8.3265999999999991</v>
      </c>
      <c r="AH156" s="20">
        <f>'DIST meta'!S32</f>
        <v>3.1086</v>
      </c>
      <c r="AI156" s="20">
        <f>'DIST meta'!T32</f>
        <v>2.0230999999999999</v>
      </c>
      <c r="AJ156" s="20">
        <f>'DIST meta'!U32</f>
        <v>4.3299999999999998E-2</v>
      </c>
      <c r="AK156" s="20">
        <f>'DIST meta'!V32</f>
        <v>0.49170000000000003</v>
      </c>
    </row>
    <row r="157" spans="1:37" s="78" customFormat="1">
      <c r="A157" s="78" t="str">
        <f>'Full meta'!A33</f>
        <v>BITYA_OGPRCC_100ng_1762</v>
      </c>
      <c r="B157" s="78">
        <f>'Full meta'!B33</f>
        <v>2741</v>
      </c>
      <c r="C157" s="104"/>
      <c r="D157" s="105">
        <f>'Full bone'!BF33*'Full bone'!BC33</f>
        <v>15.24</v>
      </c>
      <c r="E157" s="106">
        <f>'Full bone'!Q33</f>
        <v>0.44</v>
      </c>
      <c r="F157" s="230">
        <f>'Full bone'!Z33</f>
        <v>508.17509999999999</v>
      </c>
      <c r="G157" s="107">
        <f>CORT!AE33</f>
        <v>556.00509999999997</v>
      </c>
      <c r="H157" s="237">
        <f>CORT!AF33</f>
        <v>1351.075</v>
      </c>
      <c r="I157" s="108">
        <f>2*SQRT((MOI!$U33)/(PI()))</f>
        <v>1.3688174154524493</v>
      </c>
      <c r="J157" s="108">
        <f>2*SQRT((MOI!$U33-MOI!T33)/(PI()))</f>
        <v>1.056315992034893</v>
      </c>
      <c r="K157" s="108">
        <f>MOI!T33/MOI!U33</f>
        <v>0.40447956943944219</v>
      </c>
      <c r="L157" s="108">
        <f>CORT!Z33</f>
        <v>0.15140000000000001</v>
      </c>
      <c r="M157" s="109">
        <f>1-CORT!V33</f>
        <v>7.0000000000003393E-4</v>
      </c>
      <c r="N157" s="108" t="str">
        <f>CORT!AA33</f>
        <v>!    0.000</v>
      </c>
      <c r="O157" s="108">
        <f>MOI!O33+MOI!P33</f>
        <v>0.23041999999999999</v>
      </c>
      <c r="P157" s="108">
        <f>MOI!R33</f>
        <v>0.17072000000000001</v>
      </c>
      <c r="Q157" s="110">
        <f>'Full meta'!Z33</f>
        <v>9.1037999999999997</v>
      </c>
      <c r="R157" s="110">
        <f>'Full meta'!AA33</f>
        <v>926.8922</v>
      </c>
      <c r="S157" s="154">
        <f>'Full meta'!Q33</f>
        <v>2.1999999999999999E-2</v>
      </c>
      <c r="T157" s="110">
        <f>'Full meta'!R33</f>
        <v>13.5868</v>
      </c>
      <c r="U157" s="110">
        <f>'Full meta'!S33</f>
        <v>2.9003000000000001</v>
      </c>
      <c r="V157" s="110">
        <f>'Full meta'!T33</f>
        <v>1.7985</v>
      </c>
      <c r="W157" s="110">
        <f>'Full meta'!AK33</f>
        <v>0.57689999999999997</v>
      </c>
      <c r="X157" s="110">
        <f>'Full meta'!U33</f>
        <v>4.7500000000000001E-2</v>
      </c>
      <c r="Y157" s="110">
        <f>'Full meta'!V33</f>
        <v>0.56259999999999999</v>
      </c>
      <c r="Z157" s="111">
        <f>'PROX meta'!Q33</f>
        <v>2.0000000000000001E-4</v>
      </c>
      <c r="AA157" s="112">
        <f>'PROX meta'!R33</f>
        <v>-1.6294999999999999</v>
      </c>
      <c r="AB157" s="112">
        <f>'PROX meta'!S33</f>
        <v>3.7252000000000001</v>
      </c>
      <c r="AC157" s="112">
        <f>'PROX meta'!T33</f>
        <v>1.923</v>
      </c>
      <c r="AD157" s="112">
        <f>'PROX meta'!U33</f>
        <v>1.7000000000000001E-2</v>
      </c>
      <c r="AE157" s="112">
        <f>'PROX meta'!V33</f>
        <v>0.52010000000000001</v>
      </c>
      <c r="AF157" s="113">
        <f>'DIST meta'!Q33</f>
        <v>3.3300000000000003E-2</v>
      </c>
      <c r="AG157" s="20">
        <f>'DIST meta'!R33</f>
        <v>20.5959</v>
      </c>
      <c r="AH157" s="20">
        <f>'DIST meta'!S33</f>
        <v>2.83</v>
      </c>
      <c r="AI157" s="20">
        <f>'DIST meta'!T33</f>
        <v>1.94</v>
      </c>
      <c r="AJ157" s="20">
        <f>'DIST meta'!U33</f>
        <v>4.7600000000000003E-2</v>
      </c>
      <c r="AK157" s="20">
        <f>'DIST meta'!V33</f>
        <v>0.52400000000000002</v>
      </c>
    </row>
    <row r="158" spans="1:37" s="78" customFormat="1">
      <c r="A158" s="78" t="str">
        <f>'Full meta'!A34</f>
        <v>BITYA_OGPRCC_100ng_1798</v>
      </c>
      <c r="B158" s="78">
        <f>'Full meta'!B34</f>
        <v>2742</v>
      </c>
      <c r="C158" s="104"/>
      <c r="D158" s="105"/>
      <c r="E158" s="106"/>
      <c r="F158" s="230"/>
      <c r="G158" s="107"/>
      <c r="H158" s="237"/>
      <c r="I158" s="108"/>
      <c r="J158" s="108"/>
      <c r="K158" s="108"/>
      <c r="L158" s="108"/>
      <c r="M158" s="109"/>
      <c r="N158" s="108"/>
      <c r="O158" s="108"/>
      <c r="P158" s="108"/>
      <c r="Q158" s="110"/>
      <c r="R158" s="110"/>
      <c r="S158" s="154"/>
      <c r="T158" s="110"/>
      <c r="U158" s="110"/>
      <c r="V158" s="110"/>
      <c r="W158" s="110"/>
      <c r="X158" s="110"/>
      <c r="Y158" s="110"/>
      <c r="Z158" s="111"/>
      <c r="AA158" s="112"/>
      <c r="AB158" s="112"/>
      <c r="AC158" s="112"/>
      <c r="AD158" s="112"/>
      <c r="AE158" s="112"/>
      <c r="AF158" s="113"/>
      <c r="AG158" s="20"/>
      <c r="AH158" s="20"/>
      <c r="AI158" s="20"/>
      <c r="AJ158" s="20"/>
      <c r="AK158" s="20"/>
    </row>
    <row r="159" spans="1:37" s="78" customFormat="1">
      <c r="A159" s="78" t="str">
        <f>'Full meta'!A35</f>
        <v>BITYA_OGPRCC_100ng_1792</v>
      </c>
      <c r="B159" s="78">
        <f>'Full meta'!B35</f>
        <v>2743</v>
      </c>
      <c r="C159" s="104"/>
      <c r="D159" s="105">
        <f>'Full bone'!BF35*'Full bone'!BC35</f>
        <v>15.700000000000001</v>
      </c>
      <c r="E159" s="106">
        <f>'Full bone'!Q35</f>
        <v>0.47</v>
      </c>
      <c r="F159" s="230">
        <f>'Full bone'!Z35</f>
        <v>575.68370000000004</v>
      </c>
      <c r="G159" s="107">
        <f>CORT!AE35</f>
        <v>654.80799999999999</v>
      </c>
      <c r="H159" s="237">
        <f>CORT!AF35</f>
        <v>1424.3230000000001</v>
      </c>
      <c r="I159" s="108">
        <f>2*SQRT((MOI!$U35)/(PI()))</f>
        <v>1.3905459240915066</v>
      </c>
      <c r="J159" s="108">
        <f>2*SQRT((MOI!$U35-MOI!T35)/(PI()))</f>
        <v>1.0310385193070308</v>
      </c>
      <c r="K159" s="108">
        <f>MOI!T35/MOI!U35</f>
        <v>0.45023244175786548</v>
      </c>
      <c r="L159" s="108">
        <f>CORT!Z35</f>
        <v>0.1709</v>
      </c>
      <c r="M159" s="109">
        <f>1-CORT!V35</f>
        <v>9.9999999999988987E-5</v>
      </c>
      <c r="N159" s="108" t="str">
        <f>CORT!AA35</f>
        <v>!    0.000</v>
      </c>
      <c r="O159" s="108">
        <f>MOI!O35+MOI!P35</f>
        <v>0.26902000000000004</v>
      </c>
      <c r="P159" s="108">
        <f>MOI!R35</f>
        <v>0.2009</v>
      </c>
      <c r="Q159" s="110">
        <f>'Full meta'!Z35</f>
        <v>15.8</v>
      </c>
      <c r="R159" s="110">
        <f>'Full meta'!AA35</f>
        <v>1017.6324</v>
      </c>
      <c r="S159" s="154">
        <f>'Full meta'!Q35</f>
        <v>2.23E-2</v>
      </c>
      <c r="T159" s="110">
        <f>'Full meta'!R35</f>
        <v>8.1760000000000002</v>
      </c>
      <c r="U159" s="110">
        <f>'Full meta'!S35</f>
        <v>3.2847</v>
      </c>
      <c r="V159" s="110">
        <f>'Full meta'!T35</f>
        <v>2.0666000000000002</v>
      </c>
      <c r="W159" s="110">
        <f>'Full meta'!AK35</f>
        <v>0.6089</v>
      </c>
      <c r="X159" s="110">
        <f>'Full meta'!U35</f>
        <v>4.65E-2</v>
      </c>
      <c r="Y159" s="110">
        <f>'Full meta'!V35</f>
        <v>0.48780000000000001</v>
      </c>
      <c r="Z159" s="111">
        <f>'PROX meta'!Q35</f>
        <v>8.9999999999999998E-4</v>
      </c>
      <c r="AA159" s="112">
        <f>'PROX meta'!R35</f>
        <v>-1.6839</v>
      </c>
      <c r="AB159" s="112">
        <f>'PROX meta'!S35</f>
        <v>3.9167999999999998</v>
      </c>
      <c r="AC159" s="112">
        <f>'PROX meta'!T35</f>
        <v>2.1745999999999999</v>
      </c>
      <c r="AD159" s="112">
        <f>'PROX meta'!U35</f>
        <v>2.1499999999999998E-2</v>
      </c>
      <c r="AE159" s="112">
        <f>'PROX meta'!V35</f>
        <v>0.47699999999999998</v>
      </c>
      <c r="AF159" s="113">
        <f>'DIST meta'!Q35</f>
        <v>3.2599999999999997E-2</v>
      </c>
      <c r="AG159" s="20">
        <f>'DIST meta'!R35</f>
        <v>12.0891</v>
      </c>
      <c r="AH159" s="20">
        <f>'DIST meta'!S35</f>
        <v>3.0983999999999998</v>
      </c>
      <c r="AI159" s="20">
        <f>'DIST meta'!T35</f>
        <v>2.0878000000000001</v>
      </c>
      <c r="AJ159" s="20">
        <f>'DIST meta'!U35</f>
        <v>4.6899999999999997E-2</v>
      </c>
      <c r="AK159" s="20">
        <f>'DIST meta'!V35</f>
        <v>0.47870000000000001</v>
      </c>
    </row>
    <row r="160" spans="1:37" s="78" customFormat="1">
      <c r="A160" s="78" t="str">
        <f>'Full meta'!A36</f>
        <v>BITYA_OGPRCC_100ng_1755</v>
      </c>
      <c r="B160" s="78">
        <f>'Full meta'!B36</f>
        <v>2744</v>
      </c>
      <c r="C160" s="104"/>
      <c r="D160" s="105">
        <f>'Full bone'!BF36*'Full bone'!BC36</f>
        <v>15.19</v>
      </c>
      <c r="E160" s="106">
        <f>'Full bone'!Q36</f>
        <v>0.45500000000000002</v>
      </c>
      <c r="F160" s="230">
        <f>'Full bone'!Z36</f>
        <v>556.82500000000005</v>
      </c>
      <c r="G160" s="107">
        <f>CORT!AE36</f>
        <v>628.70650000000001</v>
      </c>
      <c r="H160" s="237">
        <f>CORT!AF36</f>
        <v>1423.0930000000001</v>
      </c>
      <c r="I160" s="108">
        <f>2*SQRT((MOI!$U36)/(PI()))</f>
        <v>1.3964119602616922</v>
      </c>
      <c r="J160" s="108">
        <f>2*SQRT((MOI!$U36-MOI!T36)/(PI()))</f>
        <v>1.0509748034340314</v>
      </c>
      <c r="K160" s="108">
        <f>MOI!T36/MOI!U36</f>
        <v>0.43355533790401563</v>
      </c>
      <c r="L160" s="108">
        <f>CORT!Z36</f>
        <v>0.16669999999999999</v>
      </c>
      <c r="M160" s="109">
        <f>1-CORT!V36</f>
        <v>6.0000000000004494E-4</v>
      </c>
      <c r="N160" s="108" t="str">
        <f>CORT!AA36</f>
        <v>!    0.000</v>
      </c>
      <c r="O160" s="108">
        <f>MOI!O36+MOI!P36</f>
        <v>0.26356999999999997</v>
      </c>
      <c r="P160" s="108">
        <f>MOI!R36</f>
        <v>0.19012000000000001</v>
      </c>
      <c r="Q160" s="110">
        <f>'Full meta'!Z36</f>
        <v>25.229299999999999</v>
      </c>
      <c r="R160" s="110">
        <f>'Full meta'!AA36</f>
        <v>1038.1310000000001</v>
      </c>
      <c r="S160" s="154">
        <f>'Full meta'!Q36</f>
        <v>2.53E-2</v>
      </c>
      <c r="T160" s="110">
        <f>'Full meta'!R36</f>
        <v>7.6151999999999997</v>
      </c>
      <c r="U160" s="110">
        <f>'Full meta'!S36</f>
        <v>3.6031</v>
      </c>
      <c r="V160" s="110">
        <f>'Full meta'!T36</f>
        <v>1.8188</v>
      </c>
      <c r="W160" s="110">
        <f>'Full meta'!AK36</f>
        <v>0.58479999999999999</v>
      </c>
      <c r="X160" s="110">
        <f>'Full meta'!U36</f>
        <v>5.7000000000000002E-2</v>
      </c>
      <c r="Y160" s="110">
        <f>'Full meta'!V36</f>
        <v>0.55840000000000001</v>
      </c>
      <c r="Z160" s="111">
        <f>'PROX meta'!Q36</f>
        <v>8.0000000000000004E-4</v>
      </c>
      <c r="AA160" s="112">
        <f>'PROX meta'!R36</f>
        <v>-1.7175</v>
      </c>
      <c r="AB160" s="112">
        <f>'PROX meta'!S36</f>
        <v>3.9234</v>
      </c>
      <c r="AC160" s="112">
        <f>'PROX meta'!T36</f>
        <v>1.6975</v>
      </c>
      <c r="AD160" s="112">
        <f>'PROX meta'!U36</f>
        <v>1.9599999999999999E-2</v>
      </c>
      <c r="AE160" s="112">
        <f>'PROX meta'!V36</f>
        <v>0.59250000000000003</v>
      </c>
      <c r="AF160" s="113">
        <f>'DIST meta'!Q36</f>
        <v>3.73E-2</v>
      </c>
      <c r="AG160" s="20">
        <f>'DIST meta'!R36</f>
        <v>11.339399999999999</v>
      </c>
      <c r="AH160" s="20">
        <f>'DIST meta'!S36</f>
        <v>3.3871000000000002</v>
      </c>
      <c r="AI160" s="20">
        <f>'DIST meta'!T36</f>
        <v>2.0228999999999999</v>
      </c>
      <c r="AJ160" s="20">
        <f>'DIST meta'!U36</f>
        <v>5.74E-2</v>
      </c>
      <c r="AK160" s="20">
        <f>'DIST meta'!V36</f>
        <v>0.50370000000000004</v>
      </c>
    </row>
    <row r="161" spans="1:37" s="78" customFormat="1">
      <c r="A161" s="78" t="str">
        <f>'Full meta'!A37</f>
        <v>BITYA_OGPRCC_100ng_1795</v>
      </c>
      <c r="B161" s="78">
        <f>'Full meta'!B37</f>
        <v>2745</v>
      </c>
      <c r="C161" s="104"/>
      <c r="D161" s="105">
        <f>'Full bone'!BF37*'Full bone'!BC37</f>
        <v>15.450000000000001</v>
      </c>
      <c r="E161" s="106">
        <f>'Full bone'!Q37</f>
        <v>0.48199999999999998</v>
      </c>
      <c r="F161" s="230">
        <f>'Full bone'!Z37</f>
        <v>587.9828</v>
      </c>
      <c r="G161" s="107">
        <f>CORT!AE37</f>
        <v>647.5652</v>
      </c>
      <c r="H161" s="237">
        <f>CORT!AF37</f>
        <v>1416.26</v>
      </c>
      <c r="I161" s="108">
        <f>2*SQRT((MOI!$U37)/(PI()))</f>
        <v>1.4266345518928822</v>
      </c>
      <c r="J161" s="108">
        <f>2*SQRT((MOI!$U37-MOI!T37)/(PI()))</f>
        <v>1.0580863855518514</v>
      </c>
      <c r="K161" s="108">
        <f>MOI!T37/MOI!U37</f>
        <v>0.44993149870817195</v>
      </c>
      <c r="L161" s="108">
        <f>CORT!Z37</f>
        <v>0.1759</v>
      </c>
      <c r="M161" s="109">
        <f>1-CORT!V37</f>
        <v>1.9999999999997797E-4</v>
      </c>
      <c r="N161" s="108" t="str">
        <f>CORT!AA37</f>
        <v>!    0.000</v>
      </c>
      <c r="O161" s="108">
        <f>MOI!O37+MOI!P37</f>
        <v>0.29459000000000002</v>
      </c>
      <c r="P161" s="108">
        <f>MOI!R37</f>
        <v>0.21315999999999999</v>
      </c>
      <c r="Q161" s="110">
        <f>'Full meta'!Z37</f>
        <v>10.0604</v>
      </c>
      <c r="R161" s="110">
        <f>'Full meta'!AA37</f>
        <v>1018.3156</v>
      </c>
      <c r="S161" s="154">
        <f>'Full meta'!Q37</f>
        <v>1.9599999999999999E-2</v>
      </c>
      <c r="T161" s="110">
        <f>'Full meta'!R37</f>
        <v>4.8513000000000002</v>
      </c>
      <c r="U161" s="110">
        <f>'Full meta'!S37</f>
        <v>3.3460999999999999</v>
      </c>
      <c r="V161" s="110">
        <f>'Full meta'!T37</f>
        <v>1.8754</v>
      </c>
      <c r="W161" s="110">
        <f>'Full meta'!AK37</f>
        <v>0.52249999999999996</v>
      </c>
      <c r="X161" s="110">
        <f>'Full meta'!U37</f>
        <v>4.7899999999999998E-2</v>
      </c>
      <c r="Y161" s="110">
        <f>'Full meta'!V37</f>
        <v>0.53520000000000001</v>
      </c>
      <c r="Z161" s="111">
        <f>'PROX meta'!Q37</f>
        <v>1.2999999999999999E-3</v>
      </c>
      <c r="AA161" s="112">
        <f>'PROX meta'!R37</f>
        <v>-0.83860000000000001</v>
      </c>
      <c r="AB161" s="112">
        <f>'PROX meta'!S37</f>
        <v>3.8348</v>
      </c>
      <c r="AC161" s="112">
        <f>'PROX meta'!T37</f>
        <v>1.8262</v>
      </c>
      <c r="AD161" s="112">
        <f>'PROX meta'!U37</f>
        <v>2.12E-2</v>
      </c>
      <c r="AE161" s="112">
        <f>'PROX meta'!V37</f>
        <v>0.54369999999999996</v>
      </c>
      <c r="AF161" s="113">
        <f>'DIST meta'!Q37</f>
        <v>2.8299999999999999E-2</v>
      </c>
      <c r="AG161" s="20">
        <f>'DIST meta'!R37</f>
        <v>7.1487999999999996</v>
      </c>
      <c r="AH161" s="20">
        <f>'DIST meta'!S37</f>
        <v>3.0627</v>
      </c>
      <c r="AI161" s="20">
        <f>'DIST meta'!T37</f>
        <v>1.9131</v>
      </c>
      <c r="AJ161" s="20">
        <f>'DIST meta'!U37</f>
        <v>4.8500000000000001E-2</v>
      </c>
      <c r="AK161" s="20">
        <f>'DIST meta'!V37</f>
        <v>0.52710000000000001</v>
      </c>
    </row>
    <row r="162" spans="1:37" s="156" customFormat="1">
      <c r="A162" s="156" t="str">
        <f>'Full meta'!A44</f>
        <v>BITYA_OVX_CBD_1</v>
      </c>
      <c r="B162" s="156">
        <f>'Full meta'!B44</f>
        <v>3113</v>
      </c>
      <c r="C162" s="157"/>
      <c r="D162" s="158">
        <f>'Full bone'!BF44*'Full bone'!BC44</f>
        <v>15.72</v>
      </c>
      <c r="E162" s="159">
        <f>'Full bone'!Q44</f>
        <v>0.5</v>
      </c>
      <c r="F162" s="231">
        <f>'Full bone'!Z44</f>
        <v>499.27199999999999</v>
      </c>
      <c r="G162" s="160">
        <f>CORT!AE44</f>
        <v>544.81129999999996</v>
      </c>
      <c r="H162" s="238">
        <f>CORT!AF44</f>
        <v>1233.9590000000001</v>
      </c>
      <c r="I162" s="161">
        <f>2*SQRT((MOI!$U44)/(PI()))</f>
        <v>1.4738722645004065</v>
      </c>
      <c r="J162" s="161">
        <f>2*SQRT((MOI!$U44-MOI!T44)/(PI()))</f>
        <v>1.093922720540528</v>
      </c>
      <c r="K162" s="161">
        <f>MOI!T44/MOI!U44</f>
        <v>0.44912432888659648</v>
      </c>
      <c r="L162" s="161">
        <f>CORT!Z44</f>
        <v>0.18379999999999999</v>
      </c>
      <c r="M162" s="162">
        <f>1-CORT!V44</f>
        <v>0</v>
      </c>
      <c r="N162" s="161">
        <f>CORT!AA44</f>
        <v>0</v>
      </c>
      <c r="O162" s="161">
        <f>MOI!O44+MOI!P44</f>
        <v>0.33587</v>
      </c>
      <c r="P162" s="161">
        <f>MOI!R44</f>
        <v>0.22977</v>
      </c>
      <c r="Q162" s="163">
        <f>'Full meta'!Z44</f>
        <v>30.813800000000001</v>
      </c>
      <c r="R162" s="163">
        <f>'Full meta'!AA44</f>
        <v>784.91030000000001</v>
      </c>
      <c r="S162" s="164">
        <f>'Full meta'!Q44</f>
        <v>4.4200000000000003E-2</v>
      </c>
      <c r="T162" s="163">
        <f>'Full meta'!R44</f>
        <v>15.5213</v>
      </c>
      <c r="U162" s="163">
        <f>'Full meta'!S44</f>
        <v>2.87</v>
      </c>
      <c r="V162" s="163">
        <f>'Full meta'!T44</f>
        <v>1.5525</v>
      </c>
      <c r="W162" s="163">
        <f>'Full meta'!AK44</f>
        <v>0.95169999999999999</v>
      </c>
      <c r="X162" s="163">
        <f>'Full meta'!U44</f>
        <v>6.1600000000000002E-2</v>
      </c>
      <c r="Y162" s="163">
        <f>'Full meta'!V44</f>
        <v>0.65769999999999995</v>
      </c>
      <c r="Z162" s="165">
        <f>'PROX meta'!Q44</f>
        <v>2.3999999999999998E-3</v>
      </c>
      <c r="AA162" s="166">
        <f>'PROX meta'!R44</f>
        <v>-1.1697</v>
      </c>
      <c r="AB162" s="166">
        <f>'PROX meta'!S44</f>
        <v>3.4603000000000002</v>
      </c>
      <c r="AC162" s="166">
        <f>'PROX meta'!T44</f>
        <v>1.3547</v>
      </c>
      <c r="AD162" s="166">
        <f>'PROX meta'!U44</f>
        <v>2.7099999999999999E-2</v>
      </c>
      <c r="AE162" s="166">
        <f>'PROX meta'!V44</f>
        <v>0.75690000000000002</v>
      </c>
      <c r="AF162" s="167">
        <f>'DIST meta'!Q44</f>
        <v>6.4000000000000001E-2</v>
      </c>
      <c r="AG162" s="168">
        <f>'DIST meta'!R44</f>
        <v>22.122399999999999</v>
      </c>
      <c r="AH162" s="168">
        <f>'DIST meta'!S44</f>
        <v>2.6219000000000001</v>
      </c>
      <c r="AI162" s="168">
        <f>'DIST meta'!T44</f>
        <v>1.6940999999999999</v>
      </c>
      <c r="AJ162" s="168">
        <f>'DIST meta'!U44</f>
        <v>6.2199999999999998E-2</v>
      </c>
      <c r="AK162" s="168">
        <f>'DIST meta'!V44</f>
        <v>0.59660000000000002</v>
      </c>
    </row>
    <row r="163" spans="1:37" s="169" customFormat="1">
      <c r="A163" s="169" t="str">
        <f>'Full meta'!A45</f>
        <v>BITYA_OVX_CBD_2</v>
      </c>
      <c r="B163" s="169">
        <f>'Full meta'!B45</f>
        <v>3114</v>
      </c>
      <c r="C163" s="170"/>
      <c r="D163" s="171">
        <f>'Full bone'!BF45*'Full bone'!BC45</f>
        <v>15.31</v>
      </c>
      <c r="E163" s="172">
        <f>'Full bone'!Q45</f>
        <v>0.49399999999999999</v>
      </c>
      <c r="F163" s="230">
        <f>'Full bone'!Z45</f>
        <v>488.28949999999998</v>
      </c>
      <c r="G163" s="173">
        <f>CORT!AE45</f>
        <v>522.75170000000003</v>
      </c>
      <c r="H163" s="237">
        <f>CORT!AF45</f>
        <v>1233.9590000000001</v>
      </c>
      <c r="I163" s="174">
        <f>2*SQRT((MOI!$U45)/(PI()))</f>
        <v>1.4364271229093641</v>
      </c>
      <c r="J163" s="174">
        <f>2*SQRT((MOI!$U45-MOI!T45)/(PI()))</f>
        <v>1.0815913097409855</v>
      </c>
      <c r="K163" s="174">
        <f>MOI!T45/MOI!U45</f>
        <v>0.43303116881514075</v>
      </c>
      <c r="L163" s="174">
        <f>CORT!Z45</f>
        <v>0.1701</v>
      </c>
      <c r="M163" s="175">
        <f>1-CORT!V45</f>
        <v>0</v>
      </c>
      <c r="N163" s="174" t="str">
        <f>CORT!AA45</f>
        <v>!    0.000</v>
      </c>
      <c r="O163" s="174">
        <f>MOI!O45+MOI!P45</f>
        <v>0.29442999999999997</v>
      </c>
      <c r="P163" s="174">
        <f>MOI!R45</f>
        <v>0.20744000000000001</v>
      </c>
      <c r="Q163" s="176">
        <f>'Full meta'!Z45</f>
        <v>28.3522</v>
      </c>
      <c r="R163" s="176">
        <f>'Full meta'!AA45</f>
        <v>782.44870000000003</v>
      </c>
      <c r="S163" s="177">
        <f>'Full meta'!Q45</f>
        <v>3.9899999999999998E-2</v>
      </c>
      <c r="T163" s="176">
        <f>'Full meta'!R45</f>
        <v>13.7538</v>
      </c>
      <c r="U163" s="176">
        <f>'Full meta'!S45</f>
        <v>3.202</v>
      </c>
      <c r="V163" s="176">
        <f>'Full meta'!T45</f>
        <v>1.9996</v>
      </c>
      <c r="W163" s="176">
        <f>'Full meta'!AK45</f>
        <v>0.93200000000000005</v>
      </c>
      <c r="X163" s="176">
        <f>'Full meta'!U45</f>
        <v>5.91E-2</v>
      </c>
      <c r="Y163" s="176">
        <f>'Full meta'!V45</f>
        <v>0.49959999999999999</v>
      </c>
      <c r="Z163" s="178">
        <f>'PROX meta'!Q45</f>
        <v>1.9E-3</v>
      </c>
      <c r="AA163" s="179">
        <f>'PROX meta'!R45</f>
        <v>-2.3929</v>
      </c>
      <c r="AB163" s="179">
        <f>'PROX meta'!S45</f>
        <v>3.6293000000000002</v>
      </c>
      <c r="AC163" s="179">
        <f>'PROX meta'!T45</f>
        <v>1.8216000000000001</v>
      </c>
      <c r="AD163" s="179">
        <f>'PROX meta'!U45</f>
        <v>2.3800000000000002E-2</v>
      </c>
      <c r="AE163" s="179">
        <f>'PROX meta'!V45</f>
        <v>0.5343</v>
      </c>
      <c r="AF163" s="180">
        <f>'DIST meta'!Q45</f>
        <v>5.8500000000000003E-2</v>
      </c>
      <c r="AG163" s="181">
        <f>'DIST meta'!R45</f>
        <v>20.480699999999999</v>
      </c>
      <c r="AH163" s="181">
        <f>'DIST meta'!S45</f>
        <v>2.9777</v>
      </c>
      <c r="AI163" s="181">
        <f>'DIST meta'!T45</f>
        <v>2.0901999999999998</v>
      </c>
      <c r="AJ163" s="181">
        <f>'DIST meta'!U45</f>
        <v>5.9700000000000003E-2</v>
      </c>
      <c r="AK163" s="181">
        <f>'DIST meta'!V45</f>
        <v>0.4788</v>
      </c>
    </row>
    <row r="164" spans="1:37" s="169" customFormat="1">
      <c r="A164" s="169" t="str">
        <f>'Full meta'!A46</f>
        <v>BITYA_OVX_CBD_3</v>
      </c>
      <c r="B164" s="169">
        <f>'Full meta'!B46</f>
        <v>3115</v>
      </c>
      <c r="C164" s="170"/>
      <c r="D164" s="171">
        <f>'Full bone'!BF46*'Full bone'!BC46</f>
        <v>15.450000000000001</v>
      </c>
      <c r="E164" s="172">
        <f>'Full bone'!Q46</f>
        <v>0.46600000000000003</v>
      </c>
      <c r="F164" s="230">
        <f>'Full bone'!Z46</f>
        <v>463.01100000000002</v>
      </c>
      <c r="G164" s="173">
        <f>CORT!AE46</f>
        <v>492.64460000000003</v>
      </c>
      <c r="H164" s="237">
        <f>CORT!AF46</f>
        <v>1237.9359999999999</v>
      </c>
      <c r="I164" s="174">
        <f>2*SQRT((MOI!$U46)/(PI()))</f>
        <v>1.481059447716309</v>
      </c>
      <c r="J164" s="174">
        <f>2*SQRT((MOI!$U46-MOI!T46)/(PI()))</f>
        <v>1.1407796188019008</v>
      </c>
      <c r="K164" s="174">
        <f>MOI!T46/MOI!U46</f>
        <v>0.40672161597399581</v>
      </c>
      <c r="L164" s="174">
        <f>CORT!Z46</f>
        <v>0.15989999999999999</v>
      </c>
      <c r="M164" s="175">
        <f>1-CORT!V46</f>
        <v>0</v>
      </c>
      <c r="N164" s="174" t="str">
        <f>CORT!AA46</f>
        <v>!    0.000</v>
      </c>
      <c r="O164" s="174">
        <f>MOI!O46+MOI!P46</f>
        <v>0.31870999999999999</v>
      </c>
      <c r="P164" s="174">
        <f>MOI!R46</f>
        <v>0.21556</v>
      </c>
      <c r="Q164" s="176">
        <f>'Full meta'!Z46</f>
        <v>17.369800000000001</v>
      </c>
      <c r="R164" s="176">
        <f>'Full meta'!AA46</f>
        <v>793.24180000000001</v>
      </c>
      <c r="S164" s="177">
        <f>'Full meta'!Q46</f>
        <v>3.6299999999999999E-2</v>
      </c>
      <c r="T164" s="176">
        <f>'Full meta'!R46</f>
        <v>10.733700000000001</v>
      </c>
      <c r="U164" s="176">
        <f>'Full meta'!S46</f>
        <v>3.2940999999999998</v>
      </c>
      <c r="V164" s="176">
        <f>'Full meta'!T46</f>
        <v>1.9587000000000001</v>
      </c>
      <c r="W164" s="176">
        <f>'Full meta'!AK46</f>
        <v>0.83120000000000005</v>
      </c>
      <c r="X164" s="176">
        <f>'Full meta'!U46</f>
        <v>6.0400000000000002E-2</v>
      </c>
      <c r="Y164" s="176">
        <f>'Full meta'!V46</f>
        <v>0.51060000000000005</v>
      </c>
      <c r="Z164" s="178">
        <f>'PROX meta'!Q46</f>
        <v>3.5999999999999999E-3</v>
      </c>
      <c r="AA164" s="179">
        <f>'PROX meta'!R46</f>
        <v>-2.1036999999999999</v>
      </c>
      <c r="AB164" s="179">
        <f>'PROX meta'!S46</f>
        <v>3.4413999999999998</v>
      </c>
      <c r="AC164" s="179">
        <f>'PROX meta'!T46</f>
        <v>1.9830000000000001</v>
      </c>
      <c r="AD164" s="179">
        <f>'PROX meta'!U46</f>
        <v>2.69E-2</v>
      </c>
      <c r="AE164" s="179">
        <f>'PROX meta'!V46</f>
        <v>0.50090000000000001</v>
      </c>
      <c r="AF164" s="180">
        <f>'DIST meta'!Q46</f>
        <v>5.2900000000000003E-2</v>
      </c>
      <c r="AG164" s="181">
        <f>'DIST meta'!R46</f>
        <v>16.1755</v>
      </c>
      <c r="AH164" s="181">
        <f>'DIST meta'!S46</f>
        <v>2.9138000000000002</v>
      </c>
      <c r="AI164" s="181">
        <f>'DIST meta'!T46</f>
        <v>2.0457999999999998</v>
      </c>
      <c r="AJ164" s="181">
        <f>'DIST meta'!U46</f>
        <v>6.1499999999999999E-2</v>
      </c>
      <c r="AK164" s="181">
        <f>'DIST meta'!V46</f>
        <v>0.49120000000000003</v>
      </c>
    </row>
    <row r="165" spans="1:37" s="169" customFormat="1">
      <c r="A165" s="169" t="str">
        <f>'Full meta'!A47</f>
        <v>BITYA_OVX_CBD_4</v>
      </c>
      <c r="B165" s="169">
        <f>'Full meta'!B47</f>
        <v>3116</v>
      </c>
      <c r="C165" s="170"/>
      <c r="D165" s="171">
        <f>'Full bone'!BF47*'Full bone'!BC47</f>
        <v>15.67</v>
      </c>
      <c r="E165" s="172">
        <f>'Full bone'!Q47</f>
        <v>0.46400000000000002</v>
      </c>
      <c r="F165" s="230">
        <f>'Full bone'!Z47</f>
        <v>462.06420000000003</v>
      </c>
      <c r="G165" s="173">
        <f>CORT!AE47</f>
        <v>525.2133</v>
      </c>
      <c r="H165" s="237">
        <f>CORT!AF47</f>
        <v>1260.7529999999999</v>
      </c>
      <c r="I165" s="174">
        <f>2*SQRT((MOI!$U47)/(PI()))</f>
        <v>1.456133858492229</v>
      </c>
      <c r="J165" s="174">
        <f>2*SQRT((MOI!$U47-MOI!T47)/(PI()))</f>
        <v>1.1051723679449257</v>
      </c>
      <c r="K165" s="174">
        <f>MOI!T47/MOI!U47</f>
        <v>0.42395364198642888</v>
      </c>
      <c r="L165" s="174">
        <f>CORT!Z47</f>
        <v>0.16689999999999999</v>
      </c>
      <c r="M165" s="175">
        <f>1-CORT!V47</f>
        <v>0</v>
      </c>
      <c r="N165" s="174" t="str">
        <f>CORT!AA47</f>
        <v>!    0.000</v>
      </c>
      <c r="O165" s="174">
        <f>MOI!O47+MOI!P47</f>
        <v>0.30876000000000003</v>
      </c>
      <c r="P165" s="174">
        <f>MOI!R47</f>
        <v>0.21128</v>
      </c>
      <c r="Q165" s="176">
        <f>'Full meta'!Z47</f>
        <v>14.1508</v>
      </c>
      <c r="R165" s="176">
        <f>'Full meta'!AA47</f>
        <v>752.15229999999997</v>
      </c>
      <c r="S165" s="177">
        <f>'Full meta'!Q47</f>
        <v>2.2599999999999999E-2</v>
      </c>
      <c r="T165" s="176">
        <f>'Full meta'!R47</f>
        <v>13.507300000000001</v>
      </c>
      <c r="U165" s="176">
        <f>'Full meta'!S47</f>
        <v>3.3900999999999999</v>
      </c>
      <c r="V165" s="176">
        <f>'Full meta'!T47</f>
        <v>2.1597</v>
      </c>
      <c r="W165" s="176">
        <f>'Full meta'!AK47</f>
        <v>0.72509999999999997</v>
      </c>
      <c r="X165" s="176">
        <f>'Full meta'!U47</f>
        <v>4.1099999999999998E-2</v>
      </c>
      <c r="Y165" s="176">
        <f>'Full meta'!V47</f>
        <v>0.46310000000000001</v>
      </c>
      <c r="Z165" s="178">
        <f>'PROX meta'!Q47</f>
        <v>3.0999999999999999E-3</v>
      </c>
      <c r="AA165" s="179">
        <f>'PROX meta'!R47</f>
        <v>-1.5248999999999999</v>
      </c>
      <c r="AB165" s="179">
        <f>'PROX meta'!S47</f>
        <v>3.4843000000000002</v>
      </c>
      <c r="AC165" s="179">
        <f>'PROX meta'!T47</f>
        <v>1.9231</v>
      </c>
      <c r="AD165" s="179">
        <f>'PROX meta'!U47</f>
        <v>2.5399999999999999E-2</v>
      </c>
      <c r="AE165" s="179">
        <f>'PROX meta'!V47</f>
        <v>0.51259999999999994</v>
      </c>
      <c r="AF165" s="180">
        <f>'DIST meta'!Q47</f>
        <v>3.2199999999999999E-2</v>
      </c>
      <c r="AG165" s="181">
        <f>'DIST meta'!R47</f>
        <v>20.102</v>
      </c>
      <c r="AH165" s="181">
        <f>'DIST meta'!S47</f>
        <v>3.1953</v>
      </c>
      <c r="AI165" s="181">
        <f>'DIST meta'!T47</f>
        <v>2.2686000000000002</v>
      </c>
      <c r="AJ165" s="181">
        <f>'DIST meta'!U47</f>
        <v>4.19E-2</v>
      </c>
      <c r="AK165" s="181">
        <f>'DIST meta'!V47</f>
        <v>0.43830000000000002</v>
      </c>
    </row>
    <row r="166" spans="1:37" s="169" customFormat="1">
      <c r="A166" s="169" t="str">
        <f>'Full meta'!A48</f>
        <v>BITYA_OVX_CBD_5</v>
      </c>
      <c r="B166" s="169">
        <f>'Full meta'!B48</f>
        <v>3117</v>
      </c>
      <c r="C166" s="170"/>
      <c r="D166" s="171">
        <f>'Full bone'!BF48*'Full bone'!BC48</f>
        <v>15.69</v>
      </c>
      <c r="E166" s="172">
        <f>'Full bone'!Q48</f>
        <v>0.49199999999999999</v>
      </c>
      <c r="F166" s="230">
        <f>'Full bone'!Z48</f>
        <v>496.053</v>
      </c>
      <c r="G166" s="173">
        <f>CORT!AE48</f>
        <v>535.34360000000004</v>
      </c>
      <c r="H166" s="237">
        <f>CORT!AF48</f>
        <v>1246.646</v>
      </c>
      <c r="I166" s="174">
        <f>2*SQRT((MOI!$U48)/(PI()))</f>
        <v>1.4091870195067071</v>
      </c>
      <c r="J166" s="174">
        <f>2*SQRT((MOI!$U48-MOI!T48)/(PI()))</f>
        <v>1.0559000614370626</v>
      </c>
      <c r="K166" s="174">
        <f>MOI!T48/MOI!U48</f>
        <v>0.43855352162344113</v>
      </c>
      <c r="L166" s="174">
        <f>CORT!Z48</f>
        <v>0.1668</v>
      </c>
      <c r="M166" s="175">
        <f>1-CORT!V48</f>
        <v>0</v>
      </c>
      <c r="N166" s="174">
        <f>CORT!AA48</f>
        <v>0</v>
      </c>
      <c r="O166" s="174">
        <f>MOI!O48+MOI!P48</f>
        <v>0.27444999999999997</v>
      </c>
      <c r="P166" s="174">
        <f>MOI!R48</f>
        <v>0.19866</v>
      </c>
      <c r="Q166" s="176">
        <f>'Full meta'!Z48</f>
        <v>27.973500000000001</v>
      </c>
      <c r="R166" s="176">
        <f>'Full meta'!AA48</f>
        <v>780.74450000000002</v>
      </c>
      <c r="S166" s="177">
        <f>'Full meta'!Q48</f>
        <v>3.9199999999999999E-2</v>
      </c>
      <c r="T166" s="176">
        <f>'Full meta'!R48</f>
        <v>9.9172999999999991</v>
      </c>
      <c r="U166" s="176">
        <f>'Full meta'!S48</f>
        <v>2.1753999999999998</v>
      </c>
      <c r="V166" s="176">
        <f>'Full meta'!T48</f>
        <v>1.605</v>
      </c>
      <c r="W166" s="176">
        <f>'Full meta'!AK48</f>
        <v>0.64219999999999999</v>
      </c>
      <c r="X166" s="176">
        <f>'Full meta'!U48</f>
        <v>7.5700000000000003E-2</v>
      </c>
      <c r="Y166" s="176">
        <f>'Full meta'!V48</f>
        <v>0.63329999999999997</v>
      </c>
      <c r="Z166" s="178">
        <f>'PROX meta'!Q48</f>
        <v>1E-4</v>
      </c>
      <c r="AA166" s="179">
        <f>'PROX meta'!R48</f>
        <v>-0.78320000000000001</v>
      </c>
      <c r="AB166" s="179">
        <f>'PROX meta'!S48</f>
        <v>4.4302999999999999</v>
      </c>
      <c r="AC166" s="179">
        <f>'PROX meta'!T48</f>
        <v>1.2279</v>
      </c>
      <c r="AD166" s="179">
        <f>'PROX meta'!U48</f>
        <v>2.6100000000000002E-2</v>
      </c>
      <c r="AE166" s="179">
        <f>'PROX meta'!V48</f>
        <v>0.80100000000000005</v>
      </c>
      <c r="AF166" s="180">
        <f>'DIST meta'!Q48</f>
        <v>5.8400000000000001E-2</v>
      </c>
      <c r="AG166" s="181">
        <f>'DIST meta'!R48</f>
        <v>14.777900000000001</v>
      </c>
      <c r="AH166" s="181">
        <f>'DIST meta'!S48</f>
        <v>2.1318999999999999</v>
      </c>
      <c r="AI166" s="181">
        <f>'DIST meta'!T48</f>
        <v>1.7738</v>
      </c>
      <c r="AJ166" s="181">
        <f>'DIST meta'!U48</f>
        <v>7.5800000000000006E-2</v>
      </c>
      <c r="AK166" s="181">
        <f>'DIST meta'!V48</f>
        <v>0.57750000000000001</v>
      </c>
    </row>
    <row r="167" spans="1:37" s="169" customFormat="1">
      <c r="A167" s="169" t="str">
        <f>'Full meta'!A49</f>
        <v>BITYA_OVX_CBD_6</v>
      </c>
      <c r="B167" s="169">
        <f>'Full meta'!B49</f>
        <v>3118</v>
      </c>
      <c r="C167" s="170"/>
      <c r="D167" s="171">
        <f>'Full bone'!BF49*'Full bone'!BC49</f>
        <v>15.68</v>
      </c>
      <c r="E167" s="172">
        <f>'Full bone'!Q49</f>
        <v>0.498</v>
      </c>
      <c r="F167" s="230">
        <f>'Full bone'!Z49</f>
        <v>489.61500000000001</v>
      </c>
      <c r="G167" s="173">
        <f>CORT!AE49</f>
        <v>574.25559999999996</v>
      </c>
      <c r="H167" s="237">
        <f>CORT!AF49</f>
        <v>1281.0129999999999</v>
      </c>
      <c r="I167" s="174">
        <f>2*SQRT((MOI!$U49)/(PI()))</f>
        <v>1.3786974229103632</v>
      </c>
      <c r="J167" s="174">
        <f>2*SQRT((MOI!$U49-MOI!T49)/(PI()))</f>
        <v>1.0142365074194641</v>
      </c>
      <c r="K167" s="174">
        <f>MOI!T49/MOI!U49</f>
        <v>0.45882148048416155</v>
      </c>
      <c r="L167" s="174">
        <f>CORT!Z49</f>
        <v>0.17499999999999999</v>
      </c>
      <c r="M167" s="175">
        <f>1-CORT!V49</f>
        <v>0</v>
      </c>
      <c r="N167" s="174" t="str">
        <f>CORT!AA49</f>
        <v>!    0.000</v>
      </c>
      <c r="O167" s="174">
        <f>MOI!O49+MOI!P49</f>
        <v>0.25850000000000001</v>
      </c>
      <c r="P167" s="174">
        <f>MOI!R49</f>
        <v>0.18984000000000001</v>
      </c>
      <c r="Q167" s="176">
        <f>'Full meta'!Z49</f>
        <v>18.032499999999999</v>
      </c>
      <c r="R167" s="176">
        <f>'Full meta'!AA49</f>
        <v>788.22400000000005</v>
      </c>
      <c r="S167" s="177">
        <f>'Full meta'!Q49</f>
        <v>2.3199999999999998E-2</v>
      </c>
      <c r="T167" s="176">
        <f>'Full meta'!R49</f>
        <v>6.7877999999999998</v>
      </c>
      <c r="U167" s="176">
        <f>'Full meta'!S49</f>
        <v>3.6516999999999999</v>
      </c>
      <c r="V167" s="176">
        <f>'Full meta'!T49</f>
        <v>1.9438</v>
      </c>
      <c r="W167" s="176">
        <f>'Full meta'!AK49</f>
        <v>0.6452</v>
      </c>
      <c r="X167" s="176">
        <f>'Full meta'!U49</f>
        <v>5.21E-2</v>
      </c>
      <c r="Y167" s="176">
        <f>'Full meta'!V49</f>
        <v>0.49249999999999999</v>
      </c>
      <c r="Z167" s="178">
        <f>'PROX meta'!Q49</f>
        <v>1.9E-3</v>
      </c>
      <c r="AA167" s="179">
        <f>'PROX meta'!R49</f>
        <v>-0.88460000000000005</v>
      </c>
      <c r="AB167" s="179">
        <f>'PROX meta'!S49</f>
        <v>3.4773999999999998</v>
      </c>
      <c r="AC167" s="179">
        <f>'PROX meta'!T49</f>
        <v>1.7344999999999999</v>
      </c>
      <c r="AD167" s="179">
        <f>'PROX meta'!U49</f>
        <v>2.86E-2</v>
      </c>
      <c r="AE167" s="179">
        <f>'PROX meta'!V49</f>
        <v>0.58440000000000003</v>
      </c>
      <c r="AF167" s="180">
        <f>'DIST meta'!Q49</f>
        <v>3.2899999999999999E-2</v>
      </c>
      <c r="AG167" s="181">
        <f>'DIST meta'!R49</f>
        <v>9.8833000000000002</v>
      </c>
      <c r="AH167" s="181">
        <f>'DIST meta'!S49</f>
        <v>3.5651000000000002</v>
      </c>
      <c r="AI167" s="181">
        <f>'DIST meta'!T49</f>
        <v>2.0085999999999999</v>
      </c>
      <c r="AJ167" s="181">
        <f>'DIST meta'!U49</f>
        <v>5.28E-2</v>
      </c>
      <c r="AK167" s="181">
        <f>'DIST meta'!V49</f>
        <v>0.47760000000000002</v>
      </c>
    </row>
    <row r="168" spans="1:37" s="169" customFormat="1">
      <c r="A168" s="169" t="str">
        <f>'Full meta'!A50</f>
        <v>BITYA_OVX_CBD_7</v>
      </c>
      <c r="B168" s="169">
        <f>'Full meta'!B50</f>
        <v>3119</v>
      </c>
      <c r="C168" s="170"/>
      <c r="D168" s="171">
        <f>'Full bone'!BF50*'Full bone'!BC50</f>
        <v>15.6</v>
      </c>
      <c r="E168" s="172">
        <f>'Full bone'!Q50</f>
        <v>0.47799999999999998</v>
      </c>
      <c r="F168" s="230">
        <f>'Full bone'!Z50</f>
        <v>474.56150000000002</v>
      </c>
      <c r="G168" s="173">
        <f>CORT!AE50</f>
        <v>534.96500000000003</v>
      </c>
      <c r="H168" s="237">
        <f>CORT!AF50</f>
        <v>1279.499</v>
      </c>
      <c r="I168" s="174">
        <f>2*SQRT((MOI!$U50)/(PI()))</f>
        <v>1.4776985777977039</v>
      </c>
      <c r="J168" s="174">
        <f>2*SQRT((MOI!$U50-MOI!T50)/(PI()))</f>
        <v>1.1200094036497983</v>
      </c>
      <c r="K168" s="174">
        <f>MOI!T50/MOI!U50</f>
        <v>0.42552434708074099</v>
      </c>
      <c r="L168" s="174">
        <f>CORT!Z50</f>
        <v>0.1701</v>
      </c>
      <c r="M168" s="175">
        <f>1-CORT!V50</f>
        <v>0</v>
      </c>
      <c r="N168" s="174" t="str">
        <f>CORT!AA50</f>
        <v>!    0.000</v>
      </c>
      <c r="O168" s="174">
        <f>MOI!O50+MOI!P50</f>
        <v>0.32629999999999998</v>
      </c>
      <c r="P168" s="174">
        <f>MOI!R50</f>
        <v>0.22436</v>
      </c>
      <c r="Q168" s="176">
        <f>'Full meta'!Z50</f>
        <v>20.020700000000001</v>
      </c>
      <c r="R168" s="176">
        <f>'Full meta'!AA50</f>
        <v>777.33619999999996</v>
      </c>
      <c r="S168" s="177">
        <f>'Full meta'!Q50</f>
        <v>2.8899999999999999E-2</v>
      </c>
      <c r="T168" s="176">
        <f>'Full meta'!R50</f>
        <v>9.4769000000000005</v>
      </c>
      <c r="U168" s="176">
        <f>'Full meta'!S50</f>
        <v>3.4397000000000002</v>
      </c>
      <c r="V168" s="176">
        <f>'Full meta'!T50</f>
        <v>1.9039999999999999</v>
      </c>
      <c r="W168" s="176">
        <f>'Full meta'!AK50</f>
        <v>0.6956</v>
      </c>
      <c r="X168" s="176">
        <f>'Full meta'!U50</f>
        <v>5.3800000000000001E-2</v>
      </c>
      <c r="Y168" s="176">
        <f>'Full meta'!V50</f>
        <v>0.52490000000000003</v>
      </c>
      <c r="Z168" s="178">
        <f>'PROX meta'!Q50</f>
        <v>1.1000000000000001E-3</v>
      </c>
      <c r="AA168" s="179">
        <f>'PROX meta'!R50</f>
        <v>-1.5657000000000001</v>
      </c>
      <c r="AB168" s="179">
        <f>'PROX meta'!S50</f>
        <v>3.8738000000000001</v>
      </c>
      <c r="AC168" s="179">
        <f>'PROX meta'!T50</f>
        <v>1.7079</v>
      </c>
      <c r="AD168" s="179">
        <f>'PROX meta'!U50</f>
        <v>2.63E-2</v>
      </c>
      <c r="AE168" s="179">
        <f>'PROX meta'!V50</f>
        <v>0.58389999999999997</v>
      </c>
      <c r="AF168" s="180">
        <f>'DIST meta'!Q50</f>
        <v>4.24E-2</v>
      </c>
      <c r="AG168" s="181">
        <f>'DIST meta'!R50</f>
        <v>14.0852</v>
      </c>
      <c r="AH168" s="181">
        <f>'DIST meta'!S50</f>
        <v>3.2957000000000001</v>
      </c>
      <c r="AI168" s="181">
        <f>'DIST meta'!T50</f>
        <v>2.02</v>
      </c>
      <c r="AJ168" s="181">
        <f>'DIST meta'!U50</f>
        <v>5.4199999999999998E-2</v>
      </c>
      <c r="AK168" s="181">
        <f>'DIST meta'!V50</f>
        <v>0.49340000000000001</v>
      </c>
    </row>
    <row r="169" spans="1:37" s="156" customFormat="1">
      <c r="A169" s="156" t="str">
        <f>'Full meta'!A57</f>
        <v>BITYA_OVX_6WK_1</v>
      </c>
      <c r="B169" s="156">
        <f>'Full meta'!B57</f>
        <v>3076</v>
      </c>
      <c r="C169" s="157"/>
      <c r="D169" s="182">
        <f>'Full bone'!BF57*'Full bone'!BC57</f>
        <v>15.32</v>
      </c>
      <c r="E169" s="159">
        <f>'Full bone'!Q57</f>
        <v>0.40200000000000002</v>
      </c>
      <c r="F169" s="231">
        <f>'Full bone'!Z57</f>
        <v>467.59690000000001</v>
      </c>
      <c r="G169" s="160">
        <f>CORT!AE57</f>
        <v>527.11929999999995</v>
      </c>
      <c r="H169" s="238">
        <f>CORT!AF57</f>
        <v>1331.15</v>
      </c>
      <c r="I169" s="161">
        <f>2*SQRT((MOI!$U57)/(PI()))</f>
        <v>1.4098103157935578</v>
      </c>
      <c r="J169" s="161">
        <f>2*SQRT((MOI!$U57-MOI!T57)/(PI()))</f>
        <v>1.1112501236230719</v>
      </c>
      <c r="K169" s="161">
        <f>MOI!T57/MOI!U57</f>
        <v>0.37869867971787863</v>
      </c>
      <c r="L169" s="161">
        <f>CORT!Z57</f>
        <v>0.1431</v>
      </c>
      <c r="M169" s="162">
        <f>1-CORT!V57</f>
        <v>0</v>
      </c>
      <c r="N169" s="161" t="str">
        <f>CORT!AA57</f>
        <v>!    0.000</v>
      </c>
      <c r="O169" s="161">
        <f>MOI!O57+MOI!P57</f>
        <v>0.24569000000000002</v>
      </c>
      <c r="P169" s="161">
        <f>MOI!R57</f>
        <v>0.17591000000000001</v>
      </c>
      <c r="Q169" s="163">
        <f>'Full meta'!Z57</f>
        <v>34.246699999999997</v>
      </c>
      <c r="R169" s="163">
        <f>'Full meta'!AA57</f>
        <v>922.29300000000001</v>
      </c>
      <c r="S169" s="164">
        <f>'Full meta'!Q57</f>
        <v>2.7799999999999998E-2</v>
      </c>
      <c r="T169" s="163">
        <f>'Full meta'!R57</f>
        <v>24.332000000000001</v>
      </c>
      <c r="U169" s="163">
        <f>'Full meta'!S57</f>
        <v>3.1457000000000002</v>
      </c>
      <c r="V169" s="163">
        <f>'Full meta'!T57</f>
        <v>1.3889</v>
      </c>
      <c r="W169" s="163">
        <f>'Full meta'!AK57</f>
        <v>0.74939999999999996</v>
      </c>
      <c r="X169" s="163">
        <f>'Full meta'!U57</f>
        <v>4.8599999999999997E-2</v>
      </c>
      <c r="Y169" s="163">
        <f>'Full meta'!V57</f>
        <v>0.72899999999999998</v>
      </c>
      <c r="Z169" s="165">
        <f>'PROX meta'!Q57</f>
        <v>0</v>
      </c>
      <c r="AA169" s="166">
        <f>'PROX meta'!R57</f>
        <v>0</v>
      </c>
      <c r="AB169" s="166">
        <f>'PROX meta'!S57</f>
        <v>4.3221999999999996</v>
      </c>
      <c r="AC169" s="166" t="str">
        <f>'PROX meta'!T57</f>
        <v>!    0.000</v>
      </c>
      <c r="AD169" s="166">
        <f>'PROX meta'!U57</f>
        <v>0.01</v>
      </c>
      <c r="AE169" s="166" t="str">
        <f>'PROX meta'!V57</f>
        <v>!    0.000</v>
      </c>
      <c r="AF169" s="167">
        <f>'DIST meta'!Q57</f>
        <v>4.3099999999999999E-2</v>
      </c>
      <c r="AG169" s="168">
        <f>'DIST meta'!R57</f>
        <v>37.692900000000002</v>
      </c>
      <c r="AH169" s="168">
        <f>'DIST meta'!S57</f>
        <v>3.1442000000000001</v>
      </c>
      <c r="AI169" s="168">
        <f>'DIST meta'!T57</f>
        <v>2.1802999999999999</v>
      </c>
      <c r="AJ169" s="168">
        <f>'DIST meta'!U57</f>
        <v>4.8599999999999997E-2</v>
      </c>
      <c r="AK169" s="168">
        <f>'DIST meta'!V57</f>
        <v>0.46279999999999999</v>
      </c>
    </row>
    <row r="170" spans="1:37" s="169" customFormat="1">
      <c r="A170" s="169" t="str">
        <f>'Full meta'!A58</f>
        <v>BITYA_OVX_6WK_2</v>
      </c>
      <c r="B170" s="169">
        <f>'Full meta'!B58</f>
        <v>3077</v>
      </c>
      <c r="C170" s="170"/>
      <c r="D170" s="171">
        <f>'Full bone'!BF58*'Full bone'!BC58</f>
        <v>15.23</v>
      </c>
      <c r="E170" s="172">
        <f>'Full bone'!Q58</f>
        <v>0.41399999999999998</v>
      </c>
      <c r="F170" s="230">
        <f>'Full bone'!Z58</f>
        <v>476.9015</v>
      </c>
      <c r="G170" s="173">
        <f>CORT!AE58</f>
        <v>540.66579999999999</v>
      </c>
      <c r="H170" s="237">
        <f>CORT!AF58</f>
        <v>1336.3489999999999</v>
      </c>
      <c r="I170" s="174">
        <f>2*SQRT((MOI!$U58)/(PI()))</f>
        <v>1.3976969980214076</v>
      </c>
      <c r="J170" s="174">
        <f>2*SQRT((MOI!$U58-MOI!T58)/(PI()))</f>
        <v>1.0888888195053366</v>
      </c>
      <c r="K170" s="174">
        <f>MOI!T58/MOI!U58</f>
        <v>0.39306663538244957</v>
      </c>
      <c r="L170" s="174">
        <f>CORT!Z58</f>
        <v>0.15079999999999999</v>
      </c>
      <c r="M170" s="175">
        <f>1-CORT!V58</f>
        <v>2.9999999999996696E-4</v>
      </c>
      <c r="N170" s="174" t="str">
        <f>CORT!AA58</f>
        <v>!    0.000</v>
      </c>
      <c r="O170" s="174">
        <f>MOI!O58+MOI!P58</f>
        <v>0.24642999999999998</v>
      </c>
      <c r="P170" s="174">
        <f>MOI!R58</f>
        <v>0.17526</v>
      </c>
      <c r="Q170" s="176">
        <f>'Full meta'!Z58</f>
        <v>20.016100000000002</v>
      </c>
      <c r="R170" s="176">
        <f>'Full meta'!AA58</f>
        <v>880.28530000000001</v>
      </c>
      <c r="S170" s="177">
        <f>'Full meta'!Q58</f>
        <v>1.9E-2</v>
      </c>
      <c r="T170" s="176">
        <f>'Full meta'!R58</f>
        <v>13.5832</v>
      </c>
      <c r="U170" s="176">
        <f>'Full meta'!S58</f>
        <v>2.9872999999999998</v>
      </c>
      <c r="V170" s="176">
        <f>'Full meta'!T58</f>
        <v>1.8601000000000001</v>
      </c>
      <c r="W170" s="176">
        <f>'Full meta'!AK58</f>
        <v>0.57879999999999998</v>
      </c>
      <c r="X170" s="176">
        <f>'Full meta'!U58</f>
        <v>3.9699999999999999E-2</v>
      </c>
      <c r="Y170" s="176">
        <f>'Full meta'!V58</f>
        <v>0.54149999999999998</v>
      </c>
      <c r="Z170" s="178">
        <f>'PROX meta'!Q58</f>
        <v>2.9999999999999997E-4</v>
      </c>
      <c r="AA170" s="179">
        <f>'PROX meta'!R58</f>
        <v>-1.5929</v>
      </c>
      <c r="AB170" s="179">
        <f>'PROX meta'!S58</f>
        <v>4.4844999999999997</v>
      </c>
      <c r="AC170" s="179">
        <f>'PROX meta'!T58</f>
        <v>1.5348999999999999</v>
      </c>
      <c r="AD170" s="179">
        <f>'PROX meta'!U58</f>
        <v>1.77E-2</v>
      </c>
      <c r="AE170" s="179">
        <f>'PROX meta'!V58</f>
        <v>0.65890000000000004</v>
      </c>
      <c r="AF170" s="180">
        <f>'DIST meta'!Q58</f>
        <v>2.86E-2</v>
      </c>
      <c r="AG170" s="181">
        <f>'DIST meta'!R58</f>
        <v>20.509899999999998</v>
      </c>
      <c r="AH170" s="181">
        <f>'DIST meta'!S58</f>
        <v>2.9281000000000001</v>
      </c>
      <c r="AI170" s="181">
        <f>'DIST meta'!T58</f>
        <v>2.2008000000000001</v>
      </c>
      <c r="AJ170" s="181">
        <f>'DIST meta'!U58</f>
        <v>3.9800000000000002E-2</v>
      </c>
      <c r="AK170" s="181">
        <f>'DIST meta'!V58</f>
        <v>0.45550000000000002</v>
      </c>
    </row>
    <row r="171" spans="1:37" s="169" customFormat="1">
      <c r="A171" s="169" t="str">
        <f>'Full meta'!A59</f>
        <v>BITYA_OVX_6WK_3</v>
      </c>
      <c r="B171" s="169">
        <f>'Full meta'!B59</f>
        <v>3078</v>
      </c>
      <c r="C171" s="170"/>
      <c r="D171" s="171">
        <f>'Full bone'!BF59*'Full bone'!BC59</f>
        <v>15.280000000000001</v>
      </c>
      <c r="E171" s="172">
        <f>'Full bone'!Q59</f>
        <v>0.40400000000000003</v>
      </c>
      <c r="F171" s="230">
        <f>'Full bone'!Z59</f>
        <v>466.91269999999997</v>
      </c>
      <c r="G171" s="173">
        <f>CORT!AE59</f>
        <v>538.88679999999999</v>
      </c>
      <c r="H171" s="237">
        <f>CORT!AF59</f>
        <v>1335.2550000000001</v>
      </c>
      <c r="I171" s="174">
        <f>2*SQRT((MOI!$U59)/(PI()))</f>
        <v>1.3954405621636543</v>
      </c>
      <c r="J171" s="174">
        <f>2*SQRT((MOI!$U59-MOI!T59)/(PI()))</f>
        <v>1.0917615123294202</v>
      </c>
      <c r="K171" s="174">
        <f>MOI!T59/MOI!U59</f>
        <v>0.38788520763451617</v>
      </c>
      <c r="L171" s="174">
        <f>CORT!Z59</f>
        <v>0.14630000000000001</v>
      </c>
      <c r="M171" s="175">
        <f>1-CORT!V59</f>
        <v>1.9999999999997797E-4</v>
      </c>
      <c r="N171" s="174" t="str">
        <f>CORT!AA59</f>
        <v>!    0.000</v>
      </c>
      <c r="O171" s="174">
        <f>MOI!O59+MOI!P59</f>
        <v>0.24052000000000001</v>
      </c>
      <c r="P171" s="174">
        <f>MOI!R59</f>
        <v>0.17896000000000001</v>
      </c>
      <c r="Q171" s="176">
        <f>'Full meta'!Z59</f>
        <v>24.668399999999998</v>
      </c>
      <c r="R171" s="176">
        <f>'Full meta'!AA59</f>
        <v>930.36609999999996</v>
      </c>
      <c r="S171" s="177">
        <f>'Full meta'!Q59</f>
        <v>2.4199999999999999E-2</v>
      </c>
      <c r="T171" s="176">
        <f>'Full meta'!R59</f>
        <v>18.945599999999999</v>
      </c>
      <c r="U171" s="176">
        <f>'Full meta'!S59</f>
        <v>3.0992000000000002</v>
      </c>
      <c r="V171" s="176">
        <f>'Full meta'!T59</f>
        <v>1.9321999999999999</v>
      </c>
      <c r="W171" s="176">
        <f>'Full meta'!AK59</f>
        <v>0.70809999999999995</v>
      </c>
      <c r="X171" s="176">
        <f>'Full meta'!U59</f>
        <v>4.3499999999999997E-2</v>
      </c>
      <c r="Y171" s="176">
        <f>'Full meta'!V59</f>
        <v>0.51880000000000004</v>
      </c>
      <c r="Z171" s="178">
        <f>'PROX meta'!Q59</f>
        <v>2.9999999999999997E-4</v>
      </c>
      <c r="AA171" s="179">
        <f>'PROX meta'!R59</f>
        <v>-1.5108999999999999</v>
      </c>
      <c r="AB171" s="179">
        <f>'PROX meta'!S59</f>
        <v>3.8691</v>
      </c>
      <c r="AC171" s="179">
        <f>'PROX meta'!T59</f>
        <v>1.4833000000000001</v>
      </c>
      <c r="AD171" s="179">
        <f>'PROX meta'!U59</f>
        <v>1.77E-2</v>
      </c>
      <c r="AE171" s="179">
        <f>'PROX meta'!V59</f>
        <v>0.67500000000000004</v>
      </c>
      <c r="AF171" s="180">
        <f>'DIST meta'!Q59</f>
        <v>3.6400000000000002E-2</v>
      </c>
      <c r="AG171" s="181">
        <f>'DIST meta'!R59</f>
        <v>28.558900000000001</v>
      </c>
      <c r="AH171" s="181">
        <f>'DIST meta'!S59</f>
        <v>3.0417999999999998</v>
      </c>
      <c r="AI171" s="181">
        <f>'DIST meta'!T59</f>
        <v>2.2321</v>
      </c>
      <c r="AJ171" s="181">
        <f>'DIST meta'!U59</f>
        <v>4.36E-2</v>
      </c>
      <c r="AK171" s="181">
        <f>'DIST meta'!V59</f>
        <v>0.44879999999999998</v>
      </c>
    </row>
    <row r="172" spans="1:37" s="169" customFormat="1">
      <c r="A172" s="169" t="str">
        <f>'Full meta'!A60</f>
        <v>BITYA_OVX_6WK_4</v>
      </c>
      <c r="B172" s="169">
        <f>'Full meta'!B60</f>
        <v>3079</v>
      </c>
      <c r="C172" s="170"/>
      <c r="D172" s="171">
        <f>'Full bone'!BF60*'Full bone'!BC60</f>
        <v>14.99</v>
      </c>
      <c r="E172" s="172">
        <f>'Full bone'!Q60</f>
        <v>0.42499999999999999</v>
      </c>
      <c r="F172" s="230">
        <f>'Full bone'!Z60</f>
        <v>492.22680000000003</v>
      </c>
      <c r="G172" s="173">
        <f>CORT!AE60</f>
        <v>537.92909999999995</v>
      </c>
      <c r="H172" s="237">
        <f>CORT!AF60</f>
        <v>1342.096</v>
      </c>
      <c r="I172" s="174">
        <f>2*SQRT((MOI!$U60)/(PI()))</f>
        <v>1.3990900654657457</v>
      </c>
      <c r="J172" s="174">
        <f>2*SQRT((MOI!$U60-MOI!T60)/(PI()))</f>
        <v>1.0978265292182596</v>
      </c>
      <c r="K172" s="174">
        <f>MOI!T60/MOI!U60</f>
        <v>0.38429015597965371</v>
      </c>
      <c r="L172" s="174">
        <f>CORT!Z60</f>
        <v>0.1449</v>
      </c>
      <c r="M172" s="175">
        <f>1-CORT!V60</f>
        <v>2.9999999999996696E-4</v>
      </c>
      <c r="N172" s="174" t="str">
        <f>CORT!AA60</f>
        <v>!    0.000</v>
      </c>
      <c r="O172" s="174">
        <f>MOI!O60+MOI!P60</f>
        <v>0.24548</v>
      </c>
      <c r="P172" s="174">
        <f>MOI!R60</f>
        <v>0.17666000000000001</v>
      </c>
      <c r="Q172" s="176">
        <f>'Full meta'!Z60</f>
        <v>41.0884</v>
      </c>
      <c r="R172" s="176">
        <f>'Full meta'!AA60</f>
        <v>967.4479</v>
      </c>
      <c r="S172" s="177">
        <f>'Full meta'!Q60</f>
        <v>2.6499999999999999E-2</v>
      </c>
      <c r="T172" s="176">
        <f>'Full meta'!R60</f>
        <v>14.7867</v>
      </c>
      <c r="U172" s="176">
        <f>'Full meta'!S60</f>
        <v>3.5413000000000001</v>
      </c>
      <c r="V172" s="176">
        <f>'Full meta'!T60</f>
        <v>2.4257</v>
      </c>
      <c r="W172" s="176">
        <f>'Full meta'!AK60</f>
        <v>0.89510000000000001</v>
      </c>
      <c r="X172" s="176">
        <f>'Full meta'!U60</f>
        <v>0.04</v>
      </c>
      <c r="Y172" s="176">
        <f>'Full meta'!V60</f>
        <v>0.41270000000000001</v>
      </c>
      <c r="Z172" s="178">
        <f>'PROX meta'!Q60</f>
        <v>4.4000000000000003E-3</v>
      </c>
      <c r="AA172" s="179">
        <f>'PROX meta'!R60</f>
        <v>-0.77239999999999998</v>
      </c>
      <c r="AB172" s="179">
        <f>'PROX meta'!S60</f>
        <v>3.8058000000000001</v>
      </c>
      <c r="AC172" s="179">
        <f>'PROX meta'!T60</f>
        <v>1.9533</v>
      </c>
      <c r="AD172" s="179">
        <f>'PROX meta'!U60</f>
        <v>2.4E-2</v>
      </c>
      <c r="AE172" s="179">
        <f>'PROX meta'!V60</f>
        <v>0.51049999999999995</v>
      </c>
      <c r="AF172" s="180">
        <f>'DIST meta'!Q60</f>
        <v>3.7600000000000001E-2</v>
      </c>
      <c r="AG172" s="181">
        <f>'DIST meta'!R60</f>
        <v>22.264099999999999</v>
      </c>
      <c r="AH172" s="181">
        <f>'DIST meta'!S60</f>
        <v>3.3309000000000002</v>
      </c>
      <c r="AI172" s="181">
        <f>'DIST meta'!T60</f>
        <v>2.7418999999999998</v>
      </c>
      <c r="AJ172" s="181">
        <f>'DIST meta'!U60</f>
        <v>4.1000000000000002E-2</v>
      </c>
      <c r="AK172" s="181">
        <f>'DIST meta'!V60</f>
        <v>0.36349999999999999</v>
      </c>
    </row>
    <row r="173" spans="1:37" s="169" customFormat="1">
      <c r="A173" s="169" t="str">
        <f>'Full meta'!A61</f>
        <v>BITYA_OVX_6WK_5</v>
      </c>
      <c r="B173" s="169">
        <f>'Full meta'!B61</f>
        <v>3080</v>
      </c>
      <c r="C173" s="170"/>
      <c r="D173" s="171">
        <f>'Full bone'!BF61*'Full bone'!BC61</f>
        <v>15.4</v>
      </c>
      <c r="E173" s="172">
        <f>'Full bone'!Q61</f>
        <v>0.41599999999999998</v>
      </c>
      <c r="F173" s="230">
        <f>'Full bone'!Z61</f>
        <v>477.03840000000002</v>
      </c>
      <c r="G173" s="173">
        <f>CORT!AE61</f>
        <v>535.87660000000005</v>
      </c>
      <c r="H173" s="237">
        <f>CORT!AF61</f>
        <v>1318.287</v>
      </c>
      <c r="I173" s="174">
        <f>2*SQRT((MOI!$U61)/(PI()))</f>
        <v>1.3909579010875075</v>
      </c>
      <c r="J173" s="174">
        <f>2*SQRT((MOI!$U61-MOI!T61)/(PI()))</f>
        <v>1.0862781471033129</v>
      </c>
      <c r="K173" s="174">
        <f>MOI!T61/MOI!U61</f>
        <v>0.39010634657400828</v>
      </c>
      <c r="L173" s="174">
        <f>CORT!Z61</f>
        <v>0.1469</v>
      </c>
      <c r="M173" s="175">
        <f>1-CORT!V61</f>
        <v>1.2999999999999678E-3</v>
      </c>
      <c r="N173" s="174" t="str">
        <f>CORT!AA61</f>
        <v>!    0.000</v>
      </c>
      <c r="O173" s="174">
        <f>MOI!O61+MOI!P61</f>
        <v>0.23596</v>
      </c>
      <c r="P173" s="174">
        <f>MOI!R61</f>
        <v>0.17605999999999999</v>
      </c>
      <c r="Q173" s="176">
        <f>'Full meta'!Z61</f>
        <v>13.311299999999999</v>
      </c>
      <c r="R173" s="176">
        <f>'Full meta'!AA61</f>
        <v>908.6096</v>
      </c>
      <c r="S173" s="177">
        <f>'Full meta'!Q61</f>
        <v>1.6199999999999999E-2</v>
      </c>
      <c r="T173" s="176">
        <f>'Full meta'!R61</f>
        <v>10.0823</v>
      </c>
      <c r="U173" s="176">
        <f>'Full meta'!S61</f>
        <v>3.5181</v>
      </c>
      <c r="V173" s="176">
        <f>'Full meta'!T61</f>
        <v>1.8102</v>
      </c>
      <c r="W173" s="176">
        <f>'Full meta'!AK61</f>
        <v>0.49299999999999999</v>
      </c>
      <c r="X173" s="176">
        <f>'Full meta'!U61</f>
        <v>4.0599999999999997E-2</v>
      </c>
      <c r="Y173" s="176">
        <f>'Full meta'!V61</f>
        <v>0.55459999999999998</v>
      </c>
      <c r="Z173" s="178">
        <f>'PROX meta'!Q61</f>
        <v>4.0000000000000002E-4</v>
      </c>
      <c r="AA173" s="179">
        <f>'PROX meta'!R61</f>
        <v>-0.81489999999999996</v>
      </c>
      <c r="AB173" s="179">
        <f>'PROX meta'!S61</f>
        <v>4.1254</v>
      </c>
      <c r="AC173" s="179">
        <f>'PROX meta'!T61</f>
        <v>1.3187</v>
      </c>
      <c r="AD173" s="179">
        <f>'PROX meta'!U61</f>
        <v>1.72E-2</v>
      </c>
      <c r="AE173" s="179">
        <f>'PROX meta'!V61</f>
        <v>0.76049999999999995</v>
      </c>
      <c r="AF173" s="180">
        <f>'DIST meta'!Q61</f>
        <v>2.3900000000000001E-2</v>
      </c>
      <c r="AG173" s="181">
        <f>'DIST meta'!R61</f>
        <v>15.0471</v>
      </c>
      <c r="AH173" s="181">
        <f>'DIST meta'!S61</f>
        <v>3.3936999999999999</v>
      </c>
      <c r="AI173" s="181">
        <f>'DIST meta'!T61</f>
        <v>2.2431999999999999</v>
      </c>
      <c r="AJ173" s="181">
        <f>'DIST meta'!U61</f>
        <v>4.0800000000000003E-2</v>
      </c>
      <c r="AK173" s="181">
        <f>'DIST meta'!V61</f>
        <v>0.44729999999999998</v>
      </c>
    </row>
    <row r="174" spans="1:37" s="169" customFormat="1">
      <c r="A174" s="169" t="str">
        <f>'Full meta'!A62</f>
        <v>BITYA_OVX_6WK_6</v>
      </c>
      <c r="B174" s="169">
        <f>'Full meta'!B62</f>
        <v>3081</v>
      </c>
      <c r="C174" s="170"/>
      <c r="D174" s="171">
        <f>'Full bone'!BF62*'Full bone'!BC62</f>
        <v>14.55</v>
      </c>
      <c r="E174" s="172">
        <f>'Full bone'!Q62</f>
        <v>0.41799999999999998</v>
      </c>
      <c r="F174" s="230">
        <f>'Full bone'!Z62</f>
        <v>482.238</v>
      </c>
      <c r="G174" s="173">
        <f>CORT!AE62</f>
        <v>505.49959999999999</v>
      </c>
      <c r="H174" s="237">
        <f>CORT!AF62</f>
        <v>1325.8130000000001</v>
      </c>
      <c r="I174" s="174">
        <f>2*SQRT((MOI!$U62)/(PI()))</f>
        <v>1.4083329269766602</v>
      </c>
      <c r="J174" s="174">
        <f>2*SQRT((MOI!$U62-MOI!T62)/(PI()))</f>
        <v>1.1228081471113047</v>
      </c>
      <c r="K174" s="174">
        <f>MOI!T62/MOI!U62</f>
        <v>0.36437577033689394</v>
      </c>
      <c r="L174" s="174">
        <f>CORT!Z62</f>
        <v>0.13739999999999999</v>
      </c>
      <c r="M174" s="175">
        <f>1-CORT!V62</f>
        <v>2.9999999999996696E-4</v>
      </c>
      <c r="N174" s="174" t="str">
        <f>CORT!AA62</f>
        <v>!    0.000</v>
      </c>
      <c r="O174" s="174">
        <f>MOI!O62+MOI!P62</f>
        <v>0.23970999999999998</v>
      </c>
      <c r="P174" s="174">
        <f>MOI!R62</f>
        <v>0.17280000000000001</v>
      </c>
      <c r="Q174" s="176">
        <f>'Full meta'!Z62</f>
        <v>36.025599999999997</v>
      </c>
      <c r="R174" s="176">
        <f>'Full meta'!AA62</f>
        <v>928.58730000000003</v>
      </c>
      <c r="S174" s="177">
        <f>'Full meta'!Q62</f>
        <v>2.8299999999999999E-2</v>
      </c>
      <c r="T174" s="176">
        <f>'Full meta'!R62</f>
        <v>18.591200000000001</v>
      </c>
      <c r="U174" s="176">
        <f>'Full meta'!S62</f>
        <v>3.6482999999999999</v>
      </c>
      <c r="V174" s="176">
        <f>'Full meta'!T62</f>
        <v>2.7490999999999999</v>
      </c>
      <c r="W174" s="176">
        <f>'Full meta'!AK62</f>
        <v>0.9284</v>
      </c>
      <c r="X174" s="176">
        <f>'Full meta'!U62</f>
        <v>3.8300000000000001E-2</v>
      </c>
      <c r="Y174" s="176">
        <f>'Full meta'!V62</f>
        <v>0.3639</v>
      </c>
      <c r="Z174" s="178">
        <f>'PROX meta'!Q62</f>
        <v>3.5999999999999999E-3</v>
      </c>
      <c r="AA174" s="179">
        <f>'PROX meta'!R62</f>
        <v>0.6986</v>
      </c>
      <c r="AB174" s="179">
        <f>'PROX meta'!S62</f>
        <v>3.4714999999999998</v>
      </c>
      <c r="AC174" s="179">
        <f>'PROX meta'!T62</f>
        <v>2.2705000000000002</v>
      </c>
      <c r="AD174" s="179">
        <f>'PROX meta'!U62</f>
        <v>2.06E-2</v>
      </c>
      <c r="AE174" s="179">
        <f>'PROX meta'!V62</f>
        <v>0.4415</v>
      </c>
      <c r="AF174" s="180">
        <f>'DIST meta'!Q62</f>
        <v>4.1399999999999999E-2</v>
      </c>
      <c r="AG174" s="181">
        <f>'DIST meta'!R62</f>
        <v>28.508400000000002</v>
      </c>
      <c r="AH174" s="181">
        <f>'DIST meta'!S62</f>
        <v>3.4563999999999999</v>
      </c>
      <c r="AI174" s="181">
        <f>'DIST meta'!T62</f>
        <v>3.0836999999999999</v>
      </c>
      <c r="AJ174" s="181">
        <f>'DIST meta'!U62</f>
        <v>3.9199999999999999E-2</v>
      </c>
      <c r="AK174" s="181">
        <f>'DIST meta'!V62</f>
        <v>0.32240000000000002</v>
      </c>
    </row>
    <row r="175" spans="1:37" s="183" customFormat="1">
      <c r="A175" s="183" t="str">
        <f>'Full meta'!A63</f>
        <v>BITYA_OVX_6WK_7</v>
      </c>
      <c r="B175" s="183">
        <f>'Full meta'!B63</f>
        <v>3082</v>
      </c>
      <c r="C175" s="184"/>
      <c r="D175" s="185">
        <f>'Full bone'!BF63*'Full bone'!BC63</f>
        <v>15.35</v>
      </c>
      <c r="E175" s="186">
        <f>'Full bone'!Q63</f>
        <v>0.42299999999999999</v>
      </c>
      <c r="F175" s="232">
        <f>'Full bone'!Z63</f>
        <v>493.59519999999998</v>
      </c>
      <c r="G175" s="187">
        <f>CORT!AE63</f>
        <v>563.38</v>
      </c>
      <c r="H175" s="239">
        <f>CORT!AF63</f>
        <v>1350.58</v>
      </c>
      <c r="I175" s="188">
        <f>2*SQRT((MOI!$U63)/(PI()))</f>
        <v>1.4173358667974418</v>
      </c>
      <c r="J175" s="188">
        <f>2*SQRT((MOI!$U63-MOI!T63)/(PI()))</f>
        <v>1.0970724118522233</v>
      </c>
      <c r="K175" s="188">
        <f>MOI!T63/MOI!U63</f>
        <v>0.40086452774221359</v>
      </c>
      <c r="L175" s="188">
        <f>CORT!Z63</f>
        <v>0.1542</v>
      </c>
      <c r="M175" s="189">
        <f>1-CORT!V63</f>
        <v>7.0000000000003393E-4</v>
      </c>
      <c r="N175" s="188" t="str">
        <f>CORT!AA63</f>
        <v>!    0.023</v>
      </c>
      <c r="O175" s="188">
        <f>MOI!O63+MOI!P63</f>
        <v>0.25974999999999998</v>
      </c>
      <c r="P175" s="188">
        <f>MOI!R63</f>
        <v>0.18593999999999999</v>
      </c>
      <c r="Q175" s="190">
        <f>'Full meta'!Z63</f>
        <v>25.215800000000002</v>
      </c>
      <c r="R175" s="190">
        <f>'Full meta'!AA63</f>
        <v>916.95640000000003</v>
      </c>
      <c r="S175" s="191">
        <f>'Full meta'!Q63</f>
        <v>1.8100000000000002E-2</v>
      </c>
      <c r="T175" s="190">
        <f>'Full meta'!R63</f>
        <v>10.3261</v>
      </c>
      <c r="U175" s="190">
        <f>'Full meta'!S63</f>
        <v>3.5750000000000002</v>
      </c>
      <c r="V175" s="190">
        <f>'Full meta'!T63</f>
        <v>1.4372</v>
      </c>
      <c r="W175" s="190">
        <f>'Full meta'!AK63</f>
        <v>0.49370000000000003</v>
      </c>
      <c r="X175" s="190">
        <f>'Full meta'!U63</f>
        <v>4.7399999999999998E-2</v>
      </c>
      <c r="Y175" s="190">
        <f>'Full meta'!V63</f>
        <v>0.69930000000000003</v>
      </c>
      <c r="Z175" s="192">
        <f>'PROX meta'!Q63</f>
        <v>1E-4</v>
      </c>
      <c r="AA175" s="193">
        <f>'PROX meta'!R63</f>
        <v>-1.4934000000000001</v>
      </c>
      <c r="AB175" s="193">
        <f>'PROX meta'!S63</f>
        <v>3.762</v>
      </c>
      <c r="AC175" s="193">
        <f>'PROX meta'!T63</f>
        <v>1.3142</v>
      </c>
      <c r="AD175" s="193">
        <f>'PROX meta'!U63</f>
        <v>1.9199999999999998E-2</v>
      </c>
      <c r="AE175" s="193">
        <f>'PROX meta'!V63</f>
        <v>0.76080000000000003</v>
      </c>
      <c r="AF175" s="194">
        <f>'DIST meta'!Q63</f>
        <v>2.7400000000000001E-2</v>
      </c>
      <c r="AG175" s="195">
        <f>'DIST meta'!R63</f>
        <v>15.680199999999999</v>
      </c>
      <c r="AH175" s="195">
        <f>'DIST meta'!S63</f>
        <v>3.5444</v>
      </c>
      <c r="AI175" s="195">
        <f>'DIST meta'!T63</f>
        <v>2.1015999999999999</v>
      </c>
      <c r="AJ175" s="195">
        <f>'DIST meta'!U63</f>
        <v>4.7399999999999998E-2</v>
      </c>
      <c r="AK175" s="195">
        <f>'DIST meta'!V63</f>
        <v>0.47770000000000001</v>
      </c>
    </row>
    <row r="176" spans="1:37" s="169" customFormat="1">
      <c r="A176" s="169" t="str">
        <f>'Full meta'!A71</f>
        <v>BITYA_SHAM_6WK_1</v>
      </c>
      <c r="B176" s="169">
        <f>'Full meta'!B71</f>
        <v>3083</v>
      </c>
      <c r="C176" s="170"/>
      <c r="D176" s="171">
        <f>'Full bone'!BF71*'Full bone'!BC71</f>
        <v>15.1</v>
      </c>
      <c r="E176" s="172">
        <f>'Full bone'!Q71</f>
        <v>0.49099999999999999</v>
      </c>
      <c r="F176" s="230">
        <f>'Full bone'!Z71</f>
        <v>581.44190000000003</v>
      </c>
      <c r="G176" s="173">
        <f>CORT!AE71</f>
        <v>608.3981</v>
      </c>
      <c r="H176" s="237">
        <f>CORT!AF71</f>
        <v>1355.643</v>
      </c>
      <c r="I176" s="174">
        <f>2*SQRT((MOI!$U71)/(PI()))</f>
        <v>1.4133506489700645</v>
      </c>
      <c r="J176" s="174">
        <f>2*SQRT((MOI!$U71-MOI!T71)/(PI()))</f>
        <v>1.0659510786697046</v>
      </c>
      <c r="K176" s="174">
        <f>MOI!T71/MOI!U71</f>
        <v>0.43118020498699711</v>
      </c>
      <c r="L176" s="174">
        <f>CORT!Z71</f>
        <v>0.16650000000000001</v>
      </c>
      <c r="M176" s="175">
        <f>1-CORT!V71</f>
        <v>8.0000000000002292E-4</v>
      </c>
      <c r="N176" s="174" t="str">
        <f>CORT!AA71</f>
        <v>!    0.000</v>
      </c>
      <c r="O176" s="174">
        <f>MOI!O71+MOI!P71</f>
        <v>0.27777000000000002</v>
      </c>
      <c r="P176" s="174">
        <f>MOI!R71</f>
        <v>0.20391000000000001</v>
      </c>
      <c r="Q176" s="176">
        <f>'Full meta'!Z71</f>
        <v>78.991100000000003</v>
      </c>
      <c r="R176" s="176">
        <f>'Full meta'!AA71</f>
        <v>983.18359999999996</v>
      </c>
      <c r="S176" s="177">
        <f>'Full meta'!Q71</f>
        <v>5.33E-2</v>
      </c>
      <c r="T176" s="176">
        <f>'Full meta'!R71</f>
        <v>49.2363</v>
      </c>
      <c r="U176" s="176">
        <f>'Full meta'!S71</f>
        <v>3.3997999999999999</v>
      </c>
      <c r="V176" s="176">
        <f>'Full meta'!T71</f>
        <v>2.9670999999999998</v>
      </c>
      <c r="W176" s="176">
        <f>'Full meta'!AK71</f>
        <v>1.585</v>
      </c>
      <c r="X176" s="176">
        <f>'Full meta'!U71</f>
        <v>4.6699999999999998E-2</v>
      </c>
      <c r="Y176" s="176">
        <f>'Full meta'!V71</f>
        <v>0.33839999999999998</v>
      </c>
      <c r="Z176" s="178">
        <f>'PROX meta'!Q71</f>
        <v>1.15E-2</v>
      </c>
      <c r="AA176" s="179">
        <f>'PROX meta'!R71</f>
        <v>4.2542</v>
      </c>
      <c r="AB176" s="179">
        <f>'PROX meta'!S71</f>
        <v>3.3792</v>
      </c>
      <c r="AC176" s="179">
        <f>'PROX meta'!T71</f>
        <v>2.3995000000000002</v>
      </c>
      <c r="AD176" s="179">
        <f>'PROX meta'!U71</f>
        <v>2.41E-2</v>
      </c>
      <c r="AE176" s="179">
        <f>'PROX meta'!V71</f>
        <v>0.41449999999999998</v>
      </c>
      <c r="AF176" s="180">
        <f>'DIST meta'!Q71</f>
        <v>7.4999999999999997E-2</v>
      </c>
      <c r="AG176" s="181">
        <f>'DIST meta'!R71</f>
        <v>72.580200000000005</v>
      </c>
      <c r="AH176" s="181">
        <f>'DIST meta'!S71</f>
        <v>3.1368</v>
      </c>
      <c r="AI176" s="181">
        <f>'DIST meta'!T71</f>
        <v>3.3738000000000001</v>
      </c>
      <c r="AJ176" s="181">
        <f>'DIST meta'!U71</f>
        <v>4.8599999999999997E-2</v>
      </c>
      <c r="AK176" s="181">
        <f>'DIST meta'!V71</f>
        <v>0.29720000000000002</v>
      </c>
    </row>
    <row r="177" spans="1:37" s="169" customFormat="1">
      <c r="A177" s="169" t="str">
        <f>'Full meta'!A72</f>
        <v>BITYA_SHAM_6WK_2</v>
      </c>
      <c r="B177" s="169">
        <f>'Full meta'!B72</f>
        <v>3084</v>
      </c>
      <c r="C177" s="170"/>
      <c r="D177" s="171">
        <f>'Full bone'!BF72*'Full bone'!BC72</f>
        <v>14.91</v>
      </c>
      <c r="E177" s="172">
        <f>'Full bone'!Q72</f>
        <v>0.46899999999999997</v>
      </c>
      <c r="F177" s="230">
        <f>'Full bone'!Z72</f>
        <v>547.78099999999995</v>
      </c>
      <c r="G177" s="173">
        <f>CORT!AE72</f>
        <v>548.60209999999995</v>
      </c>
      <c r="H177" s="237">
        <f>CORT!AF72</f>
        <v>1338.9490000000001</v>
      </c>
      <c r="I177" s="174">
        <f>2*SQRT((MOI!$U72)/(PI()))</f>
        <v>1.4084459319025457</v>
      </c>
      <c r="J177" s="174">
        <f>2*SQRT((MOI!$U72-MOI!T72)/(PI()))</f>
        <v>1.0984700196865029</v>
      </c>
      <c r="K177" s="174">
        <f>MOI!T72/MOI!U72</f>
        <v>0.39173047669783889</v>
      </c>
      <c r="L177" s="174">
        <f>CORT!Z72</f>
        <v>0.1492</v>
      </c>
      <c r="M177" s="175">
        <f>1-CORT!V72</f>
        <v>9.9999999999988987E-5</v>
      </c>
      <c r="N177" s="174" t="str">
        <f>CORT!AA72</f>
        <v>!    0.000</v>
      </c>
      <c r="O177" s="174">
        <f>MOI!O72+MOI!P72</f>
        <v>0.25747999999999999</v>
      </c>
      <c r="P177" s="174">
        <f>MOI!R72</f>
        <v>0.19061</v>
      </c>
      <c r="Q177" s="176">
        <f>'Full meta'!Z72</f>
        <v>83.643500000000003</v>
      </c>
      <c r="R177" s="176">
        <f>'Full meta'!AA72</f>
        <v>974.97360000000003</v>
      </c>
      <c r="S177" s="177">
        <f>'Full meta'!Q72</f>
        <v>5.6599999999999998E-2</v>
      </c>
      <c r="T177" s="176">
        <f>'Full meta'!R72</f>
        <v>41.804299999999998</v>
      </c>
      <c r="U177" s="176">
        <f>'Full meta'!S72</f>
        <v>3.2835000000000001</v>
      </c>
      <c r="V177" s="176">
        <f>'Full meta'!T72</f>
        <v>2.9807999999999999</v>
      </c>
      <c r="W177" s="176">
        <f>'Full meta'!AK72</f>
        <v>1.5507</v>
      </c>
      <c r="X177" s="176">
        <f>'Full meta'!U72</f>
        <v>4.9399999999999999E-2</v>
      </c>
      <c r="Y177" s="176">
        <f>'Full meta'!V72</f>
        <v>0.33810000000000001</v>
      </c>
      <c r="Z177" s="178">
        <f>'PROX meta'!Q72</f>
        <v>8.3999999999999995E-3</v>
      </c>
      <c r="AA177" s="179">
        <f>'PROX meta'!R72</f>
        <v>3.669</v>
      </c>
      <c r="AB177" s="179">
        <f>'PROX meta'!S72</f>
        <v>3.6166</v>
      </c>
      <c r="AC177" s="179">
        <f>'PROX meta'!T72</f>
        <v>2.3416999999999999</v>
      </c>
      <c r="AD177" s="179">
        <f>'PROX meta'!U72</f>
        <v>2.5600000000000001E-2</v>
      </c>
      <c r="AE177" s="179">
        <f>'PROX meta'!V72</f>
        <v>0.43099999999999999</v>
      </c>
      <c r="AF177" s="180">
        <f>'DIST meta'!Q72</f>
        <v>8.1699999999999995E-2</v>
      </c>
      <c r="AG177" s="181">
        <f>'DIST meta'!R72</f>
        <v>63.647500000000001</v>
      </c>
      <c r="AH177" s="181">
        <f>'DIST meta'!S72</f>
        <v>2.9117999999999999</v>
      </c>
      <c r="AI177" s="181">
        <f>'DIST meta'!T72</f>
        <v>3.4693999999999998</v>
      </c>
      <c r="AJ177" s="181">
        <f>'DIST meta'!U72</f>
        <v>5.0700000000000002E-2</v>
      </c>
      <c r="AK177" s="181">
        <f>'DIST meta'!V72</f>
        <v>0.28720000000000001</v>
      </c>
    </row>
    <row r="178" spans="1:37" s="169" customFormat="1">
      <c r="A178" s="169" t="str">
        <f>'Full meta'!A73</f>
        <v>BITYA_SHAM_6WK_3</v>
      </c>
      <c r="B178" s="169">
        <f>'Full meta'!B73</f>
        <v>3085</v>
      </c>
      <c r="C178" s="170"/>
      <c r="D178" s="171">
        <f>'Full bone'!BF73*'Full bone'!BC73</f>
        <v>14.57</v>
      </c>
      <c r="E178" s="172">
        <f>'Full bone'!Q73</f>
        <v>0.41799999999999998</v>
      </c>
      <c r="F178" s="230">
        <f>'Full bone'!Z73</f>
        <v>479.09089999999998</v>
      </c>
      <c r="G178" s="173">
        <f>CORT!AE73</f>
        <v>503.17349999999999</v>
      </c>
      <c r="H178" s="237">
        <f>CORT!AF73</f>
        <v>1318.835</v>
      </c>
      <c r="I178" s="174">
        <f>2*SQRT((MOI!$U73)/(PI()))</f>
        <v>1.3998088190055191</v>
      </c>
      <c r="J178" s="174">
        <f>2*SQRT((MOI!$U73-MOI!T73)/(PI()))</f>
        <v>1.118012519367273</v>
      </c>
      <c r="K178" s="174">
        <f>MOI!T73/MOI!U73</f>
        <v>0.36209518116130374</v>
      </c>
      <c r="L178" s="174">
        <f>CORT!Z73</f>
        <v>0.13569999999999999</v>
      </c>
      <c r="M178" s="175">
        <f>1-CORT!V73</f>
        <v>6.0000000000004494E-4</v>
      </c>
      <c r="N178" s="174" t="str">
        <f>CORT!AA73</f>
        <v>!    0.010</v>
      </c>
      <c r="O178" s="174">
        <f>MOI!O73+MOI!P73</f>
        <v>0.23044999999999999</v>
      </c>
      <c r="P178" s="174">
        <f>MOI!R73</f>
        <v>0.16486999999999999</v>
      </c>
      <c r="Q178" s="176">
        <f>'Full meta'!Z73</f>
        <v>58.739800000000002</v>
      </c>
      <c r="R178" s="176">
        <f>'Full meta'!AA73</f>
        <v>926.80849999999998</v>
      </c>
      <c r="S178" s="177">
        <f>'Full meta'!Q73</f>
        <v>3.9E-2</v>
      </c>
      <c r="T178" s="176">
        <f>'Full meta'!R73</f>
        <v>29.765499999999999</v>
      </c>
      <c r="U178" s="176">
        <f>'Full meta'!S73</f>
        <v>3.4422999999999999</v>
      </c>
      <c r="V178" s="176">
        <f>'Full meta'!T73</f>
        <v>2.887</v>
      </c>
      <c r="W178" s="176">
        <f>'Full meta'!AK73</f>
        <v>1.2642</v>
      </c>
      <c r="X178" s="176">
        <f>'Full meta'!U73</f>
        <v>4.0800000000000003E-2</v>
      </c>
      <c r="Y178" s="176">
        <f>'Full meta'!V73</f>
        <v>0.3463</v>
      </c>
      <c r="Z178" s="178">
        <f>'PROX meta'!Q73</f>
        <v>7.1999999999999998E-3</v>
      </c>
      <c r="AA178" s="179">
        <f>'PROX meta'!R73</f>
        <v>2.0950000000000002</v>
      </c>
      <c r="AB178" s="179">
        <f>'PROX meta'!S73</f>
        <v>3.4786999999999999</v>
      </c>
      <c r="AC178" s="179">
        <f>'PROX meta'!T73</f>
        <v>2.4582999999999999</v>
      </c>
      <c r="AD178" s="179">
        <f>'PROX meta'!U73</f>
        <v>2.1399999999999999E-2</v>
      </c>
      <c r="AE178" s="179">
        <f>'PROX meta'!V73</f>
        <v>0.40699999999999997</v>
      </c>
      <c r="AF178" s="180">
        <f>'DIST meta'!Q73</f>
        <v>5.5199999999999999E-2</v>
      </c>
      <c r="AG178" s="181">
        <f>'DIST meta'!R73</f>
        <v>44.892099999999999</v>
      </c>
      <c r="AH178" s="181">
        <f>'DIST meta'!S73</f>
        <v>3.1778</v>
      </c>
      <c r="AI178" s="181">
        <f>'DIST meta'!T73</f>
        <v>3.1396999999999999</v>
      </c>
      <c r="AJ178" s="181">
        <f>'DIST meta'!U73</f>
        <v>4.2200000000000001E-2</v>
      </c>
      <c r="AK178" s="181">
        <f>'DIST meta'!V73</f>
        <v>0.317</v>
      </c>
    </row>
    <row r="179" spans="1:37" s="183" customFormat="1">
      <c r="A179" s="183" t="str">
        <f>'Full meta'!A74</f>
        <v>BITYA_SHAM_6WK_4</v>
      </c>
      <c r="B179" s="183">
        <f>'Full meta'!B74</f>
        <v>3086</v>
      </c>
      <c r="C179" s="184"/>
      <c r="D179" s="185">
        <f>'Full bone'!BF74*'Full bone'!BC74</f>
        <v>15.5</v>
      </c>
      <c r="E179" s="186">
        <f>'Full bone'!Q74</f>
        <v>0.48699999999999999</v>
      </c>
      <c r="F179" s="232">
        <f>'Full bone'!Z74</f>
        <v>555.85410000000002</v>
      </c>
      <c r="G179" s="187">
        <f>CORT!AE74</f>
        <v>585.68370000000004</v>
      </c>
      <c r="H179" s="239">
        <f>CORT!AF74</f>
        <v>1366.1790000000001</v>
      </c>
      <c r="I179" s="188">
        <f>2*SQRT((MOI!$U74)/(PI()))</f>
        <v>1.4274910733803194</v>
      </c>
      <c r="J179" s="188">
        <f>2*SQRT((MOI!$U74-MOI!T74)/(PI()))</f>
        <v>1.0933289597276568</v>
      </c>
      <c r="K179" s="188">
        <f>MOI!T74/MOI!U74</f>
        <v>0.41338265341189556</v>
      </c>
      <c r="L179" s="188">
        <f>CORT!Z74</f>
        <v>0.1615</v>
      </c>
      <c r="M179" s="189">
        <f>1-CORT!V74</f>
        <v>9.000000000000119E-4</v>
      </c>
      <c r="N179" s="188" t="str">
        <f>CORT!AA74</f>
        <v>!    0.000</v>
      </c>
      <c r="O179" s="188">
        <f>MOI!O74+MOI!P74</f>
        <v>0.27688999999999997</v>
      </c>
      <c r="P179" s="188">
        <f>MOI!R74</f>
        <v>0.20136999999999999</v>
      </c>
      <c r="Q179" s="190">
        <f>'Full meta'!Z74</f>
        <v>72.012600000000006</v>
      </c>
      <c r="R179" s="190">
        <f>'Full meta'!AA74</f>
        <v>937.07090000000005</v>
      </c>
      <c r="S179" s="191">
        <f>'Full meta'!Q74</f>
        <v>4.8500000000000001E-2</v>
      </c>
      <c r="T179" s="190">
        <f>'Full meta'!R74</f>
        <v>37.182200000000002</v>
      </c>
      <c r="U179" s="190">
        <f>'Full meta'!S74</f>
        <v>3.3327</v>
      </c>
      <c r="V179" s="190">
        <f>'Full meta'!T74</f>
        <v>2.8778999999999999</v>
      </c>
      <c r="W179" s="190">
        <f>'Full meta'!AK74</f>
        <v>1.4204000000000001</v>
      </c>
      <c r="X179" s="190">
        <f>'Full meta'!U74</f>
        <v>4.6199999999999998E-2</v>
      </c>
      <c r="Y179" s="190">
        <f>'Full meta'!V74</f>
        <v>0.34739999999999999</v>
      </c>
      <c r="Z179" s="192">
        <f>'PROX meta'!Q74</f>
        <v>9.7999999999999997E-3</v>
      </c>
      <c r="AA179" s="193">
        <f>'PROX meta'!R74</f>
        <v>0</v>
      </c>
      <c r="AB179" s="193">
        <f>'PROX meta'!S74</f>
        <v>3.4508000000000001</v>
      </c>
      <c r="AC179" s="193">
        <f>'PROX meta'!T74</f>
        <v>2.5163000000000002</v>
      </c>
      <c r="AD179" s="193">
        <f>'PROX meta'!U74</f>
        <v>2.3300000000000001E-2</v>
      </c>
      <c r="AE179" s="193">
        <f>'PROX meta'!V74</f>
        <v>0.39879999999999999</v>
      </c>
      <c r="AF179" s="194">
        <f>'DIST meta'!Q74</f>
        <v>6.8900000000000003E-2</v>
      </c>
      <c r="AG179" s="195">
        <f>'DIST meta'!R74</f>
        <v>56.421300000000002</v>
      </c>
      <c r="AH179" s="195">
        <f>'DIST meta'!S74</f>
        <v>2.9986000000000002</v>
      </c>
      <c r="AI179" s="195">
        <f>'DIST meta'!T74</f>
        <v>3.1488</v>
      </c>
      <c r="AJ179" s="195">
        <f>'DIST meta'!U74</f>
        <v>4.7899999999999998E-2</v>
      </c>
      <c r="AK179" s="195">
        <f>'DIST meta'!V74</f>
        <v>0.31390000000000001</v>
      </c>
    </row>
    <row r="180" spans="1:37" s="169" customFormat="1">
      <c r="A180" s="169" t="str">
        <f>'Full meta'!A80</f>
        <v>BITYA_SHAM_12WK_1</v>
      </c>
      <c r="B180" s="169">
        <f>'Full meta'!B80</f>
        <v>3120</v>
      </c>
      <c r="C180" s="170"/>
      <c r="D180" s="171">
        <f>'Full bone'!BF80*'Full bone'!BC80</f>
        <v>15.540000000000001</v>
      </c>
      <c r="E180" s="172">
        <f>'Full bone'!Q80</f>
        <v>0.54500000000000004</v>
      </c>
      <c r="F180" s="230">
        <f>'Full bone'!Z80</f>
        <v>574.82360000000006</v>
      </c>
      <c r="G180" s="173">
        <f>CORT!AE80</f>
        <v>636.55259999999998</v>
      </c>
      <c r="H180" s="237">
        <f>CORT!AF80</f>
        <v>1328.4459999999999</v>
      </c>
      <c r="I180" s="174">
        <f>2*SQRT((MOI!$U80)/(PI()))</f>
        <v>1.4529212764596402</v>
      </c>
      <c r="J180" s="174">
        <f>2*SQRT((MOI!$U80-MOI!T80)/(PI()))</f>
        <v>1.0393101077982081</v>
      </c>
      <c r="K180" s="174">
        <f>MOI!T80/MOI!U80</f>
        <v>0.48831093633139516</v>
      </c>
      <c r="L180" s="174">
        <f>CORT!Z80</f>
        <v>0.2056</v>
      </c>
      <c r="M180" s="175">
        <f>1-CORT!V80</f>
        <v>0</v>
      </c>
      <c r="N180" s="174">
        <f>CORT!AA80</f>
        <v>0</v>
      </c>
      <c r="O180" s="174">
        <f>MOI!O80+MOI!P80</f>
        <v>0.33069000000000004</v>
      </c>
      <c r="P180" s="174">
        <f>MOI!R80</f>
        <v>0.23018</v>
      </c>
      <c r="Q180" s="176">
        <f>'Full meta'!Z80</f>
        <v>53.252099999999999</v>
      </c>
      <c r="R180" s="176">
        <f>'Full meta'!AA80</f>
        <v>898.04849999999999</v>
      </c>
      <c r="S180" s="177">
        <f>'Full meta'!Q80</f>
        <v>5.04E-2</v>
      </c>
      <c r="T180" s="176">
        <f>'Full meta'!R80</f>
        <v>31.513400000000001</v>
      </c>
      <c r="U180" s="176">
        <f>'Full meta'!S80</f>
        <v>3.4780000000000002</v>
      </c>
      <c r="V180" s="176">
        <f>'Full meta'!T80</f>
        <v>2.7945000000000002</v>
      </c>
      <c r="W180" s="176">
        <f>'Full meta'!AK80</f>
        <v>1.3472999999999999</v>
      </c>
      <c r="X180" s="176">
        <f>'Full meta'!U80</f>
        <v>6.0999999999999999E-2</v>
      </c>
      <c r="Y180" s="176">
        <f>'Full meta'!V80</f>
        <v>0.35099999999999998</v>
      </c>
      <c r="Z180" s="178">
        <f>'PROX meta'!Q80</f>
        <v>1.34E-2</v>
      </c>
      <c r="AA180" s="179">
        <f>'PROX meta'!R80</f>
        <v>9.6274999999999995</v>
      </c>
      <c r="AB180" s="179">
        <f>'PROX meta'!S80</f>
        <v>3.1821999999999999</v>
      </c>
      <c r="AC180" s="179">
        <f>'PROX meta'!T80</f>
        <v>2.8662999999999998</v>
      </c>
      <c r="AD180" s="179">
        <f>'PROX meta'!U80</f>
        <v>3.39E-2</v>
      </c>
      <c r="AE180" s="179">
        <f>'PROX meta'!V80</f>
        <v>0.33800000000000002</v>
      </c>
      <c r="AF180" s="180">
        <f>'DIST meta'!Q80</f>
        <v>6.8000000000000005E-2</v>
      </c>
      <c r="AG180" s="181">
        <f>'DIST meta'!R80</f>
        <v>39.909100000000002</v>
      </c>
      <c r="AH180" s="181">
        <f>'DIST meta'!S80</f>
        <v>3.3563999999999998</v>
      </c>
      <c r="AI180" s="181">
        <f>'DIST meta'!T80</f>
        <v>2.8273000000000001</v>
      </c>
      <c r="AJ180" s="181">
        <f>'DIST meta'!U80</f>
        <v>6.3600000000000004E-2</v>
      </c>
      <c r="AK180" s="181">
        <f>'DIST meta'!V80</f>
        <v>0.34860000000000002</v>
      </c>
    </row>
    <row r="181" spans="1:37" s="169" customFormat="1">
      <c r="A181" s="169" t="str">
        <f>'Full meta'!A81</f>
        <v>BITYA_SHAM_12WK_2</v>
      </c>
      <c r="B181" s="169">
        <f>'Full meta'!B81</f>
        <v>3121</v>
      </c>
      <c r="C181" s="170"/>
      <c r="D181" s="171">
        <f>'Full bone'!BF81*'Full bone'!BC81</f>
        <v>15.620000000000001</v>
      </c>
      <c r="E181" s="172">
        <f>'Full bone'!Q81</f>
        <v>0.53600000000000003</v>
      </c>
      <c r="F181" s="230">
        <f>'Full bone'!Z81</f>
        <v>547.17819999999995</v>
      </c>
      <c r="G181" s="173">
        <f>CORT!AE81</f>
        <v>601.23829999999998</v>
      </c>
      <c r="H181" s="237">
        <f>CORT!AF81</f>
        <v>1316.422</v>
      </c>
      <c r="I181" s="174">
        <f>2*SQRT((MOI!$U81)/(PI()))</f>
        <v>1.4250763273044287</v>
      </c>
      <c r="J181" s="174">
        <f>2*SQRT((MOI!$U81-MOI!T81)/(PI()))</f>
        <v>1.0423744194341331</v>
      </c>
      <c r="K181" s="174">
        <f>MOI!T81/MOI!U81</f>
        <v>0.46497849556745369</v>
      </c>
      <c r="L181" s="174">
        <f>CORT!Z81</f>
        <v>0.18659999999999999</v>
      </c>
      <c r="M181" s="175">
        <f>1-CORT!V81</f>
        <v>0</v>
      </c>
      <c r="N181" s="174" t="str">
        <f>CORT!AA81</f>
        <v>!    0.000</v>
      </c>
      <c r="O181" s="174">
        <f>MOI!O81+MOI!P81</f>
        <v>0.29842000000000002</v>
      </c>
      <c r="P181" s="174">
        <f>MOI!R81</f>
        <v>0.21545</v>
      </c>
      <c r="Q181" s="176">
        <f>'Full meta'!Z81</f>
        <v>48.612900000000003</v>
      </c>
      <c r="R181" s="176">
        <f>'Full meta'!AA81</f>
        <v>812.93439999999998</v>
      </c>
      <c r="S181" s="177">
        <f>'Full meta'!Q81</f>
        <v>4.6399999999999997E-2</v>
      </c>
      <c r="T181" s="176">
        <f>'Full meta'!R81</f>
        <v>40.424300000000002</v>
      </c>
      <c r="U181" s="176">
        <f>'Full meta'!S81</f>
        <v>3.1703999999999999</v>
      </c>
      <c r="V181" s="176">
        <f>'Full meta'!T81</f>
        <v>2.5884</v>
      </c>
      <c r="W181" s="176">
        <f>'Full meta'!AK81</f>
        <v>1.4147000000000001</v>
      </c>
      <c r="X181" s="176">
        <f>'Full meta'!U81</f>
        <v>4.7899999999999998E-2</v>
      </c>
      <c r="Y181" s="176">
        <f>'Full meta'!V81</f>
        <v>0.38129999999999997</v>
      </c>
      <c r="Z181" s="178">
        <f>'PROX meta'!Q81</f>
        <v>1.7399999999999999E-2</v>
      </c>
      <c r="AA181" s="179">
        <f>'PROX meta'!R81</f>
        <v>16.275099999999998</v>
      </c>
      <c r="AB181" s="179">
        <f>'PROX meta'!S81</f>
        <v>3.0991</v>
      </c>
      <c r="AC181" s="179">
        <f>'PROX meta'!T81</f>
        <v>2.1436999999999999</v>
      </c>
      <c r="AD181" s="179">
        <f>'PROX meta'!U81</f>
        <v>3.4200000000000001E-2</v>
      </c>
      <c r="AE181" s="179">
        <f>'PROX meta'!V81</f>
        <v>0.48139999999999999</v>
      </c>
      <c r="AF181" s="180">
        <f>'DIST meta'!Q81</f>
        <v>6.0600000000000001E-2</v>
      </c>
      <c r="AG181" s="181">
        <f>'DIST meta'!R81</f>
        <v>50.240400000000001</v>
      </c>
      <c r="AH181" s="181">
        <f>'DIST meta'!S81</f>
        <v>3.0941999999999998</v>
      </c>
      <c r="AI181" s="181">
        <f>'DIST meta'!T81</f>
        <v>2.9420999999999999</v>
      </c>
      <c r="AJ181" s="181">
        <f>'DIST meta'!U81</f>
        <v>0.05</v>
      </c>
      <c r="AK181" s="181">
        <f>'DIST meta'!V81</f>
        <v>0.33129999999999998</v>
      </c>
    </row>
    <row r="182" spans="1:37" s="169" customFormat="1">
      <c r="A182" s="169" t="str">
        <f>'Full meta'!A82</f>
        <v>BITYA_SHAM_12WK_3</v>
      </c>
      <c r="B182" s="169">
        <f>'Full meta'!B82</f>
        <v>3122</v>
      </c>
      <c r="C182" s="170"/>
      <c r="D182" s="171">
        <f>'Full bone'!BF82*'Full bone'!BC82</f>
        <v>15.47</v>
      </c>
      <c r="E182" s="172">
        <f>'Full bone'!Q82</f>
        <v>0.53500000000000003</v>
      </c>
      <c r="F182" s="230">
        <f>'Full bone'!Z82</f>
        <v>552.29060000000004</v>
      </c>
      <c r="G182" s="173">
        <f>CORT!AE82</f>
        <v>610.61130000000003</v>
      </c>
      <c r="H182" s="237">
        <f>CORT!AF82</f>
        <v>1312.4459999999999</v>
      </c>
      <c r="I182" s="174">
        <f>2*SQRT((MOI!$U82)/(PI()))</f>
        <v>1.4445677387522176</v>
      </c>
      <c r="J182" s="174">
        <f>2*SQRT((MOI!$U82-MOI!T82)/(PI()))</f>
        <v>1.0494532891920039</v>
      </c>
      <c r="K182" s="174">
        <f>MOI!T82/MOI!U82</f>
        <v>0.47222306964825045</v>
      </c>
      <c r="L182" s="174">
        <f>CORT!Z82</f>
        <v>0.19040000000000001</v>
      </c>
      <c r="M182" s="175">
        <f>1-CORT!V82</f>
        <v>0</v>
      </c>
      <c r="N182" s="174" t="str">
        <f>CORT!AA82</f>
        <v>!    0.000</v>
      </c>
      <c r="O182" s="174">
        <f>MOI!O82+MOI!P82</f>
        <v>0.32250999999999996</v>
      </c>
      <c r="P182" s="174">
        <f>MOI!R82</f>
        <v>0.22778999999999999</v>
      </c>
      <c r="Q182" s="176">
        <f>'Full meta'!Z82</f>
        <v>45.772599999999997</v>
      </c>
      <c r="R182" s="176">
        <f>'Full meta'!AA82</f>
        <v>822.40210000000002</v>
      </c>
      <c r="S182" s="177">
        <f>'Full meta'!Q82</f>
        <v>4.4200000000000003E-2</v>
      </c>
      <c r="T182" s="176">
        <f>'Full meta'!R82</f>
        <v>40.0047</v>
      </c>
      <c r="U182" s="176">
        <f>'Full meta'!S82</f>
        <v>3.0613999999999999</v>
      </c>
      <c r="V182" s="176">
        <f>'Full meta'!T82</f>
        <v>2.6890999999999998</v>
      </c>
      <c r="W182" s="176">
        <f>'Full meta'!AK82</f>
        <v>1.4049</v>
      </c>
      <c r="X182" s="176">
        <f>'Full meta'!U82</f>
        <v>4.7699999999999999E-2</v>
      </c>
      <c r="Y182" s="176">
        <f>'Full meta'!V82</f>
        <v>0.36270000000000002</v>
      </c>
      <c r="Z182" s="178">
        <f>'PROX meta'!Q82</f>
        <v>1.9800000000000002E-2</v>
      </c>
      <c r="AA182" s="179">
        <f>'PROX meta'!R82</f>
        <v>16.977399999999999</v>
      </c>
      <c r="AB182" s="179">
        <f>'PROX meta'!S82</f>
        <v>3.0914999999999999</v>
      </c>
      <c r="AC182" s="179">
        <f>'PROX meta'!T82</f>
        <v>2.5196000000000001</v>
      </c>
      <c r="AD182" s="179">
        <f>'PROX meta'!U82</f>
        <v>3.44E-2</v>
      </c>
      <c r="AE182" s="179">
        <f>'PROX meta'!V82</f>
        <v>0.39069999999999999</v>
      </c>
      <c r="AF182" s="180">
        <f>'DIST meta'!Q82</f>
        <v>5.57E-2</v>
      </c>
      <c r="AG182" s="181">
        <f>'DIST meta'!R82</f>
        <v>46.191600000000001</v>
      </c>
      <c r="AH182" s="181">
        <f>'DIST meta'!S82</f>
        <v>2.9862000000000002</v>
      </c>
      <c r="AI182" s="181">
        <f>'DIST meta'!T82</f>
        <v>2.7942</v>
      </c>
      <c r="AJ182" s="181">
        <f>'DIST meta'!U82</f>
        <v>0.05</v>
      </c>
      <c r="AK182" s="181">
        <f>'DIST meta'!V82</f>
        <v>0.3503</v>
      </c>
    </row>
    <row r="183" spans="1:37" s="169" customFormat="1">
      <c r="A183" s="169" t="str">
        <f>'Full meta'!A83</f>
        <v>BITYA_SHAM_12WK_4</v>
      </c>
      <c r="B183" s="169">
        <f>'Full meta'!B83</f>
        <v>3123</v>
      </c>
      <c r="C183" s="170"/>
      <c r="D183" s="171">
        <f>'Full bone'!BF83*'Full bone'!BC83</f>
        <v>15.700000000000001</v>
      </c>
      <c r="E183" s="172">
        <f>'Full bone'!Q83</f>
        <v>0.54200000000000004</v>
      </c>
      <c r="F183" s="230">
        <f>'Full bone'!Z83</f>
        <v>556.7405</v>
      </c>
      <c r="G183" s="173">
        <f>CORT!AE83</f>
        <v>609.38049999999998</v>
      </c>
      <c r="H183" s="237">
        <f>CORT!AF83</f>
        <v>1299.57</v>
      </c>
      <c r="I183" s="174">
        <f>2*SQRT((MOI!$U83)/(PI()))</f>
        <v>1.4814462539221598</v>
      </c>
      <c r="J183" s="174">
        <f>2*SQRT((MOI!$U83-MOI!T83)/(PI()))</f>
        <v>1.0712710820570075</v>
      </c>
      <c r="K183" s="174">
        <f>MOI!T83/MOI!U83</f>
        <v>0.47708998085513721</v>
      </c>
      <c r="L183" s="174">
        <f>CORT!Z83</f>
        <v>0.1971</v>
      </c>
      <c r="M183" s="175">
        <f>1-CORT!V83</f>
        <v>0</v>
      </c>
      <c r="N183" s="174" t="str">
        <f>CORT!AA83</f>
        <v>!    0.000</v>
      </c>
      <c r="O183" s="174">
        <f>MOI!O83+MOI!P83</f>
        <v>0.35855999999999999</v>
      </c>
      <c r="P183" s="174">
        <f>MOI!R83</f>
        <v>0.24897</v>
      </c>
      <c r="Q183" s="176">
        <f>'Full meta'!Z83</f>
        <v>46.056699999999999</v>
      </c>
      <c r="R183" s="176">
        <f>'Full meta'!AA83</f>
        <v>798.54369999999994</v>
      </c>
      <c r="S183" s="177">
        <f>'Full meta'!Q83</f>
        <v>4.2999999999999997E-2</v>
      </c>
      <c r="T183" s="176">
        <f>'Full meta'!R83</f>
        <v>37.036000000000001</v>
      </c>
      <c r="U183" s="176">
        <f>'Full meta'!S83</f>
        <v>2.9967999999999999</v>
      </c>
      <c r="V183" s="176">
        <f>'Full meta'!T83</f>
        <v>2.4554999999999998</v>
      </c>
      <c r="W183" s="176">
        <f>'Full meta'!AK83</f>
        <v>1.3447</v>
      </c>
      <c r="X183" s="176">
        <f>'Full meta'!U83</f>
        <v>4.7199999999999999E-2</v>
      </c>
      <c r="Y183" s="176">
        <f>'Full meta'!V83</f>
        <v>0.40649999999999997</v>
      </c>
      <c r="Z183" s="178">
        <f>'PROX meta'!Q83</f>
        <v>1.9400000000000001E-2</v>
      </c>
      <c r="AA183" s="179">
        <f>'PROX meta'!R83</f>
        <v>13.0778</v>
      </c>
      <c r="AB183" s="179">
        <f>'PROX meta'!S83</f>
        <v>3.02</v>
      </c>
      <c r="AC183" s="179">
        <f>'PROX meta'!T83</f>
        <v>2.1408</v>
      </c>
      <c r="AD183" s="179">
        <f>'PROX meta'!U83</f>
        <v>3.5400000000000001E-2</v>
      </c>
      <c r="AE183" s="179">
        <f>'PROX meta'!V83</f>
        <v>0.47120000000000001</v>
      </c>
      <c r="AF183" s="180">
        <f>'DIST meta'!Q83</f>
        <v>5.45E-2</v>
      </c>
      <c r="AG183" s="181">
        <f>'DIST meta'!R83</f>
        <v>46.356400000000001</v>
      </c>
      <c r="AH183" s="181">
        <f>'DIST meta'!S83</f>
        <v>2.9215</v>
      </c>
      <c r="AI183" s="181">
        <f>'DIST meta'!T83</f>
        <v>2.6930999999999998</v>
      </c>
      <c r="AJ183" s="181">
        <f>'DIST meta'!U83</f>
        <v>4.9299999999999997E-2</v>
      </c>
      <c r="AK183" s="181">
        <f>'DIST meta'!V83</f>
        <v>0.36940000000000001</v>
      </c>
    </row>
    <row r="184" spans="1:37" s="169" customFormat="1">
      <c r="A184" s="169" t="str">
        <f>'Full meta'!A84</f>
        <v>BITYA_SHAM_12WK_5</v>
      </c>
      <c r="B184" s="169">
        <f>'Full meta'!B84</f>
        <v>3124</v>
      </c>
      <c r="C184" s="170"/>
      <c r="D184" s="171">
        <f>'Full bone'!BF84*'Full bone'!BC84</f>
        <v>15.280000000000001</v>
      </c>
      <c r="E184" s="172">
        <f>'Full bone'!Q84</f>
        <v>0.54100000000000004</v>
      </c>
      <c r="F184" s="230">
        <f>'Full bone'!Z84</f>
        <v>552.85879999999997</v>
      </c>
      <c r="G184" s="173">
        <f>CORT!AE84</f>
        <v>617.33330000000001</v>
      </c>
      <c r="H184" s="237">
        <f>CORT!AF84</f>
        <v>1302.221</v>
      </c>
      <c r="I184" s="174">
        <f>2*SQRT((MOI!$U84)/(PI()))</f>
        <v>1.5096726524221695</v>
      </c>
      <c r="J184" s="174">
        <f>2*SQRT((MOI!$U84-MOI!T84)/(PI()))</f>
        <v>1.0867820383511493</v>
      </c>
      <c r="K184" s="174">
        <f>MOI!T84/MOI!U84</f>
        <v>0.48177384483885566</v>
      </c>
      <c r="L184" s="174">
        <f>CORT!Z84</f>
        <v>0.20630000000000001</v>
      </c>
      <c r="M184" s="175">
        <f>1-CORT!V84</f>
        <v>0</v>
      </c>
      <c r="N184" s="174">
        <f>CORT!AA84</f>
        <v>0</v>
      </c>
      <c r="O184" s="174">
        <f>MOI!O84+MOI!P84</f>
        <v>0.38614999999999999</v>
      </c>
      <c r="P184" s="174">
        <f>MOI!R84</f>
        <v>0.26086999999999999</v>
      </c>
      <c r="Q184" s="176">
        <f>'Full meta'!Z84</f>
        <v>59.122</v>
      </c>
      <c r="R184" s="176">
        <f>'Full meta'!AA84</f>
        <v>791.91639999999995</v>
      </c>
      <c r="S184" s="177">
        <f>'Full meta'!Q84</f>
        <v>6.4399999999999999E-2</v>
      </c>
      <c r="T184" s="176">
        <f>'Full meta'!R84</f>
        <v>56.413200000000003</v>
      </c>
      <c r="U184" s="176">
        <f>'Full meta'!S84</f>
        <v>2.9508999999999999</v>
      </c>
      <c r="V184" s="176">
        <f>'Full meta'!T84</f>
        <v>2.9676</v>
      </c>
      <c r="W184" s="176">
        <f>'Full meta'!AK84</f>
        <v>1.7967</v>
      </c>
      <c r="X184" s="176">
        <f>'Full meta'!U84</f>
        <v>5.62E-2</v>
      </c>
      <c r="Y184" s="176">
        <f>'Full meta'!V84</f>
        <v>0.32429999999999998</v>
      </c>
      <c r="Z184" s="178">
        <f>'PROX meta'!Q84</f>
        <v>3.09E-2</v>
      </c>
      <c r="AA184" s="179">
        <f>'PROX meta'!R84</f>
        <v>33.012999999999998</v>
      </c>
      <c r="AB184" s="179">
        <f>'PROX meta'!S84</f>
        <v>3.028</v>
      </c>
      <c r="AC184" s="179">
        <f>'PROX meta'!T84</f>
        <v>2.9073000000000002</v>
      </c>
      <c r="AD184" s="179">
        <f>'PROX meta'!U84</f>
        <v>3.8699999999999998E-2</v>
      </c>
      <c r="AE184" s="179">
        <f>'PROX meta'!V84</f>
        <v>0.33400000000000002</v>
      </c>
      <c r="AF184" s="180">
        <f>'DIST meta'!Q84</f>
        <v>8.0799999999999997E-2</v>
      </c>
      <c r="AG184" s="181">
        <f>'DIST meta'!R84</f>
        <v>63.988900000000001</v>
      </c>
      <c r="AH184" s="181">
        <f>'DIST meta'!S84</f>
        <v>2.8405</v>
      </c>
      <c r="AI184" s="181">
        <f>'DIST meta'!T84</f>
        <v>3.0564</v>
      </c>
      <c r="AJ184" s="181">
        <f>'DIST meta'!U84</f>
        <v>5.9400000000000001E-2</v>
      </c>
      <c r="AK184" s="181">
        <f>'DIST meta'!V84</f>
        <v>0.31319999999999998</v>
      </c>
    </row>
    <row r="185" spans="1:37" s="169" customFormat="1">
      <c r="A185" s="169" t="str">
        <f>'Full meta'!A85</f>
        <v>BITYA_SHAM_12WK_6</v>
      </c>
      <c r="B185" s="169">
        <f>'Full meta'!B85</f>
        <v>3125</v>
      </c>
      <c r="C185" s="170"/>
      <c r="D185" s="171">
        <f>'Full bone'!BF85*'Full bone'!BC85</f>
        <v>15.07</v>
      </c>
      <c r="E185" s="172">
        <f>'Full bone'!Q85</f>
        <v>0.56000000000000005</v>
      </c>
      <c r="F185" s="230">
        <f>'Full bone'!Z85</f>
        <v>591.86540000000002</v>
      </c>
      <c r="G185" s="173">
        <f>CORT!AE85</f>
        <v>659.0856</v>
      </c>
      <c r="H185" s="237">
        <f>CORT!AF85</f>
        <v>1333.2750000000001</v>
      </c>
      <c r="I185" s="174">
        <f>2*SQRT((MOI!$U85)/(PI()))</f>
        <v>1.3970272853982826</v>
      </c>
      <c r="J185" s="174">
        <f>2*SQRT((MOI!$U85-MOI!T85)/(PI()))</f>
        <v>0.9849463976887588</v>
      </c>
      <c r="K185" s="174">
        <f>MOI!T85/MOI!U85</f>
        <v>0.50293244609713939</v>
      </c>
      <c r="L185" s="174">
        <f>CORT!Z85</f>
        <v>0.1963</v>
      </c>
      <c r="M185" s="175">
        <f>1-CORT!V85</f>
        <v>0</v>
      </c>
      <c r="N185" s="174">
        <f>CORT!AA85</f>
        <v>0</v>
      </c>
      <c r="O185" s="174">
        <f>MOI!O85+MOI!P85</f>
        <v>0.29242000000000001</v>
      </c>
      <c r="P185" s="174">
        <f>MOI!R85</f>
        <v>0.22101000000000001</v>
      </c>
      <c r="Q185" s="176">
        <f>'Full meta'!Z85</f>
        <v>70.861800000000002</v>
      </c>
      <c r="R185" s="176">
        <f>'Full meta'!AA85</f>
        <v>817.95230000000004</v>
      </c>
      <c r="S185" s="177">
        <f>'Full meta'!Q85</f>
        <v>7.3099999999999998E-2</v>
      </c>
      <c r="T185" s="176">
        <f>'Full meta'!R85</f>
        <v>65.855400000000003</v>
      </c>
      <c r="U185" s="176">
        <f>'Full meta'!S85</f>
        <v>2.8058999999999998</v>
      </c>
      <c r="V185" s="176">
        <f>'Full meta'!T85</f>
        <v>3.1013999999999999</v>
      </c>
      <c r="W185" s="176">
        <f>'Full meta'!AK85</f>
        <v>2.0916999999999999</v>
      </c>
      <c r="X185" s="176">
        <f>'Full meta'!U85</f>
        <v>5.0599999999999999E-2</v>
      </c>
      <c r="Y185" s="176">
        <f>'Full meta'!V85</f>
        <v>0.30930000000000002</v>
      </c>
      <c r="Z185" s="178">
        <f>'PROX meta'!Q85</f>
        <v>4.5900000000000003E-2</v>
      </c>
      <c r="AA185" s="179">
        <f>'PROX meta'!R85</f>
        <v>35.5242</v>
      </c>
      <c r="AB185" s="179">
        <f>'PROX meta'!S85</f>
        <v>2.8479999999999999</v>
      </c>
      <c r="AC185" s="179">
        <f>'PROX meta'!T85</f>
        <v>2.8235999999999999</v>
      </c>
      <c r="AD185" s="179">
        <f>'PROX meta'!U85</f>
        <v>4.1700000000000001E-2</v>
      </c>
      <c r="AE185" s="179">
        <f>'PROX meta'!V85</f>
        <v>0.33660000000000001</v>
      </c>
      <c r="AF185" s="180">
        <f>'DIST meta'!Q85</f>
        <v>8.5900000000000004E-2</v>
      </c>
      <c r="AG185" s="181">
        <f>'DIST meta'!R85</f>
        <v>73.183300000000003</v>
      </c>
      <c r="AH185" s="181">
        <f>'DIST meta'!S85</f>
        <v>2.7654999999999998</v>
      </c>
      <c r="AI185" s="181">
        <f>'DIST meta'!T85</f>
        <v>3.2713000000000001</v>
      </c>
      <c r="AJ185" s="181">
        <f>'DIST meta'!U85</f>
        <v>5.2900000000000003E-2</v>
      </c>
      <c r="AK185" s="181">
        <f>'DIST meta'!V85</f>
        <v>0.29459999999999997</v>
      </c>
    </row>
    <row r="186" spans="1:37" s="169" customFormat="1">
      <c r="A186" s="169" t="str">
        <f>'Full meta'!A86</f>
        <v>BITYA_SHAM_12WK_7</v>
      </c>
      <c r="B186" s="169">
        <f>'Full meta'!B86</f>
        <v>3126</v>
      </c>
      <c r="C186" s="170"/>
      <c r="D186" s="171">
        <f>'Full bone'!BF86*'Full bone'!BC86</f>
        <v>15.36</v>
      </c>
      <c r="E186" s="172">
        <f>'Full bone'!Q86</f>
        <v>0.52700000000000002</v>
      </c>
      <c r="F186" s="230">
        <f>'Full bone'!Z86</f>
        <v>546.23140000000001</v>
      </c>
      <c r="G186" s="173">
        <f>CORT!AE86</f>
        <v>608.43370000000004</v>
      </c>
      <c r="H186" s="237">
        <f>CORT!AF86</f>
        <v>1325.7950000000001</v>
      </c>
      <c r="I186" s="174">
        <f>2*SQRT((MOI!$U86)/(PI()))</f>
        <v>1.4227469770185452</v>
      </c>
      <c r="J186" s="174">
        <f>2*SQRT((MOI!$U86-MOI!T86)/(PI()))</f>
        <v>1.0389302631330877</v>
      </c>
      <c r="K186" s="174">
        <f>MOI!T86/MOI!U86</f>
        <v>0.46676646894911972</v>
      </c>
      <c r="L186" s="174">
        <f>CORT!Z86</f>
        <v>0.18759999999999999</v>
      </c>
      <c r="M186" s="175">
        <f>1-CORT!V86</f>
        <v>0</v>
      </c>
      <c r="N186" s="174">
        <f>CORT!AA86</f>
        <v>0</v>
      </c>
      <c r="O186" s="174">
        <f>MOI!O86+MOI!P86</f>
        <v>0.29949999999999999</v>
      </c>
      <c r="P186" s="174">
        <f>MOI!R86</f>
        <v>0.21868000000000001</v>
      </c>
      <c r="Q186" s="176">
        <f>'Full meta'!Z86</f>
        <v>50.317100000000003</v>
      </c>
      <c r="R186" s="176">
        <f>'Full meta'!AA86</f>
        <v>797.2183</v>
      </c>
      <c r="S186" s="177">
        <f>'Full meta'!Q86</f>
        <v>4.3700000000000003E-2</v>
      </c>
      <c r="T186" s="176">
        <f>'Full meta'!R86</f>
        <v>41.256599999999999</v>
      </c>
      <c r="U186" s="176">
        <f>'Full meta'!S86</f>
        <v>2.8376999999999999</v>
      </c>
      <c r="V186" s="176">
        <f>'Full meta'!T86</f>
        <v>2.3917000000000002</v>
      </c>
      <c r="W186" s="176">
        <f>'Full meta'!AK86</f>
        <v>1.3766</v>
      </c>
      <c r="X186" s="176">
        <f>'Full meta'!U86</f>
        <v>4.5499999999999999E-2</v>
      </c>
      <c r="Y186" s="176">
        <f>'Full meta'!V86</f>
        <v>0.39250000000000002</v>
      </c>
      <c r="Z186" s="178">
        <f>'PROX meta'!Q86</f>
        <v>1.9900000000000001E-2</v>
      </c>
      <c r="AA186" s="179">
        <f>'PROX meta'!R86</f>
        <v>18.82</v>
      </c>
      <c r="AB186" s="179">
        <f>'PROX meta'!S86</f>
        <v>2.8847</v>
      </c>
      <c r="AC186" s="179">
        <f>'PROX meta'!T86</f>
        <v>2.0396999999999998</v>
      </c>
      <c r="AD186" s="179">
        <f>'PROX meta'!U86</f>
        <v>3.6799999999999999E-2</v>
      </c>
      <c r="AE186" s="179">
        <f>'PROX meta'!V86</f>
        <v>0.42699999999999999</v>
      </c>
      <c r="AF186" s="180">
        <f>'DIST meta'!Q86</f>
        <v>5.5100000000000003E-2</v>
      </c>
      <c r="AG186" s="181">
        <f>'DIST meta'!R86</f>
        <v>49.221899999999998</v>
      </c>
      <c r="AH186" s="181">
        <f>'DIST meta'!S86</f>
        <v>2.8016000000000001</v>
      </c>
      <c r="AI186" s="181">
        <f>'DIST meta'!T86</f>
        <v>2.6667999999999998</v>
      </c>
      <c r="AJ186" s="181">
        <f>'DIST meta'!U86</f>
        <v>4.7E-2</v>
      </c>
      <c r="AK186" s="181">
        <f>'DIST meta'!V86</f>
        <v>0.36330000000000001</v>
      </c>
    </row>
    <row r="187" spans="1:37" s="169" customFormat="1">
      <c r="A187" s="169" t="str">
        <f>'Full meta'!A87</f>
        <v>BITYA_SHAM_12WK_8</v>
      </c>
      <c r="B187" s="169">
        <f>'Full meta'!B87</f>
        <v>3127</v>
      </c>
      <c r="C187" s="170"/>
      <c r="D187" s="171">
        <f>'Full bone'!BF87*'Full bone'!BC87</f>
        <v>15.85</v>
      </c>
      <c r="E187" s="172">
        <f>'Full bone'!Q87</f>
        <v>0.57199999999999995</v>
      </c>
      <c r="F187" s="230">
        <f>'Full bone'!Z87</f>
        <v>595.84180000000003</v>
      </c>
      <c r="G187" s="173">
        <f>CORT!AE87</f>
        <v>614.49300000000005</v>
      </c>
      <c r="H187" s="237">
        <f>CORT!AF87</f>
        <v>1272.682</v>
      </c>
      <c r="I187" s="174">
        <f>2*SQRT((MOI!$U87)/(PI()))</f>
        <v>1.4980524329837086</v>
      </c>
      <c r="J187" s="174">
        <f>2*SQRT((MOI!$U87-MOI!T87)/(PI()))</f>
        <v>1.0693677406338939</v>
      </c>
      <c r="K187" s="174">
        <f>MOI!T87/MOI!U87</f>
        <v>0.49043436819172115</v>
      </c>
      <c r="L187" s="174">
        <f>CORT!Z87</f>
        <v>0.20530000000000001</v>
      </c>
      <c r="M187" s="175">
        <f>1-CORT!V87</f>
        <v>9.9999999999988987E-5</v>
      </c>
      <c r="N187" s="174" t="str">
        <f>CORT!AA87</f>
        <v>!    0.000</v>
      </c>
      <c r="O187" s="174">
        <f>MOI!O87+MOI!P87</f>
        <v>0.38532</v>
      </c>
      <c r="P187" s="174">
        <f>MOI!R87</f>
        <v>0.27084999999999998</v>
      </c>
      <c r="Q187" s="176">
        <f>'Full meta'!Z87</f>
        <v>66.601399999999998</v>
      </c>
      <c r="R187" s="176">
        <f>'Full meta'!AA87</f>
        <v>852.98249999999996</v>
      </c>
      <c r="S187" s="177">
        <f>'Full meta'!Q87</f>
        <v>7.22E-2</v>
      </c>
      <c r="T187" s="176">
        <f>'Full meta'!R87</f>
        <v>53.909599999999998</v>
      </c>
      <c r="U187" s="176">
        <f>'Full meta'!S87</f>
        <v>3.0495000000000001</v>
      </c>
      <c r="V187" s="176">
        <f>'Full meta'!T87</f>
        <v>2.7635999999999998</v>
      </c>
      <c r="W187" s="176">
        <f>'Full meta'!AK87</f>
        <v>1.8667</v>
      </c>
      <c r="X187" s="176">
        <f>'Full meta'!U87</f>
        <v>5.9200000000000003E-2</v>
      </c>
      <c r="Y187" s="176">
        <f>'Full meta'!V87</f>
        <v>0.35060000000000002</v>
      </c>
      <c r="Z187" s="178">
        <f>'PROX meta'!Q87</f>
        <v>2.5600000000000001E-2</v>
      </c>
      <c r="AA187" s="179">
        <f>'PROX meta'!R87</f>
        <v>25.267900000000001</v>
      </c>
      <c r="AB187" s="179">
        <f>'PROX meta'!S87</f>
        <v>3.0253999999999999</v>
      </c>
      <c r="AC187" s="179">
        <f>'PROX meta'!T87</f>
        <v>2.2599</v>
      </c>
      <c r="AD187" s="179">
        <f>'PROX meta'!U87</f>
        <v>3.8199999999999998E-2</v>
      </c>
      <c r="AE187" s="179">
        <f>'PROX meta'!V87</f>
        <v>0.43990000000000001</v>
      </c>
      <c r="AF187" s="180">
        <f>'DIST meta'!Q87</f>
        <v>9.5200000000000007E-2</v>
      </c>
      <c r="AG187" s="181">
        <f>'DIST meta'!R87</f>
        <v>65.193100000000001</v>
      </c>
      <c r="AH187" s="181">
        <f>'DIST meta'!S87</f>
        <v>2.887</v>
      </c>
      <c r="AI187" s="181">
        <f>'DIST meta'!T87</f>
        <v>3.0800999999999998</v>
      </c>
      <c r="AJ187" s="181">
        <f>'DIST meta'!U87</f>
        <v>6.1899999999999997E-2</v>
      </c>
      <c r="AK187" s="181">
        <f>'DIST meta'!V87</f>
        <v>0.309</v>
      </c>
    </row>
    <row r="188" spans="1:37" s="169" customFormat="1">
      <c r="A188" s="169" t="str">
        <f>'Full meta'!A88</f>
        <v>BITYA_SHAM_12WK_9</v>
      </c>
      <c r="B188" s="169">
        <f>'Full meta'!B88</f>
        <v>3128</v>
      </c>
      <c r="C188" s="170"/>
      <c r="D188" s="171">
        <f>'Full bone'!BF88*'Full bone'!BC88</f>
        <v>15.32</v>
      </c>
      <c r="E188" s="172">
        <f>'Full bone'!Q88</f>
        <v>0.54700000000000004</v>
      </c>
      <c r="F188" s="230">
        <f>'Full bone'!Z88</f>
        <v>585.14329999999995</v>
      </c>
      <c r="G188" s="173">
        <f>CORT!AE88</f>
        <v>605.68809999999996</v>
      </c>
      <c r="H188" s="237">
        <f>CORT!AF88</f>
        <v>1307.5229999999999</v>
      </c>
      <c r="I188" s="174">
        <f>2*SQRT((MOI!$U88)/(PI()))</f>
        <v>1.4715422830885403</v>
      </c>
      <c r="J188" s="174">
        <f>2*SQRT((MOI!$U88-MOI!T88)/(PI()))</f>
        <v>1.0682062289633989</v>
      </c>
      <c r="K188" s="174">
        <f>MOI!T88/MOI!U88</f>
        <v>0.47305568785168722</v>
      </c>
      <c r="L188" s="174">
        <f>CORT!Z88</f>
        <v>0.19120000000000001</v>
      </c>
      <c r="M188" s="175">
        <f>1-CORT!V88</f>
        <v>0</v>
      </c>
      <c r="N188" s="174">
        <f>CORT!AA88</f>
        <v>0</v>
      </c>
      <c r="O188" s="174">
        <f>MOI!O88+MOI!P88</f>
        <v>0.35109999999999997</v>
      </c>
      <c r="P188" s="174">
        <f>MOI!R88</f>
        <v>0.24543000000000001</v>
      </c>
      <c r="Q188" s="176">
        <f>'Full meta'!Z88</f>
        <v>25.038499999999999</v>
      </c>
      <c r="R188" s="176">
        <f>'Full meta'!AA88</f>
        <v>868.69870000000003</v>
      </c>
      <c r="S188" s="177">
        <f>'Full meta'!Q88</f>
        <v>4.0599999999999997E-2</v>
      </c>
      <c r="T188" s="176">
        <f>'Full meta'!R88</f>
        <v>17.773800000000001</v>
      </c>
      <c r="U188" s="176">
        <f>'Full meta'!S88</f>
        <v>3.3845999999999998</v>
      </c>
      <c r="V188" s="176">
        <f>'Full meta'!T88</f>
        <v>2.1126999999999998</v>
      </c>
      <c r="W188" s="176">
        <f>'Full meta'!AK88</f>
        <v>1.0170999999999999</v>
      </c>
      <c r="X188" s="176">
        <f>'Full meta'!U88</f>
        <v>5.9499999999999997E-2</v>
      </c>
      <c r="Y188" s="176">
        <f>'Full meta'!V88</f>
        <v>0.45590000000000003</v>
      </c>
      <c r="Z188" s="178">
        <f>'PROX meta'!Q88</f>
        <v>6.7999999999999996E-3</v>
      </c>
      <c r="AA188" s="179">
        <f>'PROX meta'!R88</f>
        <v>4.9273999999999996</v>
      </c>
      <c r="AB188" s="179">
        <f>'PROX meta'!S88</f>
        <v>3.4394999999999998</v>
      </c>
      <c r="AC188" s="179">
        <f>'PROX meta'!T88</f>
        <v>2.0190999999999999</v>
      </c>
      <c r="AD188" s="179">
        <f>'PROX meta'!U88</f>
        <v>3.1099999999999999E-2</v>
      </c>
      <c r="AE188" s="179">
        <f>'PROX meta'!V88</f>
        <v>0.45190000000000002</v>
      </c>
      <c r="AF188" s="180">
        <f>'DIST meta'!Q88</f>
        <v>5.8000000000000003E-2</v>
      </c>
      <c r="AG188" s="181">
        <f>'DIST meta'!R88</f>
        <v>23.605599999999999</v>
      </c>
      <c r="AH188" s="181">
        <f>'DIST meta'!S88</f>
        <v>3.1282000000000001</v>
      </c>
      <c r="AI188" s="181">
        <f>'DIST meta'!T88</f>
        <v>2.2707000000000002</v>
      </c>
      <c r="AJ188" s="181">
        <f>'DIST meta'!U88</f>
        <v>6.1199999999999997E-2</v>
      </c>
      <c r="AK188" s="181">
        <f>'DIST meta'!V88</f>
        <v>0.44</v>
      </c>
    </row>
    <row r="189" spans="1:37" s="169" customFormat="1">
      <c r="A189" s="169" t="str">
        <f>'Full meta'!A89</f>
        <v>BITYA_SHAM_12WK_10</v>
      </c>
      <c r="B189" s="169">
        <f>'Full meta'!B89</f>
        <v>3129</v>
      </c>
      <c r="C189" s="170"/>
      <c r="D189" s="171">
        <f>'Full bone'!BF89*'Full bone'!BC89</f>
        <v>15.92</v>
      </c>
      <c r="E189" s="172">
        <f>'Full bone'!Q89</f>
        <v>0.56299999999999994</v>
      </c>
      <c r="F189" s="230">
        <f>'Full bone'!Z89</f>
        <v>616.29190000000006</v>
      </c>
      <c r="G189" s="173">
        <f>CORT!AE89</f>
        <v>615.81849999999997</v>
      </c>
      <c r="H189" s="237">
        <f>CORT!AF89</f>
        <v>1313.1089999999999</v>
      </c>
      <c r="I189" s="174">
        <f>2*SQRT((MOI!$U89)/(PI()))</f>
        <v>1.5172609396074266</v>
      </c>
      <c r="J189" s="174">
        <f>2*SQRT((MOI!$U89-MOI!T89)/(PI()))</f>
        <v>1.0955161317239306</v>
      </c>
      <c r="K189" s="174">
        <f>MOI!T89/MOI!U89</f>
        <v>0.47866485993197094</v>
      </c>
      <c r="L189" s="174">
        <f>CORT!Z89</f>
        <v>0.20699999999999999</v>
      </c>
      <c r="M189" s="175">
        <f>1-CORT!V89</f>
        <v>0</v>
      </c>
      <c r="N189" s="174">
        <f>CORT!AA89</f>
        <v>0</v>
      </c>
      <c r="O189" s="174">
        <f>MOI!O89+MOI!P89</f>
        <v>0.39197000000000004</v>
      </c>
      <c r="P189" s="174">
        <f>MOI!R89</f>
        <v>0.26883000000000001</v>
      </c>
      <c r="Q189" s="176">
        <f>'Full meta'!Z89</f>
        <v>48.707599999999999</v>
      </c>
      <c r="R189" s="176">
        <f>'Full meta'!AA89</f>
        <v>803.08810000000005</v>
      </c>
      <c r="S189" s="177">
        <f>'Full meta'!Q89</f>
        <v>4.8399999999999999E-2</v>
      </c>
      <c r="T189" s="176">
        <f>'Full meta'!R89</f>
        <v>46.750799999999998</v>
      </c>
      <c r="U189" s="176">
        <f>'Full meta'!S89</f>
        <v>3.08</v>
      </c>
      <c r="V189" s="176">
        <f>'Full meta'!T89</f>
        <v>2.8885999999999998</v>
      </c>
      <c r="W189" s="176">
        <f>'Full meta'!AK89</f>
        <v>1.5114000000000001</v>
      </c>
      <c r="X189" s="176">
        <f>'Full meta'!U89</f>
        <v>4.82E-2</v>
      </c>
      <c r="Y189" s="176">
        <f>'Full meta'!V89</f>
        <v>0.34079999999999999</v>
      </c>
      <c r="Z189" s="178">
        <f>'PROX meta'!Q89</f>
        <v>2.2700000000000001E-2</v>
      </c>
      <c r="AA189" s="179">
        <f>'PROX meta'!R89</f>
        <v>20.715499999999999</v>
      </c>
      <c r="AB189" s="179">
        <f>'PROX meta'!S89</f>
        <v>3.0228000000000002</v>
      </c>
      <c r="AC189" s="179">
        <f>'PROX meta'!T89</f>
        <v>2.649</v>
      </c>
      <c r="AD189" s="179">
        <f>'PROX meta'!U89</f>
        <v>3.7199999999999997E-2</v>
      </c>
      <c r="AE189" s="179">
        <f>'PROX meta'!V89</f>
        <v>0.36859999999999998</v>
      </c>
      <c r="AF189" s="180">
        <f>'DIST meta'!Q89</f>
        <v>6.2199999999999998E-2</v>
      </c>
      <c r="AG189" s="181">
        <f>'DIST meta'!R89</f>
        <v>56.458300000000001</v>
      </c>
      <c r="AH189" s="181">
        <f>'DIST meta'!S89</f>
        <v>3.0476000000000001</v>
      </c>
      <c r="AI189" s="181">
        <f>'DIST meta'!T89</f>
        <v>3.0379999999999998</v>
      </c>
      <c r="AJ189" s="181">
        <f>'DIST meta'!U89</f>
        <v>5.04E-2</v>
      </c>
      <c r="AK189" s="181">
        <f>'DIST meta'!V89</f>
        <v>0.3236</v>
      </c>
    </row>
    <row r="190" spans="1:37" s="265" customFormat="1">
      <c r="A190" s="265" t="str">
        <f>'Full meta'!A100</f>
        <v>BITYA_12wOVX_CB2KO_1OGP1</v>
      </c>
      <c r="B190" s="265">
        <f>'Full meta'!B100</f>
        <v>3682</v>
      </c>
      <c r="C190" s="266"/>
      <c r="D190" s="267"/>
      <c r="E190" s="268"/>
      <c r="F190" s="269"/>
      <c r="G190" s="270"/>
      <c r="H190" s="270"/>
      <c r="I190" s="271"/>
      <c r="J190" s="271"/>
      <c r="K190" s="271"/>
      <c r="L190" s="271"/>
      <c r="M190" s="272"/>
      <c r="N190" s="271"/>
      <c r="O190" s="271"/>
      <c r="P190" s="271"/>
      <c r="Q190" s="273"/>
      <c r="R190" s="273"/>
      <c r="S190" s="274"/>
      <c r="T190" s="273"/>
      <c r="U190" s="273"/>
      <c r="V190" s="273"/>
      <c r="W190" s="273"/>
      <c r="X190" s="273"/>
      <c r="Y190" s="273"/>
      <c r="Z190" s="275"/>
      <c r="AA190" s="276"/>
      <c r="AB190" s="276"/>
      <c r="AC190" s="276"/>
      <c r="AD190" s="276"/>
      <c r="AE190" s="276"/>
      <c r="AF190" s="277"/>
      <c r="AG190" s="278"/>
      <c r="AH190" s="278"/>
      <c r="AI190" s="278"/>
      <c r="AJ190" s="278"/>
      <c r="AK190" s="278"/>
    </row>
    <row r="191" spans="1:37" s="258" customFormat="1">
      <c r="A191" s="258" t="str">
        <f>'Full meta'!A101</f>
        <v>BITYA_12wOVX_CB2KO_1OGP2</v>
      </c>
      <c r="B191" s="258">
        <f>'Full meta'!B101</f>
        <v>3683</v>
      </c>
      <c r="C191" s="279"/>
      <c r="D191" s="280">
        <f>'Full bone'!BF101*'Full bone'!BC101</f>
        <v>16.309999999999999</v>
      </c>
      <c r="E191" s="281">
        <f>'Full bone'!Q101</f>
        <v>0.44800000000000001</v>
      </c>
      <c r="F191" s="282">
        <f>'Full bone'!Z101</f>
        <v>527.66660000000002</v>
      </c>
      <c r="G191" s="283">
        <f>CORT!AE101</f>
        <v>569.94799999999998</v>
      </c>
      <c r="H191" s="283">
        <f>CORT!AF101</f>
        <v>1389.577</v>
      </c>
      <c r="I191" s="284">
        <f>2*SQRT((MOI!$U101)/(PI()))</f>
        <v>1.5412271602358993</v>
      </c>
      <c r="J191" s="284">
        <f>2*SQRT((MOI!$U101-MOI!T101)/(PI()))</f>
        <v>1.1827652990308002</v>
      </c>
      <c r="K191" s="284">
        <f>MOI!T101/MOI!U101</f>
        <v>0.41106977841146641</v>
      </c>
      <c r="L191" s="284">
        <f>CORT!Z101</f>
        <v>0.17219999999999999</v>
      </c>
      <c r="M191" s="285">
        <f>1-CORT!V101</f>
        <v>0</v>
      </c>
      <c r="N191" s="284">
        <f>CORT!AA101</f>
        <v>0</v>
      </c>
      <c r="O191" s="284">
        <f>MOI!O101+MOI!P101</f>
        <v>0.37920999999999999</v>
      </c>
      <c r="P191" s="284">
        <f>MOI!R101</f>
        <v>0.25497999999999998</v>
      </c>
      <c r="Q191" s="286">
        <f>'Full meta'!Z101</f>
        <v>13.9955</v>
      </c>
      <c r="R191" s="286">
        <f>'Full meta'!AA101</f>
        <v>941.44960000000003</v>
      </c>
      <c r="S191" s="287">
        <f>'Full meta'!Q101</f>
        <v>2.29E-2</v>
      </c>
      <c r="T191" s="286">
        <f>'Full meta'!R101</f>
        <v>9.5783000000000005</v>
      </c>
      <c r="U191" s="286">
        <f>'Full meta'!S101</f>
        <v>2.9226999999999999</v>
      </c>
      <c r="V191" s="286">
        <f>'Full meta'!T101</f>
        <v>1.3562000000000001</v>
      </c>
      <c r="W191" s="286">
        <f>'Full meta'!AK101</f>
        <v>0.59199999999999997</v>
      </c>
      <c r="X191" s="286">
        <f>'Full meta'!U101</f>
        <v>4.65E-2</v>
      </c>
      <c r="Y191" s="286">
        <f>'Full meta'!V101</f>
        <v>0.74580000000000002</v>
      </c>
      <c r="Z191" s="288">
        <f>'PROX meta'!Q101</f>
        <v>0</v>
      </c>
      <c r="AA191" s="289">
        <f>'PROX meta'!R101</f>
        <v>-0.3105</v>
      </c>
      <c r="AB191" s="289">
        <f>'PROX meta'!S101</f>
        <v>3.8944000000000001</v>
      </c>
      <c r="AC191" s="289" t="str">
        <f>'PROX meta'!T101</f>
        <v>!    0.000</v>
      </c>
      <c r="AD191" s="289">
        <f>'PROX meta'!U101</f>
        <v>0.01</v>
      </c>
      <c r="AE191" s="289" t="str">
        <f>'PROX meta'!V101</f>
        <v>!    0.000</v>
      </c>
      <c r="AF191" s="290">
        <f>'DIST meta'!Q101</f>
        <v>3.5299999999999998E-2</v>
      </c>
      <c r="AG191" s="291">
        <f>'DIST meta'!R101</f>
        <v>14.7476</v>
      </c>
      <c r="AH191" s="291">
        <f>'DIST meta'!S101</f>
        <v>2.9196</v>
      </c>
      <c r="AI191" s="291">
        <f>'DIST meta'!T101</f>
        <v>1.734</v>
      </c>
      <c r="AJ191" s="291">
        <f>'DIST meta'!U101</f>
        <v>4.65E-2</v>
      </c>
      <c r="AK191" s="291">
        <f>'DIST meta'!V101</f>
        <v>0.58199999999999996</v>
      </c>
    </row>
    <row r="192" spans="1:37" s="258" customFormat="1">
      <c r="A192" s="258" t="str">
        <f>'Full meta'!A102</f>
        <v>BITYA_12wOVX_CB2KO_1OGP3</v>
      </c>
      <c r="B192" s="258">
        <f>'Full meta'!B102</f>
        <v>3684</v>
      </c>
      <c r="C192" s="279"/>
      <c r="D192" s="280">
        <f>'Full bone'!BF102*'Full bone'!BC102</f>
        <v>16.240000000000002</v>
      </c>
      <c r="E192" s="281">
        <f>'Full bone'!Q102</f>
        <v>0.505</v>
      </c>
      <c r="F192" s="282">
        <f>'Full bone'!Z102</f>
        <v>611.68200000000002</v>
      </c>
      <c r="G192" s="283">
        <f>CORT!AE102</f>
        <v>584.99959999999999</v>
      </c>
      <c r="H192" s="283">
        <f>CORT!AF102</f>
        <v>1387.662</v>
      </c>
      <c r="I192" s="284">
        <f>2*SQRT((MOI!$U102)/(PI()))</f>
        <v>1.6437390230523981</v>
      </c>
      <c r="J192" s="284">
        <f>2*SQRT((MOI!$U102-MOI!T102)/(PI()))</f>
        <v>1.2505933770716353</v>
      </c>
      <c r="K192" s="284">
        <f>MOI!T102/MOI!U102</f>
        <v>0.42114936028840033</v>
      </c>
      <c r="L192" s="284">
        <f>CORT!Z102</f>
        <v>0.18859999999999999</v>
      </c>
      <c r="M192" s="285">
        <f>1-CORT!V102</f>
        <v>0</v>
      </c>
      <c r="N192" s="284">
        <f>CORT!AA102</f>
        <v>0.01</v>
      </c>
      <c r="O192" s="284">
        <f>MOI!O102+MOI!P102</f>
        <v>0.51068000000000002</v>
      </c>
      <c r="P192" s="284">
        <f>MOI!R102</f>
        <v>0.32416</v>
      </c>
      <c r="Q192" s="286">
        <f>'Full meta'!Z102</f>
        <v>76.8018</v>
      </c>
      <c r="R192" s="286">
        <f>'Full meta'!AA102</f>
        <v>1031.7593999999999</v>
      </c>
      <c r="S192" s="287">
        <f>'Full meta'!Q102</f>
        <v>6.9599999999999995E-2</v>
      </c>
      <c r="T192" s="286">
        <f>'Full meta'!R102</f>
        <v>35.750399999999999</v>
      </c>
      <c r="U192" s="286">
        <f>'Full meta'!S102</f>
        <v>2.9571999999999998</v>
      </c>
      <c r="V192" s="286">
        <f>'Full meta'!T102</f>
        <v>2.4571999999999998</v>
      </c>
      <c r="W192" s="286">
        <f>'Full meta'!AK102</f>
        <v>1.56</v>
      </c>
      <c r="X192" s="286">
        <f>'Full meta'!U102</f>
        <v>6.3100000000000003E-2</v>
      </c>
      <c r="Y192" s="286">
        <f>'Full meta'!V102</f>
        <v>0.40739999999999998</v>
      </c>
      <c r="Z192" s="288">
        <f>'PROX meta'!Q102</f>
        <v>1.32E-2</v>
      </c>
      <c r="AA192" s="289">
        <f>'PROX meta'!R102</f>
        <v>4.6436000000000002</v>
      </c>
      <c r="AB192" s="289">
        <f>'PROX meta'!S102</f>
        <v>3.9729000000000001</v>
      </c>
      <c r="AC192" s="289">
        <f>'PROX meta'!T102</f>
        <v>2.1091000000000002</v>
      </c>
      <c r="AD192" s="289">
        <f>'PROX meta'!U102</f>
        <v>4.1700000000000001E-2</v>
      </c>
      <c r="AE192" s="289">
        <f>'PROX meta'!V102</f>
        <v>0.4748</v>
      </c>
      <c r="AF192" s="290">
        <f>'DIST meta'!Q102</f>
        <v>0.10390000000000001</v>
      </c>
      <c r="AG192" s="291">
        <f>'DIST meta'!R102</f>
        <v>55.174500000000002</v>
      </c>
      <c r="AH192" s="291">
        <f>'DIST meta'!S102</f>
        <v>2.532</v>
      </c>
      <c r="AI192" s="291">
        <f>'DIST meta'!T102</f>
        <v>2.7751999999999999</v>
      </c>
      <c r="AJ192" s="291">
        <f>'DIST meta'!U102</f>
        <v>6.4699999999999994E-2</v>
      </c>
      <c r="AK192" s="291">
        <f>'DIST meta'!V102</f>
        <v>0.35920000000000002</v>
      </c>
    </row>
    <row r="193" spans="1:37" s="258" customFormat="1">
      <c r="A193" s="258" t="str">
        <f>'Full meta'!A103</f>
        <v>BITYA_12wOVX_CB2KO_1OGP4</v>
      </c>
      <c r="B193" s="258">
        <f>'Full meta'!B103</f>
        <v>3685</v>
      </c>
      <c r="C193" s="279"/>
      <c r="D193" s="280">
        <f>'Full bone'!BF103*'Full bone'!BC103</f>
        <v>16.27</v>
      </c>
      <c r="E193" s="281">
        <f>'Full bone'!Q103</f>
        <v>0.433</v>
      </c>
      <c r="F193" s="282">
        <f>'Full bone'!Z103</f>
        <v>507.82580000000002</v>
      </c>
      <c r="G193" s="283">
        <f>CORT!AE103</f>
        <v>509.7414</v>
      </c>
      <c r="H193" s="283">
        <f>CORT!AF103</f>
        <v>1358.242</v>
      </c>
      <c r="I193" s="284">
        <f>2*SQRT((MOI!$U103)/(PI()))</f>
        <v>1.6551018542984766</v>
      </c>
      <c r="J193" s="284">
        <f>2*SQRT((MOI!$U103-MOI!T103)/(PI()))</f>
        <v>1.3160113576788246</v>
      </c>
      <c r="K193" s="284">
        <f>MOI!T103/MOI!U103</f>
        <v>0.36777767965456498</v>
      </c>
      <c r="L193" s="284">
        <f>CORT!Z103</f>
        <v>0.161</v>
      </c>
      <c r="M193" s="285">
        <f>1-CORT!V103</f>
        <v>9.9999999999988987E-5</v>
      </c>
      <c r="N193" s="284" t="str">
        <f>CORT!AA103</f>
        <v>!    0.000</v>
      </c>
      <c r="O193" s="284">
        <f>MOI!O103+MOI!P103</f>
        <v>0.45925000000000005</v>
      </c>
      <c r="P193" s="284">
        <f>MOI!R103</f>
        <v>0.28172000000000003</v>
      </c>
      <c r="Q193" s="286">
        <f>'Full meta'!Z103</f>
        <v>26.036799999999999</v>
      </c>
      <c r="R193" s="286">
        <f>'Full meta'!AA103</f>
        <v>958.41690000000006</v>
      </c>
      <c r="S193" s="287">
        <f>'Full meta'!Q103</f>
        <v>3.5400000000000001E-2</v>
      </c>
      <c r="T193" s="286">
        <f>'Full meta'!R103</f>
        <v>21.6021</v>
      </c>
      <c r="U193" s="286">
        <f>'Full meta'!S103</f>
        <v>2.4777</v>
      </c>
      <c r="V193" s="286">
        <f>'Full meta'!T103</f>
        <v>1.7686999999999999</v>
      </c>
      <c r="W193" s="286">
        <f>'Full meta'!AK103</f>
        <v>0.90180000000000005</v>
      </c>
      <c r="X193" s="286">
        <f>'Full meta'!U103</f>
        <v>4.9000000000000002E-2</v>
      </c>
      <c r="Y193" s="286">
        <f>'Full meta'!V103</f>
        <v>0.57679999999999998</v>
      </c>
      <c r="Z193" s="288">
        <f>'PROX meta'!Q103</f>
        <v>8.9999999999999998E-4</v>
      </c>
      <c r="AA193" s="289">
        <f>'PROX meta'!R103</f>
        <v>0.50929999999999997</v>
      </c>
      <c r="AB193" s="289">
        <f>'PROX meta'!S103</f>
        <v>5.1097000000000001</v>
      </c>
      <c r="AC193" s="289">
        <f>'PROX meta'!T103</f>
        <v>1.1325000000000001</v>
      </c>
      <c r="AD193" s="289">
        <f>'PROX meta'!U103</f>
        <v>3.2099999999999997E-2</v>
      </c>
      <c r="AE193" s="289">
        <f>'PROX meta'!V103</f>
        <v>0.89229999999999998</v>
      </c>
      <c r="AF193" s="290">
        <f>'DIST meta'!Q103</f>
        <v>5.5500000000000001E-2</v>
      </c>
      <c r="AG193" s="291">
        <f>'DIST meta'!R103</f>
        <v>33.928100000000001</v>
      </c>
      <c r="AH193" s="291">
        <f>'DIST meta'!S103</f>
        <v>2.4194</v>
      </c>
      <c r="AI193" s="291">
        <f>'DIST meta'!T103</f>
        <v>2.2665000000000002</v>
      </c>
      <c r="AJ193" s="291">
        <f>'DIST meta'!U103</f>
        <v>4.9200000000000001E-2</v>
      </c>
      <c r="AK193" s="291">
        <f>'DIST meta'!V103</f>
        <v>0.44419999999999998</v>
      </c>
    </row>
    <row r="194" spans="1:37" s="258" customFormat="1">
      <c r="A194" s="258" t="str">
        <f>'Full meta'!A104</f>
        <v>BITYA_12wOVX_CB2KO_1OGP6</v>
      </c>
      <c r="B194" s="258">
        <f>'Full meta'!B104</f>
        <v>3686</v>
      </c>
      <c r="C194" s="279"/>
      <c r="D194" s="280">
        <f>'Full bone'!BF104*'Full bone'!BC104</f>
        <v>15.59</v>
      </c>
      <c r="E194" s="281">
        <f>'Full bone'!Q104</f>
        <v>0.42</v>
      </c>
      <c r="F194" s="282">
        <f>'Full bone'!Z104</f>
        <v>486.47980000000001</v>
      </c>
      <c r="G194" s="283">
        <f>CORT!AE104</f>
        <v>512.88869999999997</v>
      </c>
      <c r="H194" s="283">
        <f>CORT!AF104</f>
        <v>1361.527</v>
      </c>
      <c r="I194" s="284">
        <f>2*SQRT((MOI!$U104)/(PI()))</f>
        <v>1.4940779881320059</v>
      </c>
      <c r="J194" s="284">
        <f>2*SQRT((MOI!$U104-MOI!T104)/(PI()))</f>
        <v>1.1834863301201932</v>
      </c>
      <c r="K194" s="284">
        <f>MOI!T104/MOI!U104</f>
        <v>0.37254879592977491</v>
      </c>
      <c r="L194" s="284">
        <f>CORT!Z104</f>
        <v>0.14929999999999999</v>
      </c>
      <c r="M194" s="285">
        <f>1-CORT!V104</f>
        <v>4.9999999999994493E-4</v>
      </c>
      <c r="N194" s="284" t="str">
        <f>CORT!AA104</f>
        <v>!    0.000</v>
      </c>
      <c r="O194" s="284">
        <f>MOI!O104+MOI!P104</f>
        <v>0.30806</v>
      </c>
      <c r="P194" s="284">
        <f>MOI!R104</f>
        <v>0.21032999999999999</v>
      </c>
      <c r="Q194" s="286">
        <f>'Full meta'!Z104</f>
        <v>33.973100000000002</v>
      </c>
      <c r="R194" s="286">
        <f>'Full meta'!AA104</f>
        <v>948.70180000000005</v>
      </c>
      <c r="S194" s="287">
        <f>'Full meta'!Q104</f>
        <v>4.36E-2</v>
      </c>
      <c r="T194" s="286">
        <f>'Full meta'!R104</f>
        <v>23.481999999999999</v>
      </c>
      <c r="U194" s="286">
        <f>'Full meta'!S104</f>
        <v>3.0598999999999998</v>
      </c>
      <c r="V194" s="286">
        <f>'Full meta'!T104</f>
        <v>2.8378999999999999</v>
      </c>
      <c r="W194" s="286">
        <f>'Full meta'!AK104</f>
        <v>1.3001</v>
      </c>
      <c r="X194" s="286">
        <f>'Full meta'!U104</f>
        <v>4.2700000000000002E-2</v>
      </c>
      <c r="Y194" s="286">
        <f>'Full meta'!V104</f>
        <v>0.35120000000000001</v>
      </c>
      <c r="Z194" s="288">
        <f>'PROX meta'!Q104</f>
        <v>1.04E-2</v>
      </c>
      <c r="AA194" s="289">
        <f>'PROX meta'!R104</f>
        <v>0.62239999999999995</v>
      </c>
      <c r="AB194" s="289">
        <f>'PROX meta'!S104</f>
        <v>3.5834999999999999</v>
      </c>
      <c r="AC194" s="289">
        <f>'PROX meta'!T104</f>
        <v>2.7658</v>
      </c>
      <c r="AD194" s="289">
        <f>'PROX meta'!U104</f>
        <v>2.7199999999999998E-2</v>
      </c>
      <c r="AE194" s="289">
        <f>'PROX meta'!V104</f>
        <v>0.36170000000000002</v>
      </c>
      <c r="AF194" s="290">
        <f>'DIST meta'!Q104</f>
        <v>6.2E-2</v>
      </c>
      <c r="AG194" s="291">
        <f>'DIST meta'!R104</f>
        <v>36.206899999999997</v>
      </c>
      <c r="AH194" s="291">
        <f>'DIST meta'!S104</f>
        <v>2.6366999999999998</v>
      </c>
      <c r="AI194" s="291">
        <f>'DIST meta'!T104</f>
        <v>2.9165999999999999</v>
      </c>
      <c r="AJ194" s="291">
        <f>'DIST meta'!U104</f>
        <v>4.41E-2</v>
      </c>
      <c r="AK194" s="291">
        <f>'DIST meta'!V104</f>
        <v>0.34160000000000001</v>
      </c>
    </row>
    <row r="195" spans="1:37" s="258" customFormat="1">
      <c r="A195" s="258" t="str">
        <f>'Full meta'!A105</f>
        <v>BITYA_12wOVX_CB2KO_2OGP1</v>
      </c>
      <c r="B195" s="258">
        <f>'Full meta'!B105</f>
        <v>3687</v>
      </c>
      <c r="C195" s="279"/>
      <c r="D195" s="280">
        <f>'Full bone'!BF105*'Full bone'!BC105</f>
        <v>15.97</v>
      </c>
      <c r="E195" s="281">
        <f>'Full bone'!Q105</f>
        <v>0.45900000000000002</v>
      </c>
      <c r="F195" s="282">
        <f>'Full bone'!Z105</f>
        <v>528.48749999999995</v>
      </c>
      <c r="G195" s="283">
        <f>CORT!AE105</f>
        <v>530.67690000000005</v>
      </c>
      <c r="H195" s="283">
        <f>CORT!AF105</f>
        <v>1358.9269999999999</v>
      </c>
      <c r="I195" s="284">
        <f>2*SQRT((MOI!$U105)/(PI()))</f>
        <v>1.6100234957077089</v>
      </c>
      <c r="J195" s="284">
        <f>2*SQRT((MOI!$U105-MOI!T105)/(PI()))</f>
        <v>1.2460801036869706</v>
      </c>
      <c r="K195" s="284">
        <f>MOI!T105/MOI!U105</f>
        <v>0.40099907165907778</v>
      </c>
      <c r="L195" s="284">
        <f>CORT!Z105</f>
        <v>0.17380000000000001</v>
      </c>
      <c r="M195" s="285">
        <f>1-CORT!V105</f>
        <v>2.9999999999996696E-4</v>
      </c>
      <c r="N195" s="284" t="str">
        <f>CORT!AA105</f>
        <v>!    0.010</v>
      </c>
      <c r="O195" s="284">
        <f>MOI!O105+MOI!P105</f>
        <v>0.44274000000000002</v>
      </c>
      <c r="P195" s="284">
        <f>MOI!R105</f>
        <v>0.27539000000000002</v>
      </c>
      <c r="Q195" s="286">
        <f>'Full meta'!Z105</f>
        <v>28.3629</v>
      </c>
      <c r="R195" s="286">
        <f>'Full meta'!AA105</f>
        <v>949.38589999999999</v>
      </c>
      <c r="S195" s="287">
        <f>'Full meta'!Q105</f>
        <v>3.9300000000000002E-2</v>
      </c>
      <c r="T195" s="286">
        <f>'Full meta'!R105</f>
        <v>19.6281</v>
      </c>
      <c r="U195" s="286">
        <f>'Full meta'!S105</f>
        <v>2.5933000000000002</v>
      </c>
      <c r="V195" s="286">
        <f>'Full meta'!T105</f>
        <v>1.8835</v>
      </c>
      <c r="W195" s="286">
        <f>'Full meta'!AK105</f>
        <v>0.94499999999999995</v>
      </c>
      <c r="X195" s="286">
        <f>'Full meta'!U105</f>
        <v>5.33E-2</v>
      </c>
      <c r="Y195" s="286">
        <f>'Full meta'!V105</f>
        <v>0.53410000000000002</v>
      </c>
      <c r="Z195" s="288">
        <f>'PROX meta'!Q105</f>
        <v>2.9999999999999997E-4</v>
      </c>
      <c r="AA195" s="289">
        <f>'PROX meta'!R105</f>
        <v>-1.7363999999999999</v>
      </c>
      <c r="AB195" s="289">
        <f>'PROX meta'!S105</f>
        <v>4.1269999999999998</v>
      </c>
      <c r="AC195" s="289">
        <f>'PROX meta'!T105</f>
        <v>1.6948000000000001</v>
      </c>
      <c r="AD195" s="289">
        <f>'PROX meta'!U105</f>
        <v>1.8100000000000002E-2</v>
      </c>
      <c r="AE195" s="289">
        <f>'PROX meta'!V105</f>
        <v>0.5907</v>
      </c>
      <c r="AF195" s="290">
        <f>'DIST meta'!Q105</f>
        <v>6.0499999999999998E-2</v>
      </c>
      <c r="AG195" s="291">
        <f>'DIST meta'!R105</f>
        <v>30.262699999999999</v>
      </c>
      <c r="AH195" s="291">
        <f>'DIST meta'!S105</f>
        <v>2.5354999999999999</v>
      </c>
      <c r="AI195" s="291">
        <f>'DIST meta'!T105</f>
        <v>2.2248000000000001</v>
      </c>
      <c r="AJ195" s="291">
        <f>'DIST meta'!U105</f>
        <v>5.3400000000000003E-2</v>
      </c>
      <c r="AK195" s="291">
        <f>'DIST meta'!V105</f>
        <v>0.44779999999999998</v>
      </c>
    </row>
    <row r="196" spans="1:37" s="258" customFormat="1">
      <c r="A196" s="258" t="str">
        <f>'Full meta'!A106</f>
        <v>BITYA_12wOVX_CB2KO_2OGP3</v>
      </c>
      <c r="B196" s="258">
        <f>'Full meta'!B106</f>
        <v>3688</v>
      </c>
      <c r="C196" s="279"/>
      <c r="D196" s="280">
        <f>'Full bone'!BF106*'Full bone'!BC106</f>
        <v>16.13</v>
      </c>
      <c r="E196" s="281">
        <f>'Full bone'!Q106</f>
        <v>0.49</v>
      </c>
      <c r="F196" s="282">
        <f>'Full bone'!Z106</f>
        <v>582.67349999999999</v>
      </c>
      <c r="G196" s="283">
        <f>CORT!AE106</f>
        <v>573.2319</v>
      </c>
      <c r="H196" s="283">
        <f>CORT!AF106</f>
        <v>1387.114</v>
      </c>
      <c r="I196" s="284">
        <f>2*SQRT((MOI!$U106)/(PI()))</f>
        <v>1.6602748822920372</v>
      </c>
      <c r="J196" s="284">
        <f>2*SQRT((MOI!$U106-MOI!T106)/(PI()))</f>
        <v>1.2780706070994807</v>
      </c>
      <c r="K196" s="284">
        <f>MOI!T106/MOI!U106</f>
        <v>0.40741630330352524</v>
      </c>
      <c r="L196" s="284">
        <f>CORT!Z106</f>
        <v>0.1817</v>
      </c>
      <c r="M196" s="285">
        <f>1-CORT!V106</f>
        <v>2.9999999999996696E-4</v>
      </c>
      <c r="N196" s="284" t="str">
        <f>CORT!AA106</f>
        <v>!    0.000</v>
      </c>
      <c r="O196" s="284">
        <f>MOI!O106+MOI!P106</f>
        <v>0.51553000000000004</v>
      </c>
      <c r="P196" s="284">
        <f>MOI!R106</f>
        <v>0.31735000000000002</v>
      </c>
      <c r="Q196" s="286">
        <f>'Full meta'!Z106</f>
        <v>65.3078</v>
      </c>
      <c r="R196" s="286">
        <f>'Full meta'!AA106</f>
        <v>1008.4978</v>
      </c>
      <c r="S196" s="287">
        <f>'Full meta'!Q106</f>
        <v>6.5699999999999995E-2</v>
      </c>
      <c r="T196" s="286">
        <f>'Full meta'!R106</f>
        <v>49.165500000000002</v>
      </c>
      <c r="U196" s="286">
        <f>'Full meta'!S106</f>
        <v>2.972</v>
      </c>
      <c r="V196" s="286">
        <f>'Full meta'!T106</f>
        <v>2.718</v>
      </c>
      <c r="W196" s="286">
        <f>'Full meta'!AK106</f>
        <v>1.7581</v>
      </c>
      <c r="X196" s="286">
        <f>'Full meta'!U106</f>
        <v>5.1900000000000002E-2</v>
      </c>
      <c r="Y196" s="286">
        <f>'Full meta'!V106</f>
        <v>0.36309999999999998</v>
      </c>
      <c r="Z196" s="288">
        <f>'PROX meta'!Q106</f>
        <v>2.2700000000000001E-2</v>
      </c>
      <c r="AA196" s="289">
        <f>'PROX meta'!R106</f>
        <v>13.856400000000001</v>
      </c>
      <c r="AB196" s="289">
        <f>'PROX meta'!S106</f>
        <v>3.5613000000000001</v>
      </c>
      <c r="AC196" s="289">
        <f>'PROX meta'!T106</f>
        <v>2.3712</v>
      </c>
      <c r="AD196" s="289">
        <f>'PROX meta'!U106</f>
        <v>4.2000000000000003E-2</v>
      </c>
      <c r="AE196" s="289">
        <f>'PROX meta'!V106</f>
        <v>0.41980000000000001</v>
      </c>
      <c r="AF196" s="290">
        <f>'DIST meta'!Q106</f>
        <v>9.1899999999999996E-2</v>
      </c>
      <c r="AG196" s="291">
        <f>'DIST meta'!R106</f>
        <v>68.182000000000002</v>
      </c>
      <c r="AH196" s="291">
        <f>'DIST meta'!S106</f>
        <v>2.6387</v>
      </c>
      <c r="AI196" s="291">
        <f>'DIST meta'!T106</f>
        <v>3.0083000000000002</v>
      </c>
      <c r="AJ196" s="291">
        <f>'DIST meta'!U106</f>
        <v>5.33E-2</v>
      </c>
      <c r="AK196" s="291">
        <f>'DIST meta'!V106</f>
        <v>0.32469999999999999</v>
      </c>
    </row>
    <row r="197" spans="1:37" s="258" customFormat="1">
      <c r="A197" s="258" t="str">
        <f>'Full meta'!A107</f>
        <v>BITYA_12wOVX_CB2KO_2OGP5</v>
      </c>
      <c r="B197" s="258">
        <f>'Full meta'!B107</f>
        <v>3689</v>
      </c>
      <c r="C197" s="279"/>
      <c r="D197" s="280">
        <f>'Full bone'!BF107*'Full bone'!BC107</f>
        <v>15.89</v>
      </c>
      <c r="E197" s="281">
        <f>'Full bone'!Q107</f>
        <v>0.47799999999999998</v>
      </c>
      <c r="F197" s="282">
        <f>'Full bone'!Z107</f>
        <v>569.94799999999998</v>
      </c>
      <c r="G197" s="283">
        <f>CORT!AE107</f>
        <v>585.41020000000003</v>
      </c>
      <c r="H197" s="283">
        <f>CORT!AF107</f>
        <v>1378.7670000000001</v>
      </c>
      <c r="I197" s="284">
        <f>2*SQRT((MOI!$U107)/(PI()))</f>
        <v>1.5860211140336615</v>
      </c>
      <c r="J197" s="284">
        <f>2*SQRT((MOI!$U107-MOI!T107)/(PI()))</f>
        <v>1.2122122301702367</v>
      </c>
      <c r="K197" s="284">
        <f>MOI!T107/MOI!U107</f>
        <v>0.41582980704986738</v>
      </c>
      <c r="L197" s="284">
        <f>CORT!Z107</f>
        <v>0.17979999999999999</v>
      </c>
      <c r="M197" s="285">
        <f>1-CORT!V107</f>
        <v>8.0000000000002292E-4</v>
      </c>
      <c r="N197" s="284" t="str">
        <f>CORT!AA107</f>
        <v>!    0.000</v>
      </c>
      <c r="O197" s="284">
        <f>MOI!O107+MOI!P107</f>
        <v>0.42727999999999999</v>
      </c>
      <c r="P197" s="284">
        <f>MOI!R107</f>
        <v>0.27371000000000001</v>
      </c>
      <c r="Q197" s="286">
        <f>'Full meta'!Z107</f>
        <v>36.025599999999997</v>
      </c>
      <c r="R197" s="286">
        <f>'Full meta'!AA107</f>
        <v>1001.3824</v>
      </c>
      <c r="S197" s="287">
        <f>'Full meta'!Q107</f>
        <v>3.6900000000000002E-2</v>
      </c>
      <c r="T197" s="286">
        <f>'Full meta'!R107</f>
        <v>14.0656</v>
      </c>
      <c r="U197" s="286">
        <f>'Full meta'!S107</f>
        <v>2.5983999999999998</v>
      </c>
      <c r="V197" s="286">
        <f>'Full meta'!T107</f>
        <v>1.4261999999999999</v>
      </c>
      <c r="W197" s="286">
        <f>'Full meta'!AK107</f>
        <v>0.8548</v>
      </c>
      <c r="X197" s="286">
        <f>'Full meta'!U107</f>
        <v>5.4899999999999997E-2</v>
      </c>
      <c r="Y197" s="286">
        <f>'Full meta'!V107</f>
        <v>0.74099999999999999</v>
      </c>
      <c r="Z197" s="288">
        <f>'PROX meta'!Q107</f>
        <v>5.0000000000000001E-4</v>
      </c>
      <c r="AA197" s="289">
        <f>'PROX meta'!R107</f>
        <v>-0.58840000000000003</v>
      </c>
      <c r="AB197" s="289">
        <f>'PROX meta'!S107</f>
        <v>3.5084</v>
      </c>
      <c r="AC197" s="289">
        <f>'PROX meta'!T107</f>
        <v>0.99229999999999996</v>
      </c>
      <c r="AD197" s="289">
        <f>'PROX meta'!U107</f>
        <v>2.07E-2</v>
      </c>
      <c r="AE197" s="289">
        <f>'PROX meta'!V107</f>
        <v>1.0975999999999999</v>
      </c>
      <c r="AF197" s="290">
        <f>'DIST meta'!Q107</f>
        <v>5.7799999999999997E-2</v>
      </c>
      <c r="AG197" s="291">
        <f>'DIST meta'!R107</f>
        <v>22.149100000000001</v>
      </c>
      <c r="AH197" s="291">
        <f>'DIST meta'!S107</f>
        <v>2.5196999999999998</v>
      </c>
      <c r="AI197" s="291">
        <f>'DIST meta'!T107</f>
        <v>1.8695999999999999</v>
      </c>
      <c r="AJ197" s="291">
        <f>'DIST meta'!U107</f>
        <v>5.5100000000000003E-2</v>
      </c>
      <c r="AK197" s="291">
        <f>'DIST meta'!V107</f>
        <v>0.54200000000000004</v>
      </c>
    </row>
    <row r="198" spans="1:37" s="258" customFormat="1">
      <c r="A198" s="258" t="str">
        <f>'Full meta'!A108</f>
        <v>BITYA_12wOVX_CB2KO_2OGP6</v>
      </c>
      <c r="B198" s="258">
        <f>'Full meta'!B108</f>
        <v>3690</v>
      </c>
      <c r="C198" s="279"/>
      <c r="D198" s="280">
        <f>'Full bone'!BF108*'Full bone'!BC108</f>
        <v>15.81</v>
      </c>
      <c r="E198" s="281">
        <f>'Full bone'!Q108</f>
        <v>0.44600000000000001</v>
      </c>
      <c r="F198" s="282">
        <f>'Full bone'!Z108</f>
        <v>534.2346</v>
      </c>
      <c r="G198" s="283">
        <f>CORT!AE108</f>
        <v>540.52890000000002</v>
      </c>
      <c r="H198" s="283">
        <f>CORT!AF108</f>
        <v>1396.693</v>
      </c>
      <c r="I198" s="284">
        <f>2*SQRT((MOI!$U108)/(PI()))</f>
        <v>1.6333653847381557</v>
      </c>
      <c r="J198" s="284">
        <f>2*SQRT((MOI!$U108-MOI!T108)/(PI()))</f>
        <v>1.2834240400695447</v>
      </c>
      <c r="K198" s="284">
        <f>MOI!T108/MOI!U108</f>
        <v>0.38259002076025489</v>
      </c>
      <c r="L198" s="284">
        <f>CORT!Z108</f>
        <v>0.16919999999999999</v>
      </c>
      <c r="M198" s="285">
        <f>1-CORT!V108</f>
        <v>0</v>
      </c>
      <c r="N198" s="284">
        <f>CORT!AA108</f>
        <v>0</v>
      </c>
      <c r="O198" s="284">
        <f>MOI!O108+MOI!P108</f>
        <v>0.44288</v>
      </c>
      <c r="P198" s="284">
        <f>MOI!R108</f>
        <v>0.26854</v>
      </c>
      <c r="Q198" s="286">
        <f>'Full meta'!Z108</f>
        <v>37.804400000000001</v>
      </c>
      <c r="R198" s="286">
        <f>'Full meta'!AA108</f>
        <v>976.47889999999995</v>
      </c>
      <c r="S198" s="287">
        <f>'Full meta'!Q108</f>
        <v>4.2000000000000003E-2</v>
      </c>
      <c r="T198" s="286">
        <f>'Full meta'!R108</f>
        <v>24.536300000000001</v>
      </c>
      <c r="U198" s="286">
        <f>'Full meta'!S108</f>
        <v>2.4794</v>
      </c>
      <c r="V198" s="286">
        <f>'Full meta'!T108</f>
        <v>1.8697999999999999</v>
      </c>
      <c r="W198" s="286">
        <f>'Full meta'!AK108</f>
        <v>1.0865</v>
      </c>
      <c r="X198" s="286">
        <f>'Full meta'!U108</f>
        <v>4.8300000000000003E-2</v>
      </c>
      <c r="Y198" s="286">
        <f>'Full meta'!V108</f>
        <v>0.54869999999999997</v>
      </c>
      <c r="Z198" s="288">
        <f>'PROX meta'!Q108</f>
        <v>2.0999999999999999E-3</v>
      </c>
      <c r="AA198" s="289">
        <f>'PROX meta'!R108</f>
        <v>-0.56130000000000002</v>
      </c>
      <c r="AB198" s="289">
        <f>'PROX meta'!S108</f>
        <v>3.8342000000000001</v>
      </c>
      <c r="AC198" s="289">
        <f>'PROX meta'!T108</f>
        <v>1.4186000000000001</v>
      </c>
      <c r="AD198" s="289">
        <f>'PROX meta'!U108</f>
        <v>2.6800000000000001E-2</v>
      </c>
      <c r="AE198" s="289">
        <f>'PROX meta'!V108</f>
        <v>0.7117</v>
      </c>
      <c r="AF198" s="290">
        <f>'DIST meta'!Q108</f>
        <v>6.4699999999999994E-2</v>
      </c>
      <c r="AG198" s="291">
        <f>'DIST meta'!R108</f>
        <v>38.183100000000003</v>
      </c>
      <c r="AH198" s="291">
        <f>'DIST meta'!S108</f>
        <v>2.2970000000000002</v>
      </c>
      <c r="AI198" s="291">
        <f>'DIST meta'!T108</f>
        <v>2.3258999999999999</v>
      </c>
      <c r="AJ198" s="291">
        <f>'DIST meta'!U108</f>
        <v>4.87E-2</v>
      </c>
      <c r="AK198" s="291">
        <f>'DIST meta'!V108</f>
        <v>0.43880000000000002</v>
      </c>
    </row>
    <row r="199" spans="1:37" s="292" customFormat="1">
      <c r="A199" s="292" t="str">
        <f>'Full meta'!A109</f>
        <v>BITYA_12wOVX_CB2KO_2OGP7</v>
      </c>
      <c r="B199" s="292">
        <f>'Full meta'!B109</f>
        <v>3691</v>
      </c>
      <c r="C199" s="293"/>
      <c r="D199" s="294">
        <f>'Full bone'!BF109*'Full bone'!BC109</f>
        <v>15.8</v>
      </c>
      <c r="E199" s="295">
        <f>'Full bone'!Q109</f>
        <v>0.47299999999999998</v>
      </c>
      <c r="F199" s="296">
        <f>'Full bone'!Z109</f>
        <v>565.70619999999997</v>
      </c>
      <c r="G199" s="297">
        <f>CORT!AE109</f>
        <v>619.34469999999999</v>
      </c>
      <c r="H199" s="297">
        <f>CORT!AF109</f>
        <v>1383.9670000000001</v>
      </c>
      <c r="I199" s="298">
        <f>2*SQRT((MOI!$U109)/(PI()))</f>
        <v>1.5192065660554466</v>
      </c>
      <c r="J199" s="298">
        <f>2*SQRT((MOI!$U109-MOI!T109)/(PI()))</f>
        <v>1.1359085448394013</v>
      </c>
      <c r="K199" s="298">
        <f>MOI!T109/MOI!U109</f>
        <v>0.44094688005119465</v>
      </c>
      <c r="L199" s="298">
        <f>CORT!Z109</f>
        <v>0.185</v>
      </c>
      <c r="M199" s="299">
        <f>1-CORT!V109</f>
        <v>4.9999999999994493E-4</v>
      </c>
      <c r="N199" s="298" t="str">
        <f>CORT!AA109</f>
        <v>!    0.000</v>
      </c>
      <c r="O199" s="298">
        <f>MOI!O109+MOI!P109</f>
        <v>0.37270999999999999</v>
      </c>
      <c r="P199" s="298">
        <f>MOI!R109</f>
        <v>0.25202000000000002</v>
      </c>
      <c r="Q199" s="300">
        <f>'Full meta'!Z109</f>
        <v>45.193399999999997</v>
      </c>
      <c r="R199" s="300">
        <f>'Full meta'!AA109</f>
        <v>977.98400000000004</v>
      </c>
      <c r="S199" s="301">
        <f>'Full meta'!Q109</f>
        <v>4.4999999999999998E-2</v>
      </c>
      <c r="T199" s="300">
        <f>'Full meta'!R109</f>
        <v>26.2286</v>
      </c>
      <c r="U199" s="300">
        <f>'Full meta'!S109</f>
        <v>3.0819000000000001</v>
      </c>
      <c r="V199" s="300">
        <f>'Full meta'!T109</f>
        <v>2.7153999999999998</v>
      </c>
      <c r="W199" s="300">
        <f>'Full meta'!AK109</f>
        <v>1.2298</v>
      </c>
      <c r="X199" s="300">
        <f>'Full meta'!U109</f>
        <v>4.7500000000000001E-2</v>
      </c>
      <c r="Y199" s="300">
        <f>'Full meta'!V109</f>
        <v>0.36659999999999998</v>
      </c>
      <c r="Z199" s="302">
        <f>'PROX meta'!Q109</f>
        <v>4.4000000000000003E-3</v>
      </c>
      <c r="AA199" s="303">
        <f>'PROX meta'!R109</f>
        <v>-0.65439999999999998</v>
      </c>
      <c r="AB199" s="303">
        <f>'PROX meta'!S109</f>
        <v>3.7501000000000002</v>
      </c>
      <c r="AC199" s="303">
        <f>'PROX meta'!T109</f>
        <v>2.5651999999999999</v>
      </c>
      <c r="AD199" s="303">
        <f>'PROX meta'!U109</f>
        <v>2.53E-2</v>
      </c>
      <c r="AE199" s="303">
        <f>'PROX meta'!V109</f>
        <v>0.38879999999999998</v>
      </c>
      <c r="AF199" s="304">
        <f>'DIST meta'!Q109</f>
        <v>6.8199999999999997E-2</v>
      </c>
      <c r="AG199" s="305">
        <f>'DIST meta'!R109</f>
        <v>41.156100000000002</v>
      </c>
      <c r="AH199" s="305">
        <f>'DIST meta'!S109</f>
        <v>2.7993999999999999</v>
      </c>
      <c r="AI199" s="305">
        <f>'DIST meta'!T109</f>
        <v>2.8050000000000002</v>
      </c>
      <c r="AJ199" s="305">
        <f>'DIST meta'!U109</f>
        <v>4.8300000000000003E-2</v>
      </c>
      <c r="AK199" s="305">
        <f>'DIST meta'!V109</f>
        <v>0.35420000000000001</v>
      </c>
    </row>
    <row r="200" spans="1:37" s="258" customFormat="1">
      <c r="A200" s="258" t="str">
        <f>'Full meta'!A110</f>
        <v>BITYA_12wOVX_CB2KO_3c1</v>
      </c>
      <c r="B200" s="258">
        <f>'Full meta'!B110</f>
        <v>3692</v>
      </c>
      <c r="C200" s="279"/>
      <c r="D200" s="280">
        <f>'Full bone'!BF110*'Full bone'!BC110</f>
        <v>16.38</v>
      </c>
      <c r="E200" s="281">
        <f>'Full bone'!Q110</f>
        <v>0.501</v>
      </c>
      <c r="F200" s="282">
        <f>'Full bone'!Z110</f>
        <v>587.73630000000003</v>
      </c>
      <c r="G200" s="283">
        <f>CORT!AE110</f>
        <v>590.60969999999998</v>
      </c>
      <c r="H200" s="283">
        <f>CORT!AF110</f>
        <v>1353.864</v>
      </c>
      <c r="I200" s="284">
        <f>2*SQRT((MOI!$U110)/(PI()))</f>
        <v>1.6415260516071057</v>
      </c>
      <c r="J200" s="284">
        <f>2*SQRT((MOI!$U110-MOI!T110)/(PI()))</f>
        <v>1.2410734636019825</v>
      </c>
      <c r="K200" s="284">
        <f>MOI!T110/MOI!U110</f>
        <v>0.42839052326185773</v>
      </c>
      <c r="L200" s="284">
        <f>CORT!Z110</f>
        <v>0.18990000000000001</v>
      </c>
      <c r="M200" s="285">
        <f>1-CORT!V110</f>
        <v>2.9999999999996696E-4</v>
      </c>
      <c r="N200" s="284" t="str">
        <f>CORT!AA110</f>
        <v>!    0.000</v>
      </c>
      <c r="O200" s="284">
        <f>MOI!O110+MOI!P110</f>
        <v>0.51323999999999992</v>
      </c>
      <c r="P200" s="284">
        <f>MOI!R110</f>
        <v>0.32389000000000001</v>
      </c>
      <c r="Q200" s="286">
        <f>'Full meta'!Z110</f>
        <v>48.340499999999999</v>
      </c>
      <c r="R200" s="286">
        <f>'Full meta'!AA110</f>
        <v>976.34199999999998</v>
      </c>
      <c r="S200" s="287">
        <f>'Full meta'!Q110</f>
        <v>5.3499999999999999E-2</v>
      </c>
      <c r="T200" s="286">
        <f>'Full meta'!R110</f>
        <v>23.628499999999999</v>
      </c>
      <c r="U200" s="286">
        <f>'Full meta'!S110</f>
        <v>2.7827000000000002</v>
      </c>
      <c r="V200" s="286">
        <f>'Full meta'!T110</f>
        <v>2.0708000000000002</v>
      </c>
      <c r="W200" s="286">
        <f>'Full meta'!AK110</f>
        <v>1.2356</v>
      </c>
      <c r="X200" s="286">
        <f>'Full meta'!U110</f>
        <v>5.8099999999999999E-2</v>
      </c>
      <c r="Y200" s="286">
        <f>'Full meta'!V110</f>
        <v>0.48820000000000002</v>
      </c>
      <c r="Z200" s="288">
        <f>'PROX meta'!Q110</f>
        <v>3.8999999999999998E-3</v>
      </c>
      <c r="AA200" s="289">
        <f>'PROX meta'!R110</f>
        <v>-1.042</v>
      </c>
      <c r="AB200" s="289">
        <f>'PROX meta'!S110</f>
        <v>4.8094000000000001</v>
      </c>
      <c r="AC200" s="289">
        <f>'PROX meta'!T110</f>
        <v>1.3389</v>
      </c>
      <c r="AD200" s="289">
        <f>'PROX meta'!U110</f>
        <v>4.07E-2</v>
      </c>
      <c r="AE200" s="289">
        <f>'PROX meta'!V110</f>
        <v>0.76880000000000004</v>
      </c>
      <c r="AF200" s="290">
        <f>'DIST meta'!Q110</f>
        <v>8.3599999999999994E-2</v>
      </c>
      <c r="AG200" s="291">
        <f>'DIST meta'!R110</f>
        <v>37.351900000000001</v>
      </c>
      <c r="AH200" s="291">
        <f>'DIST meta'!S110</f>
        <v>2.5598000000000001</v>
      </c>
      <c r="AI200" s="291">
        <f>'DIST meta'!T110</f>
        <v>2.6831</v>
      </c>
      <c r="AJ200" s="291">
        <f>'DIST meta'!U110</f>
        <v>5.8500000000000003E-2</v>
      </c>
      <c r="AK200" s="291">
        <f>'DIST meta'!V110</f>
        <v>0.37030000000000002</v>
      </c>
    </row>
    <row r="201" spans="1:37" s="258" customFormat="1">
      <c r="A201" s="258" t="str">
        <f>'Full meta'!A111</f>
        <v>BITYA_12wOVX_CB2KO_3c2</v>
      </c>
      <c r="B201" s="258">
        <f>'Full meta'!B111</f>
        <v>3693</v>
      </c>
      <c r="C201" s="279"/>
      <c r="D201" s="280">
        <f>'Full bone'!BF111*'Full bone'!BC111</f>
        <v>15.92</v>
      </c>
      <c r="E201" s="281">
        <f>'Full bone'!Q111</f>
        <v>0.46100000000000002</v>
      </c>
      <c r="F201" s="282">
        <f>'Full bone'!Z111</f>
        <v>541.48670000000004</v>
      </c>
      <c r="G201" s="283">
        <f>CORT!AE111</f>
        <v>573.0951</v>
      </c>
      <c r="H201" s="283">
        <f>CORT!AF111</f>
        <v>1374.662</v>
      </c>
      <c r="I201" s="284">
        <f>2*SQRT((MOI!$U111)/(PI()))</f>
        <v>1.5958249725476126</v>
      </c>
      <c r="J201" s="284">
        <f>2*SQRT((MOI!$U111-MOI!T111)/(PI()))</f>
        <v>1.2252192275826412</v>
      </c>
      <c r="K201" s="284">
        <f>MOI!T111/MOI!U111</f>
        <v>0.41053626246162767</v>
      </c>
      <c r="L201" s="284">
        <f>CORT!Z111</f>
        <v>0.1802</v>
      </c>
      <c r="M201" s="285">
        <f>1-CORT!V111</f>
        <v>0</v>
      </c>
      <c r="N201" s="284" t="str">
        <f>CORT!AA111</f>
        <v>!    0.000</v>
      </c>
      <c r="O201" s="284">
        <f>MOI!O111+MOI!P111</f>
        <v>0.42691999999999997</v>
      </c>
      <c r="P201" s="284">
        <f>MOI!R111</f>
        <v>0.27589000000000002</v>
      </c>
      <c r="Q201" s="286">
        <f>'Full meta'!Z111</f>
        <v>21.794899999999998</v>
      </c>
      <c r="R201" s="286">
        <f>'Full meta'!AA111</f>
        <v>962.93240000000003</v>
      </c>
      <c r="S201" s="287">
        <f>'Full meta'!Q111</f>
        <v>2.87E-2</v>
      </c>
      <c r="T201" s="286">
        <f>'Full meta'!R111</f>
        <v>11.962899999999999</v>
      </c>
      <c r="U201" s="286">
        <f>'Full meta'!S111</f>
        <v>2.7084000000000001</v>
      </c>
      <c r="V201" s="286">
        <f>'Full meta'!T111</f>
        <v>1.1702999999999999</v>
      </c>
      <c r="W201" s="286">
        <f>'Full meta'!AK111</f>
        <v>0.67969999999999997</v>
      </c>
      <c r="X201" s="286">
        <f>'Full meta'!U111</f>
        <v>5.2499999999999998E-2</v>
      </c>
      <c r="Y201" s="286">
        <f>'Full meta'!V111</f>
        <v>0.87219999999999998</v>
      </c>
      <c r="Z201" s="288">
        <f>'PROX meta'!Q111</f>
        <v>2.3E-3</v>
      </c>
      <c r="AA201" s="289">
        <f>'PROX meta'!R111</f>
        <v>-0.61550000000000005</v>
      </c>
      <c r="AB201" s="289">
        <f>'PROX meta'!S111</f>
        <v>3.0634999999999999</v>
      </c>
      <c r="AC201" s="289">
        <f>'PROX meta'!T111</f>
        <v>0.69920000000000004</v>
      </c>
      <c r="AD201" s="289">
        <f>'PROX meta'!U111</f>
        <v>5.2699999999999997E-2</v>
      </c>
      <c r="AE201" s="289">
        <f>'PROX meta'!V111</f>
        <v>1.3375999999999999</v>
      </c>
      <c r="AF201" s="290">
        <f>'DIST meta'!Q111</f>
        <v>4.2500000000000003E-2</v>
      </c>
      <c r="AG201" s="291">
        <f>'DIST meta'!R111</f>
        <v>18.236799999999999</v>
      </c>
      <c r="AH201" s="291">
        <f>'DIST meta'!S111</f>
        <v>2.6951999999999998</v>
      </c>
      <c r="AI201" s="291">
        <f>'DIST meta'!T111</f>
        <v>1.7601</v>
      </c>
      <c r="AJ201" s="291">
        <f>'DIST meta'!U111</f>
        <v>5.2400000000000002E-2</v>
      </c>
      <c r="AK201" s="291">
        <f>'DIST meta'!V111</f>
        <v>0.57199999999999995</v>
      </c>
    </row>
    <row r="202" spans="1:37" s="258" customFormat="1">
      <c r="A202" s="258" t="str">
        <f>'Full meta'!A112</f>
        <v>BITYA_12wOVX_CB2KO_3c3</v>
      </c>
      <c r="B202" s="258">
        <f>'Full meta'!B112</f>
        <v>3694</v>
      </c>
      <c r="C202" s="279"/>
      <c r="D202" s="280">
        <f>'Full bone'!BF112*'Full bone'!BC112</f>
        <v>16.03</v>
      </c>
      <c r="E202" s="281">
        <f>'Full bone'!Q112</f>
        <v>0.48499999999999999</v>
      </c>
      <c r="F202" s="282">
        <f>'Full bone'!Z112</f>
        <v>573.77930000000003</v>
      </c>
      <c r="G202" s="283">
        <f>CORT!AE112</f>
        <v>597.17769999999996</v>
      </c>
      <c r="H202" s="283">
        <f>CORT!AF112</f>
        <v>1376.3040000000001</v>
      </c>
      <c r="I202" s="284">
        <f>2*SQRT((MOI!$U112)/(PI()))</f>
        <v>1.577415960580512</v>
      </c>
      <c r="J202" s="284">
        <f>2*SQRT((MOI!$U112-MOI!T112)/(PI()))</f>
        <v>1.1954430413075927</v>
      </c>
      <c r="K202" s="284">
        <f>MOI!T112/MOI!U112</f>
        <v>0.42566495757985118</v>
      </c>
      <c r="L202" s="284">
        <f>CORT!Z112</f>
        <v>0.18479999999999999</v>
      </c>
      <c r="M202" s="285">
        <f>1-CORT!V112</f>
        <v>9.9999999999988987E-5</v>
      </c>
      <c r="N202" s="284" t="str">
        <f>CORT!AA112</f>
        <v>!    0.000</v>
      </c>
      <c r="O202" s="284">
        <f>MOI!O112+MOI!P112</f>
        <v>0.41934000000000005</v>
      </c>
      <c r="P202" s="284">
        <f>MOI!R112</f>
        <v>0.27356999999999998</v>
      </c>
      <c r="Q202" s="286">
        <f>'Full meta'!Z112</f>
        <v>37.256999999999998</v>
      </c>
      <c r="R202" s="286">
        <f>'Full meta'!AA112</f>
        <v>971.14229999999998</v>
      </c>
      <c r="S202" s="287">
        <f>'Full meta'!Q112</f>
        <v>4.0099999999999997E-2</v>
      </c>
      <c r="T202" s="286">
        <f>'Full meta'!R112</f>
        <v>22.200600000000001</v>
      </c>
      <c r="U202" s="286">
        <f>'Full meta'!S112</f>
        <v>2.2503000000000002</v>
      </c>
      <c r="V202" s="286">
        <f>'Full meta'!T112</f>
        <v>1.4302999999999999</v>
      </c>
      <c r="W202" s="286">
        <f>'Full meta'!AK112</f>
        <v>0.94820000000000004</v>
      </c>
      <c r="X202" s="286">
        <f>'Full meta'!U112</f>
        <v>5.3400000000000003E-2</v>
      </c>
      <c r="Y202" s="286">
        <f>'Full meta'!V112</f>
        <v>0.71099999999999997</v>
      </c>
      <c r="Z202" s="288">
        <f>'PROX meta'!Q112</f>
        <v>4.0000000000000002E-4</v>
      </c>
      <c r="AA202" s="289">
        <f>'PROX meta'!R112</f>
        <v>0</v>
      </c>
      <c r="AB202" s="289">
        <f>'PROX meta'!S112</f>
        <v>7.7111000000000001</v>
      </c>
      <c r="AC202" s="289">
        <f>'PROX meta'!T112</f>
        <v>0.84079999999999999</v>
      </c>
      <c r="AD202" s="289">
        <f>'PROX meta'!U112</f>
        <v>4.5699999999999998E-2</v>
      </c>
      <c r="AE202" s="289">
        <f>'PROX meta'!V112</f>
        <v>1.1765000000000001</v>
      </c>
      <c r="AF202" s="290">
        <f>'DIST meta'!Q112</f>
        <v>6.1499999999999999E-2</v>
      </c>
      <c r="AG202" s="291">
        <f>'DIST meta'!R112</f>
        <v>34.1736</v>
      </c>
      <c r="AH202" s="291">
        <f>'DIST meta'!S112</f>
        <v>2.2324000000000002</v>
      </c>
      <c r="AI202" s="291">
        <f>'DIST meta'!T112</f>
        <v>2.0905</v>
      </c>
      <c r="AJ202" s="291">
        <f>'DIST meta'!U112</f>
        <v>5.3400000000000003E-2</v>
      </c>
      <c r="AK202" s="291">
        <f>'DIST meta'!V112</f>
        <v>0.48259999999999997</v>
      </c>
    </row>
    <row r="203" spans="1:37" s="258" customFormat="1">
      <c r="A203" s="258" t="str">
        <f>'Full meta'!A113</f>
        <v>BITYA_12wOVX_CB2KO_3c4</v>
      </c>
      <c r="B203" s="258">
        <f>'Full meta'!B113</f>
        <v>3695</v>
      </c>
      <c r="C203" s="279"/>
      <c r="D203" s="280">
        <f>'Full bone'!BF113*'Full bone'!BC113</f>
        <v>16.03</v>
      </c>
      <c r="E203" s="281">
        <f>'Full bone'!Q113</f>
        <v>0.47699999999999998</v>
      </c>
      <c r="F203" s="282">
        <f>'Full bone'!Z113</f>
        <v>568.57960000000003</v>
      </c>
      <c r="G203" s="283">
        <f>CORT!AE113</f>
        <v>600.59860000000003</v>
      </c>
      <c r="H203" s="283">
        <f>CORT!AF113</f>
        <v>1386.1559999999999</v>
      </c>
      <c r="I203" s="284">
        <f>2*SQRT((MOI!$U113)/(PI()))</f>
        <v>1.5716260122604013</v>
      </c>
      <c r="J203" s="284">
        <f>2*SQRT((MOI!$U113-MOI!T113)/(PI()))</f>
        <v>1.1920352613576031</v>
      </c>
      <c r="K203" s="284">
        <f>MOI!T113/MOI!U113</f>
        <v>0.4247193212161201</v>
      </c>
      <c r="L203" s="284">
        <f>CORT!Z113</f>
        <v>0.18429999999999999</v>
      </c>
      <c r="M203" s="285">
        <f>1-CORT!V113</f>
        <v>2.9999999999996696E-4</v>
      </c>
      <c r="N203" s="284" t="str">
        <f>CORT!AA113</f>
        <v>!    0.010</v>
      </c>
      <c r="O203" s="284">
        <f>MOI!O113+MOI!P113</f>
        <v>0.41229000000000005</v>
      </c>
      <c r="P203" s="284">
        <f>MOI!R113</f>
        <v>0.26558999999999999</v>
      </c>
      <c r="Q203" s="286">
        <f>'Full meta'!Z113</f>
        <v>28.226099999999999</v>
      </c>
      <c r="R203" s="286">
        <f>'Full meta'!AA113</f>
        <v>959.37480000000005</v>
      </c>
      <c r="S203" s="287">
        <f>'Full meta'!Q113</f>
        <v>3.4500000000000003E-2</v>
      </c>
      <c r="T203" s="286">
        <f>'Full meta'!R113</f>
        <v>12.3749</v>
      </c>
      <c r="U203" s="286">
        <f>'Full meta'!S113</f>
        <v>2.5011999999999999</v>
      </c>
      <c r="V203" s="286">
        <f>'Full meta'!T113</f>
        <v>1.6142000000000001</v>
      </c>
      <c r="W203" s="286">
        <f>'Full meta'!AK113</f>
        <v>0.85140000000000005</v>
      </c>
      <c r="X203" s="286">
        <f>'Full meta'!U113</f>
        <v>4.8899999999999999E-2</v>
      </c>
      <c r="Y203" s="286">
        <f>'Full meta'!V113</f>
        <v>0.62549999999999994</v>
      </c>
      <c r="Z203" s="288">
        <f>'PROX meta'!Q113</f>
        <v>8.9999999999999998E-4</v>
      </c>
      <c r="AA203" s="289">
        <f>'PROX meta'!R113</f>
        <v>-1.2609999999999999</v>
      </c>
      <c r="AB203" s="289">
        <f>'PROX meta'!S113</f>
        <v>6.6585999999999999</v>
      </c>
      <c r="AC203" s="289">
        <f>'PROX meta'!T113</f>
        <v>1.3839999999999999</v>
      </c>
      <c r="AD203" s="289">
        <f>'PROX meta'!U113</f>
        <v>3.4299999999999997E-2</v>
      </c>
      <c r="AE203" s="289">
        <f>'PROX meta'!V113</f>
        <v>0.72160000000000002</v>
      </c>
      <c r="AF203" s="290">
        <f>'DIST meta'!Q113</f>
        <v>5.3499999999999999E-2</v>
      </c>
      <c r="AG203" s="291">
        <f>'DIST meta'!R113</f>
        <v>19.339600000000001</v>
      </c>
      <c r="AH203" s="291">
        <f>'DIST meta'!S113</f>
        <v>2.4262000000000001</v>
      </c>
      <c r="AI203" s="291">
        <f>'DIST meta'!T113</f>
        <v>1.9898</v>
      </c>
      <c r="AJ203" s="291">
        <f>'DIST meta'!U113</f>
        <v>4.9000000000000002E-2</v>
      </c>
      <c r="AK203" s="291">
        <f>'DIST meta'!V113</f>
        <v>0.50580000000000003</v>
      </c>
    </row>
    <row r="204" spans="1:37" s="258" customFormat="1">
      <c r="A204" s="258" t="str">
        <f>'Full meta'!A114</f>
        <v>BITYA_12wOVX_CB2KO_3c5</v>
      </c>
      <c r="B204" s="258">
        <f>'Full meta'!B114</f>
        <v>3696</v>
      </c>
      <c r="C204" s="279"/>
      <c r="D204" s="280">
        <f>'Full bone'!BF114*'Full bone'!BC114</f>
        <v>15.870000000000001</v>
      </c>
      <c r="E204" s="281">
        <f>'Full bone'!Q114</f>
        <v>0.46400000000000002</v>
      </c>
      <c r="F204" s="282">
        <f>'Full bone'!Z114</f>
        <v>537.79219999999998</v>
      </c>
      <c r="G204" s="283">
        <f>CORT!AE114</f>
        <v>571.45309999999995</v>
      </c>
      <c r="H204" s="283">
        <f>CORT!AF114</f>
        <v>1364.9469999999999</v>
      </c>
      <c r="I204" s="284">
        <f>2*SQRT((MOI!$U114)/(PI()))</f>
        <v>1.5288892317604121</v>
      </c>
      <c r="J204" s="284">
        <f>2*SQRT((MOI!$U114-MOI!T114)/(PI()))</f>
        <v>1.1732701878895675</v>
      </c>
      <c r="K204" s="284">
        <f>MOI!T114/MOI!U114</f>
        <v>0.41109664627669712</v>
      </c>
      <c r="L204" s="284">
        <f>CORT!Z114</f>
        <v>0.17130000000000001</v>
      </c>
      <c r="M204" s="285">
        <f>1-CORT!V114</f>
        <v>6.0000000000004494E-4</v>
      </c>
      <c r="N204" s="284" t="str">
        <f>CORT!AA114</f>
        <v>!    0.000</v>
      </c>
      <c r="O204" s="284">
        <f>MOI!O114+MOI!P114</f>
        <v>0.36718000000000001</v>
      </c>
      <c r="P204" s="284">
        <f>MOI!R114</f>
        <v>0.24302000000000001</v>
      </c>
      <c r="Q204" s="286">
        <f>'Full meta'!Z114</f>
        <v>26.584099999999999</v>
      </c>
      <c r="R204" s="286">
        <f>'Full meta'!AA114</f>
        <v>943.50210000000004</v>
      </c>
      <c r="S204" s="287">
        <f>'Full meta'!Q114</f>
        <v>3.7900000000000003E-2</v>
      </c>
      <c r="T204" s="286">
        <f>'Full meta'!R114</f>
        <v>14.057399999999999</v>
      </c>
      <c r="U204" s="286">
        <f>'Full meta'!S114</f>
        <v>2.3315000000000001</v>
      </c>
      <c r="V204" s="286">
        <f>'Full meta'!T114</f>
        <v>1.7347999999999999</v>
      </c>
      <c r="W204" s="286">
        <f>'Full meta'!AK114</f>
        <v>0.89049999999999996</v>
      </c>
      <c r="X204" s="286">
        <f>'Full meta'!U114</f>
        <v>5.1700000000000003E-2</v>
      </c>
      <c r="Y204" s="286">
        <f>'Full meta'!V114</f>
        <v>0.57240000000000002</v>
      </c>
      <c r="Z204" s="288">
        <f>'PROX meta'!Q114</f>
        <v>1.8E-3</v>
      </c>
      <c r="AA204" s="289">
        <f>'PROX meta'!R114</f>
        <v>-1.1879</v>
      </c>
      <c r="AB204" s="289">
        <f>'PROX meta'!S114</f>
        <v>4.5734000000000004</v>
      </c>
      <c r="AC204" s="289">
        <f>'PROX meta'!T114</f>
        <v>1.3065</v>
      </c>
      <c r="AD204" s="289">
        <f>'PROX meta'!U114</f>
        <v>3.3599999999999998E-2</v>
      </c>
      <c r="AE204" s="289">
        <f>'PROX meta'!V114</f>
        <v>0.75</v>
      </c>
      <c r="AF204" s="290">
        <f>'DIST meta'!Q114</f>
        <v>5.7700000000000001E-2</v>
      </c>
      <c r="AG204" s="291">
        <f>'DIST meta'!R114</f>
        <v>21.734999999999999</v>
      </c>
      <c r="AH204" s="291">
        <f>'DIST meta'!S114</f>
        <v>2.2185000000000001</v>
      </c>
      <c r="AI204" s="291">
        <f>'DIST meta'!T114</f>
        <v>2.1006999999999998</v>
      </c>
      <c r="AJ204" s="291">
        <f>'DIST meta'!U114</f>
        <v>5.1999999999999998E-2</v>
      </c>
      <c r="AK204" s="291">
        <f>'DIST meta'!V114</f>
        <v>0.47539999999999999</v>
      </c>
    </row>
    <row r="205" spans="1:37" s="258" customFormat="1">
      <c r="A205" s="258" t="str">
        <f>'Full meta'!A115</f>
        <v>BITYA_12wOVX_CB2KO_4c1</v>
      </c>
      <c r="B205" s="258">
        <f>'Full meta'!B115</f>
        <v>3697</v>
      </c>
      <c r="C205" s="279"/>
      <c r="D205" s="280">
        <f>'Full bone'!BF115*'Full bone'!BC115</f>
        <v>15.950000000000001</v>
      </c>
      <c r="E205" s="281">
        <f>'Full bone'!Q115</f>
        <v>0.51200000000000001</v>
      </c>
      <c r="F205" s="282">
        <f>'Full bone'!Z115</f>
        <v>595.80939999999998</v>
      </c>
      <c r="G205" s="283">
        <f>CORT!AE115</f>
        <v>607.98749999999995</v>
      </c>
      <c r="H205" s="283">
        <f>CORT!AF115</f>
        <v>1359.4739999999999</v>
      </c>
      <c r="I205" s="284">
        <f>2*SQRT((MOI!$U115)/(PI()))</f>
        <v>1.6280833974402407</v>
      </c>
      <c r="J205" s="284">
        <f>2*SQRT((MOI!$U115-MOI!T115)/(PI()))</f>
        <v>1.2192448884699463</v>
      </c>
      <c r="K205" s="284">
        <f>MOI!T115/MOI!U115</f>
        <v>0.43917341556906936</v>
      </c>
      <c r="L205" s="284">
        <f>CORT!Z115</f>
        <v>0.1966</v>
      </c>
      <c r="M205" s="285">
        <f>1-CORT!V115</f>
        <v>6.0000000000004494E-4</v>
      </c>
      <c r="N205" s="284" t="str">
        <f>CORT!AA115</f>
        <v>!    0.010</v>
      </c>
      <c r="O205" s="284">
        <f>MOI!O115+MOI!P115</f>
        <v>0.49409000000000003</v>
      </c>
      <c r="P205" s="284">
        <f>MOI!R115</f>
        <v>0.31169999999999998</v>
      </c>
      <c r="Q205" s="286">
        <f>'Full meta'!Z115</f>
        <v>54.361199999999997</v>
      </c>
      <c r="R205" s="286">
        <f>'Full meta'!AA115</f>
        <v>962.52189999999996</v>
      </c>
      <c r="S205" s="287">
        <f>'Full meta'!Q115</f>
        <v>5.2200000000000003E-2</v>
      </c>
      <c r="T205" s="286">
        <f>'Full meta'!R115</f>
        <v>41.866500000000002</v>
      </c>
      <c r="U205" s="286">
        <f>'Full meta'!S115</f>
        <v>3.081</v>
      </c>
      <c r="V205" s="286">
        <f>'Full meta'!T115</f>
        <v>2.3161</v>
      </c>
      <c r="W205" s="286">
        <f>'Full meta'!AK115</f>
        <v>1.4503999999999999</v>
      </c>
      <c r="X205" s="286">
        <f>'Full meta'!U115</f>
        <v>5.0500000000000003E-2</v>
      </c>
      <c r="Y205" s="286">
        <f>'Full meta'!V115</f>
        <v>0.4325</v>
      </c>
      <c r="Z205" s="288">
        <f>'PROX meta'!Q115</f>
        <v>1.14E-2</v>
      </c>
      <c r="AA205" s="289">
        <f>'PROX meta'!R115</f>
        <v>8.0592000000000006</v>
      </c>
      <c r="AB205" s="289">
        <f>'PROX meta'!S115</f>
        <v>3.1983000000000001</v>
      </c>
      <c r="AC205" s="289">
        <f>'PROX meta'!T115</f>
        <v>1.7125999999999999</v>
      </c>
      <c r="AD205" s="289">
        <f>'PROX meta'!U115</f>
        <v>3.0800000000000001E-2</v>
      </c>
      <c r="AE205" s="289">
        <f>'PROX meta'!V115</f>
        <v>0.58420000000000005</v>
      </c>
      <c r="AF205" s="290">
        <f>'DIST meta'!Q115</f>
        <v>7.5700000000000003E-2</v>
      </c>
      <c r="AG205" s="291">
        <f>'DIST meta'!R115</f>
        <v>61.172199999999997</v>
      </c>
      <c r="AH205" s="291">
        <f>'DIST meta'!S115</f>
        <v>2.9079999999999999</v>
      </c>
      <c r="AI205" s="291">
        <f>'DIST meta'!T115</f>
        <v>2.9758</v>
      </c>
      <c r="AJ205" s="291">
        <f>'DIST meta'!U115</f>
        <v>5.2200000000000003E-2</v>
      </c>
      <c r="AK205" s="291">
        <f>'DIST meta'!V115</f>
        <v>0.33179999999999998</v>
      </c>
    </row>
    <row r="206" spans="1:37" s="258" customFormat="1">
      <c r="A206" s="258" t="str">
        <f>'Full meta'!A116</f>
        <v>BITYA_12wOVX_CB2KO_4c2</v>
      </c>
      <c r="B206" s="258">
        <f>'Full meta'!B116</f>
        <v>3698</v>
      </c>
      <c r="C206" s="279"/>
      <c r="D206" s="280">
        <f>'Full bone'!BF116*'Full bone'!BC116</f>
        <v>15.42</v>
      </c>
      <c r="E206" s="281">
        <f>'Full bone'!Q116</f>
        <v>0.505</v>
      </c>
      <c r="F206" s="282">
        <f>'Full bone'!Z116</f>
        <v>594.16750000000002</v>
      </c>
      <c r="G206" s="283">
        <f>CORT!AE116</f>
        <v>624.95479999999998</v>
      </c>
      <c r="H206" s="283">
        <f>CORT!AF116</f>
        <v>1382.5989999999999</v>
      </c>
      <c r="I206" s="284">
        <f>2*SQRT((MOI!$U116)/(PI()))</f>
        <v>1.5014143828945796</v>
      </c>
      <c r="J206" s="284">
        <f>2*SQRT((MOI!$U116-MOI!T116)/(PI()))</f>
        <v>1.1193043586212401</v>
      </c>
      <c r="K206" s="284">
        <f>MOI!T116/MOI!U116</f>
        <v>0.44422981338394107</v>
      </c>
      <c r="L206" s="284">
        <f>CORT!Z116</f>
        <v>0.183</v>
      </c>
      <c r="M206" s="285">
        <f>1-CORT!V116</f>
        <v>1.9999999999997797E-4</v>
      </c>
      <c r="N206" s="284" t="str">
        <f>CORT!AA116</f>
        <v>!    0.010</v>
      </c>
      <c r="O206" s="284">
        <f>MOI!O116+MOI!P116</f>
        <v>0.36251999999999995</v>
      </c>
      <c r="P206" s="284">
        <f>MOI!R116</f>
        <v>0.24590999999999999</v>
      </c>
      <c r="Q206" s="286">
        <f>'Full meta'!Z116</f>
        <v>67.907700000000006</v>
      </c>
      <c r="R206" s="286">
        <f>'Full meta'!AA116</f>
        <v>953.49080000000004</v>
      </c>
      <c r="S206" s="287">
        <f>'Full meta'!Q116</f>
        <v>6.93E-2</v>
      </c>
      <c r="T206" s="286">
        <f>'Full meta'!R116</f>
        <v>40.105699999999999</v>
      </c>
      <c r="U206" s="286">
        <f>'Full meta'!S116</f>
        <v>2.1272000000000002</v>
      </c>
      <c r="V206" s="286">
        <f>'Full meta'!T116</f>
        <v>1.8795999999999999</v>
      </c>
      <c r="W206" s="286">
        <f>'Full meta'!AK116</f>
        <v>1.6059000000000001</v>
      </c>
      <c r="X206" s="286">
        <f>'Full meta'!U116</f>
        <v>5.2299999999999999E-2</v>
      </c>
      <c r="Y206" s="286">
        <f>'Full meta'!V116</f>
        <v>0.54079999999999995</v>
      </c>
      <c r="Z206" s="288">
        <f>'PROX meta'!Q116</f>
        <v>6.7999999999999996E-3</v>
      </c>
      <c r="AA206" s="289">
        <f>'PROX meta'!R116</f>
        <v>0</v>
      </c>
      <c r="AB206" s="289">
        <f>'PROX meta'!S116</f>
        <v>4.6151</v>
      </c>
      <c r="AC206" s="289">
        <f>'PROX meta'!T116</f>
        <v>1.1520999999999999</v>
      </c>
      <c r="AD206" s="289">
        <f>'PROX meta'!U116</f>
        <v>4.8399999999999999E-2</v>
      </c>
      <c r="AE206" s="289">
        <f>'PROX meta'!V116</f>
        <v>0.88100000000000001</v>
      </c>
      <c r="AF206" s="290">
        <f>'DIST meta'!Q116</f>
        <v>0.1027</v>
      </c>
      <c r="AG206" s="291">
        <f>'DIST meta'!R116</f>
        <v>61.606000000000002</v>
      </c>
      <c r="AH206" s="291">
        <f>'DIST meta'!S116</f>
        <v>1.9863</v>
      </c>
      <c r="AI206" s="291">
        <f>'DIST meta'!T116</f>
        <v>2.7404999999999999</v>
      </c>
      <c r="AJ206" s="291">
        <f>'DIST meta'!U116</f>
        <v>5.2400000000000002E-2</v>
      </c>
      <c r="AK206" s="291">
        <f>'DIST meta'!V116</f>
        <v>0.36020000000000002</v>
      </c>
    </row>
    <row r="207" spans="1:37" s="258" customFormat="1">
      <c r="A207" s="258" t="str">
        <f>'Full meta'!A117</f>
        <v>BITYA_12wOVX_CB2KO_4c3</v>
      </c>
      <c r="B207" s="258">
        <f>'Full meta'!B117</f>
        <v>3699</v>
      </c>
      <c r="C207" s="279"/>
      <c r="D207" s="280">
        <f>'Full bone'!BF117*'Full bone'!BC117</f>
        <v>16.100000000000001</v>
      </c>
      <c r="E207" s="281">
        <f>'Full bone'!Q117</f>
        <v>0.44900000000000001</v>
      </c>
      <c r="F207" s="282">
        <f>'Full bone'!Z117</f>
        <v>531.90840000000003</v>
      </c>
      <c r="G207" s="283">
        <f>CORT!AE117</f>
        <v>545.04430000000002</v>
      </c>
      <c r="H207" s="283">
        <f>CORT!AF117</f>
        <v>1357.421</v>
      </c>
      <c r="I207" s="284">
        <f>2*SQRT((MOI!$U117)/(PI()))</f>
        <v>1.6622982252189407</v>
      </c>
      <c r="J207" s="284">
        <f>2*SQRT((MOI!$U117-MOI!T117)/(PI()))</f>
        <v>1.295770422429166</v>
      </c>
      <c r="K207" s="284">
        <f>MOI!T117/MOI!U117</f>
        <v>0.39237135063403122</v>
      </c>
      <c r="L207" s="284">
        <f>CORT!Z117</f>
        <v>0.1757</v>
      </c>
      <c r="M207" s="285">
        <f>1-CORT!V117</f>
        <v>9.9999999999988987E-5</v>
      </c>
      <c r="N207" s="284" t="str">
        <f>CORT!AA117</f>
        <v>!    0.000</v>
      </c>
      <c r="O207" s="284">
        <f>MOI!O117+MOI!P117</f>
        <v>0.49506000000000006</v>
      </c>
      <c r="P207" s="284">
        <f>MOI!R117</f>
        <v>0.29925000000000002</v>
      </c>
      <c r="Q207" s="286">
        <f>'Full meta'!Z117</f>
        <v>35.067700000000002</v>
      </c>
      <c r="R207" s="286">
        <f>'Full meta'!AA117</f>
        <v>969.08979999999997</v>
      </c>
      <c r="S207" s="287">
        <f>'Full meta'!Q117</f>
        <v>3.5200000000000002E-2</v>
      </c>
      <c r="T207" s="286">
        <f>'Full meta'!R117</f>
        <v>17.515799999999999</v>
      </c>
      <c r="U207" s="286">
        <f>'Full meta'!S117</f>
        <v>2.6905999999999999</v>
      </c>
      <c r="V207" s="286">
        <f>'Full meta'!T117</f>
        <v>1.8526</v>
      </c>
      <c r="W207" s="286">
        <f>'Full meta'!AK117</f>
        <v>0.86170000000000002</v>
      </c>
      <c r="X207" s="286">
        <f>'Full meta'!U117</f>
        <v>5.0599999999999999E-2</v>
      </c>
      <c r="Y207" s="286">
        <f>'Full meta'!V117</f>
        <v>0.54169999999999996</v>
      </c>
      <c r="Z207" s="288">
        <f>'PROX meta'!Q117</f>
        <v>5.9999999999999995E-4</v>
      </c>
      <c r="AA207" s="289">
        <f>'PROX meta'!R117</f>
        <v>-1.0865</v>
      </c>
      <c r="AB207" s="289">
        <f>'PROX meta'!S117</f>
        <v>3.9630000000000001</v>
      </c>
      <c r="AC207" s="289">
        <f>'PROX meta'!T117</f>
        <v>1.3452</v>
      </c>
      <c r="AD207" s="289">
        <f>'PROX meta'!U117</f>
        <v>1.8800000000000001E-2</v>
      </c>
      <c r="AE207" s="289">
        <f>'PROX meta'!V117</f>
        <v>0.7429</v>
      </c>
      <c r="AF207" s="290">
        <f>'DIST meta'!Q117</f>
        <v>5.4699999999999999E-2</v>
      </c>
      <c r="AG207" s="291">
        <f>'DIST meta'!R117</f>
        <v>27.3797</v>
      </c>
      <c r="AH207" s="291">
        <f>'DIST meta'!S117</f>
        <v>2.5407000000000002</v>
      </c>
      <c r="AI207" s="291">
        <f>'DIST meta'!T117</f>
        <v>2.2343000000000002</v>
      </c>
      <c r="AJ207" s="291">
        <f>'DIST meta'!U117</f>
        <v>5.0799999999999998E-2</v>
      </c>
      <c r="AK207" s="291">
        <f>'DIST meta'!V117</f>
        <v>0.4451</v>
      </c>
    </row>
    <row r="208" spans="1:37" s="258" customFormat="1">
      <c r="A208" s="258" t="str">
        <f>'Full meta'!A118</f>
        <v>BITYA_12wOVX_CB2KO_4c4</v>
      </c>
      <c r="B208" s="258">
        <f>'Full meta'!B118</f>
        <v>3700</v>
      </c>
      <c r="C208" s="279"/>
      <c r="D208" s="280">
        <f>'Full bone'!BF118*'Full bone'!BC118</f>
        <v>15.82</v>
      </c>
      <c r="E208" s="281">
        <f>'Full bone'!Q118</f>
        <v>0.51300000000000001</v>
      </c>
      <c r="F208" s="282">
        <f>'Full bone'!Z118</f>
        <v>613.05039999999997</v>
      </c>
      <c r="G208" s="283">
        <f>CORT!AE118</f>
        <v>606.20870000000002</v>
      </c>
      <c r="H208" s="283">
        <f>CORT!AF118</f>
        <v>1379.3150000000001</v>
      </c>
      <c r="I208" s="284">
        <f>2*SQRT((MOI!$U118)/(PI()))</f>
        <v>1.6470161853634466</v>
      </c>
      <c r="J208" s="284">
        <f>2*SQRT((MOI!$U118-MOI!T118)/(PI()))</f>
        <v>1.2437021592493569</v>
      </c>
      <c r="K208" s="284">
        <f>MOI!T118/MOI!U118</f>
        <v>0.42978709423051642</v>
      </c>
      <c r="L208" s="284">
        <f>CORT!Z118</f>
        <v>0.19400000000000001</v>
      </c>
      <c r="M208" s="285">
        <f>1-CORT!V118</f>
        <v>9.9999999999988987E-5</v>
      </c>
      <c r="N208" s="284" t="str">
        <f>CORT!AA118</f>
        <v>!    0.010</v>
      </c>
      <c r="O208" s="284">
        <f>MOI!O118+MOI!P118</f>
        <v>0.51158000000000003</v>
      </c>
      <c r="P208" s="284">
        <f>MOI!R118</f>
        <v>0.31607000000000002</v>
      </c>
      <c r="Q208" s="286">
        <f>'Full meta'!Z118</f>
        <v>65.718299999999999</v>
      </c>
      <c r="R208" s="286">
        <f>'Full meta'!AA118</f>
        <v>1005.7611000000001</v>
      </c>
      <c r="S208" s="287">
        <f>'Full meta'!Q118</f>
        <v>5.4800000000000001E-2</v>
      </c>
      <c r="T208" s="286">
        <f>'Full meta'!R118</f>
        <v>28.272400000000001</v>
      </c>
      <c r="U208" s="286">
        <f>'Full meta'!S118</f>
        <v>3.5823</v>
      </c>
      <c r="V208" s="286">
        <f>'Full meta'!T118</f>
        <v>2.5994999999999999</v>
      </c>
      <c r="W208" s="286">
        <f>'Full meta'!AK118</f>
        <v>1.3640000000000001</v>
      </c>
      <c r="X208" s="286">
        <f>'Full meta'!U118</f>
        <v>5.5100000000000003E-2</v>
      </c>
      <c r="Y208" s="286">
        <f>'Full meta'!V118</f>
        <v>0.38269999999999998</v>
      </c>
      <c r="Z208" s="288">
        <f>'PROX meta'!Q118</f>
        <v>1.14E-2</v>
      </c>
      <c r="AA208" s="289">
        <f>'PROX meta'!R118</f>
        <v>6.3987999999999996</v>
      </c>
      <c r="AB208" s="289">
        <f>'PROX meta'!S118</f>
        <v>3.3416000000000001</v>
      </c>
      <c r="AC208" s="289">
        <f>'PROX meta'!T118</f>
        <v>2.3860999999999999</v>
      </c>
      <c r="AD208" s="289">
        <f>'PROX meta'!U118</f>
        <v>2.7799999999999998E-2</v>
      </c>
      <c r="AE208" s="289">
        <f>'PROX meta'!V118</f>
        <v>0.41670000000000001</v>
      </c>
      <c r="AF208" s="290">
        <f>'DIST meta'!Q118</f>
        <v>8.1500000000000003E-2</v>
      </c>
      <c r="AG208" s="291">
        <f>'DIST meta'!R118</f>
        <v>43.0764</v>
      </c>
      <c r="AH208" s="291">
        <f>'DIST meta'!S118</f>
        <v>3.1501000000000001</v>
      </c>
      <c r="AI208" s="291">
        <f>'DIST meta'!T118</f>
        <v>2.7717000000000001</v>
      </c>
      <c r="AJ208" s="291">
        <f>'DIST meta'!U118</f>
        <v>5.7500000000000002E-2</v>
      </c>
      <c r="AK208" s="291">
        <f>'DIST meta'!V118</f>
        <v>0.35909999999999997</v>
      </c>
    </row>
    <row r="209" spans="1:37" s="292" customFormat="1">
      <c r="A209" s="292" t="str">
        <f>'Full meta'!A119</f>
        <v>BITYA_12wOVX_CB2KO_4c5</v>
      </c>
      <c r="B209" s="292">
        <f>'Full meta'!B119</f>
        <v>3701</v>
      </c>
      <c r="C209" s="293"/>
      <c r="D209" s="294">
        <f>'Full bone'!BF119*'Full bone'!BC119</f>
        <v>15.88</v>
      </c>
      <c r="E209" s="295">
        <f>'Full bone'!Q119</f>
        <v>0.46</v>
      </c>
      <c r="F209" s="296">
        <f>'Full bone'!Z119</f>
        <v>523.01430000000005</v>
      </c>
      <c r="G209" s="297">
        <f>CORT!AE119</f>
        <v>537.24490000000003</v>
      </c>
      <c r="H209" s="297">
        <f>CORT!AF119</f>
        <v>1329.3710000000001</v>
      </c>
      <c r="I209" s="298">
        <f>2*SQRT((MOI!$U119)/(PI()))</f>
        <v>1.6493298698932612</v>
      </c>
      <c r="J209" s="298">
        <f>2*SQRT((MOI!$U119-MOI!T119)/(PI()))</f>
        <v>1.2806979275097763</v>
      </c>
      <c r="K209" s="298">
        <f>MOI!T119/MOI!U119</f>
        <v>0.39705407416768468</v>
      </c>
      <c r="L209" s="298">
        <f>CORT!Z119</f>
        <v>0.1777</v>
      </c>
      <c r="M209" s="299">
        <f>1-CORT!V119</f>
        <v>1.9999999999997797E-4</v>
      </c>
      <c r="N209" s="298" t="str">
        <f>CORT!AA119</f>
        <v>!    0.000</v>
      </c>
      <c r="O209" s="298">
        <f>MOI!O119+MOI!P119</f>
        <v>0.48899999999999999</v>
      </c>
      <c r="P209" s="298">
        <f>MOI!R119</f>
        <v>0.29888999999999999</v>
      </c>
      <c r="Q209" s="300">
        <f>'Full meta'!Z119</f>
        <v>14.2691</v>
      </c>
      <c r="R209" s="300">
        <f>'Full meta'!AA119</f>
        <v>969.91089999999997</v>
      </c>
      <c r="S209" s="301">
        <f>'Full meta'!Q119</f>
        <v>2.9899999999999999E-2</v>
      </c>
      <c r="T209" s="300">
        <f>'Full meta'!R119</f>
        <v>10.4518</v>
      </c>
      <c r="U209" s="300">
        <f>'Full meta'!S119</f>
        <v>2.6547000000000001</v>
      </c>
      <c r="V209" s="300">
        <f>'Full meta'!T119</f>
        <v>1.2863</v>
      </c>
      <c r="W209" s="300">
        <f>'Full meta'!AK119</f>
        <v>0.65559999999999996</v>
      </c>
      <c r="X209" s="300">
        <f>'Full meta'!U119</f>
        <v>5.62E-2</v>
      </c>
      <c r="Y209" s="300">
        <f>'Full meta'!V119</f>
        <v>0.78159999999999996</v>
      </c>
      <c r="Z209" s="302">
        <f>'PROX meta'!Q119</f>
        <v>1.1000000000000001E-3</v>
      </c>
      <c r="AA209" s="303">
        <f>'PROX meta'!R119</f>
        <v>-0.58620000000000005</v>
      </c>
      <c r="AB209" s="303">
        <f>'PROX meta'!S119</f>
        <v>5.9023000000000003</v>
      </c>
      <c r="AC209" s="303">
        <f>'PROX meta'!T119</f>
        <v>0.96150000000000002</v>
      </c>
      <c r="AD209" s="303">
        <f>'PROX meta'!U119</f>
        <v>4.1700000000000001E-2</v>
      </c>
      <c r="AE209" s="303">
        <f>'PROX meta'!V119</f>
        <v>1.0418000000000001</v>
      </c>
      <c r="AF209" s="304">
        <f>'DIST meta'!Q119</f>
        <v>4.5400000000000003E-2</v>
      </c>
      <c r="AG209" s="305">
        <f>'DIST meta'!R119</f>
        <v>16.069099999999999</v>
      </c>
      <c r="AH209" s="305">
        <f>'DIST meta'!S119</f>
        <v>2.5510999999999999</v>
      </c>
      <c r="AI209" s="305">
        <f>'DIST meta'!T119</f>
        <v>1.5247999999999999</v>
      </c>
      <c r="AJ209" s="305">
        <f>'DIST meta'!U119</f>
        <v>5.6399999999999999E-2</v>
      </c>
      <c r="AK209" s="305">
        <f>'DIST meta'!V119</f>
        <v>0.65590000000000004</v>
      </c>
    </row>
    <row r="210" spans="1:37" s="258" customFormat="1">
      <c r="A210" s="258" t="str">
        <f>'Full meta'!A120</f>
        <v>BITYA_12wSHAM_CB2KO_1c1</v>
      </c>
      <c r="B210" s="258">
        <f>'Full meta'!B120</f>
        <v>3702</v>
      </c>
      <c r="C210" s="279"/>
      <c r="D210" s="280">
        <f>'Full bone'!BF120*'Full bone'!BC120</f>
        <v>16.43</v>
      </c>
      <c r="E210" s="281">
        <f>'Full bone'!Q120</f>
        <v>0.53700000000000003</v>
      </c>
      <c r="F210" s="282">
        <f>'Full bone'!Z120</f>
        <v>630.42819999999995</v>
      </c>
      <c r="G210" s="283">
        <f>CORT!AE120</f>
        <v>592.52539999999999</v>
      </c>
      <c r="H210" s="283">
        <f>CORT!AF120</f>
        <v>1351.674</v>
      </c>
      <c r="I210" s="284">
        <f>2*SQRT((MOI!$U120)/(PI()))</f>
        <v>1.7271464130680034</v>
      </c>
      <c r="J210" s="284">
        <f>2*SQRT((MOI!$U120-MOI!T120)/(PI()))</f>
        <v>1.3027820406834827</v>
      </c>
      <c r="K210" s="284">
        <f>MOI!T120/MOI!U120</f>
        <v>0.43103543943966161</v>
      </c>
      <c r="L210" s="284">
        <f>CORT!Z120</f>
        <v>0.2036</v>
      </c>
      <c r="M210" s="285">
        <f>1-CORT!V120</f>
        <v>1.9999999999997797E-4</v>
      </c>
      <c r="N210" s="284" t="str">
        <f>CORT!AA120</f>
        <v>!    0.000</v>
      </c>
      <c r="O210" s="284">
        <f>MOI!O120+MOI!P120</f>
        <v>0.62285000000000001</v>
      </c>
      <c r="P210" s="284">
        <f>MOI!R120</f>
        <v>0.37574999999999997</v>
      </c>
      <c r="Q210" s="286">
        <f>'Full meta'!Z120</f>
        <v>83.232900000000001</v>
      </c>
      <c r="R210" s="286">
        <f>'Full meta'!AA120</f>
        <v>991.80409999999995</v>
      </c>
      <c r="S210" s="287">
        <f>'Full meta'!Q120</f>
        <v>7.8700000000000006E-2</v>
      </c>
      <c r="T210" s="286">
        <f>'Full meta'!R120</f>
        <v>54.633600000000001</v>
      </c>
      <c r="U210" s="286">
        <f>'Full meta'!S120</f>
        <v>3.1564999999999999</v>
      </c>
      <c r="V210" s="286">
        <f>'Full meta'!T120</f>
        <v>3.1659999999999999</v>
      </c>
      <c r="W210" s="286">
        <f>'Full meta'!AK120</f>
        <v>1.9781</v>
      </c>
      <c r="X210" s="286">
        <f>'Full meta'!U120</f>
        <v>5.6099999999999997E-2</v>
      </c>
      <c r="Y210" s="286">
        <f>'Full meta'!V120</f>
        <v>0.31080000000000002</v>
      </c>
      <c r="Z210" s="288">
        <f>'PROX meta'!Q120</f>
        <v>3.0200000000000001E-2</v>
      </c>
      <c r="AA210" s="289">
        <f>'PROX meta'!R120</f>
        <v>25.117100000000001</v>
      </c>
      <c r="AB210" s="289">
        <f>'PROX meta'!S120</f>
        <v>3.3818000000000001</v>
      </c>
      <c r="AC210" s="289">
        <f>'PROX meta'!T120</f>
        <v>2.8792</v>
      </c>
      <c r="AD210" s="289">
        <f>'PROX meta'!U120</f>
        <v>4.1000000000000002E-2</v>
      </c>
      <c r="AE210" s="289">
        <f>'PROX meta'!V120</f>
        <v>0.34229999999999999</v>
      </c>
      <c r="AF210" s="290">
        <f>'DIST meta'!Q120</f>
        <v>0.10929999999999999</v>
      </c>
      <c r="AG210" s="291">
        <f>'DIST meta'!R120</f>
        <v>68.276700000000005</v>
      </c>
      <c r="AH210" s="291">
        <f>'DIST meta'!S120</f>
        <v>2.8349000000000002</v>
      </c>
      <c r="AI210" s="291">
        <f>'DIST meta'!T120</f>
        <v>3.3933</v>
      </c>
      <c r="AJ210" s="291">
        <f>'DIST meta'!U120</f>
        <v>5.8500000000000003E-2</v>
      </c>
      <c r="AK210" s="291">
        <f>'DIST meta'!V120</f>
        <v>0.28860000000000002</v>
      </c>
    </row>
    <row r="211" spans="1:37" s="258" customFormat="1">
      <c r="A211" s="258" t="str">
        <f>'Full meta'!A121</f>
        <v>BITYA_12wSHAM_CB2KO_1c2</v>
      </c>
      <c r="B211" s="258">
        <f>'Full meta'!B121</f>
        <v>3703</v>
      </c>
      <c r="C211" s="279"/>
      <c r="D211" s="280">
        <f>'Full bone'!BF121*'Full bone'!BC121</f>
        <v>15.51</v>
      </c>
      <c r="E211" s="281">
        <f>'Full bone'!Q121</f>
        <v>0.51100000000000001</v>
      </c>
      <c r="F211" s="282">
        <f>'Full bone'!Z121</f>
        <v>588.69410000000005</v>
      </c>
      <c r="G211" s="283">
        <f>CORT!AE121</f>
        <v>560.78020000000004</v>
      </c>
      <c r="H211" s="283">
        <f>CORT!AF121</f>
        <v>1336.76</v>
      </c>
      <c r="I211" s="284">
        <f>2*SQRT((MOI!$U121)/(PI()))</f>
        <v>1.6220700730883582</v>
      </c>
      <c r="J211" s="284">
        <f>2*SQRT((MOI!$U121-MOI!T121)/(PI()))</f>
        <v>1.245686650147253</v>
      </c>
      <c r="K211" s="284">
        <f>MOI!T121/MOI!U121</f>
        <v>0.4102358127628275</v>
      </c>
      <c r="L211" s="284">
        <f>CORT!Z121</f>
        <v>0.18279999999999999</v>
      </c>
      <c r="M211" s="285">
        <f>1-CORT!V121</f>
        <v>9.9999999999988987E-5</v>
      </c>
      <c r="N211" s="284" t="str">
        <f>CORT!AA121</f>
        <v>!    0.010</v>
      </c>
      <c r="O211" s="284">
        <f>MOI!O121+MOI!P121</f>
        <v>0.45787999999999995</v>
      </c>
      <c r="P211" s="284">
        <f>MOI!R121</f>
        <v>0.29471000000000003</v>
      </c>
      <c r="Q211" s="286">
        <f>'Full meta'!Z121</f>
        <v>99.516099999999994</v>
      </c>
      <c r="R211" s="286">
        <f>'Full meta'!AA121</f>
        <v>962.93240000000003</v>
      </c>
      <c r="S211" s="287">
        <f>'Full meta'!Q121</f>
        <v>9.0399999999999994E-2</v>
      </c>
      <c r="T211" s="286">
        <f>'Full meta'!R121</f>
        <v>89.947900000000004</v>
      </c>
      <c r="U211" s="286">
        <f>'Full meta'!S121</f>
        <v>2.6474000000000002</v>
      </c>
      <c r="V211" s="286">
        <f>'Full meta'!T121</f>
        <v>3.1315</v>
      </c>
      <c r="W211" s="286">
        <f>'Full meta'!AK121</f>
        <v>2.4525999999999999</v>
      </c>
      <c r="X211" s="286">
        <f>'Full meta'!U121</f>
        <v>4.87E-2</v>
      </c>
      <c r="Y211" s="286">
        <f>'Full meta'!V121</f>
        <v>0.31580000000000003</v>
      </c>
      <c r="Z211" s="288">
        <f>'PROX meta'!Q121</f>
        <v>2.86E-2</v>
      </c>
      <c r="AA211" s="289">
        <f>'PROX meta'!R121</f>
        <v>28.671800000000001</v>
      </c>
      <c r="AB211" s="289">
        <f>'PROX meta'!S121</f>
        <v>3.0476000000000001</v>
      </c>
      <c r="AC211" s="289">
        <f>'PROX meta'!T121</f>
        <v>2.5164</v>
      </c>
      <c r="AD211" s="289">
        <f>'PROX meta'!U121</f>
        <v>3.1800000000000002E-2</v>
      </c>
      <c r="AE211" s="289">
        <f>'PROX meta'!V121</f>
        <v>0.39369999999999999</v>
      </c>
      <c r="AF211" s="290">
        <f>'DIST meta'!Q121</f>
        <v>0.12670000000000001</v>
      </c>
      <c r="AG211" s="291">
        <f>'DIST meta'!R121</f>
        <v>119.4666</v>
      </c>
      <c r="AH211" s="291">
        <f>'DIST meta'!S121</f>
        <v>2.3593000000000002</v>
      </c>
      <c r="AI211" s="291">
        <f>'DIST meta'!T121</f>
        <v>3.6722999999999999</v>
      </c>
      <c r="AJ211" s="291">
        <f>'DIST meta'!U121</f>
        <v>5.0999999999999997E-2</v>
      </c>
      <c r="AK211" s="291">
        <f>'DIST meta'!V121</f>
        <v>0.26500000000000001</v>
      </c>
    </row>
    <row r="212" spans="1:37" s="258" customFormat="1">
      <c r="A212" s="258" t="str">
        <f>'Full meta'!A122</f>
        <v>BITYA_12wSHAM_CB2KO_1c3</v>
      </c>
      <c r="B212" s="258">
        <f>'Full meta'!B122</f>
        <v>3704</v>
      </c>
      <c r="C212" s="279"/>
      <c r="D212" s="280">
        <f>'Full bone'!BF122*'Full bone'!BC122</f>
        <v>16.010000000000002</v>
      </c>
      <c r="E212" s="281">
        <f>'Full bone'!Q122</f>
        <v>0.52800000000000002</v>
      </c>
      <c r="F212" s="282">
        <f>'Full bone'!Z122</f>
        <v>631.93330000000003</v>
      </c>
      <c r="G212" s="283">
        <f>CORT!AE122</f>
        <v>642.60630000000003</v>
      </c>
      <c r="H212" s="283">
        <f>CORT!AF122</f>
        <v>1381.778</v>
      </c>
      <c r="I212" s="284">
        <f>2*SQRT((MOI!$U122)/(PI()))</f>
        <v>1.6491214237793304</v>
      </c>
      <c r="J212" s="284">
        <f>2*SQRT((MOI!$U122-MOI!T122)/(PI()))</f>
        <v>1.2172172889942532</v>
      </c>
      <c r="K212" s="284">
        <f>MOI!T122/MOI!U122</f>
        <v>0.45520770422805568</v>
      </c>
      <c r="L212" s="284">
        <f>CORT!Z122</f>
        <v>0.2051</v>
      </c>
      <c r="M212" s="285">
        <f>1-CORT!V122</f>
        <v>1.9999999999997797E-4</v>
      </c>
      <c r="N212" s="284" t="str">
        <f>CORT!AA122</f>
        <v>!    0.010</v>
      </c>
      <c r="O212" s="284">
        <f>MOI!O122+MOI!P122</f>
        <v>0.55266999999999999</v>
      </c>
      <c r="P212" s="284">
        <f>MOI!R122</f>
        <v>0.34969</v>
      </c>
      <c r="Q212" s="286">
        <f>'Full meta'!Z122</f>
        <v>105.26309999999999</v>
      </c>
      <c r="R212" s="286">
        <f>'Full meta'!AA122</f>
        <v>1025.0545999999999</v>
      </c>
      <c r="S212" s="287">
        <f>'Full meta'!Q122</f>
        <v>9.2200000000000004E-2</v>
      </c>
      <c r="T212" s="286">
        <f>'Full meta'!R122</f>
        <v>63.359900000000003</v>
      </c>
      <c r="U212" s="286">
        <f>'Full meta'!S122</f>
        <v>2.7679999999999998</v>
      </c>
      <c r="V212" s="286">
        <f>'Full meta'!T122</f>
        <v>3.2248999999999999</v>
      </c>
      <c r="W212" s="286">
        <f>'Full meta'!AK122</f>
        <v>2.2885</v>
      </c>
      <c r="X212" s="286">
        <f>'Full meta'!U122</f>
        <v>5.4899999999999997E-2</v>
      </c>
      <c r="Y212" s="286">
        <f>'Full meta'!V122</f>
        <v>0.30280000000000001</v>
      </c>
      <c r="Z212" s="288">
        <f>'PROX meta'!Q122</f>
        <v>3.04E-2</v>
      </c>
      <c r="AA212" s="289">
        <f>'PROX meta'!R122</f>
        <v>27.8186</v>
      </c>
      <c r="AB212" s="289">
        <f>'PROX meta'!S122</f>
        <v>3.1947000000000001</v>
      </c>
      <c r="AC212" s="289">
        <f>'PROX meta'!T122</f>
        <v>2.6972</v>
      </c>
      <c r="AD212" s="289">
        <f>'PROX meta'!U122</f>
        <v>3.7699999999999997E-2</v>
      </c>
      <c r="AE212" s="289">
        <f>'PROX meta'!V122</f>
        <v>0.36449999999999999</v>
      </c>
      <c r="AF212" s="290">
        <f>'DIST meta'!Q122</f>
        <v>0.13009999999999999</v>
      </c>
      <c r="AG212" s="291">
        <f>'DIST meta'!R122</f>
        <v>80.340500000000006</v>
      </c>
      <c r="AH212" s="291">
        <f>'DIST meta'!S122</f>
        <v>2.4186999999999999</v>
      </c>
      <c r="AI212" s="291">
        <f>'DIST meta'!T122</f>
        <v>3.6242999999999999</v>
      </c>
      <c r="AJ212" s="291">
        <f>'DIST meta'!U122</f>
        <v>5.74E-2</v>
      </c>
      <c r="AK212" s="291">
        <f>'DIST meta'!V122</f>
        <v>0.26529999999999998</v>
      </c>
    </row>
    <row r="213" spans="1:37" s="258" customFormat="1">
      <c r="A213" s="258" t="str">
        <f>'Full meta'!A123</f>
        <v>BITYA_12wSHAM_CB2KO_1c4</v>
      </c>
      <c r="B213" s="258">
        <f>'Full meta'!B123</f>
        <v>3705</v>
      </c>
      <c r="C213" s="279"/>
      <c r="D213" s="280">
        <f>'Full bone'!BF123*'Full bone'!BC123</f>
        <v>15.88</v>
      </c>
      <c r="E213" s="281">
        <f>'Full bone'!Q123</f>
        <v>0.54500000000000004</v>
      </c>
      <c r="F213" s="282">
        <f>'Full bone'!Z123</f>
        <v>655.05809999999997</v>
      </c>
      <c r="G213" s="283">
        <f>CORT!AE123</f>
        <v>644.9325</v>
      </c>
      <c r="H213" s="283">
        <f>CORT!AF123</f>
        <v>1387.5250000000001</v>
      </c>
      <c r="I213" s="284">
        <f>2*SQRT((MOI!$U123)/(PI()))</f>
        <v>1.6249326049671839</v>
      </c>
      <c r="J213" s="284">
        <f>2*SQRT((MOI!$U123-MOI!T123)/(PI()))</f>
        <v>1.199653334178274</v>
      </c>
      <c r="K213" s="284">
        <f>MOI!T123/MOI!U123</f>
        <v>0.45494437666665055</v>
      </c>
      <c r="L213" s="284">
        <f>CORT!Z123</f>
        <v>0.2034</v>
      </c>
      <c r="M213" s="285">
        <f>1-CORT!V123</f>
        <v>8.0000000000002292E-4</v>
      </c>
      <c r="N213" s="284">
        <f>CORT!AA123</f>
        <v>3.73E-2</v>
      </c>
      <c r="O213" s="284">
        <f>MOI!O123+MOI!P123</f>
        <v>0.51202999999999999</v>
      </c>
      <c r="P213" s="284">
        <f>MOI!R123</f>
        <v>0.32993</v>
      </c>
      <c r="Q213" s="286">
        <f>'Full meta'!Z123</f>
        <v>86.243300000000005</v>
      </c>
      <c r="R213" s="286">
        <f>'Full meta'!AA123</f>
        <v>1005.6242999999999</v>
      </c>
      <c r="S213" s="287">
        <f>'Full meta'!Q123</f>
        <v>7.5700000000000003E-2</v>
      </c>
      <c r="T213" s="286">
        <f>'Full meta'!R123</f>
        <v>51.9024</v>
      </c>
      <c r="U213" s="286">
        <f>'Full meta'!S123</f>
        <v>3.0278999999999998</v>
      </c>
      <c r="V213" s="286">
        <f>'Full meta'!T123</f>
        <v>2.6861000000000002</v>
      </c>
      <c r="W213" s="286">
        <f>'Full meta'!AK123</f>
        <v>1.8567</v>
      </c>
      <c r="X213" s="286">
        <f>'Full meta'!U123</f>
        <v>5.6399999999999999E-2</v>
      </c>
      <c r="Y213" s="286">
        <f>'Full meta'!V123</f>
        <v>0.37169999999999997</v>
      </c>
      <c r="Z213" s="288">
        <f>'PROX meta'!Q123</f>
        <v>1.5800000000000002E-2</v>
      </c>
      <c r="AA213" s="289">
        <f>'PROX meta'!R123</f>
        <v>8.5050000000000008</v>
      </c>
      <c r="AB213" s="289">
        <f>'PROX meta'!S123</f>
        <v>3.3441000000000001</v>
      </c>
      <c r="AC213" s="289">
        <f>'PROX meta'!T123</f>
        <v>2.109</v>
      </c>
      <c r="AD213" s="289">
        <f>'PROX meta'!U123</f>
        <v>3.4099999999999998E-2</v>
      </c>
      <c r="AE213" s="289">
        <f>'PROX meta'!V123</f>
        <v>0.47860000000000003</v>
      </c>
      <c r="AF213" s="290">
        <f>'DIST meta'!Q123</f>
        <v>0.1137</v>
      </c>
      <c r="AG213" s="291">
        <f>'DIST meta'!R123</f>
        <v>76.251900000000006</v>
      </c>
      <c r="AH213" s="291">
        <f>'DIST meta'!S123</f>
        <v>2.7039</v>
      </c>
      <c r="AI213" s="291">
        <f>'DIST meta'!T123</f>
        <v>3.2774000000000001</v>
      </c>
      <c r="AJ213" s="291">
        <f>'DIST meta'!U123</f>
        <v>5.8400000000000001E-2</v>
      </c>
      <c r="AK213" s="291">
        <f>'DIST meta'!V123</f>
        <v>0.29549999999999998</v>
      </c>
    </row>
    <row r="214" spans="1:37" s="258" customFormat="1">
      <c r="A214" s="258" t="str">
        <f>'Full meta'!A124</f>
        <v>BITYA_12wSHAM_CB2KO_1c5</v>
      </c>
      <c r="B214" s="258">
        <f>'Full meta'!B124</f>
        <v>3706</v>
      </c>
      <c r="C214" s="279"/>
      <c r="D214" s="280">
        <f>'Full bone'!BF124*'Full bone'!BC124</f>
        <v>16.059999999999999</v>
      </c>
      <c r="E214" s="281">
        <f>'Full bone'!Q124</f>
        <v>0.504</v>
      </c>
      <c r="F214" s="282">
        <f>'Full bone'!Z124</f>
        <v>587.73630000000003</v>
      </c>
      <c r="G214" s="283">
        <f>CORT!AE124</f>
        <v>588.83090000000004</v>
      </c>
      <c r="H214" s="283">
        <f>CORT!AF124</f>
        <v>1349.896</v>
      </c>
      <c r="I214" s="284">
        <f>2*SQRT((MOI!$U124)/(PI()))</f>
        <v>1.6643994336296308</v>
      </c>
      <c r="J214" s="284">
        <f>2*SQRT((MOI!$U124-MOI!T124)/(PI()))</f>
        <v>1.261470378330563</v>
      </c>
      <c r="K214" s="284">
        <f>MOI!T124/MOI!U124</f>
        <v>0.42556751067457815</v>
      </c>
      <c r="L214" s="284">
        <f>CORT!Z124</f>
        <v>0.1938</v>
      </c>
      <c r="M214" s="285">
        <f>1-CORT!V124</f>
        <v>0</v>
      </c>
      <c r="N214" s="284">
        <f>CORT!AA124</f>
        <v>0</v>
      </c>
      <c r="O214" s="284">
        <f>MOI!O124+MOI!P124</f>
        <v>0.53078999999999998</v>
      </c>
      <c r="P214" s="284">
        <f>MOI!R124</f>
        <v>0.33307999999999999</v>
      </c>
      <c r="Q214" s="286">
        <f>'Full meta'!Z124</f>
        <v>77.486000000000004</v>
      </c>
      <c r="R214" s="286">
        <f>'Full meta'!AA124</f>
        <v>999.05629999999996</v>
      </c>
      <c r="S214" s="287">
        <f>'Full meta'!Q124</f>
        <v>6.9800000000000001E-2</v>
      </c>
      <c r="T214" s="286">
        <f>'Full meta'!R124</f>
        <v>52.706800000000001</v>
      </c>
      <c r="U214" s="286">
        <f>'Full meta'!S124</f>
        <v>3.2458</v>
      </c>
      <c r="V214" s="286">
        <f>'Full meta'!T124</f>
        <v>2.9889000000000001</v>
      </c>
      <c r="W214" s="286">
        <f>'Full meta'!AK124</f>
        <v>1.8372999999999999</v>
      </c>
      <c r="X214" s="286">
        <f>'Full meta'!U124</f>
        <v>5.3100000000000001E-2</v>
      </c>
      <c r="Y214" s="286">
        <f>'Full meta'!V124</f>
        <v>0.32919999999999999</v>
      </c>
      <c r="Z214" s="288">
        <f>'PROX meta'!Q124</f>
        <v>1.7600000000000001E-2</v>
      </c>
      <c r="AA214" s="289">
        <f>'PROX meta'!R124</f>
        <v>6.1501000000000001</v>
      </c>
      <c r="AB214" s="289">
        <f>'PROX meta'!S124</f>
        <v>3.5072999999999999</v>
      </c>
      <c r="AC214" s="289">
        <f>'PROX meta'!T124</f>
        <v>2.5741999999999998</v>
      </c>
      <c r="AD214" s="289">
        <f>'PROX meta'!U124</f>
        <v>3.2199999999999999E-2</v>
      </c>
      <c r="AE214" s="289">
        <f>'PROX meta'!V124</f>
        <v>0.37930000000000003</v>
      </c>
      <c r="AF214" s="290">
        <f>'DIST meta'!Q124</f>
        <v>0.10100000000000001</v>
      </c>
      <c r="AG214" s="291">
        <f>'DIST meta'!R124</f>
        <v>76.763300000000001</v>
      </c>
      <c r="AH214" s="291">
        <f>'DIST meta'!S124</f>
        <v>2.8323</v>
      </c>
      <c r="AI214" s="291">
        <f>'DIST meta'!T124</f>
        <v>3.3489</v>
      </c>
      <c r="AJ214" s="291">
        <f>'DIST meta'!U124</f>
        <v>5.5300000000000002E-2</v>
      </c>
      <c r="AK214" s="291">
        <f>'DIST meta'!V124</f>
        <v>0.29320000000000002</v>
      </c>
    </row>
    <row r="215" spans="1:37" s="258" customFormat="1">
      <c r="A215" s="258" t="str">
        <f>'Full meta'!A125</f>
        <v>BITYA_12wSHAM_CB2KO_2c1</v>
      </c>
      <c r="B215" s="258">
        <f>'Full meta'!B125</f>
        <v>3707</v>
      </c>
      <c r="C215" s="279"/>
      <c r="D215" s="280">
        <f>'Full bone'!BF125*'Full bone'!BC125</f>
        <v>15.620000000000001</v>
      </c>
      <c r="E215" s="281">
        <f>'Full bone'!Q125</f>
        <v>0.53100000000000003</v>
      </c>
      <c r="F215" s="282">
        <f>'Full bone'!Z125</f>
        <v>615.65009999999995</v>
      </c>
      <c r="G215" s="283">
        <f>CORT!AE125</f>
        <v>622.35500000000002</v>
      </c>
      <c r="H215" s="283">
        <f>CORT!AF125</f>
        <v>1341.412</v>
      </c>
      <c r="I215" s="284">
        <f>2*SQRT((MOI!$U125)/(PI()))</f>
        <v>1.6262328018995187</v>
      </c>
      <c r="J215" s="284">
        <f>2*SQRT((MOI!$U125-MOI!T125)/(PI()))</f>
        <v>1.198926096149701</v>
      </c>
      <c r="K215" s="284">
        <f>MOI!T125/MOI!U125</f>
        <v>0.45647516477379407</v>
      </c>
      <c r="L215" s="284">
        <f>CORT!Z125</f>
        <v>0.2019</v>
      </c>
      <c r="M215" s="285">
        <f>1-CORT!V125</f>
        <v>6.0000000000004494E-4</v>
      </c>
      <c r="N215" s="284" t="str">
        <f>CORT!AA125</f>
        <v>!    0.019</v>
      </c>
      <c r="O215" s="284">
        <f>MOI!O125+MOI!P125</f>
        <v>0.52490999999999999</v>
      </c>
      <c r="P215" s="284">
        <f>MOI!R125</f>
        <v>0.34399000000000002</v>
      </c>
      <c r="Q215" s="286">
        <f>'Full meta'!Z125</f>
        <v>71.602099999999993</v>
      </c>
      <c r="R215" s="286">
        <f>'Full meta'!AA125</f>
        <v>983.59410000000003</v>
      </c>
      <c r="S215" s="287">
        <f>'Full meta'!Q125</f>
        <v>6.7599999999999993E-2</v>
      </c>
      <c r="T215" s="286">
        <f>'Full meta'!R125</f>
        <v>33.044199999999996</v>
      </c>
      <c r="U215" s="286">
        <f>'Full meta'!S125</f>
        <v>3.0116000000000001</v>
      </c>
      <c r="V215" s="286">
        <f>'Full meta'!T125</f>
        <v>2.8117000000000001</v>
      </c>
      <c r="W215" s="286">
        <f>'Full meta'!AK125</f>
        <v>1.6758</v>
      </c>
      <c r="X215" s="286">
        <f>'Full meta'!U125</f>
        <v>5.5199999999999999E-2</v>
      </c>
      <c r="Y215" s="286">
        <f>'Full meta'!V125</f>
        <v>0.35549999999999998</v>
      </c>
      <c r="Z215" s="288">
        <f>'PROX meta'!Q125</f>
        <v>1.6299999999999999E-2</v>
      </c>
      <c r="AA215" s="289">
        <f>'PROX meta'!R125</f>
        <v>1.4271</v>
      </c>
      <c r="AB215" s="289">
        <f>'PROX meta'!S125</f>
        <v>4.2088000000000001</v>
      </c>
      <c r="AC215" s="289">
        <f>'PROX meta'!T125</f>
        <v>2.3435000000000001</v>
      </c>
      <c r="AD215" s="289">
        <f>'PROX meta'!U125</f>
        <v>5.1200000000000002E-2</v>
      </c>
      <c r="AE215" s="289">
        <f>'PROX meta'!V125</f>
        <v>0.42920000000000003</v>
      </c>
      <c r="AF215" s="290">
        <f>'DIST meta'!Q125</f>
        <v>9.9199999999999997E-2</v>
      </c>
      <c r="AG215" s="291">
        <f>'DIST meta'!R125</f>
        <v>52.666800000000002</v>
      </c>
      <c r="AH215" s="291">
        <f>'DIST meta'!S125</f>
        <v>2.6053999999999999</v>
      </c>
      <c r="AI215" s="291">
        <f>'DIST meta'!T125</f>
        <v>3.2130999999999998</v>
      </c>
      <c r="AJ215" s="291">
        <f>'DIST meta'!U125</f>
        <v>5.5500000000000001E-2</v>
      </c>
      <c r="AK215" s="291">
        <f>'DIST meta'!V125</f>
        <v>0.30659999999999998</v>
      </c>
    </row>
    <row r="216" spans="1:37" s="258" customFormat="1">
      <c r="A216" s="258" t="str">
        <f>'Full meta'!A126</f>
        <v>BITYA_12wSHAM_CB2KO_2c2</v>
      </c>
      <c r="B216" s="258">
        <f>'Full meta'!B126</f>
        <v>3708</v>
      </c>
      <c r="C216" s="279"/>
      <c r="D216" s="280">
        <f>'Full bone'!BF126*'Full bone'!BC126</f>
        <v>15.870000000000001</v>
      </c>
      <c r="E216" s="281">
        <f>'Full bone'!Q126</f>
        <v>0.51900000000000002</v>
      </c>
      <c r="F216" s="282">
        <f>'Full bone'!Z126</f>
        <v>627.41780000000006</v>
      </c>
      <c r="G216" s="283">
        <f>CORT!AE126</f>
        <v>635.49099999999999</v>
      </c>
      <c r="H216" s="283">
        <f>CORT!AF126</f>
        <v>1378.4939999999999</v>
      </c>
      <c r="I216" s="284">
        <f>2*SQRT((MOI!$U126)/(PI()))</f>
        <v>1.7054882805685252</v>
      </c>
      <c r="J216" s="284">
        <f>2*SQRT((MOI!$U126-MOI!T126)/(PI()))</f>
        <v>1.2618034131769413</v>
      </c>
      <c r="K216" s="284">
        <f>MOI!T126/MOI!U126</f>
        <v>0.45262379184759777</v>
      </c>
      <c r="L216" s="284">
        <f>CORT!Z126</f>
        <v>0.21199999999999999</v>
      </c>
      <c r="M216" s="285">
        <f>1-CORT!V126</f>
        <v>0</v>
      </c>
      <c r="N216" s="284" t="str">
        <f>CORT!AA126</f>
        <v>!    0.000</v>
      </c>
      <c r="O216" s="284">
        <f>MOI!O126+MOI!P126</f>
        <v>0.62768999999999997</v>
      </c>
      <c r="P216" s="284">
        <f>MOI!R126</f>
        <v>0.37429000000000001</v>
      </c>
      <c r="Q216" s="286">
        <f>'Full meta'!Z126</f>
        <v>64.623699999999999</v>
      </c>
      <c r="R216" s="286">
        <f>'Full meta'!AA126</f>
        <v>1008.361</v>
      </c>
      <c r="S216" s="287">
        <f>'Full meta'!Q126</f>
        <v>5.6000000000000001E-2</v>
      </c>
      <c r="T216" s="286">
        <f>'Full meta'!R126</f>
        <v>36.662599999999998</v>
      </c>
      <c r="U216" s="286">
        <f>'Full meta'!S126</f>
        <v>3.3788</v>
      </c>
      <c r="V216" s="286">
        <f>'Full meta'!T126</f>
        <v>2.5224000000000002</v>
      </c>
      <c r="W216" s="286">
        <f>'Full meta'!AK126</f>
        <v>1.4287000000000001</v>
      </c>
      <c r="X216" s="286">
        <f>'Full meta'!U126</f>
        <v>5.5599999999999997E-2</v>
      </c>
      <c r="Y216" s="286">
        <f>'Full meta'!V126</f>
        <v>0.39739999999999998</v>
      </c>
      <c r="Z216" s="288">
        <f>'PROX meta'!Q126</f>
        <v>1.34E-2</v>
      </c>
      <c r="AA216" s="289">
        <f>'PROX meta'!R126</f>
        <v>12.9331</v>
      </c>
      <c r="AB216" s="289">
        <f>'PROX meta'!S126</f>
        <v>3.3155000000000001</v>
      </c>
      <c r="AC216" s="289">
        <f>'PROX meta'!T126</f>
        <v>2.2017000000000002</v>
      </c>
      <c r="AD216" s="289">
        <f>'PROX meta'!U126</f>
        <v>3.0700000000000002E-2</v>
      </c>
      <c r="AE216" s="289">
        <f>'PROX meta'!V126</f>
        <v>0.4501</v>
      </c>
      <c r="AF216" s="290">
        <f>'DIST meta'!Q126</f>
        <v>8.2699999999999996E-2</v>
      </c>
      <c r="AG216" s="291">
        <f>'DIST meta'!R126</f>
        <v>50.244100000000003</v>
      </c>
      <c r="AH216" s="291">
        <f>'DIST meta'!S126</f>
        <v>3.0465</v>
      </c>
      <c r="AI216" s="291">
        <f>'DIST meta'!T126</f>
        <v>2.8302</v>
      </c>
      <c r="AJ216" s="291">
        <f>'DIST meta'!U126</f>
        <v>5.8200000000000002E-2</v>
      </c>
      <c r="AK216" s="291">
        <f>'DIST meta'!V126</f>
        <v>0.35709999999999997</v>
      </c>
    </row>
    <row r="217" spans="1:37" s="258" customFormat="1">
      <c r="A217" s="258" t="str">
        <f>'Full meta'!A127</f>
        <v>BITYA_12wSHAM_CB2KO_2c3</v>
      </c>
      <c r="B217" s="258">
        <f>'Full meta'!B127</f>
        <v>3709</v>
      </c>
      <c r="C217" s="279"/>
      <c r="D217" s="280">
        <f>'Full bone'!BF127*'Full bone'!BC127</f>
        <v>15.93</v>
      </c>
      <c r="E217" s="281">
        <f>'Full bone'!Q127</f>
        <v>0.52600000000000002</v>
      </c>
      <c r="F217" s="282">
        <f>'Full bone'!Z127</f>
        <v>634.2595</v>
      </c>
      <c r="G217" s="283">
        <f>CORT!AE127</f>
        <v>636.31200000000001</v>
      </c>
      <c r="H217" s="283">
        <f>CORT!AF127</f>
        <v>1386.43</v>
      </c>
      <c r="I217" s="284">
        <f>2*SQRT((MOI!$U127)/(PI()))</f>
        <v>1.612635039344479</v>
      </c>
      <c r="J217" s="284">
        <f>2*SQRT((MOI!$U127-MOI!T127)/(PI()))</f>
        <v>1.1951021678928191</v>
      </c>
      <c r="K217" s="284">
        <f>MOI!T127/MOI!U127</f>
        <v>0.45079069767441859</v>
      </c>
      <c r="L217" s="284">
        <f>CORT!Z127</f>
        <v>0.19939999999999999</v>
      </c>
      <c r="M217" s="285">
        <f>1-CORT!V127</f>
        <v>1.9999999999997797E-4</v>
      </c>
      <c r="N217" s="284" t="str">
        <f>CORT!AA127</f>
        <v>!    0.010</v>
      </c>
      <c r="O217" s="284">
        <f>MOI!O127+MOI!P127</f>
        <v>0.48924999999999996</v>
      </c>
      <c r="P217" s="284">
        <f>MOI!R127</f>
        <v>0.31476999999999999</v>
      </c>
      <c r="Q217" s="286">
        <f>'Full meta'!Z127</f>
        <v>76.8018</v>
      </c>
      <c r="R217" s="286">
        <f>'Full meta'!AA127</f>
        <v>1006.582</v>
      </c>
      <c r="S217" s="287">
        <f>'Full meta'!Q127</f>
        <v>6.8400000000000002E-2</v>
      </c>
      <c r="T217" s="286">
        <f>'Full meta'!R127</f>
        <v>53.535699999999999</v>
      </c>
      <c r="U217" s="286">
        <f>'Full meta'!S127</f>
        <v>3.0800999999999998</v>
      </c>
      <c r="V217" s="286">
        <f>'Full meta'!T127</f>
        <v>3.0116999999999998</v>
      </c>
      <c r="W217" s="286">
        <f>'Full meta'!AK127</f>
        <v>1.8084</v>
      </c>
      <c r="X217" s="286">
        <f>'Full meta'!U127</f>
        <v>5.1799999999999999E-2</v>
      </c>
      <c r="Y217" s="286">
        <f>'Full meta'!V127</f>
        <v>0.3306</v>
      </c>
      <c r="Z217" s="288">
        <f>'PROX meta'!Q127</f>
        <v>2.4799999999999999E-2</v>
      </c>
      <c r="AA217" s="289">
        <f>'PROX meta'!R127</f>
        <v>22.3767</v>
      </c>
      <c r="AB217" s="289">
        <f>'PROX meta'!S127</f>
        <v>3.3773</v>
      </c>
      <c r="AC217" s="289">
        <f>'PROX meta'!T127</f>
        <v>2.6835</v>
      </c>
      <c r="AD217" s="289">
        <f>'PROX meta'!U127</f>
        <v>4.0399999999999998E-2</v>
      </c>
      <c r="AE217" s="289">
        <f>'PROX meta'!V127</f>
        <v>0.36919999999999997</v>
      </c>
      <c r="AF217" s="290">
        <f>'DIST meta'!Q127</f>
        <v>9.3299999999999994E-2</v>
      </c>
      <c r="AG217" s="291">
        <f>'DIST meta'!R127</f>
        <v>65.863500000000002</v>
      </c>
      <c r="AH217" s="291">
        <f>'DIST meta'!S127</f>
        <v>2.7726999999999999</v>
      </c>
      <c r="AI217" s="291">
        <f>'DIST meta'!T127</f>
        <v>3.2507000000000001</v>
      </c>
      <c r="AJ217" s="291">
        <f>'DIST meta'!U127</f>
        <v>5.3499999999999999E-2</v>
      </c>
      <c r="AK217" s="291">
        <f>'DIST meta'!V127</f>
        <v>0.30659999999999998</v>
      </c>
    </row>
    <row r="218" spans="1:37" s="258" customFormat="1">
      <c r="A218" s="258" t="str">
        <f>'Full meta'!A128</f>
        <v>BITYA_12wSHAM_CB2KO_2c4</v>
      </c>
      <c r="B218" s="258">
        <f>'Full meta'!B128</f>
        <v>3710</v>
      </c>
      <c r="C218" s="279"/>
      <c r="D218" s="280">
        <f>'Full bone'!BF128*'Full bone'!BC128</f>
        <v>15.84</v>
      </c>
      <c r="E218" s="281">
        <f>'Full bone'!Q128</f>
        <v>0.505</v>
      </c>
      <c r="F218" s="282">
        <f>'Full bone'!Z128</f>
        <v>592.38850000000002</v>
      </c>
      <c r="G218" s="283">
        <f>CORT!AE128</f>
        <v>587.0521</v>
      </c>
      <c r="H218" s="283">
        <f>CORT!AF128</f>
        <v>1347.296</v>
      </c>
      <c r="I218" s="284">
        <f>2*SQRT((MOI!$U128)/(PI()))</f>
        <v>1.6085400238844272</v>
      </c>
      <c r="J218" s="284">
        <f>2*SQRT((MOI!$U128-MOI!T128)/(PI()))</f>
        <v>1.216395882326673</v>
      </c>
      <c r="K218" s="284">
        <f>MOI!T128/MOI!U128</f>
        <v>0.42814471443896579</v>
      </c>
      <c r="L218" s="284">
        <f>CORT!Z128</f>
        <v>0.18679999999999999</v>
      </c>
      <c r="M218" s="285">
        <f>1-CORT!V128</f>
        <v>1.0999999999999899E-3</v>
      </c>
      <c r="N218" s="284" t="str">
        <f>CORT!AA128</f>
        <v>!    0.000</v>
      </c>
      <c r="O218" s="284">
        <f>MOI!O128+MOI!P128</f>
        <v>0.46289999999999998</v>
      </c>
      <c r="P218" s="284">
        <f>MOI!R128</f>
        <v>0.29442000000000002</v>
      </c>
      <c r="Q218" s="286">
        <f>'Full meta'!Z128</f>
        <v>58.329300000000003</v>
      </c>
      <c r="R218" s="286">
        <f>'Full meta'!AA128</f>
        <v>1000.2877</v>
      </c>
      <c r="S218" s="287">
        <f>'Full meta'!Q128</f>
        <v>5.3100000000000001E-2</v>
      </c>
      <c r="T218" s="286">
        <f>'Full meta'!R128</f>
        <v>38.161099999999998</v>
      </c>
      <c r="U218" s="286">
        <f>'Full meta'!S128</f>
        <v>3.4028999999999998</v>
      </c>
      <c r="V218" s="286">
        <f>'Full meta'!T128</f>
        <v>2.7528999999999999</v>
      </c>
      <c r="W218" s="286">
        <f>'Full meta'!AK128</f>
        <v>1.4818</v>
      </c>
      <c r="X218" s="286">
        <f>'Full meta'!U128</f>
        <v>5.0200000000000002E-2</v>
      </c>
      <c r="Y218" s="286">
        <f>'Full meta'!V128</f>
        <v>0.36070000000000002</v>
      </c>
      <c r="Z218" s="288">
        <f>'PROX meta'!Q128</f>
        <v>1.21E-2</v>
      </c>
      <c r="AA218" s="289">
        <f>'PROX meta'!R128</f>
        <v>7.4459999999999997</v>
      </c>
      <c r="AB218" s="289">
        <f>'PROX meta'!S128</f>
        <v>3.2471000000000001</v>
      </c>
      <c r="AC218" s="289">
        <f>'PROX meta'!T128</f>
        <v>2.2239</v>
      </c>
      <c r="AD218" s="289">
        <f>'PROX meta'!U128</f>
        <v>2.5999999999999999E-2</v>
      </c>
      <c r="AE218" s="289">
        <f>'PROX meta'!V128</f>
        <v>0.44629999999999997</v>
      </c>
      <c r="AF218" s="290">
        <f>'DIST meta'!Q128</f>
        <v>7.9000000000000001E-2</v>
      </c>
      <c r="AG218" s="291">
        <f>'DIST meta'!R128</f>
        <v>54.8887</v>
      </c>
      <c r="AH218" s="291">
        <f>'DIST meta'!S128</f>
        <v>3.1017000000000001</v>
      </c>
      <c r="AI218" s="291">
        <f>'DIST meta'!T128</f>
        <v>3.2608999999999999</v>
      </c>
      <c r="AJ218" s="291">
        <f>'DIST meta'!U128</f>
        <v>5.2499999999999998E-2</v>
      </c>
      <c r="AK218" s="291">
        <f>'DIST meta'!V128</f>
        <v>0.30099999999999999</v>
      </c>
    </row>
    <row r="219" spans="1:37" s="292" customFormat="1">
      <c r="A219" s="292" t="str">
        <f>'Full meta'!A129</f>
        <v>BITYA_12wSHAM_CB2KO_2c5</v>
      </c>
      <c r="B219" s="292">
        <f>'Full meta'!B129</f>
        <v>3711</v>
      </c>
      <c r="C219" s="293"/>
      <c r="D219" s="294">
        <f>'Full bone'!BF129*'Full bone'!BC129</f>
        <v>15.67</v>
      </c>
      <c r="E219" s="295">
        <f>'Full bone'!Q129</f>
        <v>0.52900000000000003</v>
      </c>
      <c r="F219" s="296">
        <f>'Full bone'!Z129</f>
        <v>629.47029999999995</v>
      </c>
      <c r="G219" s="297">
        <f>CORT!AE129</f>
        <v>626.59680000000003</v>
      </c>
      <c r="H219" s="297">
        <f>CORT!AF129</f>
        <v>1363.442</v>
      </c>
      <c r="I219" s="298">
        <f>2*SQRT((MOI!$U129)/(PI()))</f>
        <v>1.6225605909918406</v>
      </c>
      <c r="J219" s="298">
        <f>2*SQRT((MOI!$U129-MOI!T129)/(PI()))</f>
        <v>1.202181964110856</v>
      </c>
      <c r="K219" s="298">
        <f>MOI!T129/MOI!U129</f>
        <v>0.45104269436867661</v>
      </c>
      <c r="L219" s="298">
        <f>CORT!Z129</f>
        <v>0.19950000000000001</v>
      </c>
      <c r="M219" s="299">
        <f>1-CORT!V129</f>
        <v>0</v>
      </c>
      <c r="N219" s="298">
        <f>CORT!AA129</f>
        <v>0</v>
      </c>
      <c r="O219" s="298">
        <f>MOI!O129+MOI!P129</f>
        <v>0.50036999999999998</v>
      </c>
      <c r="P219" s="298">
        <f>MOI!R129</f>
        <v>0.32499</v>
      </c>
      <c r="Q219" s="300">
        <f>'Full meta'!Z129</f>
        <v>74.065200000000004</v>
      </c>
      <c r="R219" s="300">
        <f>'Full meta'!AA129</f>
        <v>1013.2868999999999</v>
      </c>
      <c r="S219" s="301">
        <f>'Full meta'!Q129</f>
        <v>6.8199999999999997E-2</v>
      </c>
      <c r="T219" s="300">
        <f>'Full meta'!R129</f>
        <v>49.293999999999997</v>
      </c>
      <c r="U219" s="300">
        <f>'Full meta'!S129</f>
        <v>3.2402000000000002</v>
      </c>
      <c r="V219" s="300">
        <f>'Full meta'!T129</f>
        <v>2.8424999999999998</v>
      </c>
      <c r="W219" s="300">
        <f>'Full meta'!AK129</f>
        <v>1.7745</v>
      </c>
      <c r="X219" s="300">
        <f>'Full meta'!U129</f>
        <v>5.5800000000000002E-2</v>
      </c>
      <c r="Y219" s="300">
        <f>'Full meta'!V129</f>
        <v>0.34960000000000002</v>
      </c>
      <c r="Z219" s="302">
        <f>'PROX meta'!Q129</f>
        <v>2.3199999999999998E-2</v>
      </c>
      <c r="AA219" s="303">
        <f>'PROX meta'!R129</f>
        <v>21.638999999999999</v>
      </c>
      <c r="AB219" s="303">
        <f>'PROX meta'!S129</f>
        <v>3.2259000000000002</v>
      </c>
      <c r="AC219" s="303">
        <f>'PROX meta'!T129</f>
        <v>2.3411</v>
      </c>
      <c r="AD219" s="303">
        <f>'PROX meta'!U129</f>
        <v>3.44E-2</v>
      </c>
      <c r="AE219" s="303">
        <f>'PROX meta'!V129</f>
        <v>0.43190000000000001</v>
      </c>
      <c r="AF219" s="304">
        <f>'DIST meta'!Q129</f>
        <v>9.5500000000000002E-2</v>
      </c>
      <c r="AG219" s="305">
        <f>'DIST meta'!R129</f>
        <v>61.32</v>
      </c>
      <c r="AH219" s="305">
        <f>'DIST meta'!S129</f>
        <v>2.9984000000000002</v>
      </c>
      <c r="AI219" s="305">
        <f>'DIST meta'!T129</f>
        <v>3.2591999999999999</v>
      </c>
      <c r="AJ219" s="305">
        <f>'DIST meta'!U129</f>
        <v>5.8999999999999997E-2</v>
      </c>
      <c r="AK219" s="305">
        <f>'DIST meta'!V129</f>
        <v>0.2994</v>
      </c>
    </row>
    <row r="220" spans="1:37" s="340" customFormat="1">
      <c r="A220" s="340" t="str">
        <f>'Full meta'!A135</f>
        <v>Bitya_CBD2_12w_sh1</v>
      </c>
      <c r="B220" s="340">
        <f>'Full meta'!B135</f>
        <v>3781</v>
      </c>
      <c r="C220" s="341"/>
      <c r="D220" s="342">
        <f>'Full bone'!BF135*'Full bone'!BC135</f>
        <v>15.1</v>
      </c>
      <c r="E220" s="343">
        <f>'Full bone'!Q135</f>
        <v>0.45800000000000002</v>
      </c>
      <c r="F220" s="344">
        <f>'Full bone'!Z135</f>
        <v>526.98239999999998</v>
      </c>
      <c r="G220" s="345">
        <f>CORT!AE135</f>
        <v>586.64160000000004</v>
      </c>
      <c r="H220" s="345">
        <f>CORT!AF135</f>
        <v>1351.538</v>
      </c>
      <c r="I220" s="346">
        <f>2*SQRT((MOI!$U135)/(PI()))</f>
        <v>1.396311659359063</v>
      </c>
      <c r="J220" s="346">
        <f>2*SQRT((MOI!$U135-MOI!T135)/(PI()))</f>
        <v>1.0588081444453776</v>
      </c>
      <c r="K220" s="346">
        <f>MOI!T135/MOI!U135</f>
        <v>0.42499738780627971</v>
      </c>
      <c r="L220" s="346">
        <f>CORT!Z135</f>
        <v>0.16220000000000001</v>
      </c>
      <c r="M220" s="347">
        <f>1-CORT!V135</f>
        <v>1.9999999999997797E-4</v>
      </c>
      <c r="N220" s="346" t="str">
        <f>CORT!AA135</f>
        <v>!    0.000</v>
      </c>
      <c r="O220" s="346">
        <f>MOI!O135+MOI!P135</f>
        <v>0.26255000000000001</v>
      </c>
      <c r="P220" s="346">
        <f>MOI!R135</f>
        <v>0.19333</v>
      </c>
      <c r="Q220" s="348">
        <f>'Full meta'!Z135</f>
        <v>34.109900000000003</v>
      </c>
      <c r="R220" s="348">
        <f>'Full meta'!AA135</f>
        <v>923.93489999999997</v>
      </c>
      <c r="S220" s="349">
        <f>'Full meta'!Q135</f>
        <v>3.3599999999999998E-2</v>
      </c>
      <c r="T220" s="348">
        <f>'Full meta'!R135</f>
        <v>25.189299999999999</v>
      </c>
      <c r="U220" s="348">
        <f>'Full meta'!S135</f>
        <v>3.3028</v>
      </c>
      <c r="V220" s="348">
        <f>'Full meta'!T135</f>
        <v>2.6682999999999999</v>
      </c>
      <c r="W220" s="348">
        <f>'Full meta'!AK135</f>
        <v>1.0851999999999999</v>
      </c>
      <c r="X220" s="348">
        <f>'Full meta'!U135</f>
        <v>0.04</v>
      </c>
      <c r="Y220" s="348">
        <f>'Full meta'!V135</f>
        <v>0.37240000000000001</v>
      </c>
      <c r="Z220" s="350">
        <f>'PROX meta'!Q135</f>
        <v>8.0000000000000002E-3</v>
      </c>
      <c r="AA220" s="351">
        <f>'PROX meta'!R135</f>
        <v>1.5546</v>
      </c>
      <c r="AB220" s="351">
        <f>'PROX meta'!S135</f>
        <v>3.3828999999999998</v>
      </c>
      <c r="AC220" s="351">
        <f>'PROX meta'!T135</f>
        <v>2.226</v>
      </c>
      <c r="AD220" s="351">
        <f>'PROX meta'!U135</f>
        <v>2.5000000000000001E-2</v>
      </c>
      <c r="AE220" s="351">
        <f>'PROX meta'!V135</f>
        <v>0.44359999999999999</v>
      </c>
      <c r="AF220" s="352">
        <f>'DIST meta'!Q135</f>
        <v>4.6800000000000001E-2</v>
      </c>
      <c r="AG220" s="353">
        <f>'DIST meta'!R135</f>
        <v>37.728200000000001</v>
      </c>
      <c r="AH220" s="353">
        <f>'DIST meta'!S135</f>
        <v>3.1101000000000001</v>
      </c>
      <c r="AI220" s="353">
        <f>'DIST meta'!T135</f>
        <v>2.9377</v>
      </c>
      <c r="AJ220" s="353">
        <f>'DIST meta'!U135</f>
        <v>4.1300000000000003E-2</v>
      </c>
      <c r="AK220" s="353">
        <f>'DIST meta'!V135</f>
        <v>0.3392</v>
      </c>
    </row>
    <row r="221" spans="1:37" s="340" customFormat="1">
      <c r="A221" s="340" t="str">
        <f>'Full meta'!A136</f>
        <v>Bitya_CBD2_12w_sh2</v>
      </c>
      <c r="B221" s="340">
        <f>'Full meta'!B136</f>
        <v>3782</v>
      </c>
      <c r="C221" s="341"/>
      <c r="D221" s="342">
        <f>'Full bone'!BF136*'Full bone'!BC136</f>
        <v>14.83</v>
      </c>
      <c r="E221" s="343">
        <f>'Full bone'!Q136</f>
        <v>0.45500000000000002</v>
      </c>
      <c r="F221" s="344">
        <f>'Full bone'!Z136</f>
        <v>532.45569999999998</v>
      </c>
      <c r="G221" s="345">
        <f>CORT!AE136</f>
        <v>574.87400000000002</v>
      </c>
      <c r="H221" s="345">
        <f>CORT!AF136</f>
        <v>1369.873</v>
      </c>
      <c r="I221" s="346">
        <f>2*SQRT((MOI!$U136)/(PI()))</f>
        <v>1.3831691897680516</v>
      </c>
      <c r="J221" s="346">
        <f>2*SQRT((MOI!$U136-MOI!T136)/(PI()))</f>
        <v>1.061228458961192</v>
      </c>
      <c r="K221" s="346">
        <f>MOI!T136/MOI!U136</f>
        <v>0.4113364257715012</v>
      </c>
      <c r="L221" s="346">
        <f>CORT!Z136</f>
        <v>0.1552</v>
      </c>
      <c r="M221" s="347">
        <f>1-CORT!V136</f>
        <v>9.9999999999988987E-5</v>
      </c>
      <c r="N221" s="346" t="str">
        <f>CORT!AA136</f>
        <v>!    0.000</v>
      </c>
      <c r="O221" s="346">
        <f>MOI!O136+MOI!P136</f>
        <v>0.24304000000000001</v>
      </c>
      <c r="P221" s="346">
        <f>MOI!R136</f>
        <v>0.18099999999999999</v>
      </c>
      <c r="Q221" s="348">
        <f>'Full meta'!Z136</f>
        <v>41.772599999999997</v>
      </c>
      <c r="R221" s="348">
        <f>'Full meta'!AA136</f>
        <v>923.66129999999998</v>
      </c>
      <c r="S221" s="349">
        <f>'Full meta'!Q136</f>
        <v>3.95E-2</v>
      </c>
      <c r="T221" s="348">
        <f>'Full meta'!R136</f>
        <v>30.258600000000001</v>
      </c>
      <c r="U221" s="348">
        <f>'Full meta'!S136</f>
        <v>3.2688000000000001</v>
      </c>
      <c r="V221" s="348">
        <f>'Full meta'!T136</f>
        <v>2.7014</v>
      </c>
      <c r="W221" s="348">
        <f>'Full meta'!AK136</f>
        <v>1.2521</v>
      </c>
      <c r="X221" s="348">
        <f>'Full meta'!U136</f>
        <v>4.1599999999999998E-2</v>
      </c>
      <c r="Y221" s="348">
        <f>'Full meta'!V136</f>
        <v>0.37169999999999997</v>
      </c>
      <c r="Z221" s="350">
        <f>'PROX meta'!Q136</f>
        <v>8.8000000000000005E-3</v>
      </c>
      <c r="AA221" s="351">
        <f>'PROX meta'!R136</f>
        <v>0.42349999999999999</v>
      </c>
      <c r="AB221" s="351">
        <f>'PROX meta'!S136</f>
        <v>3.5034000000000001</v>
      </c>
      <c r="AC221" s="351">
        <f>'PROX meta'!T136</f>
        <v>2.3108</v>
      </c>
      <c r="AD221" s="351">
        <f>'PROX meta'!U136</f>
        <v>2.5899999999999999E-2</v>
      </c>
      <c r="AE221" s="351">
        <f>'PROX meta'!V136</f>
        <v>0.43209999999999998</v>
      </c>
      <c r="AF221" s="352">
        <f>'DIST meta'!Q136</f>
        <v>5.3900000000000003E-2</v>
      </c>
      <c r="AG221" s="353">
        <f>'DIST meta'!R136</f>
        <v>43.990400000000001</v>
      </c>
      <c r="AH221" s="353">
        <f>'DIST meta'!S136</f>
        <v>3.05</v>
      </c>
      <c r="AI221" s="353">
        <f>'DIST meta'!T136</f>
        <v>3.0691000000000002</v>
      </c>
      <c r="AJ221" s="353">
        <f>'DIST meta'!U136</f>
        <v>4.2799999999999998E-2</v>
      </c>
      <c r="AK221" s="353">
        <f>'DIST meta'!V136</f>
        <v>0.32629999999999998</v>
      </c>
    </row>
    <row r="222" spans="1:37" s="340" customFormat="1">
      <c r="A222" s="340" t="str">
        <f>'Full meta'!A137</f>
        <v>Bitya_CBD2_12w_sh3</v>
      </c>
      <c r="B222" s="340">
        <f>'Full meta'!B137</f>
        <v>3783</v>
      </c>
      <c r="C222" s="341"/>
      <c r="D222" s="342">
        <f>'Full bone'!BF137*'Full bone'!BC137</f>
        <v>14.82</v>
      </c>
      <c r="E222" s="343">
        <f>'Full bone'!Q137</f>
        <v>0.47599999999999998</v>
      </c>
      <c r="F222" s="344">
        <f>'Full bone'!Z137</f>
        <v>565.70619999999997</v>
      </c>
      <c r="G222" s="345">
        <f>CORT!AE137</f>
        <v>623.72339999999997</v>
      </c>
      <c r="H222" s="345">
        <f>CORT!AF137</f>
        <v>1391.7670000000001</v>
      </c>
      <c r="I222" s="346">
        <f>2*SQRT((MOI!$U137)/(PI()))</f>
        <v>1.3773900377264519</v>
      </c>
      <c r="J222" s="346">
        <f>2*SQRT((MOI!$U137-MOI!T137)/(PI()))</f>
        <v>1.0325748373659049</v>
      </c>
      <c r="K222" s="346">
        <f>MOI!T137/MOI!U137</f>
        <v>0.43800920768291213</v>
      </c>
      <c r="L222" s="346">
        <f>CORT!Z137</f>
        <v>0.16689999999999999</v>
      </c>
      <c r="M222" s="347">
        <f>1-CORT!V137</f>
        <v>1.0000000000000009E-3</v>
      </c>
      <c r="N222" s="346" t="str">
        <f>CORT!AA137</f>
        <v>!    0.000</v>
      </c>
      <c r="O222" s="346">
        <f>MOI!O137+MOI!P137</f>
        <v>0.24887999999999999</v>
      </c>
      <c r="P222" s="346">
        <f>MOI!R137</f>
        <v>0.17954000000000001</v>
      </c>
      <c r="Q222" s="348">
        <f>'Full meta'!Z137</f>
        <v>29.5944</v>
      </c>
      <c r="R222" s="348">
        <f>'Full meta'!AA137</f>
        <v>958.28</v>
      </c>
      <c r="S222" s="349">
        <f>'Full meta'!Q137</f>
        <v>2.7099999999999999E-2</v>
      </c>
      <c r="T222" s="348">
        <f>'Full meta'!R137</f>
        <v>13.5901</v>
      </c>
      <c r="U222" s="348">
        <f>'Full meta'!S137</f>
        <v>3.6745999999999999</v>
      </c>
      <c r="V222" s="348">
        <f>'Full meta'!T137</f>
        <v>2.5299999999999998</v>
      </c>
      <c r="W222" s="348">
        <f>'Full meta'!AK137</f>
        <v>0.85029999999999994</v>
      </c>
      <c r="X222" s="348">
        <f>'Full meta'!U137</f>
        <v>4.1799999999999997E-2</v>
      </c>
      <c r="Y222" s="348">
        <f>'Full meta'!V137</f>
        <v>0.3972</v>
      </c>
      <c r="Z222" s="350">
        <f>'PROX meta'!Q137</f>
        <v>4.0000000000000001E-3</v>
      </c>
      <c r="AA222" s="351">
        <f>'PROX meta'!R137</f>
        <v>-1.7413000000000001</v>
      </c>
      <c r="AB222" s="351">
        <f>'PROX meta'!S137</f>
        <v>3.5579000000000001</v>
      </c>
      <c r="AC222" s="351">
        <f>'PROX meta'!T137</f>
        <v>2.1379000000000001</v>
      </c>
      <c r="AD222" s="351">
        <f>'PROX meta'!U137</f>
        <v>2.3699999999999999E-2</v>
      </c>
      <c r="AE222" s="351">
        <f>'PROX meta'!V137</f>
        <v>0.47439999999999999</v>
      </c>
      <c r="AF222" s="352">
        <f>'DIST meta'!Q137</f>
        <v>3.85E-2</v>
      </c>
      <c r="AG222" s="353">
        <f>'DIST meta'!R137</f>
        <v>20.2942</v>
      </c>
      <c r="AH222" s="353">
        <f>'DIST meta'!S137</f>
        <v>3.5202</v>
      </c>
      <c r="AI222" s="353">
        <f>'DIST meta'!T137</f>
        <v>2.7677999999999998</v>
      </c>
      <c r="AJ222" s="353">
        <f>'DIST meta'!U137</f>
        <v>4.2799999999999998E-2</v>
      </c>
      <c r="AK222" s="353">
        <f>'DIST meta'!V137</f>
        <v>0.3619</v>
      </c>
    </row>
    <row r="223" spans="1:37" s="340" customFormat="1">
      <c r="A223" s="340" t="str">
        <f>'Full meta'!A138</f>
        <v>Bitya_CBD2_12w_sh4</v>
      </c>
      <c r="B223" s="340">
        <f>'Full meta'!B138</f>
        <v>3784</v>
      </c>
      <c r="C223" s="341"/>
      <c r="D223" s="342">
        <f>'Full bone'!BF138*'Full bone'!BC138</f>
        <v>15.16</v>
      </c>
      <c r="E223" s="343">
        <f>'Full bone'!Q138</f>
        <v>0.46800000000000003</v>
      </c>
      <c r="F223" s="344">
        <f>'Full bone'!Z138</f>
        <v>551.20190000000002</v>
      </c>
      <c r="G223" s="345">
        <f>CORT!AE138</f>
        <v>577.88430000000005</v>
      </c>
      <c r="H223" s="345">
        <f>CORT!AF138</f>
        <v>1367.2729999999999</v>
      </c>
      <c r="I223" s="346">
        <f>2*SQRT((MOI!$U138)/(PI()))</f>
        <v>1.3860015018459313</v>
      </c>
      <c r="J223" s="346">
        <f>2*SQRT((MOI!$U138-MOI!T138)/(PI()))</f>
        <v>1.0619480823292768</v>
      </c>
      <c r="K223" s="346">
        <f>MOI!T138/MOI!U138</f>
        <v>0.41294449047224518</v>
      </c>
      <c r="L223" s="346">
        <f>CORT!Z138</f>
        <v>0.156</v>
      </c>
      <c r="M223" s="347">
        <f>1-CORT!V138</f>
        <v>8.0000000000002292E-4</v>
      </c>
      <c r="N223" s="346" t="str">
        <f>CORT!AA138</f>
        <v>!    0.000</v>
      </c>
      <c r="O223" s="346">
        <f>MOI!O138+MOI!P138</f>
        <v>0.24554999999999999</v>
      </c>
      <c r="P223" s="346">
        <f>MOI!R138</f>
        <v>0.18590000000000001</v>
      </c>
      <c r="Q223" s="348">
        <f>'Full meta'!Z138</f>
        <v>43.9619</v>
      </c>
      <c r="R223" s="348">
        <f>'Full meta'!AA138</f>
        <v>928.72410000000002</v>
      </c>
      <c r="S223" s="349">
        <f>'Full meta'!Q138</f>
        <v>3.9399999999999998E-2</v>
      </c>
      <c r="T223" s="348">
        <f>'Full meta'!R138</f>
        <v>39.335500000000003</v>
      </c>
      <c r="U223" s="348">
        <f>'Full meta'!S138</f>
        <v>3.2021999999999999</v>
      </c>
      <c r="V223" s="348">
        <f>'Full meta'!T138</f>
        <v>2.5455999999999999</v>
      </c>
      <c r="W223" s="348">
        <f>'Full meta'!AK138</f>
        <v>1.1937</v>
      </c>
      <c r="X223" s="348">
        <f>'Full meta'!U138</f>
        <v>4.2000000000000003E-2</v>
      </c>
      <c r="Y223" s="348">
        <f>'Full meta'!V138</f>
        <v>0.39340000000000003</v>
      </c>
      <c r="Z223" s="350">
        <f>'PROX meta'!Q138</f>
        <v>6.1000000000000004E-3</v>
      </c>
      <c r="AA223" s="351">
        <f>'PROX meta'!R138</f>
        <v>0</v>
      </c>
      <c r="AB223" s="351">
        <f>'PROX meta'!S138</f>
        <v>3.3837999999999999</v>
      </c>
      <c r="AC223" s="351">
        <f>'PROX meta'!T138</f>
        <v>2.4350000000000001</v>
      </c>
      <c r="AD223" s="351">
        <f>'PROX meta'!U138</f>
        <v>2.1999999999999999E-2</v>
      </c>
      <c r="AE223" s="351">
        <f>'PROX meta'!V138</f>
        <v>0.41210000000000002</v>
      </c>
      <c r="AF223" s="352">
        <f>'DIST meta'!Q138</f>
        <v>5.8099999999999999E-2</v>
      </c>
      <c r="AG223" s="353">
        <f>'DIST meta'!R138</f>
        <v>60.092500000000001</v>
      </c>
      <c r="AH223" s="353">
        <f>'DIST meta'!S138</f>
        <v>2.9157000000000002</v>
      </c>
      <c r="AI223" s="353">
        <f>'DIST meta'!T138</f>
        <v>2.6288</v>
      </c>
      <c r="AJ223" s="353">
        <f>'DIST meta'!U138</f>
        <v>4.3200000000000002E-2</v>
      </c>
      <c r="AK223" s="353">
        <f>'DIST meta'!V138</f>
        <v>0.37990000000000002</v>
      </c>
    </row>
    <row r="224" spans="1:37" s="340" customFormat="1">
      <c r="A224" s="340" t="str">
        <f>'Full meta'!A139</f>
        <v>Bitya_CBD2_12w_sh5</v>
      </c>
      <c r="B224" s="340">
        <f>'Full meta'!B139</f>
        <v>3785</v>
      </c>
      <c r="C224" s="341"/>
      <c r="D224" s="342">
        <f>'Full bone'!BF139*'Full bone'!BC139</f>
        <v>14.950000000000001</v>
      </c>
      <c r="E224" s="343">
        <f>'Full bone'!Q139</f>
        <v>0.45900000000000002</v>
      </c>
      <c r="F224" s="344">
        <f>'Full bone'!Z139</f>
        <v>540.11839999999995</v>
      </c>
      <c r="G224" s="345">
        <f>CORT!AE139</f>
        <v>575.42129999999997</v>
      </c>
      <c r="H224" s="345">
        <f>CORT!AF139</f>
        <v>1335.8019999999999</v>
      </c>
      <c r="I224" s="346">
        <f>2*SQRT((MOI!$U139)/(PI()))</f>
        <v>1.4446558758931631</v>
      </c>
      <c r="J224" s="346">
        <f>2*SQRT((MOI!$U139-MOI!T139)/(PI()))</f>
        <v>1.0991363016598588</v>
      </c>
      <c r="K224" s="346">
        <f>MOI!T139/MOI!U139</f>
        <v>0.42113900497208917</v>
      </c>
      <c r="L224" s="346">
        <f>CORT!Z139</f>
        <v>0.16769999999999999</v>
      </c>
      <c r="M224" s="347">
        <f>1-CORT!V139</f>
        <v>9.000000000000119E-4</v>
      </c>
      <c r="N224" s="346" t="str">
        <f>CORT!AA139</f>
        <v>!    0.010</v>
      </c>
      <c r="O224" s="346">
        <f>MOI!O139+MOI!P139</f>
        <v>0.29580000000000001</v>
      </c>
      <c r="P224" s="346">
        <f>MOI!R139</f>
        <v>0.21844</v>
      </c>
      <c r="Q224" s="348">
        <f>'Full meta'!Z139</f>
        <v>41.6357</v>
      </c>
      <c r="R224" s="348">
        <f>'Full meta'!AA139</f>
        <v>927.35580000000004</v>
      </c>
      <c r="S224" s="349">
        <f>'Full meta'!Q139</f>
        <v>3.7999999999999999E-2</v>
      </c>
      <c r="T224" s="348">
        <f>'Full meta'!R139</f>
        <v>29.079599999999999</v>
      </c>
      <c r="U224" s="348">
        <f>'Full meta'!S139</f>
        <v>3.3929</v>
      </c>
      <c r="V224" s="348">
        <f>'Full meta'!T139</f>
        <v>2.6221999999999999</v>
      </c>
      <c r="W224" s="348">
        <f>'Full meta'!AK139</f>
        <v>1.1618999999999999</v>
      </c>
      <c r="X224" s="348">
        <f>'Full meta'!U139</f>
        <v>4.0800000000000003E-2</v>
      </c>
      <c r="Y224" s="348">
        <f>'Full meta'!V139</f>
        <v>0.38440000000000002</v>
      </c>
      <c r="Z224" s="350">
        <f>'PROX meta'!Q139</f>
        <v>6.1999999999999998E-3</v>
      </c>
      <c r="AA224" s="351">
        <f>'PROX meta'!R139</f>
        <v>0.3503</v>
      </c>
      <c r="AB224" s="351">
        <f>'PROX meta'!S139</f>
        <v>3.4247999999999998</v>
      </c>
      <c r="AC224" s="351">
        <f>'PROX meta'!T139</f>
        <v>2.3898000000000001</v>
      </c>
      <c r="AD224" s="351">
        <f>'PROX meta'!U139</f>
        <v>2.23E-2</v>
      </c>
      <c r="AE224" s="351">
        <f>'PROX meta'!V139</f>
        <v>0.42309999999999998</v>
      </c>
      <c r="AF224" s="352">
        <f>'DIST meta'!Q139</f>
        <v>5.5500000000000001E-2</v>
      </c>
      <c r="AG224" s="353">
        <f>'DIST meta'!R139</f>
        <v>45.069800000000001</v>
      </c>
      <c r="AH224" s="353">
        <f>'DIST meta'!S139</f>
        <v>3.1223999999999998</v>
      </c>
      <c r="AI224" s="353">
        <f>'DIST meta'!T139</f>
        <v>2.9649000000000001</v>
      </c>
      <c r="AJ224" s="353">
        <f>'DIST meta'!U139</f>
        <v>4.2099999999999999E-2</v>
      </c>
      <c r="AK224" s="353">
        <f>'DIST meta'!V139</f>
        <v>0.33810000000000001</v>
      </c>
    </row>
    <row r="225" spans="1:37" s="340" customFormat="1">
      <c r="A225" s="340" t="str">
        <f>'Full meta'!A140</f>
        <v>Bitya_CBD2_12w_sh6</v>
      </c>
      <c r="B225" s="340">
        <f>'Full meta'!B140</f>
        <v>3762</v>
      </c>
      <c r="C225" s="341"/>
      <c r="D225" s="342"/>
      <c r="E225" s="343"/>
      <c r="F225" s="344"/>
      <c r="G225" s="345"/>
      <c r="H225" s="345"/>
      <c r="I225" s="346"/>
      <c r="J225" s="346"/>
      <c r="K225" s="346"/>
      <c r="L225" s="346"/>
      <c r="M225" s="347"/>
      <c r="N225" s="346"/>
      <c r="O225" s="346"/>
      <c r="P225" s="346"/>
      <c r="Q225" s="348"/>
      <c r="R225" s="348"/>
      <c r="S225" s="349"/>
      <c r="T225" s="348"/>
      <c r="U225" s="348"/>
      <c r="V225" s="348"/>
      <c r="W225" s="348"/>
      <c r="X225" s="348"/>
      <c r="Y225" s="348"/>
      <c r="Z225" s="350"/>
      <c r="AA225" s="351"/>
      <c r="AB225" s="351"/>
      <c r="AC225" s="351"/>
      <c r="AD225" s="351"/>
      <c r="AE225" s="351"/>
      <c r="AF225" s="352"/>
      <c r="AG225" s="353"/>
      <c r="AH225" s="353"/>
      <c r="AI225" s="353"/>
      <c r="AJ225" s="353"/>
      <c r="AK225" s="353"/>
    </row>
    <row r="226" spans="1:37" s="340" customFormat="1">
      <c r="A226" s="340" t="str">
        <f>'Full meta'!A141</f>
        <v>Bitya_CBD2_12w_sh7</v>
      </c>
      <c r="B226" s="340">
        <f>'Full meta'!B141</f>
        <v>3763</v>
      </c>
      <c r="C226" s="341"/>
      <c r="D226" s="342">
        <f>'Full bone'!BF141*'Full bone'!BC141</f>
        <v>15.040000000000001</v>
      </c>
      <c r="E226" s="343">
        <f>'Full bone'!Q141</f>
        <v>0.46600000000000003</v>
      </c>
      <c r="F226" s="344">
        <f>'Full bone'!Z141</f>
        <v>544.63390000000004</v>
      </c>
      <c r="G226" s="345">
        <f>CORT!AE141</f>
        <v>603.88260000000002</v>
      </c>
      <c r="H226" s="345">
        <f>CORT!AF141</f>
        <v>1358.106</v>
      </c>
      <c r="I226" s="346">
        <f>2*SQRT((MOI!$U141)/(PI()))</f>
        <v>1.3816264527898796</v>
      </c>
      <c r="J226" s="346">
        <f>2*SQRT((MOI!$U141-MOI!T141)/(PI()))</f>
        <v>1.0386238356023894</v>
      </c>
      <c r="K226" s="346">
        <f>MOI!T141/MOI!U141</f>
        <v>0.43488700941810521</v>
      </c>
      <c r="L226" s="346">
        <f>CORT!Z141</f>
        <v>0.16739999999999999</v>
      </c>
      <c r="M226" s="347">
        <f>1-CORT!V141</f>
        <v>1.9999999999997797E-4</v>
      </c>
      <c r="N226" s="346" t="str">
        <f>CORT!AA141</f>
        <v>!    0.000</v>
      </c>
      <c r="O226" s="346">
        <f>MOI!O141+MOI!P141</f>
        <v>0.25320999999999999</v>
      </c>
      <c r="P226" s="346">
        <f>MOI!R141</f>
        <v>0.18362999999999999</v>
      </c>
      <c r="Q226" s="348">
        <f>'Full meta'!Z141</f>
        <v>22.479099999999999</v>
      </c>
      <c r="R226" s="348">
        <f>'Full meta'!AA141</f>
        <v>882.61130000000003</v>
      </c>
      <c r="S226" s="349">
        <f>'Full meta'!Q141</f>
        <v>1.78E-2</v>
      </c>
      <c r="T226" s="348">
        <f>'Full meta'!R141</f>
        <v>8.2820999999999998</v>
      </c>
      <c r="U226" s="348">
        <f>'Full meta'!S141</f>
        <v>3.4525000000000001</v>
      </c>
      <c r="V226" s="348">
        <f>'Full meta'!T141</f>
        <v>2.4807000000000001</v>
      </c>
      <c r="W226" s="348">
        <f>'Full meta'!AK141</f>
        <v>0.67779999999999996</v>
      </c>
      <c r="X226" s="348">
        <f>'Full meta'!U141</f>
        <v>3.2199999999999999E-2</v>
      </c>
      <c r="Y226" s="348">
        <f>'Full meta'!V141</f>
        <v>0.40889999999999999</v>
      </c>
      <c r="Z226" s="350">
        <f>'PROX meta'!Q141</f>
        <v>6.1999999999999998E-3</v>
      </c>
      <c r="AA226" s="351">
        <f>'PROX meta'!R141</f>
        <v>0</v>
      </c>
      <c r="AB226" s="351">
        <f>'PROX meta'!S141</f>
        <v>3.49</v>
      </c>
      <c r="AC226" s="351">
        <f>'PROX meta'!T141</f>
        <v>2.4314</v>
      </c>
      <c r="AD226" s="351">
        <f>'PROX meta'!U141</f>
        <v>2.5100000000000001E-2</v>
      </c>
      <c r="AE226" s="351">
        <f>'PROX meta'!V141</f>
        <v>0.41310000000000002</v>
      </c>
      <c r="AF226" s="352">
        <f>'DIST meta'!Q141</f>
        <v>2.3400000000000001E-2</v>
      </c>
      <c r="AG226" s="353">
        <f>'DIST meta'!R141</f>
        <v>12.2585</v>
      </c>
      <c r="AH226" s="353">
        <f>'DIST meta'!S141</f>
        <v>3.3633999999999999</v>
      </c>
      <c r="AI226" s="353">
        <f>'DIST meta'!T141</f>
        <v>2.5127000000000002</v>
      </c>
      <c r="AJ226" s="353">
        <f>'DIST meta'!U141</f>
        <v>3.3099999999999997E-2</v>
      </c>
      <c r="AK226" s="353">
        <f>'DIST meta'!V141</f>
        <v>0.39660000000000001</v>
      </c>
    </row>
    <row r="227" spans="1:37" s="354" customFormat="1">
      <c r="A227" s="354" t="str">
        <f>'Full meta'!A142</f>
        <v>Bitya_CBD2_12w_sh8</v>
      </c>
      <c r="B227" s="354">
        <f>'Full meta'!B142</f>
        <v>3764</v>
      </c>
      <c r="C227" s="355"/>
      <c r="D227" s="356">
        <f>'Full bone'!BF142*'Full bone'!BC142</f>
        <v>15.25</v>
      </c>
      <c r="E227" s="357">
        <f>'Full bone'!Q142</f>
        <v>0.48199999999999998</v>
      </c>
      <c r="F227" s="358">
        <f>'Full bone'!Z142</f>
        <v>564.33780000000002</v>
      </c>
      <c r="G227" s="359">
        <f>CORT!AE142</f>
        <v>602.51430000000005</v>
      </c>
      <c r="H227" s="359">
        <f>CORT!AF142</f>
        <v>1342.096</v>
      </c>
      <c r="I227" s="360">
        <f>2*SQRT((MOI!$U142)/(PI()))</f>
        <v>1.412021246400752</v>
      </c>
      <c r="J227" s="360">
        <f>2*SQRT((MOI!$U142-MOI!T142)/(PI()))</f>
        <v>1.0597096517730535</v>
      </c>
      <c r="K227" s="360">
        <f>MOI!T142/MOI!U142</f>
        <v>0.43676281826135266</v>
      </c>
      <c r="L227" s="360">
        <f>CORT!Z142</f>
        <v>0.16639999999999999</v>
      </c>
      <c r="M227" s="361">
        <f>1-CORT!V142</f>
        <v>2.9999999999996696E-4</v>
      </c>
      <c r="N227" s="360" t="str">
        <f>CORT!AA142</f>
        <v>!    0.000</v>
      </c>
      <c r="O227" s="360">
        <f>MOI!O142+MOI!P142</f>
        <v>0.28428999999999999</v>
      </c>
      <c r="P227" s="360">
        <f>MOI!R142</f>
        <v>0.20394999999999999</v>
      </c>
      <c r="Q227" s="362">
        <f>'Full meta'!Z142</f>
        <v>54.908499999999997</v>
      </c>
      <c r="R227" s="362">
        <f>'Full meta'!AA142</f>
        <v>925.30319999999995</v>
      </c>
      <c r="S227" s="363">
        <f>'Full meta'!Q142</f>
        <v>4.4400000000000002E-2</v>
      </c>
      <c r="T227" s="362">
        <f>'Full meta'!R142</f>
        <v>45.604700000000001</v>
      </c>
      <c r="U227" s="362">
        <f>'Full meta'!S142</f>
        <v>3.2574999999999998</v>
      </c>
      <c r="V227" s="362">
        <f>'Full meta'!T142</f>
        <v>2.6539000000000001</v>
      </c>
      <c r="W227" s="362">
        <f>'Full meta'!AK142</f>
        <v>1.3398000000000001</v>
      </c>
      <c r="X227" s="362">
        <f>'Full meta'!U142</f>
        <v>4.4299999999999999E-2</v>
      </c>
      <c r="Y227" s="362">
        <f>'Full meta'!V142</f>
        <v>0.36770000000000003</v>
      </c>
      <c r="Z227" s="364">
        <f>'PROX meta'!Q142</f>
        <v>8.0999999999999996E-3</v>
      </c>
      <c r="AA227" s="365">
        <f>'PROX meta'!R142</f>
        <v>2.9413999999999998</v>
      </c>
      <c r="AB227" s="365">
        <f>'PROX meta'!S142</f>
        <v>3.3765999999999998</v>
      </c>
      <c r="AC227" s="365">
        <f>'PROX meta'!T142</f>
        <v>2.1703999999999999</v>
      </c>
      <c r="AD227" s="365">
        <f>'PROX meta'!U142</f>
        <v>2.23E-2</v>
      </c>
      <c r="AE227" s="365">
        <f>'PROX meta'!V142</f>
        <v>0.42599999999999999</v>
      </c>
      <c r="AF227" s="366">
        <f>'DIST meta'!Q142</f>
        <v>6.5699999999999995E-2</v>
      </c>
      <c r="AG227" s="367">
        <f>'DIST meta'!R142</f>
        <v>72.418400000000005</v>
      </c>
      <c r="AH227" s="367">
        <f>'DIST meta'!S142</f>
        <v>2.9493</v>
      </c>
      <c r="AI227" s="367">
        <f>'DIST meta'!T142</f>
        <v>3.0436000000000001</v>
      </c>
      <c r="AJ227" s="367">
        <f>'DIST meta'!U142</f>
        <v>4.5999999999999999E-2</v>
      </c>
      <c r="AK227" s="367">
        <f>'DIST meta'!V142</f>
        <v>0.33119999999999999</v>
      </c>
    </row>
    <row r="228" spans="1:37" s="340" customFormat="1">
      <c r="A228" s="340" t="str">
        <f>'Full meta'!A143</f>
        <v>Bitya_CBD2_12w_CBD1</v>
      </c>
      <c r="B228" s="340">
        <f>'Full meta'!B143</f>
        <v>3765</v>
      </c>
      <c r="C228" s="341"/>
      <c r="D228" s="342">
        <f>'Full bone'!BF143*'Full bone'!BC143</f>
        <v>15.290000000000001</v>
      </c>
      <c r="E228" s="343">
        <f>'Full bone'!Q143</f>
        <v>0.46899999999999997</v>
      </c>
      <c r="F228" s="344">
        <f>'Full bone'!Z143</f>
        <v>555.71730000000002</v>
      </c>
      <c r="G228" s="345">
        <f>CORT!AE143</f>
        <v>601.28269999999998</v>
      </c>
      <c r="H228" s="345">
        <f>CORT!AF143</f>
        <v>1376.8520000000001</v>
      </c>
      <c r="I228" s="346">
        <f>2*SQRT((MOI!$U143)/(PI()))</f>
        <v>1.4143097458387213</v>
      </c>
      <c r="J228" s="346">
        <f>2*SQRT((MOI!$U143-MOI!T143)/(PI()))</f>
        <v>1.070759891499079</v>
      </c>
      <c r="K228" s="346">
        <f>MOI!T143/MOI!U143</f>
        <v>0.42681459697901347</v>
      </c>
      <c r="L228" s="346">
        <f>CORT!Z143</f>
        <v>0.16689999999999999</v>
      </c>
      <c r="M228" s="347">
        <f>1-CORT!V143</f>
        <v>6.0000000000004494E-4</v>
      </c>
      <c r="N228" s="346" t="str">
        <f>CORT!AA143</f>
        <v>!    0.000</v>
      </c>
      <c r="O228" s="346">
        <f>MOI!O143+MOI!P143</f>
        <v>0.27088000000000001</v>
      </c>
      <c r="P228" s="346">
        <f>MOI!R143</f>
        <v>0.19122</v>
      </c>
      <c r="Q228" s="348">
        <f>'Full meta'!Z143</f>
        <v>9.48</v>
      </c>
      <c r="R228" s="348">
        <f>'Full meta'!AA143</f>
        <v>956.22749999999996</v>
      </c>
      <c r="S228" s="349">
        <f>'Full meta'!Q143</f>
        <v>1.7299999999999999E-2</v>
      </c>
      <c r="T228" s="348">
        <f>'Full meta'!R143</f>
        <v>8.3043999999999993</v>
      </c>
      <c r="U228" s="348">
        <f>'Full meta'!S143</f>
        <v>3.3477999999999999</v>
      </c>
      <c r="V228" s="348">
        <f>'Full meta'!T143</f>
        <v>1.7844</v>
      </c>
      <c r="W228" s="348">
        <f>'Full meta'!AK143</f>
        <v>0.48520000000000002</v>
      </c>
      <c r="X228" s="348">
        <f>'Full meta'!U143</f>
        <v>4.2599999999999999E-2</v>
      </c>
      <c r="Y228" s="348">
        <f>'Full meta'!V143</f>
        <v>0.55820000000000003</v>
      </c>
      <c r="Z228" s="350">
        <f>'PROX meta'!Q143</f>
        <v>2.0000000000000001E-4</v>
      </c>
      <c r="AA228" s="351">
        <f>'PROX meta'!R143</f>
        <v>-2.3372999999999999</v>
      </c>
      <c r="AB228" s="351">
        <f>'PROX meta'!S143</f>
        <v>4.0664999999999996</v>
      </c>
      <c r="AC228" s="351">
        <f>'PROX meta'!T143</f>
        <v>1.4650000000000001</v>
      </c>
      <c r="AD228" s="351">
        <f>'PROX meta'!U143</f>
        <v>1.84E-2</v>
      </c>
      <c r="AE228" s="351">
        <f>'PROX meta'!V143</f>
        <v>0.68569999999999998</v>
      </c>
      <c r="AF228" s="352">
        <f>'DIST meta'!Q143</f>
        <v>2.6200000000000001E-2</v>
      </c>
      <c r="AG228" s="353">
        <f>'DIST meta'!R143</f>
        <v>12.6562</v>
      </c>
      <c r="AH228" s="353">
        <f>'DIST meta'!S143</f>
        <v>3.2898000000000001</v>
      </c>
      <c r="AI228" s="353">
        <f>'DIST meta'!T143</f>
        <v>2.0005999999999999</v>
      </c>
      <c r="AJ228" s="353">
        <f>'DIST meta'!U143</f>
        <v>4.2700000000000002E-2</v>
      </c>
      <c r="AK228" s="353">
        <f>'DIST meta'!V143</f>
        <v>0.50239999999999996</v>
      </c>
    </row>
    <row r="229" spans="1:37" s="340" customFormat="1">
      <c r="A229" s="340" t="str">
        <f>'Full meta'!A144</f>
        <v>Bitya_CBD2_12w_CBD2</v>
      </c>
      <c r="B229" s="340">
        <f>'Full meta'!B144</f>
        <v>3766</v>
      </c>
      <c r="C229" s="341"/>
      <c r="D229" s="342">
        <f>'Full bone'!BF144*'Full bone'!BC144</f>
        <v>15.73</v>
      </c>
      <c r="E229" s="343">
        <f>'Full bone'!Q144</f>
        <v>0.45</v>
      </c>
      <c r="F229" s="344">
        <f>'Full bone'!Z144</f>
        <v>532.59249999999997</v>
      </c>
      <c r="G229" s="345">
        <f>CORT!AE144</f>
        <v>591.84130000000005</v>
      </c>
      <c r="H229" s="345">
        <f>CORT!AF144</f>
        <v>1383.693</v>
      </c>
      <c r="I229" s="346">
        <f>2*SQRT((MOI!$U144)/(PI()))</f>
        <v>1.4284941559404962</v>
      </c>
      <c r="J229" s="346">
        <f>2*SQRT((MOI!$U144-MOI!T144)/(PI()))</f>
        <v>1.088409300225353</v>
      </c>
      <c r="K229" s="346">
        <f>MOI!T144/MOI!U144</f>
        <v>0.41946614420845085</v>
      </c>
      <c r="L229" s="346">
        <f>CORT!Z144</f>
        <v>0.1653</v>
      </c>
      <c r="M229" s="347">
        <f>1-CORT!V144</f>
        <v>1.9999999999997797E-4</v>
      </c>
      <c r="N229" s="346" t="str">
        <f>CORT!AA144</f>
        <v>!    0.000</v>
      </c>
      <c r="O229" s="346">
        <f>MOI!O144+MOI!P144</f>
        <v>0.28132000000000001</v>
      </c>
      <c r="P229" s="346">
        <f>MOI!R144</f>
        <v>0.19549</v>
      </c>
      <c r="Q229" s="348">
        <f>'Full meta'!Z144</f>
        <v>13.858599999999999</v>
      </c>
      <c r="R229" s="348">
        <f>'Full meta'!AA144</f>
        <v>983.59410000000003</v>
      </c>
      <c r="S229" s="349">
        <f>'Full meta'!Q144</f>
        <v>2.1700000000000001E-2</v>
      </c>
      <c r="T229" s="348">
        <f>'Full meta'!R144</f>
        <v>13.1996</v>
      </c>
      <c r="U229" s="348">
        <f>'Full meta'!S144</f>
        <v>3.2360000000000002</v>
      </c>
      <c r="V229" s="348">
        <f>'Full meta'!T144</f>
        <v>1.8554999999999999</v>
      </c>
      <c r="W229" s="348">
        <f>'Full meta'!AK144</f>
        <v>0.51690000000000003</v>
      </c>
      <c r="X229" s="348">
        <f>'Full meta'!U144</f>
        <v>4.99E-2</v>
      </c>
      <c r="Y229" s="348">
        <f>'Full meta'!V144</f>
        <v>0.54559999999999997</v>
      </c>
      <c r="Z229" s="350">
        <f>'PROX meta'!Q144</f>
        <v>4.0000000000000002E-4</v>
      </c>
      <c r="AA229" s="351">
        <f>'PROX meta'!R144</f>
        <v>-1.9734</v>
      </c>
      <c r="AB229" s="351">
        <f>'PROX meta'!S144</f>
        <v>3.8209</v>
      </c>
      <c r="AC229" s="351">
        <f>'PROX meta'!T144</f>
        <v>1.6594</v>
      </c>
      <c r="AD229" s="351">
        <f>'PROX meta'!U144</f>
        <v>1.7500000000000002E-2</v>
      </c>
      <c r="AE229" s="351">
        <f>'PROX meta'!V144</f>
        <v>0.6048</v>
      </c>
      <c r="AF229" s="352">
        <f>'DIST meta'!Q144</f>
        <v>3.2300000000000002E-2</v>
      </c>
      <c r="AG229" s="353">
        <f>'DIST meta'!R144</f>
        <v>19.782800000000002</v>
      </c>
      <c r="AH229" s="353">
        <f>'DIST meta'!S144</f>
        <v>3.0173999999999999</v>
      </c>
      <c r="AI229" s="353">
        <f>'DIST meta'!T144</f>
        <v>1.9947999999999999</v>
      </c>
      <c r="AJ229" s="353">
        <f>'DIST meta'!U144</f>
        <v>5.0099999999999999E-2</v>
      </c>
      <c r="AK229" s="353">
        <f>'DIST meta'!V144</f>
        <v>0.50900000000000001</v>
      </c>
    </row>
    <row r="230" spans="1:37" s="340" customFormat="1">
      <c r="A230" s="340" t="str">
        <f>'Full meta'!A145</f>
        <v>Bitya_CBD2_12w_CBD3</v>
      </c>
      <c r="B230" s="340">
        <f>'Full meta'!B145</f>
        <v>3767</v>
      </c>
      <c r="C230" s="341"/>
      <c r="D230" s="342">
        <f>'Full bone'!BF145*'Full bone'!BC145</f>
        <v>15.66</v>
      </c>
      <c r="E230" s="343">
        <f>'Full bone'!Q145</f>
        <v>0.45800000000000002</v>
      </c>
      <c r="F230" s="344">
        <f>'Full bone'!Z145</f>
        <v>546.27589999999998</v>
      </c>
      <c r="G230" s="345">
        <f>CORT!AE145</f>
        <v>581.98929999999996</v>
      </c>
      <c r="H230" s="345">
        <f>CORT!AF145</f>
        <v>1382.0509999999999</v>
      </c>
      <c r="I230" s="346">
        <f>2*SQRT((MOI!$U145)/(PI()))</f>
        <v>1.398070439822235</v>
      </c>
      <c r="J230" s="346">
        <f>2*SQRT((MOI!$U145-MOI!T145)/(PI()))</f>
        <v>1.0734794745862664</v>
      </c>
      <c r="K230" s="346">
        <f>MOI!T145/MOI!U145</f>
        <v>0.41043813593548473</v>
      </c>
      <c r="L230" s="346">
        <f>CORT!Z145</f>
        <v>0.15579999999999999</v>
      </c>
      <c r="M230" s="347">
        <f>1-CORT!V145</f>
        <v>9.9999999999988987E-5</v>
      </c>
      <c r="N230" s="346" t="str">
        <f>CORT!AA145</f>
        <v>!    0.000</v>
      </c>
      <c r="O230" s="346">
        <f>MOI!O145+MOI!P145</f>
        <v>0.25529999999999997</v>
      </c>
      <c r="P230" s="346">
        <f>MOI!R145</f>
        <v>0.18071000000000001</v>
      </c>
      <c r="Q230" s="348">
        <f>'Full meta'!Z145</f>
        <v>28.3629</v>
      </c>
      <c r="R230" s="348">
        <f>'Full meta'!AA145</f>
        <v>975.65779999999995</v>
      </c>
      <c r="S230" s="349">
        <f>'Full meta'!Q145</f>
        <v>3.0200000000000001E-2</v>
      </c>
      <c r="T230" s="348">
        <f>'Full meta'!R145</f>
        <v>20.6252</v>
      </c>
      <c r="U230" s="348">
        <f>'Full meta'!S145</f>
        <v>2.7793000000000001</v>
      </c>
      <c r="V230" s="348">
        <f>'Full meta'!T145</f>
        <v>1.6460999999999999</v>
      </c>
      <c r="W230" s="348">
        <f>'Full meta'!AK145</f>
        <v>0.69750000000000001</v>
      </c>
      <c r="X230" s="348">
        <f>'Full meta'!U145</f>
        <v>5.1499999999999997E-2</v>
      </c>
      <c r="Y230" s="348">
        <f>'Full meta'!V145</f>
        <v>0.61280000000000001</v>
      </c>
      <c r="Z230" s="350">
        <f>'PROX meta'!Q145</f>
        <v>2.9999999999999997E-4</v>
      </c>
      <c r="AA230" s="351">
        <f>'PROX meta'!R145</f>
        <v>-1.5284</v>
      </c>
      <c r="AB230" s="351">
        <f>'PROX meta'!S145</f>
        <v>4.2972999999999999</v>
      </c>
      <c r="AC230" s="351">
        <f>'PROX meta'!T145</f>
        <v>1.2487999999999999</v>
      </c>
      <c r="AD230" s="351">
        <f>'PROX meta'!U145</f>
        <v>1.9400000000000001E-2</v>
      </c>
      <c r="AE230" s="351">
        <f>'PROX meta'!V145</f>
        <v>0.79400000000000004</v>
      </c>
      <c r="AF230" s="352">
        <f>'DIST meta'!Q145</f>
        <v>4.5900000000000003E-2</v>
      </c>
      <c r="AG230" s="353">
        <f>'DIST meta'!R145</f>
        <v>31.431899999999999</v>
      </c>
      <c r="AH230" s="353">
        <f>'DIST meta'!S145</f>
        <v>2.6798999999999999</v>
      </c>
      <c r="AI230" s="353">
        <f>'DIST meta'!T145</f>
        <v>2.1084999999999998</v>
      </c>
      <c r="AJ230" s="353">
        <f>'DIST meta'!U145</f>
        <v>5.16E-2</v>
      </c>
      <c r="AK230" s="353">
        <f>'DIST meta'!V145</f>
        <v>0.48070000000000002</v>
      </c>
    </row>
    <row r="231" spans="1:37" s="340" customFormat="1">
      <c r="A231" s="340" t="str">
        <f>'Full meta'!A146</f>
        <v>Bitya_CBD2_12w_CBD4</v>
      </c>
      <c r="B231" s="340">
        <f>'Full meta'!B146</f>
        <v>3768</v>
      </c>
      <c r="C231" s="341"/>
      <c r="D231" s="342">
        <f>'Full bone'!BF146*'Full bone'!BC146</f>
        <v>15.25</v>
      </c>
      <c r="E231" s="343">
        <f>'Full bone'!Q146</f>
        <v>0.437</v>
      </c>
      <c r="F231" s="344">
        <f>'Full bone'!Z146</f>
        <v>521.64589999999998</v>
      </c>
      <c r="G231" s="345">
        <f>CORT!AE146</f>
        <v>568.30600000000004</v>
      </c>
      <c r="H231" s="345">
        <f>CORT!AF146</f>
        <v>1392.3140000000001</v>
      </c>
      <c r="I231" s="346">
        <f>2*SQRT((MOI!$U146)/(PI()))</f>
        <v>1.4823011670892063</v>
      </c>
      <c r="J231" s="346">
        <f>2*SQRT((MOI!$U146-MOI!T146)/(PI()))</f>
        <v>1.1492640141092336</v>
      </c>
      <c r="K231" s="346">
        <f>MOI!T146/MOI!U146</f>
        <v>0.39887233512392145</v>
      </c>
      <c r="L231" s="346">
        <f>CORT!Z146</f>
        <v>0.1598</v>
      </c>
      <c r="M231" s="347">
        <f>1-CORT!V146</f>
        <v>9.9999999999988987E-5</v>
      </c>
      <c r="N231" s="346" t="str">
        <f>CORT!AA146</f>
        <v>!    0.000</v>
      </c>
      <c r="O231" s="346">
        <f>MOI!O146+MOI!P146</f>
        <v>0.31324000000000002</v>
      </c>
      <c r="P231" s="346">
        <f>MOI!R146</f>
        <v>0.21235000000000001</v>
      </c>
      <c r="Q231" s="348">
        <f>'Full meta'!Z146</f>
        <v>15.226900000000001</v>
      </c>
      <c r="R231" s="348">
        <f>'Full meta'!AA146</f>
        <v>943.09159999999997</v>
      </c>
      <c r="S231" s="349">
        <f>'Full meta'!Q146</f>
        <v>1.9599999999999999E-2</v>
      </c>
      <c r="T231" s="348">
        <f>'Full meta'!R146</f>
        <v>13.5479</v>
      </c>
      <c r="U231" s="348">
        <f>'Full meta'!S146</f>
        <v>3.2050000000000001</v>
      </c>
      <c r="V231" s="348">
        <f>'Full meta'!T146</f>
        <v>2.0329000000000002</v>
      </c>
      <c r="W231" s="348">
        <f>'Full meta'!AK146</f>
        <v>0.60040000000000004</v>
      </c>
      <c r="X231" s="348">
        <f>'Full meta'!U146</f>
        <v>3.9199999999999999E-2</v>
      </c>
      <c r="Y231" s="348">
        <f>'Full meta'!V146</f>
        <v>0.49419999999999997</v>
      </c>
      <c r="Z231" s="350">
        <f>'PROX meta'!Q146</f>
        <v>5.9999999999999995E-4</v>
      </c>
      <c r="AA231" s="351">
        <f>'PROX meta'!R146</f>
        <v>-2.2119</v>
      </c>
      <c r="AB231" s="351">
        <f>'PROX meta'!S146</f>
        <v>3.5394999999999999</v>
      </c>
      <c r="AC231" s="351">
        <f>'PROX meta'!T146</f>
        <v>2.0183</v>
      </c>
      <c r="AD231" s="351">
        <f>'PROX meta'!U146</f>
        <v>1.6500000000000001E-2</v>
      </c>
      <c r="AE231" s="351">
        <f>'PROX meta'!V146</f>
        <v>0.49540000000000001</v>
      </c>
      <c r="AF231" s="352">
        <f>'DIST meta'!Q146</f>
        <v>2.93E-2</v>
      </c>
      <c r="AG231" s="353">
        <f>'DIST meta'!R146</f>
        <v>20.487400000000001</v>
      </c>
      <c r="AH231" s="353">
        <f>'DIST meta'!S146</f>
        <v>3.0392000000000001</v>
      </c>
      <c r="AI231" s="353">
        <f>'DIST meta'!T146</f>
        <v>2.0785999999999998</v>
      </c>
      <c r="AJ231" s="353">
        <f>'DIST meta'!U146</f>
        <v>3.9399999999999998E-2</v>
      </c>
      <c r="AK231" s="353">
        <f>'DIST meta'!V146</f>
        <v>0.48380000000000001</v>
      </c>
    </row>
    <row r="232" spans="1:37" s="340" customFormat="1">
      <c r="A232" s="340" t="str">
        <f>'Full meta'!A147</f>
        <v>Bitya_CBD2_12w_CBD5</v>
      </c>
      <c r="B232" s="340">
        <f>'Full meta'!B147</f>
        <v>3769</v>
      </c>
      <c r="C232" s="341"/>
      <c r="D232" s="342">
        <f>'Full bone'!BF147*'Full bone'!BC147</f>
        <v>15.19</v>
      </c>
      <c r="E232" s="343">
        <f>'Full bone'!Q147</f>
        <v>0.44600000000000001</v>
      </c>
      <c r="F232" s="344">
        <f>'Full bone'!Z147</f>
        <v>517.54089999999997</v>
      </c>
      <c r="G232" s="345">
        <f>CORT!AE147</f>
        <v>589.78880000000004</v>
      </c>
      <c r="H232" s="345">
        <f>CORT!AF147</f>
        <v>1362.347</v>
      </c>
      <c r="I232" s="346">
        <f>2*SQRT((MOI!$U147)/(PI()))</f>
        <v>1.3703838637811234</v>
      </c>
      <c r="J232" s="346">
        <f>2*SQRT((MOI!$U147-MOI!T147)/(PI()))</f>
        <v>1.0412011382844115</v>
      </c>
      <c r="K232" s="346">
        <f>MOI!T147/MOI!U147</f>
        <v>0.42272228022834829</v>
      </c>
      <c r="L232" s="346">
        <f>CORT!Z147</f>
        <v>0.15820000000000001</v>
      </c>
      <c r="M232" s="347">
        <f>1-CORT!V147</f>
        <v>6.0000000000004494E-4</v>
      </c>
      <c r="N232" s="346" t="str">
        <f>CORT!AA147</f>
        <v>!    0.000</v>
      </c>
      <c r="O232" s="346">
        <f>MOI!O147+MOI!P147</f>
        <v>0.23730000000000001</v>
      </c>
      <c r="P232" s="346">
        <f>MOI!R147</f>
        <v>0.17762</v>
      </c>
      <c r="Q232" s="348">
        <f>'Full meta'!Z147</f>
        <v>7.1538000000000004</v>
      </c>
      <c r="R232" s="348">
        <f>'Full meta'!AA147</f>
        <v>899.30510000000004</v>
      </c>
      <c r="S232" s="349">
        <f>'Full meta'!Q147</f>
        <v>1.3899999999999999E-2</v>
      </c>
      <c r="T232" s="348">
        <f>'Full meta'!R147</f>
        <v>7.2904</v>
      </c>
      <c r="U232" s="348">
        <f>'Full meta'!S147</f>
        <v>3.661</v>
      </c>
      <c r="V232" s="348">
        <f>'Full meta'!T147</f>
        <v>1.7201</v>
      </c>
      <c r="W232" s="348">
        <f>'Full meta'!AK147</f>
        <v>0.3896</v>
      </c>
      <c r="X232" s="348">
        <f>'Full meta'!U147</f>
        <v>4.1300000000000003E-2</v>
      </c>
      <c r="Y232" s="348">
        <f>'Full meta'!V147</f>
        <v>0.58979999999999999</v>
      </c>
      <c r="Z232" s="350">
        <f>'PROX meta'!Q147</f>
        <v>5.9999999999999995E-4</v>
      </c>
      <c r="AA232" s="351">
        <f>'PROX meta'!R147</f>
        <v>-1.6506000000000001</v>
      </c>
      <c r="AB232" s="351">
        <f>'PROX meta'!S147</f>
        <v>4.6292</v>
      </c>
      <c r="AC232" s="351">
        <f>'PROX meta'!T147</f>
        <v>1.4367000000000001</v>
      </c>
      <c r="AD232" s="351">
        <f>'PROX meta'!U147</f>
        <v>2.0400000000000001E-2</v>
      </c>
      <c r="AE232" s="351">
        <f>'PROX meta'!V147</f>
        <v>0.71050000000000002</v>
      </c>
      <c r="AF232" s="352">
        <f>'DIST meta'!Q147</f>
        <v>2.0500000000000001E-2</v>
      </c>
      <c r="AG232" s="353">
        <f>'DIST meta'!R147</f>
        <v>10.9358</v>
      </c>
      <c r="AH232" s="353">
        <f>'DIST meta'!S147</f>
        <v>3.4788999999999999</v>
      </c>
      <c r="AI232" s="353">
        <f>'DIST meta'!T147</f>
        <v>1.8821000000000001</v>
      </c>
      <c r="AJ232" s="353">
        <f>'DIST meta'!U147</f>
        <v>4.1599999999999998E-2</v>
      </c>
      <c r="AK232" s="353">
        <f>'DIST meta'!V147</f>
        <v>0.53649999999999998</v>
      </c>
    </row>
    <row r="233" spans="1:37" s="340" customFormat="1">
      <c r="A233" s="340" t="str">
        <f>'Full meta'!A148</f>
        <v>Bitya_CBD2_12w_CBD6</v>
      </c>
      <c r="B233" s="340">
        <f>'Full meta'!B148</f>
        <v>3770</v>
      </c>
      <c r="C233" s="341"/>
      <c r="D233" s="342">
        <f>'Full bone'!BF148*'Full bone'!BC148</f>
        <v>15.31</v>
      </c>
      <c r="E233" s="343">
        <f>'Full bone'!Q148</f>
        <v>0.45100000000000001</v>
      </c>
      <c r="F233" s="344">
        <f>'Full bone'!Z148</f>
        <v>537.51859999999999</v>
      </c>
      <c r="G233" s="345">
        <f>CORT!AE148</f>
        <v>560.91700000000003</v>
      </c>
      <c r="H233" s="345">
        <f>CORT!AF148</f>
        <v>1376.8520000000001</v>
      </c>
      <c r="I233" s="346">
        <f>2*SQRT((MOI!$U148)/(PI()))</f>
        <v>1.4367904982482158</v>
      </c>
      <c r="J233" s="346">
        <f>2*SQRT((MOI!$U148-MOI!T148)/(PI()))</f>
        <v>1.1131790756738333</v>
      </c>
      <c r="K233" s="346">
        <f>MOI!T148/MOI!U148</f>
        <v>0.39973478891047581</v>
      </c>
      <c r="L233" s="346">
        <f>CORT!Z148</f>
        <v>0.1542</v>
      </c>
      <c r="M233" s="347">
        <f>1-CORT!V148</f>
        <v>7.0000000000003393E-4</v>
      </c>
      <c r="N233" s="346" t="str">
        <f>CORT!AA148</f>
        <v>!    0.000</v>
      </c>
      <c r="O233" s="346">
        <f>MOI!O148+MOI!P148</f>
        <v>0.27929999999999999</v>
      </c>
      <c r="P233" s="346">
        <f>MOI!R148</f>
        <v>0.19703999999999999</v>
      </c>
      <c r="Q233" s="348">
        <f>'Full meta'!Z148</f>
        <v>14.679600000000001</v>
      </c>
      <c r="R233" s="348">
        <f>'Full meta'!AA148</f>
        <v>974.15269999999998</v>
      </c>
      <c r="S233" s="349">
        <f>'Full meta'!Q148</f>
        <v>2.24E-2</v>
      </c>
      <c r="T233" s="348">
        <f>'Full meta'!R148</f>
        <v>12.347799999999999</v>
      </c>
      <c r="U233" s="348">
        <f>'Full meta'!S148</f>
        <v>2.9765000000000001</v>
      </c>
      <c r="V233" s="348">
        <f>'Full meta'!T148</f>
        <v>1.7891999999999999</v>
      </c>
      <c r="W233" s="348">
        <f>'Full meta'!AK148</f>
        <v>0.57520000000000004</v>
      </c>
      <c r="X233" s="348">
        <f>'Full meta'!U148</f>
        <v>4.6899999999999997E-2</v>
      </c>
      <c r="Y233" s="348">
        <f>'Full meta'!V148</f>
        <v>0.56030000000000002</v>
      </c>
      <c r="Z233" s="350">
        <f>'PROX meta'!Q148</f>
        <v>2.9999999999999997E-4</v>
      </c>
      <c r="AA233" s="351">
        <f>'PROX meta'!R148</f>
        <v>-1.5775999999999999</v>
      </c>
      <c r="AB233" s="351">
        <f>'PROX meta'!S148</f>
        <v>3.7519</v>
      </c>
      <c r="AC233" s="351">
        <f>'PROX meta'!T148</f>
        <v>1.4171</v>
      </c>
      <c r="AD233" s="351">
        <f>'PROX meta'!U148</f>
        <v>1.83E-2</v>
      </c>
      <c r="AE233" s="351">
        <f>'PROX meta'!V148</f>
        <v>0.70530000000000004</v>
      </c>
      <c r="AF233" s="352">
        <f>'DIST meta'!Q148</f>
        <v>3.3599999999999998E-2</v>
      </c>
      <c r="AG233" s="353">
        <f>'DIST meta'!R148</f>
        <v>18.6142</v>
      </c>
      <c r="AH233" s="353">
        <f>'DIST meta'!S148</f>
        <v>2.8887999999999998</v>
      </c>
      <c r="AI233" s="353">
        <f>'DIST meta'!T148</f>
        <v>2.0133000000000001</v>
      </c>
      <c r="AJ233" s="353">
        <f>'DIST meta'!U148</f>
        <v>4.7E-2</v>
      </c>
      <c r="AK233" s="353">
        <f>'DIST meta'!V148</f>
        <v>0.49759999999999999</v>
      </c>
    </row>
    <row r="234" spans="1:37" s="340" customFormat="1">
      <c r="A234" s="340" t="str">
        <f>'Full meta'!A149</f>
        <v>Bitya_CBD2_12w_CBD7</v>
      </c>
      <c r="B234" s="340">
        <f>'Full meta'!B149</f>
        <v>3771</v>
      </c>
      <c r="C234" s="341"/>
      <c r="D234" s="342">
        <f>'Full bone'!BF149*'Full bone'!BC149</f>
        <v>15.38</v>
      </c>
      <c r="E234" s="343">
        <f>'Full bone'!Q149</f>
        <v>0.45400000000000001</v>
      </c>
      <c r="F234" s="344">
        <f>'Full bone'!Z149</f>
        <v>540.11839999999995</v>
      </c>
      <c r="G234" s="345">
        <f>CORT!AE149</f>
        <v>593.20960000000002</v>
      </c>
      <c r="H234" s="345">
        <f>CORT!AF149</f>
        <v>1401.0709999999999</v>
      </c>
      <c r="I234" s="346">
        <f>2*SQRT((MOI!$U149)/(PI()))</f>
        <v>1.4140891661410422</v>
      </c>
      <c r="J234" s="346">
        <f>2*SQRT((MOI!$U149-MOI!T149)/(PI()))</f>
        <v>1.0805725597547016</v>
      </c>
      <c r="K234" s="346">
        <f>MOI!T149/MOI!U149</f>
        <v>0.41607875098693431</v>
      </c>
      <c r="L234" s="346">
        <f>CORT!Z149</f>
        <v>0.16059999999999999</v>
      </c>
      <c r="M234" s="347">
        <f>1-CORT!V149</f>
        <v>9.9999999999988987E-5</v>
      </c>
      <c r="N234" s="346" t="str">
        <f>CORT!AA149</f>
        <v>!    0.000</v>
      </c>
      <c r="O234" s="346">
        <f>MOI!O149+MOI!P149</f>
        <v>0.27067999999999998</v>
      </c>
      <c r="P234" s="346">
        <f>MOI!R149</f>
        <v>0.19144</v>
      </c>
      <c r="Q234" s="348">
        <f>'Full meta'!Z149</f>
        <v>18.374099999999999</v>
      </c>
      <c r="R234" s="348">
        <f>'Full meta'!AA149</f>
        <v>960.33249999999998</v>
      </c>
      <c r="S234" s="349">
        <f>'Full meta'!Q149</f>
        <v>2.3900000000000001E-2</v>
      </c>
      <c r="T234" s="348">
        <f>'Full meta'!R149</f>
        <v>14.5016</v>
      </c>
      <c r="U234" s="348">
        <f>'Full meta'!S149</f>
        <v>2.8336000000000001</v>
      </c>
      <c r="V234" s="348">
        <f>'Full meta'!T149</f>
        <v>1.4</v>
      </c>
      <c r="W234" s="348">
        <f>'Full meta'!AK149</f>
        <v>0.62639999999999996</v>
      </c>
      <c r="X234" s="348">
        <f>'Full meta'!U149</f>
        <v>4.6600000000000003E-2</v>
      </c>
      <c r="Y234" s="348">
        <f>'Full meta'!V149</f>
        <v>0.71840000000000004</v>
      </c>
      <c r="Z234" s="350">
        <f>'PROX meta'!Q149</f>
        <v>1E-4</v>
      </c>
      <c r="AA234" s="351">
        <f>'PROX meta'!R149</f>
        <v>-0.8306</v>
      </c>
      <c r="AB234" s="351">
        <f>'PROX meta'!S149</f>
        <v>3.5011999999999999</v>
      </c>
      <c r="AC234" s="351">
        <f>'PROX meta'!T149</f>
        <v>0.84299999999999997</v>
      </c>
      <c r="AD234" s="351">
        <f>'PROX meta'!U149</f>
        <v>1.77E-2</v>
      </c>
      <c r="AE234" s="351">
        <f>'PROX meta'!V149</f>
        <v>1.1846000000000001</v>
      </c>
      <c r="AF234" s="352">
        <f>'DIST meta'!Q149</f>
        <v>3.5700000000000003E-2</v>
      </c>
      <c r="AG234" s="353">
        <f>'DIST meta'!R149</f>
        <v>21.7271</v>
      </c>
      <c r="AH234" s="353">
        <f>'DIST meta'!S149</f>
        <v>2.7921999999999998</v>
      </c>
      <c r="AI234" s="353">
        <f>'DIST meta'!T149</f>
        <v>1.9388000000000001</v>
      </c>
      <c r="AJ234" s="353">
        <f>'DIST meta'!U149</f>
        <v>4.6699999999999998E-2</v>
      </c>
      <c r="AK234" s="353">
        <f>'DIST meta'!V149</f>
        <v>0.51649999999999996</v>
      </c>
    </row>
    <row r="235" spans="1:37" s="354" customFormat="1">
      <c r="A235" s="354" t="str">
        <f>'Full meta'!A150</f>
        <v>Bitya_CBD2_12w_CBD8</v>
      </c>
      <c r="B235" s="354">
        <f>'Full meta'!B150</f>
        <v>3772</v>
      </c>
      <c r="C235" s="355"/>
      <c r="D235" s="356">
        <f>'Full bone'!BF150*'Full bone'!BC150</f>
        <v>15.27</v>
      </c>
      <c r="E235" s="357">
        <f>'Full bone'!Q150</f>
        <v>0.46</v>
      </c>
      <c r="F235" s="358">
        <f>'Full bone'!Z150</f>
        <v>560.64329999999995</v>
      </c>
      <c r="G235" s="359">
        <f>CORT!AE150</f>
        <v>630.42819999999995</v>
      </c>
      <c r="H235" s="359">
        <f>CORT!AF150</f>
        <v>1411.1969999999999</v>
      </c>
      <c r="I235" s="360">
        <f>2*SQRT((MOI!$U150)/(PI()))</f>
        <v>1.3542712559192907</v>
      </c>
      <c r="J235" s="360">
        <f>2*SQRT((MOI!$U150-MOI!T150)/(PI()))</f>
        <v>1.016186728887245</v>
      </c>
      <c r="K235" s="360">
        <f>MOI!T150/MOI!U150</f>
        <v>0.43696458075892425</v>
      </c>
      <c r="L235" s="360">
        <f>CORT!Z150</f>
        <v>0.1618</v>
      </c>
      <c r="M235" s="361">
        <f>1-CORT!V150</f>
        <v>6.0000000000004494E-4</v>
      </c>
      <c r="N235" s="360" t="str">
        <f>CORT!AA150</f>
        <v>!    0.000</v>
      </c>
      <c r="O235" s="360">
        <f>MOI!O150+MOI!P150</f>
        <v>0.23303000000000001</v>
      </c>
      <c r="P235" s="360">
        <f>MOI!R150</f>
        <v>0.17191999999999999</v>
      </c>
      <c r="Q235" s="362">
        <f>'Full meta'!Z150</f>
        <v>25.4894</v>
      </c>
      <c r="R235" s="362">
        <f>'Full meta'!AA150</f>
        <v>984.82569999999998</v>
      </c>
      <c r="S235" s="363">
        <f>'Full meta'!Q150</f>
        <v>2.7199999999999998E-2</v>
      </c>
      <c r="T235" s="362">
        <f>'Full meta'!R150</f>
        <v>15.3546</v>
      </c>
      <c r="U235" s="362">
        <f>'Full meta'!S150</f>
        <v>2.8479999999999999</v>
      </c>
      <c r="V235" s="362">
        <f>'Full meta'!T150</f>
        <v>1.6872</v>
      </c>
      <c r="W235" s="362">
        <f>'Full meta'!AK150</f>
        <v>0.66810000000000003</v>
      </c>
      <c r="X235" s="362">
        <f>'Full meta'!U150</f>
        <v>4.9500000000000002E-2</v>
      </c>
      <c r="Y235" s="362">
        <f>'Full meta'!V150</f>
        <v>0.58440000000000003</v>
      </c>
      <c r="Z235" s="364">
        <f>'PROX meta'!Q150</f>
        <v>5.9999999999999995E-4</v>
      </c>
      <c r="AA235" s="365">
        <f>'PROX meta'!R150</f>
        <v>-1.7157</v>
      </c>
      <c r="AB235" s="365">
        <f>'PROX meta'!S150</f>
        <v>3.5524</v>
      </c>
      <c r="AC235" s="365">
        <f>'PROX meta'!T150</f>
        <v>1.2181999999999999</v>
      </c>
      <c r="AD235" s="365">
        <f>'PROX meta'!U150</f>
        <v>1.9E-2</v>
      </c>
      <c r="AE235" s="365">
        <f>'PROX meta'!V150</f>
        <v>0.82140000000000002</v>
      </c>
      <c r="AF235" s="366">
        <f>'DIST meta'!Q150</f>
        <v>4.0800000000000003E-2</v>
      </c>
      <c r="AG235" s="367">
        <f>'DIST meta'!R150</f>
        <v>23.1844</v>
      </c>
      <c r="AH235" s="367">
        <f>'DIST meta'!S150</f>
        <v>2.6850000000000001</v>
      </c>
      <c r="AI235" s="367">
        <f>'DIST meta'!T150</f>
        <v>1.9460999999999999</v>
      </c>
      <c r="AJ235" s="367">
        <f>'DIST meta'!U150</f>
        <v>4.9799999999999997E-2</v>
      </c>
      <c r="AK235" s="367">
        <f>'DIST meta'!V150</f>
        <v>0.505</v>
      </c>
    </row>
    <row r="236" spans="1:37" s="340" customFormat="1">
      <c r="A236" s="340" t="str">
        <f>'Full meta'!A151</f>
        <v>Bitya_CBD2_12w_OVX_Veh1</v>
      </c>
      <c r="B236" s="340">
        <f>'Full meta'!B151</f>
        <v>3773</v>
      </c>
      <c r="C236" s="341"/>
      <c r="D236" s="342">
        <f>'Full bone'!BF151*'Full bone'!BC151</f>
        <v>15.450000000000001</v>
      </c>
      <c r="E236" s="343">
        <f>'Full bone'!Q151</f>
        <v>0.45500000000000002</v>
      </c>
      <c r="F236" s="344">
        <f>'Full bone'!Z151</f>
        <v>529.71910000000003</v>
      </c>
      <c r="G236" s="345">
        <f>CORT!AE151</f>
        <v>587.46259999999995</v>
      </c>
      <c r="H236" s="345">
        <f>CORT!AF151</f>
        <v>1357.2850000000001</v>
      </c>
      <c r="I236" s="346">
        <f>2*SQRT((MOI!$U151)/(PI()))</f>
        <v>1.3739840876002989</v>
      </c>
      <c r="J236" s="346">
        <f>2*SQRT((MOI!$U151-MOI!T151)/(PI()))</f>
        <v>1.041274507087407</v>
      </c>
      <c r="K236" s="346">
        <f>MOI!T151/MOI!U151</f>
        <v>0.42566264247656305</v>
      </c>
      <c r="L236" s="346">
        <f>CORT!Z151</f>
        <v>0.1598</v>
      </c>
      <c r="M236" s="347">
        <f>1-CORT!V151</f>
        <v>0</v>
      </c>
      <c r="N236" s="346">
        <f>CORT!AA151</f>
        <v>0</v>
      </c>
      <c r="O236" s="346">
        <f>MOI!O151+MOI!P151</f>
        <v>0.24064000000000002</v>
      </c>
      <c r="P236" s="346">
        <f>MOI!R151</f>
        <v>0.17584</v>
      </c>
      <c r="Q236" s="348">
        <f>'Full meta'!Z151</f>
        <v>6.1959999999999997</v>
      </c>
      <c r="R236" s="348">
        <f>'Full meta'!AA151</f>
        <v>945.41769999999997</v>
      </c>
      <c r="S236" s="349">
        <f>'Full meta'!Q151</f>
        <v>1.78E-2</v>
      </c>
      <c r="T236" s="348">
        <f>'Full meta'!R151</f>
        <v>8.9489999999999998</v>
      </c>
      <c r="U236" s="348">
        <f>'Full meta'!S151</f>
        <v>3.0407999999999999</v>
      </c>
      <c r="V236" s="348">
        <f>'Full meta'!T151</f>
        <v>1.5467</v>
      </c>
      <c r="W236" s="348">
        <f>'Full meta'!AK151</f>
        <v>0.39279999999999998</v>
      </c>
      <c r="X236" s="348">
        <f>'Full meta'!U151</f>
        <v>5.62E-2</v>
      </c>
      <c r="Y236" s="348">
        <f>'Full meta'!V151</f>
        <v>0.65249999999999997</v>
      </c>
      <c r="Z236" s="350">
        <f>'PROX meta'!Q151</f>
        <v>0</v>
      </c>
      <c r="AA236" s="351">
        <f>'PROX meta'!R151</f>
        <v>-0.84489999999999998</v>
      </c>
      <c r="AB236" s="351">
        <f>'PROX meta'!S151</f>
        <v>4.5099</v>
      </c>
      <c r="AC236" s="351">
        <f>'PROX meta'!T151</f>
        <v>1.7948</v>
      </c>
      <c r="AD236" s="351">
        <f>'PROX meta'!U151</f>
        <v>0.01</v>
      </c>
      <c r="AE236" s="351">
        <f>'PROX meta'!V151</f>
        <v>0.56410000000000005</v>
      </c>
      <c r="AF236" s="352">
        <f>'DIST meta'!Q151</f>
        <v>2.6200000000000001E-2</v>
      </c>
      <c r="AG236" s="353">
        <f>'DIST meta'!R151</f>
        <v>13.179</v>
      </c>
      <c r="AH236" s="353">
        <f>'DIST meta'!S151</f>
        <v>2.9986999999999999</v>
      </c>
      <c r="AI236" s="353">
        <f>'DIST meta'!T151</f>
        <v>1.6371</v>
      </c>
      <c r="AJ236" s="353">
        <f>'DIST meta'!U151</f>
        <v>5.62E-2</v>
      </c>
      <c r="AK236" s="353">
        <f>'DIST meta'!V151</f>
        <v>0.61729999999999996</v>
      </c>
    </row>
    <row r="237" spans="1:37" s="340" customFormat="1">
      <c r="A237" s="340" t="str">
        <f>'Full meta'!A152</f>
        <v>Bitya_CBD2_12w_OVX_Veh2</v>
      </c>
      <c r="B237" s="340">
        <f>'Full meta'!B152</f>
        <v>3774</v>
      </c>
      <c r="C237" s="341"/>
      <c r="D237" s="342">
        <f>'Full bone'!BF152*'Full bone'!BC152</f>
        <v>14.93</v>
      </c>
      <c r="E237" s="343">
        <f>'Full bone'!Q152</f>
        <v>0.443</v>
      </c>
      <c r="F237" s="344">
        <f>'Full bone'!Z152</f>
        <v>516.85680000000002</v>
      </c>
      <c r="G237" s="345">
        <f>CORT!AE152</f>
        <v>579.38940000000002</v>
      </c>
      <c r="H237" s="345">
        <f>CORT!AF152</f>
        <v>1378.6310000000001</v>
      </c>
      <c r="I237" s="346">
        <f>2*SQRT((MOI!$U152)/(PI()))</f>
        <v>1.379925143306213</v>
      </c>
      <c r="J237" s="346">
        <f>2*SQRT((MOI!$U152-MOI!T152)/(PI()))</f>
        <v>1.0584894282821884</v>
      </c>
      <c r="K237" s="346">
        <f>MOI!T152/MOI!U152</f>
        <v>0.41161445622011966</v>
      </c>
      <c r="L237" s="346">
        <f>CORT!Z152</f>
        <v>0.15390000000000001</v>
      </c>
      <c r="M237" s="347">
        <f>1-CORT!V152</f>
        <v>3.9999999999995595E-4</v>
      </c>
      <c r="N237" s="346" t="str">
        <f>CORT!AA152</f>
        <v>!    0.000</v>
      </c>
      <c r="O237" s="346">
        <f>MOI!O152+MOI!P152</f>
        <v>0.24230000000000002</v>
      </c>
      <c r="P237" s="346">
        <f>MOI!R152</f>
        <v>0.17326</v>
      </c>
      <c r="Q237" s="348">
        <f>'Full meta'!Z152</f>
        <v>3.4592999999999998</v>
      </c>
      <c r="R237" s="348">
        <f>'Full meta'!AA152</f>
        <v>922.15610000000004</v>
      </c>
      <c r="S237" s="349">
        <f>'Full meta'!Q152</f>
        <v>1.38E-2</v>
      </c>
      <c r="T237" s="348">
        <f>'Full meta'!R152</f>
        <v>8.4146000000000001</v>
      </c>
      <c r="U237" s="348">
        <f>'Full meta'!S152</f>
        <v>3.1558999999999999</v>
      </c>
      <c r="V237" s="348">
        <f>'Full meta'!T152</f>
        <v>2.0981999999999998</v>
      </c>
      <c r="W237" s="348">
        <f>'Full meta'!AK152</f>
        <v>0.3871</v>
      </c>
      <c r="X237" s="348">
        <f>'Full meta'!U152</f>
        <v>4.2299999999999997E-2</v>
      </c>
      <c r="Y237" s="348">
        <f>'Full meta'!V152</f>
        <v>0.47770000000000001</v>
      </c>
      <c r="Z237" s="350">
        <f>'PROX meta'!Q152</f>
        <v>0</v>
      </c>
      <c r="AA237" s="351">
        <f>'PROX meta'!R152</f>
        <v>-0.83750000000000002</v>
      </c>
      <c r="AB237" s="351">
        <f>'PROX meta'!S152</f>
        <v>4.2682000000000002</v>
      </c>
      <c r="AC237" s="351" t="str">
        <f>'PROX meta'!T152</f>
        <v>!    0.000</v>
      </c>
      <c r="AD237" s="351">
        <f>'PROX meta'!U152</f>
        <v>0.01</v>
      </c>
      <c r="AE237" s="351" t="str">
        <f>'PROX meta'!V152</f>
        <v>!    0.000</v>
      </c>
      <c r="AF237" s="352">
        <f>'DIST meta'!Q152</f>
        <v>2.07E-2</v>
      </c>
      <c r="AG237" s="353">
        <f>'DIST meta'!R152</f>
        <v>12.651899999999999</v>
      </c>
      <c r="AH237" s="353">
        <f>'DIST meta'!S152</f>
        <v>3.1435</v>
      </c>
      <c r="AI237" s="353">
        <f>'DIST meta'!T152</f>
        <v>2.0981999999999998</v>
      </c>
      <c r="AJ237" s="353">
        <f>'DIST meta'!U152</f>
        <v>4.2299999999999997E-2</v>
      </c>
      <c r="AK237" s="353">
        <f>'DIST meta'!V152</f>
        <v>0.47770000000000001</v>
      </c>
    </row>
    <row r="238" spans="1:37" s="340" customFormat="1">
      <c r="A238" s="340" t="str">
        <f>'Full meta'!A153</f>
        <v>Bitya_CBD2_12w_OVX_Veh3</v>
      </c>
      <c r="B238" s="340">
        <f>'Full meta'!B153</f>
        <v>3775</v>
      </c>
      <c r="C238" s="341"/>
      <c r="D238" s="342">
        <f>'Full bone'!BF153*'Full bone'!BC153</f>
        <v>15.6</v>
      </c>
      <c r="E238" s="343">
        <f>'Full bone'!Q153</f>
        <v>0.47899999999999998</v>
      </c>
      <c r="F238" s="344">
        <f>'Full bone'!Z153</f>
        <v>568.16920000000005</v>
      </c>
      <c r="G238" s="345">
        <f>CORT!AE153</f>
        <v>581.16830000000004</v>
      </c>
      <c r="H238" s="345">
        <f>CORT!AF153</f>
        <v>1374.5260000000001</v>
      </c>
      <c r="I238" s="346">
        <f>2*SQRT((MOI!$U153)/(PI()))</f>
        <v>1.4817642189373801</v>
      </c>
      <c r="J238" s="346">
        <f>2*SQRT((MOI!$U153-MOI!T153)/(PI()))</f>
        <v>1.1347366000930215</v>
      </c>
      <c r="K238" s="346">
        <f>MOI!T153/MOI!U153</f>
        <v>0.41354874625965532</v>
      </c>
      <c r="L238" s="346">
        <f>CORT!Z153</f>
        <v>0.17150000000000001</v>
      </c>
      <c r="M238" s="347">
        <f>1-CORT!V153</f>
        <v>4.9999999999994493E-4</v>
      </c>
      <c r="N238" s="346" t="str">
        <f>CORT!AA153</f>
        <v>!    0.000</v>
      </c>
      <c r="O238" s="346">
        <f>MOI!O153+MOI!P153</f>
        <v>0.31796999999999997</v>
      </c>
      <c r="P238" s="346">
        <f>MOI!R153</f>
        <v>0.21027999999999999</v>
      </c>
      <c r="Q238" s="348">
        <f>'Full meta'!Z153</f>
        <v>26.857800000000001</v>
      </c>
      <c r="R238" s="348">
        <f>'Full meta'!AA153</f>
        <v>977.16300000000001</v>
      </c>
      <c r="S238" s="349">
        <f>'Full meta'!Q153</f>
        <v>2.8299999999999999E-2</v>
      </c>
      <c r="T238" s="348">
        <f>'Full meta'!R153</f>
        <v>17.836400000000001</v>
      </c>
      <c r="U238" s="348">
        <f>'Full meta'!S153</f>
        <v>3.49</v>
      </c>
      <c r="V238" s="348">
        <f>'Full meta'!T153</f>
        <v>1.9169</v>
      </c>
      <c r="W238" s="348">
        <f>'Full meta'!AK153</f>
        <v>0.75539999999999996</v>
      </c>
      <c r="X238" s="348">
        <f>'Full meta'!U153</f>
        <v>4.87E-2</v>
      </c>
      <c r="Y238" s="348">
        <f>'Full meta'!V153</f>
        <v>0.5292</v>
      </c>
      <c r="Z238" s="350">
        <f>'PROX meta'!Q153</f>
        <v>1.6000000000000001E-3</v>
      </c>
      <c r="AA238" s="351">
        <f>'PROX meta'!R153</f>
        <v>-0.71450000000000002</v>
      </c>
      <c r="AB238" s="351">
        <f>'PROX meta'!S153</f>
        <v>3.6183000000000001</v>
      </c>
      <c r="AC238" s="351">
        <f>'PROX meta'!T153</f>
        <v>1.6923999999999999</v>
      </c>
      <c r="AD238" s="351">
        <f>'PROX meta'!U153</f>
        <v>1.9300000000000001E-2</v>
      </c>
      <c r="AE238" s="351">
        <f>'PROX meta'!V153</f>
        <v>0.59560000000000002</v>
      </c>
      <c r="AF238" s="352">
        <f>'DIST meta'!Q153</f>
        <v>4.2500000000000003E-2</v>
      </c>
      <c r="AG238" s="353">
        <f>'DIST meta'!R153</f>
        <v>27.353300000000001</v>
      </c>
      <c r="AH238" s="353">
        <f>'DIST meta'!S153</f>
        <v>3.2597</v>
      </c>
      <c r="AI238" s="353">
        <f>'DIST meta'!T153</f>
        <v>2.2240000000000002</v>
      </c>
      <c r="AJ238" s="353">
        <f>'DIST meta'!U153</f>
        <v>4.9299999999999997E-2</v>
      </c>
      <c r="AK238" s="353">
        <f>'DIST meta'!V153</f>
        <v>0.45429999999999998</v>
      </c>
    </row>
    <row r="239" spans="1:37" s="340" customFormat="1">
      <c r="A239" s="340" t="str">
        <f>'Full meta'!A154</f>
        <v>Bitya_CBD2_12w_OVX_Veh4</v>
      </c>
      <c r="B239" s="340">
        <f>'Full meta'!B154</f>
        <v>3776</v>
      </c>
      <c r="C239" s="341"/>
      <c r="D239" s="342">
        <f>'Full bone'!BF154*'Full bone'!BC154</f>
        <v>14.71</v>
      </c>
      <c r="E239" s="343">
        <f>'Full bone'!Q154</f>
        <v>0.44400000000000001</v>
      </c>
      <c r="F239" s="344">
        <f>'Full bone'!Z154</f>
        <v>530.54</v>
      </c>
      <c r="G239" s="345">
        <f>CORT!AE154</f>
        <v>575.28440000000001</v>
      </c>
      <c r="H239" s="345">
        <f>CORT!AF154</f>
        <v>1384.241</v>
      </c>
      <c r="I239" s="346">
        <f>2*SQRT((MOI!$U154)/(PI()))</f>
        <v>1.3817093899104824</v>
      </c>
      <c r="J239" s="346">
        <f>2*SQRT((MOI!$U154-MOI!T154)/(PI()))</f>
        <v>1.0659570509699505</v>
      </c>
      <c r="K239" s="346">
        <f>MOI!T154/MOI!U154</f>
        <v>0.40482319830334396</v>
      </c>
      <c r="L239" s="346">
        <f>CORT!Z154</f>
        <v>0.15179999999999999</v>
      </c>
      <c r="M239" s="347">
        <f>1-CORT!V154</f>
        <v>2.9999999999996696E-4</v>
      </c>
      <c r="N239" s="346" t="str">
        <f>CORT!AA154</f>
        <v>!    0.000</v>
      </c>
      <c r="O239" s="346">
        <f>MOI!O154+MOI!P154</f>
        <v>0.23984</v>
      </c>
      <c r="P239" s="346">
        <f>MOI!R154</f>
        <v>0.17319000000000001</v>
      </c>
      <c r="Q239" s="348">
        <f>'Full meta'!Z154</f>
        <v>5.9222999999999999</v>
      </c>
      <c r="R239" s="348">
        <f>'Full meta'!AA154</f>
        <v>968.81619999999998</v>
      </c>
      <c r="S239" s="349">
        <f>'Full meta'!Q154</f>
        <v>1.47E-2</v>
      </c>
      <c r="T239" s="348">
        <f>'Full meta'!R154</f>
        <v>7.5101000000000004</v>
      </c>
      <c r="U239" s="348">
        <f>'Full meta'!S154</f>
        <v>3.4670000000000001</v>
      </c>
      <c r="V239" s="348">
        <f>'Full meta'!T154</f>
        <v>1.9862</v>
      </c>
      <c r="W239" s="348">
        <f>'Full meta'!AK154</f>
        <v>0.45140000000000002</v>
      </c>
      <c r="X239" s="348">
        <f>'Full meta'!U154</f>
        <v>3.9100000000000003E-2</v>
      </c>
      <c r="Y239" s="348">
        <f>'Full meta'!V154</f>
        <v>0.49159999999999998</v>
      </c>
      <c r="Z239" s="350">
        <f>'PROX meta'!Q154</f>
        <v>8.9999999999999998E-4</v>
      </c>
      <c r="AA239" s="351">
        <f>'PROX meta'!R154</f>
        <v>-2.4689000000000001</v>
      </c>
      <c r="AB239" s="351">
        <f>'PROX meta'!S154</f>
        <v>3.6575000000000002</v>
      </c>
      <c r="AC239" s="351">
        <f>'PROX meta'!T154</f>
        <v>2.1827000000000001</v>
      </c>
      <c r="AD239" s="351">
        <f>'PROX meta'!U154</f>
        <v>1.8499999999999999E-2</v>
      </c>
      <c r="AE239" s="351">
        <f>'PROX meta'!V154</f>
        <v>0.44840000000000002</v>
      </c>
      <c r="AF239" s="352">
        <f>'DIST meta'!Q154</f>
        <v>2.1600000000000001E-2</v>
      </c>
      <c r="AG239" s="353">
        <f>'DIST meta'!R154</f>
        <v>11.2401</v>
      </c>
      <c r="AH239" s="353">
        <f>'DIST meta'!S154</f>
        <v>3.2917999999999998</v>
      </c>
      <c r="AI239" s="353">
        <f>'DIST meta'!T154</f>
        <v>1.9726999999999999</v>
      </c>
      <c r="AJ239" s="353">
        <f>'DIST meta'!U154</f>
        <v>3.9600000000000003E-2</v>
      </c>
      <c r="AK239" s="353">
        <f>'DIST meta'!V154</f>
        <v>0.49349999999999999</v>
      </c>
    </row>
    <row r="240" spans="1:37" s="340" customFormat="1">
      <c r="A240" s="340" t="str">
        <f>'Full meta'!A155</f>
        <v>Bitya_CBD2_12w_OVX_Veh5</v>
      </c>
      <c r="B240" s="340">
        <f>'Full meta'!B155</f>
        <v>3777</v>
      </c>
      <c r="C240" s="341"/>
      <c r="D240" s="342">
        <f>'Full bone'!BF155*'Full bone'!BC155</f>
        <v>15.22</v>
      </c>
      <c r="E240" s="343">
        <f>'Full bone'!Q155</f>
        <v>0.44</v>
      </c>
      <c r="F240" s="344">
        <f>'Full bone'!Z155</f>
        <v>509.6046</v>
      </c>
      <c r="G240" s="345">
        <f>CORT!AE155</f>
        <v>583.7681</v>
      </c>
      <c r="H240" s="345">
        <f>CORT!AF155</f>
        <v>1361.9369999999999</v>
      </c>
      <c r="I240" s="346">
        <f>2*SQRT((MOI!$U155)/(PI()))</f>
        <v>1.3844619209802465</v>
      </c>
      <c r="J240" s="346">
        <f>2*SQRT((MOI!$U155-MOI!T155)/(PI()))</f>
        <v>1.0550134016267432</v>
      </c>
      <c r="K240" s="346">
        <f>MOI!T155/MOI!U155</f>
        <v>0.41929719675833665</v>
      </c>
      <c r="L240" s="346">
        <f>CORT!Z155</f>
        <v>0.15859999999999999</v>
      </c>
      <c r="M240" s="347">
        <f>1-CORT!V155</f>
        <v>7.0000000000003393E-4</v>
      </c>
      <c r="N240" s="346" t="str">
        <f>CORT!AA155</f>
        <v>!    0.000</v>
      </c>
      <c r="O240" s="346">
        <f>MOI!O155+MOI!P155</f>
        <v>0.24814000000000003</v>
      </c>
      <c r="P240" s="346">
        <f>MOI!R155</f>
        <v>0.18225</v>
      </c>
      <c r="Q240" s="348">
        <f>'Full meta'!Z155</f>
        <v>15.911099999999999</v>
      </c>
      <c r="R240" s="348">
        <f>'Full meta'!AA155</f>
        <v>942.68100000000004</v>
      </c>
      <c r="S240" s="349">
        <f>'Full meta'!Q155</f>
        <v>2.1899999999999999E-2</v>
      </c>
      <c r="T240" s="348">
        <f>'Full meta'!R155</f>
        <v>11.777699999999999</v>
      </c>
      <c r="U240" s="348">
        <f>'Full meta'!S155</f>
        <v>3.2153999999999998</v>
      </c>
      <c r="V240" s="348">
        <f>'Full meta'!T155</f>
        <v>2.2863000000000002</v>
      </c>
      <c r="W240" s="348">
        <f>'Full meta'!AK155</f>
        <v>0.62760000000000005</v>
      </c>
      <c r="X240" s="348">
        <f>'Full meta'!U155</f>
        <v>4.1399999999999999E-2</v>
      </c>
      <c r="Y240" s="348">
        <f>'Full meta'!V155</f>
        <v>0.43430000000000002</v>
      </c>
      <c r="Z240" s="350">
        <f>'PROX meta'!Q155</f>
        <v>2.9999999999999997E-4</v>
      </c>
      <c r="AA240" s="351">
        <f>'PROX meta'!R155</f>
        <v>-3.3304999999999998</v>
      </c>
      <c r="AB240" s="351">
        <f>'PROX meta'!S155</f>
        <v>4.1205999999999996</v>
      </c>
      <c r="AC240" s="351" t="str">
        <f>'PROX meta'!T155</f>
        <v>!    2.671</v>
      </c>
      <c r="AD240" s="351">
        <f>'PROX meta'!U155</f>
        <v>1.78E-2</v>
      </c>
      <c r="AE240" s="351" t="str">
        <f>'PROX meta'!V155</f>
        <v>!    0.371</v>
      </c>
      <c r="AF240" s="352">
        <f>'DIST meta'!Q155</f>
        <v>3.2500000000000001E-2</v>
      </c>
      <c r="AG240" s="353">
        <f>'DIST meta'!R155</f>
        <v>17.551400000000001</v>
      </c>
      <c r="AH240" s="353">
        <f>'DIST meta'!S155</f>
        <v>3.1425000000000001</v>
      </c>
      <c r="AI240" s="353">
        <f>'DIST meta'!T155</f>
        <v>2.3452999999999999</v>
      </c>
      <c r="AJ240" s="353">
        <f>'DIST meta'!U155</f>
        <v>4.1500000000000002E-2</v>
      </c>
      <c r="AK240" s="353">
        <f>'DIST meta'!V155</f>
        <v>0.43459999999999999</v>
      </c>
    </row>
    <row r="241" spans="1:37" s="340" customFormat="1">
      <c r="A241" s="340" t="str">
        <f>'Full meta'!A156</f>
        <v>Bitya_CBD2_12w_OVX_Veh6</v>
      </c>
      <c r="B241" s="340">
        <f>'Full meta'!B156</f>
        <v>3778</v>
      </c>
      <c r="C241" s="341"/>
      <c r="D241" s="342">
        <f>'Full bone'!BF156*'Full bone'!BC156</f>
        <v>15.290000000000001</v>
      </c>
      <c r="E241" s="343">
        <f>'Full bone'!Q156</f>
        <v>0.45800000000000002</v>
      </c>
      <c r="F241" s="344">
        <f>'Full bone'!Z156</f>
        <v>539.43420000000003</v>
      </c>
      <c r="G241" s="345">
        <f>CORT!AE156</f>
        <v>601.41959999999995</v>
      </c>
      <c r="H241" s="345">
        <f>CORT!AF156</f>
        <v>1386.1559999999999</v>
      </c>
      <c r="I241" s="346">
        <f>2*SQRT((MOI!$U156)/(PI()))</f>
        <v>1.3936601911180317</v>
      </c>
      <c r="J241" s="346">
        <f>2*SQRT((MOI!$U156-MOI!T156)/(PI()))</f>
        <v>1.054518478351778</v>
      </c>
      <c r="K241" s="346">
        <f>MOI!T156/MOI!U156</f>
        <v>0.42747481104184282</v>
      </c>
      <c r="L241" s="346">
        <f>CORT!Z156</f>
        <v>0.1628</v>
      </c>
      <c r="M241" s="347">
        <f>1-CORT!V156</f>
        <v>4.9999999999994493E-4</v>
      </c>
      <c r="N241" s="346" t="str">
        <f>CORT!AA156</f>
        <v>!    0.000</v>
      </c>
      <c r="O241" s="346">
        <f>MOI!O156+MOI!P156</f>
        <v>0.25440000000000002</v>
      </c>
      <c r="P241" s="346">
        <f>MOI!R156</f>
        <v>0.18398999999999999</v>
      </c>
      <c r="Q241" s="348">
        <f>'Full meta'!Z156</f>
        <v>9.6167999999999996</v>
      </c>
      <c r="R241" s="348">
        <f>'Full meta'!AA156</f>
        <v>993.58299999999997</v>
      </c>
      <c r="S241" s="349">
        <f>'Full meta'!Q156</f>
        <v>2.24E-2</v>
      </c>
      <c r="T241" s="348">
        <f>'Full meta'!R156</f>
        <v>7.7891000000000004</v>
      </c>
      <c r="U241" s="348">
        <f>'Full meta'!S156</f>
        <v>2.9756999999999998</v>
      </c>
      <c r="V241" s="348">
        <f>'Full meta'!T156</f>
        <v>1.7422</v>
      </c>
      <c r="W241" s="348">
        <f>'Full meta'!AK156</f>
        <v>0.4481</v>
      </c>
      <c r="X241" s="348">
        <f>'Full meta'!U156</f>
        <v>6.3700000000000007E-2</v>
      </c>
      <c r="Y241" s="348">
        <f>'Full meta'!V156</f>
        <v>0.57550000000000001</v>
      </c>
      <c r="Z241" s="350">
        <f>'PROX meta'!Q156</f>
        <v>4.0000000000000002E-4</v>
      </c>
      <c r="AA241" s="351">
        <f>'PROX meta'!R156</f>
        <v>-3.3142999999999998</v>
      </c>
      <c r="AB241" s="351">
        <f>'PROX meta'!S156</f>
        <v>3.8763999999999998</v>
      </c>
      <c r="AC241" s="351">
        <f>'PROX meta'!T156</f>
        <v>1.7334000000000001</v>
      </c>
      <c r="AD241" s="351">
        <f>'PROX meta'!U156</f>
        <v>1.9300000000000001E-2</v>
      </c>
      <c r="AE241" s="351">
        <f>'PROX meta'!V156</f>
        <v>0.57709999999999995</v>
      </c>
      <c r="AF241" s="352">
        <f>'DIST meta'!Q156</f>
        <v>3.3399999999999999E-2</v>
      </c>
      <c r="AG241" s="353">
        <f>'DIST meta'!R156</f>
        <v>11.6736</v>
      </c>
      <c r="AH241" s="353">
        <f>'DIST meta'!S156</f>
        <v>2.7604000000000002</v>
      </c>
      <c r="AI241" s="353">
        <f>'DIST meta'!T156</f>
        <v>1.8119000000000001</v>
      </c>
      <c r="AJ241" s="353">
        <f>'DIST meta'!U156</f>
        <v>6.4000000000000001E-2</v>
      </c>
      <c r="AK241" s="353">
        <f>'DIST meta'!V156</f>
        <v>0.55330000000000001</v>
      </c>
    </row>
    <row r="242" spans="1:37" s="340" customFormat="1">
      <c r="A242" s="340" t="str">
        <f>'Full meta'!A157</f>
        <v>Bitya_CBD2_12w_OVX_Veh7</v>
      </c>
      <c r="B242" s="340">
        <f>'Full meta'!B157</f>
        <v>3779</v>
      </c>
      <c r="C242" s="341"/>
      <c r="D242" s="342">
        <f>'Full bone'!BF157*'Full bone'!BC157</f>
        <v>15.36</v>
      </c>
      <c r="E242" s="343">
        <f>'Full bone'!Q157</f>
        <v>0.45500000000000002</v>
      </c>
      <c r="F242" s="344">
        <f>'Full bone'!Z157</f>
        <v>542.99180000000001</v>
      </c>
      <c r="G242" s="345">
        <f>CORT!AE157</f>
        <v>573.77930000000003</v>
      </c>
      <c r="H242" s="345">
        <f>CORT!AF157</f>
        <v>1386.43</v>
      </c>
      <c r="I242" s="346">
        <f>2*SQRT((MOI!$U157)/(PI()))</f>
        <v>1.4563393273662193</v>
      </c>
      <c r="J242" s="346">
        <f>2*SQRT((MOI!$U157-MOI!T157)/(PI()))</f>
        <v>1.1221956320139583</v>
      </c>
      <c r="K242" s="346">
        <f>MOI!T157/MOI!U157</f>
        <v>0.40623855634331268</v>
      </c>
      <c r="L242" s="346">
        <f>CORT!Z157</f>
        <v>0.15659999999999999</v>
      </c>
      <c r="M242" s="347">
        <f>1-CORT!V157</f>
        <v>9.9999999999988987E-5</v>
      </c>
      <c r="N242" s="346" t="str">
        <f>CORT!AA157</f>
        <v>!    0.000</v>
      </c>
      <c r="O242" s="346">
        <f>MOI!O157+MOI!P157</f>
        <v>0.29563</v>
      </c>
      <c r="P242" s="346">
        <f>MOI!R157</f>
        <v>0.20513000000000001</v>
      </c>
      <c r="Q242" s="348">
        <f>'Full meta'!Z157</f>
        <v>24.257899999999999</v>
      </c>
      <c r="R242" s="348">
        <f>'Full meta'!AA157</f>
        <v>1004.8031999999999</v>
      </c>
      <c r="S242" s="349">
        <f>'Full meta'!Q157</f>
        <v>2.6200000000000001E-2</v>
      </c>
      <c r="T242" s="348">
        <f>'Full meta'!R157</f>
        <v>7.6454000000000004</v>
      </c>
      <c r="U242" s="348">
        <f>'Full meta'!S157</f>
        <v>3.4140000000000001</v>
      </c>
      <c r="V242" s="348">
        <f>'Full meta'!T157</f>
        <v>2.0432000000000001</v>
      </c>
      <c r="W242" s="348">
        <f>'Full meta'!AK157</f>
        <v>0.64249999999999996</v>
      </c>
      <c r="X242" s="348">
        <f>'Full meta'!U157</f>
        <v>5.2499999999999998E-2</v>
      </c>
      <c r="Y242" s="348">
        <f>'Full meta'!V157</f>
        <v>0.49609999999999999</v>
      </c>
      <c r="Z242" s="350">
        <f>'PROX meta'!Q157</f>
        <v>1.6000000000000001E-3</v>
      </c>
      <c r="AA242" s="351">
        <f>'PROX meta'!R157</f>
        <v>-0.73399999999999999</v>
      </c>
      <c r="AB242" s="351">
        <f>'PROX meta'!S157</f>
        <v>3.5270999999999999</v>
      </c>
      <c r="AC242" s="351">
        <f>'PROX meta'!T157</f>
        <v>1.8439000000000001</v>
      </c>
      <c r="AD242" s="351">
        <f>'PROX meta'!U157</f>
        <v>0.02</v>
      </c>
      <c r="AE242" s="351">
        <f>'PROX meta'!V157</f>
        <v>0.55400000000000005</v>
      </c>
      <c r="AF242" s="352">
        <f>'DIST meta'!Q157</f>
        <v>3.95E-2</v>
      </c>
      <c r="AG242" s="353">
        <f>'DIST meta'!R157</f>
        <v>11.7643</v>
      </c>
      <c r="AH242" s="353">
        <f>'DIST meta'!S157</f>
        <v>3.1269</v>
      </c>
      <c r="AI242" s="353">
        <f>'DIST meta'!T157</f>
        <v>2.1941000000000002</v>
      </c>
      <c r="AJ242" s="353">
        <f>'DIST meta'!U157</f>
        <v>5.3199999999999997E-2</v>
      </c>
      <c r="AK242" s="353">
        <f>'DIST meta'!V157</f>
        <v>0.4592</v>
      </c>
    </row>
    <row r="243" spans="1:37" s="354" customFormat="1">
      <c r="A243" s="354" t="str">
        <f>'Full meta'!A158</f>
        <v>Bitya_CBD2_12w_OVX_Veh8</v>
      </c>
      <c r="B243" s="354">
        <f>'Full meta'!B158</f>
        <v>3780</v>
      </c>
      <c r="C243" s="355"/>
      <c r="D243" s="356">
        <f>'Full bone'!BF158*'Full bone'!BC158</f>
        <v>15.22</v>
      </c>
      <c r="E243" s="357">
        <f>'Full bone'!Q158</f>
        <v>0.45700000000000002</v>
      </c>
      <c r="F243" s="358">
        <f>'Full bone'!Z158</f>
        <v>546.54960000000005</v>
      </c>
      <c r="G243" s="359">
        <f>CORT!AE158</f>
        <v>604.70360000000005</v>
      </c>
      <c r="H243" s="359">
        <f>CORT!AF158</f>
        <v>1402.1659999999999</v>
      </c>
      <c r="I243" s="360">
        <f>2*SQRT((MOI!$U158)/(PI()))</f>
        <v>1.3951439914315433</v>
      </c>
      <c r="J243" s="360">
        <f>2*SQRT((MOI!$U158-MOI!T158)/(PI()))</f>
        <v>1.0597577106228315</v>
      </c>
      <c r="K243" s="360">
        <f>MOI!T158/MOI!U158</f>
        <v>0.42300094196451926</v>
      </c>
      <c r="L243" s="360">
        <f>CORT!Z158</f>
        <v>0.16209999999999999</v>
      </c>
      <c r="M243" s="361">
        <f>1-CORT!V158</f>
        <v>6.0000000000004494E-4</v>
      </c>
      <c r="N243" s="360" t="str">
        <f>CORT!AA158</f>
        <v>!    0.000</v>
      </c>
      <c r="O243" s="360">
        <f>MOI!O158+MOI!P158</f>
        <v>0.25689000000000001</v>
      </c>
      <c r="P243" s="360">
        <f>MOI!R158</f>
        <v>0.18607000000000001</v>
      </c>
      <c r="Q243" s="362">
        <f>'Full meta'!Z158</f>
        <v>16.595300000000002</v>
      </c>
      <c r="R243" s="362">
        <f>'Full meta'!AA158</f>
        <v>988.1096</v>
      </c>
      <c r="S243" s="363">
        <f>'Full meta'!Q158</f>
        <v>2.0899999999999998E-2</v>
      </c>
      <c r="T243" s="362">
        <f>'Full meta'!R158</f>
        <v>12.3302</v>
      </c>
      <c r="U243" s="362">
        <f>'Full meta'!S158</f>
        <v>3.2134999999999998</v>
      </c>
      <c r="V243" s="362">
        <f>'Full meta'!T158</f>
        <v>1.7359</v>
      </c>
      <c r="W243" s="362">
        <f>'Full meta'!AK158</f>
        <v>0.52480000000000004</v>
      </c>
      <c r="X243" s="362">
        <f>'Full meta'!U158</f>
        <v>5.0900000000000001E-2</v>
      </c>
      <c r="Y243" s="362">
        <f>'Full meta'!V158</f>
        <v>0.57699999999999996</v>
      </c>
      <c r="Z243" s="364">
        <f>'PROX meta'!Q158</f>
        <v>5.0000000000000001E-4</v>
      </c>
      <c r="AA243" s="365">
        <f>'PROX meta'!R158</f>
        <v>-1.6156999999999999</v>
      </c>
      <c r="AB243" s="365">
        <f>'PROX meta'!S158</f>
        <v>3.7656999999999998</v>
      </c>
      <c r="AC243" s="365">
        <f>'PROX meta'!T158</f>
        <v>1.3408</v>
      </c>
      <c r="AD243" s="365">
        <f>'PROX meta'!U158</f>
        <v>1.7999999999999999E-2</v>
      </c>
      <c r="AE243" s="365">
        <f>'PROX meta'!V158</f>
        <v>0.74560000000000004</v>
      </c>
      <c r="AF243" s="366">
        <f>'DIST meta'!Q158</f>
        <v>3.1099999999999999E-2</v>
      </c>
      <c r="AG243" s="367">
        <f>'DIST meta'!R158</f>
        <v>18.554300000000001</v>
      </c>
      <c r="AH243" s="367">
        <f>'DIST meta'!S158</f>
        <v>3.0154000000000001</v>
      </c>
      <c r="AI243" s="367">
        <f>'DIST meta'!T158</f>
        <v>2.0097</v>
      </c>
      <c r="AJ243" s="367">
        <f>'DIST meta'!U158</f>
        <v>5.1200000000000002E-2</v>
      </c>
      <c r="AK243" s="367">
        <f>'DIST meta'!V158</f>
        <v>0.49709999999999999</v>
      </c>
    </row>
  </sheetData>
  <mergeCells count="3">
    <mergeCell ref="A1:B1"/>
    <mergeCell ref="M2:N2"/>
    <mergeCell ref="O2:P2"/>
  </mergeCells>
  <conditionalFormatting sqref="D27:AK27">
    <cfRule type="cellIs" dxfId="33" priority="41" stopIfTrue="1" operator="lessThan">
      <formula>0.05</formula>
    </cfRule>
    <cfRule type="cellIs" dxfId="32" priority="42" stopIfTrue="1" operator="between">
      <formula>0.05</formula>
      <formula>0.1</formula>
    </cfRule>
  </conditionalFormatting>
  <conditionalFormatting sqref="D36:AK36">
    <cfRule type="cellIs" dxfId="31" priority="39" stopIfTrue="1" operator="between">
      <formula>0.00000000000000001</formula>
      <formula>0.05</formula>
    </cfRule>
    <cfRule type="cellIs" dxfId="30" priority="40" stopIfTrue="1" operator="between">
      <formula>0.05</formula>
      <formula>0.1</formula>
    </cfRule>
  </conditionalFormatting>
  <conditionalFormatting sqref="D38:AK38">
    <cfRule type="cellIs" dxfId="29" priority="25" stopIfTrue="1" operator="between">
      <formula>0.00000000000000001</formula>
      <formula>0.05</formula>
    </cfRule>
    <cfRule type="cellIs" dxfId="28" priority="26" stopIfTrue="1" operator="between">
      <formula>0.05</formula>
      <formula>0.1</formula>
    </cfRule>
  </conditionalFormatting>
  <conditionalFormatting sqref="D56:AK56">
    <cfRule type="cellIs" dxfId="27" priority="23" stopIfTrue="1" operator="lessThan">
      <formula>0.05</formula>
    </cfRule>
    <cfRule type="cellIs" dxfId="26" priority="24" stopIfTrue="1" operator="between">
      <formula>0.05</formula>
      <formula>0.1</formula>
    </cfRule>
  </conditionalFormatting>
  <conditionalFormatting sqref="D18:AK18">
    <cfRule type="cellIs" dxfId="25" priority="21" stopIfTrue="1" operator="lessThan">
      <formula>0.05</formula>
    </cfRule>
    <cfRule type="cellIs" dxfId="24" priority="22" stopIfTrue="1" operator="between">
      <formula>0.05</formula>
      <formula>0.1</formula>
    </cfRule>
  </conditionalFormatting>
  <conditionalFormatting sqref="D65:AK65">
    <cfRule type="cellIs" dxfId="23" priority="19" stopIfTrue="1" operator="lessThan">
      <formula>0.05</formula>
    </cfRule>
    <cfRule type="cellIs" dxfId="22" priority="20" stopIfTrue="1" operator="between">
      <formula>0.05</formula>
      <formula>0.1</formula>
    </cfRule>
  </conditionalFormatting>
  <conditionalFormatting sqref="D74:AK74">
    <cfRule type="cellIs" dxfId="21" priority="17" stopIfTrue="1" operator="lessThan">
      <formula>0.05</formula>
    </cfRule>
    <cfRule type="cellIs" dxfId="20" priority="18" stopIfTrue="1" operator="between">
      <formula>0.05</formula>
      <formula>0.1</formula>
    </cfRule>
  </conditionalFormatting>
  <conditionalFormatting sqref="D83:AL83">
    <cfRule type="cellIs" dxfId="19" priority="15" stopIfTrue="1" operator="lessThan">
      <formula>0.05</formula>
    </cfRule>
    <cfRule type="cellIs" dxfId="18" priority="16" stopIfTrue="1" operator="between">
      <formula>0.05</formula>
      <formula>0.1</formula>
    </cfRule>
  </conditionalFormatting>
  <conditionalFormatting sqref="D92:AK92">
    <cfRule type="cellIs" dxfId="17" priority="11" stopIfTrue="1" operator="lessThan">
      <formula>0.05</formula>
    </cfRule>
    <cfRule type="cellIs" dxfId="16" priority="12" stopIfTrue="1" operator="between">
      <formula>0.05</formula>
      <formula>0.1</formula>
    </cfRule>
  </conditionalFormatting>
  <conditionalFormatting sqref="D110:AK110">
    <cfRule type="cellIs" dxfId="15" priority="9" stopIfTrue="1" operator="lessThan">
      <formula>0.05</formula>
    </cfRule>
    <cfRule type="cellIs" dxfId="14" priority="10" stopIfTrue="1" operator="between">
      <formula>0.05</formula>
      <formula>0.1</formula>
    </cfRule>
  </conditionalFormatting>
  <conditionalFormatting sqref="D119:AK119">
    <cfRule type="cellIs" dxfId="13" priority="7" stopIfTrue="1" operator="lessThan">
      <formula>0.05</formula>
    </cfRule>
    <cfRule type="cellIs" dxfId="12" priority="8" stopIfTrue="1" operator="between">
      <formula>0.05</formula>
      <formula>0.1</formula>
    </cfRule>
  </conditionalFormatting>
  <conditionalFormatting sqref="D128:AK128">
    <cfRule type="cellIs" dxfId="11" priority="5" stopIfTrue="1" operator="lessThan">
      <formula>0.05</formula>
    </cfRule>
    <cfRule type="cellIs" dxfId="10" priority="6" stopIfTrue="1" operator="between">
      <formula>0.05</formula>
      <formula>0.1</formula>
    </cfRule>
  </conditionalFormatting>
  <conditionalFormatting sqref="D47:AK47">
    <cfRule type="cellIs" dxfId="9" priority="3" stopIfTrue="1" operator="between">
      <formula>0.00000000000000001</formula>
      <formula>0.05</formula>
    </cfRule>
    <cfRule type="cellIs" dxfId="8" priority="4" stopIfTrue="1" operator="between">
      <formula>0.05</formula>
      <formula>0.1</formula>
    </cfRule>
  </conditionalFormatting>
  <conditionalFormatting sqref="D101:AK101">
    <cfRule type="cellIs" dxfId="1" priority="1" stopIfTrue="1" operator="lessThan">
      <formula>0.05</formula>
    </cfRule>
    <cfRule type="cellIs" dxfId="0" priority="2" stopIfTrue="1" operator="between">
      <formula>0.05</formula>
      <formula>0.1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72"/>
  <sheetViews>
    <sheetView topLeftCell="J125" zoomScale="85" zoomScaleNormal="85" workbookViewId="0">
      <selection activeCell="Q140" sqref="Q140"/>
    </sheetView>
  </sheetViews>
  <sheetFormatPr defaultColWidth="9.125" defaultRowHeight="14.25"/>
  <cols>
    <col min="1" max="1" width="39.75" style="4" customWidth="1"/>
    <col min="2" max="2" width="9.125" style="4"/>
    <col min="3" max="3" width="12.75" style="4" customWidth="1"/>
    <col min="4" max="4" width="15.875" style="4" customWidth="1"/>
    <col min="5" max="5" width="16.625" style="4" customWidth="1"/>
    <col min="6" max="8" width="9.125" style="4"/>
    <col min="9" max="9" width="30.125" style="4" customWidth="1"/>
    <col min="10" max="26" width="9.125" style="4"/>
    <col min="27" max="27" width="10.875" style="4" customWidth="1"/>
    <col min="28" max="28" width="13.125" style="4" customWidth="1"/>
    <col min="29" max="29" width="12" style="4" customWidth="1"/>
    <col min="30" max="30" width="12.625" style="4" customWidth="1"/>
    <col min="31" max="75" width="9.125" style="4"/>
    <col min="76" max="76" width="9.125" style="5"/>
    <col min="77" max="16384" width="9.125" style="4"/>
  </cols>
  <sheetData>
    <row r="1" spans="1:76" s="1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97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98</v>
      </c>
      <c r="L1" s="7" t="s">
        <v>99</v>
      </c>
      <c r="M1" s="7" t="s">
        <v>100</v>
      </c>
      <c r="N1" s="7" t="s">
        <v>101</v>
      </c>
      <c r="O1" s="7" t="s">
        <v>9</v>
      </c>
      <c r="P1" s="7" t="s">
        <v>10</v>
      </c>
      <c r="Q1" s="7" t="s">
        <v>11</v>
      </c>
      <c r="R1" s="7" t="s">
        <v>12</v>
      </c>
      <c r="S1" s="7" t="s">
        <v>13</v>
      </c>
      <c r="T1" s="7" t="s">
        <v>14</v>
      </c>
      <c r="U1" s="7" t="s">
        <v>15</v>
      </c>
      <c r="V1" s="7" t="s">
        <v>16</v>
      </c>
      <c r="W1" s="7" t="s">
        <v>17</v>
      </c>
      <c r="X1" s="7" t="s">
        <v>18</v>
      </c>
      <c r="Y1" s="7" t="s">
        <v>102</v>
      </c>
      <c r="Z1" s="7" t="s">
        <v>103</v>
      </c>
      <c r="AA1" s="7" t="s">
        <v>104</v>
      </c>
      <c r="AB1" s="7" t="s">
        <v>105</v>
      </c>
      <c r="AC1" s="7" t="s">
        <v>106</v>
      </c>
      <c r="AD1" s="7" t="s">
        <v>107</v>
      </c>
      <c r="AE1" s="7" t="s">
        <v>25</v>
      </c>
      <c r="AF1" s="7" t="s">
        <v>26</v>
      </c>
      <c r="AG1" s="7" t="s">
        <v>27</v>
      </c>
      <c r="AH1" s="7" t="s">
        <v>28</v>
      </c>
      <c r="AI1" s="7" t="s">
        <v>29</v>
      </c>
      <c r="AJ1" s="7" t="s">
        <v>30</v>
      </c>
      <c r="AK1" s="7" t="s">
        <v>31</v>
      </c>
      <c r="AL1" s="7" t="s">
        <v>32</v>
      </c>
      <c r="AM1" s="7" t="s">
        <v>33</v>
      </c>
      <c r="AN1" s="7" t="s">
        <v>34</v>
      </c>
      <c r="AO1" s="7" t="s">
        <v>35</v>
      </c>
      <c r="AP1" s="7" t="s">
        <v>36</v>
      </c>
      <c r="AQ1" s="7" t="s">
        <v>37</v>
      </c>
      <c r="AR1" s="7" t="s">
        <v>38</v>
      </c>
      <c r="AS1" s="7" t="s">
        <v>39</v>
      </c>
      <c r="AT1" s="7" t="s">
        <v>40</v>
      </c>
      <c r="AU1" s="7" t="s">
        <v>41</v>
      </c>
      <c r="AV1" s="7" t="s">
        <v>42</v>
      </c>
      <c r="AW1" s="7" t="s">
        <v>43</v>
      </c>
      <c r="AX1" s="7" t="s">
        <v>44</v>
      </c>
      <c r="AY1" s="7" t="s">
        <v>45</v>
      </c>
      <c r="AZ1" s="7" t="s">
        <v>46</v>
      </c>
      <c r="BA1" s="7" t="s">
        <v>47</v>
      </c>
      <c r="BB1" s="7" t="s">
        <v>48</v>
      </c>
      <c r="BC1" s="7" t="s">
        <v>49</v>
      </c>
      <c r="BD1" s="7" t="s">
        <v>50</v>
      </c>
      <c r="BE1" s="7" t="s">
        <v>51</v>
      </c>
      <c r="BF1" s="7" t="s">
        <v>52</v>
      </c>
      <c r="BG1" s="7" t="s">
        <v>53</v>
      </c>
      <c r="BH1" s="7" t="s">
        <v>54</v>
      </c>
      <c r="BI1" s="7" t="s">
        <v>55</v>
      </c>
      <c r="BJ1" s="7" t="s">
        <v>56</v>
      </c>
      <c r="BK1" s="7" t="s">
        <v>57</v>
      </c>
      <c r="BL1" s="7" t="s">
        <v>58</v>
      </c>
      <c r="BM1" s="7" t="s">
        <v>59</v>
      </c>
      <c r="BN1" s="7" t="s">
        <v>60</v>
      </c>
      <c r="BO1" s="7" t="s">
        <v>61</v>
      </c>
      <c r="BP1" s="7" t="s">
        <v>62</v>
      </c>
      <c r="BQ1" s="7" t="s">
        <v>63</v>
      </c>
      <c r="BR1" s="7" t="s">
        <v>64</v>
      </c>
      <c r="BS1" s="7" t="s">
        <v>65</v>
      </c>
      <c r="BT1" s="7" t="s">
        <v>66</v>
      </c>
      <c r="BU1" s="7" t="s">
        <v>67</v>
      </c>
      <c r="BV1" s="7" t="s">
        <v>68</v>
      </c>
      <c r="BW1" s="7" t="s">
        <v>69</v>
      </c>
      <c r="BX1" s="6" t="s">
        <v>112</v>
      </c>
    </row>
    <row r="2" spans="1:76" s="92" customFormat="1">
      <c r="A2" s="330" t="s">
        <v>171</v>
      </c>
      <c r="B2" s="330">
        <v>2722</v>
      </c>
      <c r="C2" s="330">
        <v>4922</v>
      </c>
      <c r="D2" s="331">
        <v>42470.640972222223</v>
      </c>
      <c r="E2" s="332">
        <v>42962.618750000001</v>
      </c>
      <c r="F2" s="330" t="s">
        <v>172</v>
      </c>
      <c r="G2" s="330"/>
      <c r="H2" s="330"/>
      <c r="I2" s="330"/>
      <c r="J2" s="330" t="s">
        <v>95</v>
      </c>
      <c r="K2" s="330" t="s">
        <v>70</v>
      </c>
      <c r="L2" s="330" t="s">
        <v>70</v>
      </c>
      <c r="M2" s="330">
        <v>35</v>
      </c>
      <c r="N2" s="330" t="s">
        <v>70</v>
      </c>
      <c r="O2" s="330">
        <v>0.8</v>
      </c>
      <c r="P2" s="330">
        <v>1</v>
      </c>
      <c r="Q2" s="330">
        <v>224</v>
      </c>
      <c r="R2" s="330">
        <v>6</v>
      </c>
      <c r="S2" s="330">
        <v>7339</v>
      </c>
      <c r="T2" s="330">
        <v>0.63190000000000002</v>
      </c>
      <c r="U2" s="330">
        <v>0.63190000000000002</v>
      </c>
      <c r="V2" s="330">
        <v>1</v>
      </c>
      <c r="W2" s="330" t="s">
        <v>70</v>
      </c>
      <c r="X2" s="330" t="s">
        <v>70</v>
      </c>
      <c r="Y2" s="330" t="s">
        <v>70</v>
      </c>
      <c r="Z2" s="330">
        <v>0.1623</v>
      </c>
      <c r="AA2" s="330" t="s">
        <v>167</v>
      </c>
      <c r="AB2" s="330" t="s">
        <v>70</v>
      </c>
      <c r="AC2" s="330">
        <v>3.1699999999999999E-2</v>
      </c>
      <c r="AD2" s="330" t="s">
        <v>167</v>
      </c>
      <c r="AE2" s="330">
        <v>543.5693</v>
      </c>
      <c r="AF2" s="330">
        <v>1301.605</v>
      </c>
      <c r="AG2" s="330" t="s">
        <v>70</v>
      </c>
      <c r="AH2" s="330" t="s">
        <v>70</v>
      </c>
      <c r="AI2" s="330" t="s">
        <v>70</v>
      </c>
      <c r="AJ2" s="330" t="s">
        <v>96</v>
      </c>
      <c r="AK2" s="330" t="s">
        <v>70</v>
      </c>
      <c r="AL2" s="330" t="s">
        <v>70</v>
      </c>
      <c r="AM2" s="330" t="s">
        <v>70</v>
      </c>
      <c r="AN2" s="330" t="s">
        <v>70</v>
      </c>
      <c r="AO2" s="330" t="s">
        <v>70</v>
      </c>
      <c r="AP2" s="330" t="s">
        <v>70</v>
      </c>
      <c r="AQ2" s="330" t="s">
        <v>70</v>
      </c>
      <c r="AR2" s="330" t="s">
        <v>70</v>
      </c>
      <c r="AS2" s="330" t="s">
        <v>70</v>
      </c>
      <c r="AT2" s="330" t="s">
        <v>70</v>
      </c>
      <c r="AU2" s="330" t="s">
        <v>70</v>
      </c>
      <c r="AV2" s="330" t="s">
        <v>70</v>
      </c>
      <c r="AW2" s="330" t="s">
        <v>70</v>
      </c>
      <c r="AX2" s="330" t="s">
        <v>70</v>
      </c>
      <c r="AY2" s="330" t="s">
        <v>70</v>
      </c>
      <c r="AZ2" s="330" t="s">
        <v>70</v>
      </c>
      <c r="BA2" s="330" t="s">
        <v>70</v>
      </c>
      <c r="BB2" s="330" t="s">
        <v>70</v>
      </c>
      <c r="BC2" s="330" t="s">
        <v>70</v>
      </c>
      <c r="BD2" s="330" t="s">
        <v>70</v>
      </c>
      <c r="BE2" s="330" t="s">
        <v>70</v>
      </c>
      <c r="BF2" s="330">
        <v>0.01</v>
      </c>
      <c r="BG2" s="330">
        <v>0.01</v>
      </c>
      <c r="BH2" s="330">
        <v>0.01</v>
      </c>
      <c r="BI2" s="330">
        <v>575</v>
      </c>
      <c r="BJ2" s="330">
        <v>386</v>
      </c>
      <c r="BK2" s="330">
        <v>100</v>
      </c>
      <c r="BL2" s="330">
        <v>30</v>
      </c>
      <c r="BM2" s="330">
        <v>42</v>
      </c>
      <c r="BN2" s="330">
        <v>822</v>
      </c>
      <c r="BO2" s="330">
        <v>1702</v>
      </c>
      <c r="BP2" s="330" t="s">
        <v>71</v>
      </c>
      <c r="BQ2" s="330" t="s">
        <v>71</v>
      </c>
      <c r="BR2" s="330">
        <v>0</v>
      </c>
      <c r="BS2" s="330"/>
      <c r="BT2" s="330"/>
      <c r="BU2" s="330" t="s">
        <v>696</v>
      </c>
      <c r="BV2" s="330" t="s">
        <v>697</v>
      </c>
      <c r="BW2" s="330">
        <v>6511</v>
      </c>
    </row>
    <row r="3" spans="1:76" s="96" customFormat="1">
      <c r="A3" s="333" t="s">
        <v>175</v>
      </c>
      <c r="B3" s="333">
        <v>2723</v>
      </c>
      <c r="C3" s="333">
        <v>4923</v>
      </c>
      <c r="D3" s="334">
        <v>42470.640972222223</v>
      </c>
      <c r="E3" s="335">
        <v>42962.631944444445</v>
      </c>
      <c r="F3" s="333" t="s">
        <v>172</v>
      </c>
      <c r="G3" s="333"/>
      <c r="H3" s="333"/>
      <c r="I3" s="333"/>
      <c r="J3" s="333" t="s">
        <v>95</v>
      </c>
      <c r="K3" s="333" t="s">
        <v>70</v>
      </c>
      <c r="L3" s="333" t="s">
        <v>70</v>
      </c>
      <c r="M3" s="333">
        <v>35</v>
      </c>
      <c r="N3" s="333" t="s">
        <v>70</v>
      </c>
      <c r="O3" s="333">
        <v>0.8</v>
      </c>
      <c r="P3" s="333">
        <v>1</v>
      </c>
      <c r="Q3" s="333">
        <v>224</v>
      </c>
      <c r="R3" s="333">
        <v>6</v>
      </c>
      <c r="S3" s="333">
        <v>7339</v>
      </c>
      <c r="T3" s="333">
        <v>0.68379999999999996</v>
      </c>
      <c r="U3" s="333">
        <v>0.68379999999999996</v>
      </c>
      <c r="V3" s="333">
        <v>0.99990000000000001</v>
      </c>
      <c r="W3" s="333" t="s">
        <v>70</v>
      </c>
      <c r="X3" s="333" t="s">
        <v>70</v>
      </c>
      <c r="Y3" s="333" t="s">
        <v>70</v>
      </c>
      <c r="Z3" s="333">
        <v>0.15140000000000001</v>
      </c>
      <c r="AA3" s="333" t="s">
        <v>167</v>
      </c>
      <c r="AB3" s="333" t="s">
        <v>70</v>
      </c>
      <c r="AC3" s="333">
        <v>1.9599999999999999E-2</v>
      </c>
      <c r="AD3" s="333" t="s">
        <v>167</v>
      </c>
      <c r="AE3" s="333">
        <v>505.03199999999998</v>
      </c>
      <c r="AF3" s="333">
        <v>1279.4670000000001</v>
      </c>
      <c r="AG3" s="333" t="s">
        <v>70</v>
      </c>
      <c r="AH3" s="333" t="s">
        <v>70</v>
      </c>
      <c r="AI3" s="333" t="s">
        <v>70</v>
      </c>
      <c r="AJ3" s="333" t="s">
        <v>96</v>
      </c>
      <c r="AK3" s="333" t="s">
        <v>70</v>
      </c>
      <c r="AL3" s="333" t="s">
        <v>70</v>
      </c>
      <c r="AM3" s="333" t="s">
        <v>70</v>
      </c>
      <c r="AN3" s="333" t="s">
        <v>70</v>
      </c>
      <c r="AO3" s="333" t="s">
        <v>70</v>
      </c>
      <c r="AP3" s="333" t="s">
        <v>70</v>
      </c>
      <c r="AQ3" s="333" t="s">
        <v>70</v>
      </c>
      <c r="AR3" s="333" t="s">
        <v>70</v>
      </c>
      <c r="AS3" s="333" t="s">
        <v>70</v>
      </c>
      <c r="AT3" s="333" t="s">
        <v>70</v>
      </c>
      <c r="AU3" s="333" t="s">
        <v>70</v>
      </c>
      <c r="AV3" s="333" t="s">
        <v>70</v>
      </c>
      <c r="AW3" s="333" t="s">
        <v>70</v>
      </c>
      <c r="AX3" s="333" t="s">
        <v>70</v>
      </c>
      <c r="AY3" s="333" t="s">
        <v>70</v>
      </c>
      <c r="AZ3" s="333" t="s">
        <v>70</v>
      </c>
      <c r="BA3" s="333" t="s">
        <v>70</v>
      </c>
      <c r="BB3" s="333" t="s">
        <v>70</v>
      </c>
      <c r="BC3" s="333" t="s">
        <v>70</v>
      </c>
      <c r="BD3" s="333" t="s">
        <v>70</v>
      </c>
      <c r="BE3" s="333" t="s">
        <v>70</v>
      </c>
      <c r="BF3" s="333">
        <v>0.01</v>
      </c>
      <c r="BG3" s="333">
        <v>0.01</v>
      </c>
      <c r="BH3" s="333">
        <v>0.01</v>
      </c>
      <c r="BI3" s="333">
        <v>377</v>
      </c>
      <c r="BJ3" s="333">
        <v>543</v>
      </c>
      <c r="BK3" s="333">
        <v>100</v>
      </c>
      <c r="BL3" s="333">
        <v>65</v>
      </c>
      <c r="BM3" s="333">
        <v>51</v>
      </c>
      <c r="BN3" s="333">
        <v>841</v>
      </c>
      <c r="BO3" s="333">
        <v>1702</v>
      </c>
      <c r="BP3" s="333" t="s">
        <v>71</v>
      </c>
      <c r="BQ3" s="333" t="s">
        <v>71</v>
      </c>
      <c r="BR3" s="333">
        <v>0</v>
      </c>
      <c r="BS3" s="333"/>
      <c r="BT3" s="333"/>
      <c r="BU3" s="333" t="s">
        <v>698</v>
      </c>
      <c r="BV3" s="333" t="s">
        <v>697</v>
      </c>
      <c r="BW3" s="333">
        <v>6511</v>
      </c>
    </row>
    <row r="4" spans="1:76" s="96" customFormat="1">
      <c r="A4" s="333" t="s">
        <v>178</v>
      </c>
      <c r="B4" s="333">
        <v>2724</v>
      </c>
      <c r="C4" s="333">
        <v>4926</v>
      </c>
      <c r="D4" s="334">
        <v>42470.640972222223</v>
      </c>
      <c r="E4" s="335">
        <v>42962.70416666667</v>
      </c>
      <c r="F4" s="333" t="s">
        <v>172</v>
      </c>
      <c r="G4" s="333"/>
      <c r="H4" s="333"/>
      <c r="I4" s="333"/>
      <c r="J4" s="333" t="s">
        <v>95</v>
      </c>
      <c r="K4" s="333" t="s">
        <v>70</v>
      </c>
      <c r="L4" s="333" t="s">
        <v>70</v>
      </c>
      <c r="M4" s="333">
        <v>35</v>
      </c>
      <c r="N4" s="333" t="s">
        <v>70</v>
      </c>
      <c r="O4" s="333">
        <v>0.8</v>
      </c>
      <c r="P4" s="333">
        <v>1</v>
      </c>
      <c r="Q4" s="333">
        <v>224</v>
      </c>
      <c r="R4" s="333">
        <v>6</v>
      </c>
      <c r="S4" s="333">
        <v>7339</v>
      </c>
      <c r="T4" s="333">
        <v>0.62870000000000004</v>
      </c>
      <c r="U4" s="333">
        <v>0.62870000000000004</v>
      </c>
      <c r="V4" s="333">
        <v>1</v>
      </c>
      <c r="W4" s="333" t="s">
        <v>70</v>
      </c>
      <c r="X4" s="333" t="s">
        <v>70</v>
      </c>
      <c r="Y4" s="333" t="s">
        <v>70</v>
      </c>
      <c r="Z4" s="333">
        <v>0.1588</v>
      </c>
      <c r="AA4" s="333" t="s">
        <v>167</v>
      </c>
      <c r="AB4" s="333" t="s">
        <v>70</v>
      </c>
      <c r="AC4" s="333">
        <v>2.58E-2</v>
      </c>
      <c r="AD4" s="333" t="s">
        <v>167</v>
      </c>
      <c r="AE4" s="333">
        <v>560.92470000000003</v>
      </c>
      <c r="AF4" s="333">
        <v>1320.19</v>
      </c>
      <c r="AG4" s="333" t="s">
        <v>70</v>
      </c>
      <c r="AH4" s="333" t="s">
        <v>70</v>
      </c>
      <c r="AI4" s="333" t="s">
        <v>70</v>
      </c>
      <c r="AJ4" s="333" t="s">
        <v>96</v>
      </c>
      <c r="AK4" s="333" t="s">
        <v>70</v>
      </c>
      <c r="AL4" s="333" t="s">
        <v>70</v>
      </c>
      <c r="AM4" s="333" t="s">
        <v>70</v>
      </c>
      <c r="AN4" s="333" t="s">
        <v>70</v>
      </c>
      <c r="AO4" s="333" t="s">
        <v>70</v>
      </c>
      <c r="AP4" s="333" t="s">
        <v>70</v>
      </c>
      <c r="AQ4" s="333" t="s">
        <v>70</v>
      </c>
      <c r="AR4" s="333" t="s">
        <v>70</v>
      </c>
      <c r="AS4" s="333" t="s">
        <v>70</v>
      </c>
      <c r="AT4" s="333" t="s">
        <v>70</v>
      </c>
      <c r="AU4" s="333" t="s">
        <v>70</v>
      </c>
      <c r="AV4" s="333" t="s">
        <v>70</v>
      </c>
      <c r="AW4" s="333" t="s">
        <v>70</v>
      </c>
      <c r="AX4" s="333" t="s">
        <v>70</v>
      </c>
      <c r="AY4" s="333" t="s">
        <v>70</v>
      </c>
      <c r="AZ4" s="333" t="s">
        <v>70</v>
      </c>
      <c r="BA4" s="333" t="s">
        <v>70</v>
      </c>
      <c r="BB4" s="333" t="s">
        <v>70</v>
      </c>
      <c r="BC4" s="333" t="s">
        <v>70</v>
      </c>
      <c r="BD4" s="333" t="s">
        <v>70</v>
      </c>
      <c r="BE4" s="333" t="s">
        <v>70</v>
      </c>
      <c r="BF4" s="333">
        <v>0.01</v>
      </c>
      <c r="BG4" s="333">
        <v>0.01</v>
      </c>
      <c r="BH4" s="333">
        <v>0.01</v>
      </c>
      <c r="BI4" s="333">
        <v>426</v>
      </c>
      <c r="BJ4" s="333">
        <v>448</v>
      </c>
      <c r="BK4" s="333">
        <v>100</v>
      </c>
      <c r="BL4" s="333">
        <v>60</v>
      </c>
      <c r="BM4" s="333">
        <v>24</v>
      </c>
      <c r="BN4" s="333">
        <v>845</v>
      </c>
      <c r="BO4" s="333">
        <v>1702</v>
      </c>
      <c r="BP4" s="333" t="s">
        <v>71</v>
      </c>
      <c r="BQ4" s="333" t="s">
        <v>71</v>
      </c>
      <c r="BR4" s="333">
        <v>0</v>
      </c>
      <c r="BS4" s="333"/>
      <c r="BT4" s="333"/>
      <c r="BU4" s="333" t="s">
        <v>703</v>
      </c>
      <c r="BV4" s="333" t="s">
        <v>697</v>
      </c>
      <c r="BW4" s="333">
        <v>6511</v>
      </c>
    </row>
    <row r="5" spans="1:76" s="96" customFormat="1">
      <c r="A5" s="333" t="s">
        <v>181</v>
      </c>
      <c r="B5" s="333">
        <v>2725</v>
      </c>
      <c r="C5" s="333">
        <v>4927</v>
      </c>
      <c r="D5" s="334">
        <v>42470.640972222223</v>
      </c>
      <c r="E5" s="335">
        <v>42962.714583333334</v>
      </c>
      <c r="F5" s="333" t="s">
        <v>172</v>
      </c>
      <c r="G5" s="333"/>
      <c r="H5" s="333"/>
      <c r="I5" s="333"/>
      <c r="J5" s="333" t="s">
        <v>95</v>
      </c>
      <c r="K5" s="333" t="s">
        <v>70</v>
      </c>
      <c r="L5" s="333" t="s">
        <v>70</v>
      </c>
      <c r="M5" s="333">
        <v>35</v>
      </c>
      <c r="N5" s="333" t="s">
        <v>70</v>
      </c>
      <c r="O5" s="333">
        <v>0.8</v>
      </c>
      <c r="P5" s="333">
        <v>1</v>
      </c>
      <c r="Q5" s="333">
        <v>224</v>
      </c>
      <c r="R5" s="333">
        <v>6</v>
      </c>
      <c r="S5" s="333">
        <v>7339</v>
      </c>
      <c r="T5" s="333">
        <v>0.64480000000000004</v>
      </c>
      <c r="U5" s="333">
        <v>0.64470000000000005</v>
      </c>
      <c r="V5" s="333">
        <v>0.99980000000000002</v>
      </c>
      <c r="W5" s="333" t="s">
        <v>70</v>
      </c>
      <c r="X5" s="333" t="s">
        <v>70</v>
      </c>
      <c r="Y5" s="333" t="s">
        <v>70</v>
      </c>
      <c r="Z5" s="333">
        <v>0.1603</v>
      </c>
      <c r="AA5" s="333" t="s">
        <v>508</v>
      </c>
      <c r="AB5" s="333" t="s">
        <v>70</v>
      </c>
      <c r="AC5" s="333">
        <v>1.7899999999999999E-2</v>
      </c>
      <c r="AD5" s="333" t="s">
        <v>167</v>
      </c>
      <c r="AE5" s="333">
        <v>559.1481</v>
      </c>
      <c r="AF5" s="333">
        <v>1295.5920000000001</v>
      </c>
      <c r="AG5" s="333" t="s">
        <v>70</v>
      </c>
      <c r="AH5" s="333" t="s">
        <v>70</v>
      </c>
      <c r="AI5" s="333" t="s">
        <v>70</v>
      </c>
      <c r="AJ5" s="333" t="s">
        <v>96</v>
      </c>
      <c r="AK5" s="333" t="s">
        <v>70</v>
      </c>
      <c r="AL5" s="333" t="s">
        <v>70</v>
      </c>
      <c r="AM5" s="333" t="s">
        <v>70</v>
      </c>
      <c r="AN5" s="333" t="s">
        <v>70</v>
      </c>
      <c r="AO5" s="333" t="s">
        <v>70</v>
      </c>
      <c r="AP5" s="333" t="s">
        <v>70</v>
      </c>
      <c r="AQ5" s="333" t="s">
        <v>70</v>
      </c>
      <c r="AR5" s="333" t="s">
        <v>70</v>
      </c>
      <c r="AS5" s="333" t="s">
        <v>70</v>
      </c>
      <c r="AT5" s="333" t="s">
        <v>70</v>
      </c>
      <c r="AU5" s="333" t="s">
        <v>70</v>
      </c>
      <c r="AV5" s="333" t="s">
        <v>70</v>
      </c>
      <c r="AW5" s="333" t="s">
        <v>70</v>
      </c>
      <c r="AX5" s="333" t="s">
        <v>70</v>
      </c>
      <c r="AY5" s="333" t="s">
        <v>70</v>
      </c>
      <c r="AZ5" s="333" t="s">
        <v>70</v>
      </c>
      <c r="BA5" s="333" t="s">
        <v>70</v>
      </c>
      <c r="BB5" s="333" t="s">
        <v>70</v>
      </c>
      <c r="BC5" s="333" t="s">
        <v>70</v>
      </c>
      <c r="BD5" s="333" t="s">
        <v>70</v>
      </c>
      <c r="BE5" s="333" t="s">
        <v>70</v>
      </c>
      <c r="BF5" s="333">
        <v>0.01</v>
      </c>
      <c r="BG5" s="333">
        <v>0.01</v>
      </c>
      <c r="BH5" s="333">
        <v>0.01</v>
      </c>
      <c r="BI5" s="333">
        <v>426</v>
      </c>
      <c r="BJ5" s="333">
        <v>381</v>
      </c>
      <c r="BK5" s="333">
        <v>100</v>
      </c>
      <c r="BL5" s="333">
        <v>37</v>
      </c>
      <c r="BM5" s="333">
        <v>76</v>
      </c>
      <c r="BN5" s="333">
        <v>844</v>
      </c>
      <c r="BO5" s="333">
        <v>1702</v>
      </c>
      <c r="BP5" s="333" t="s">
        <v>71</v>
      </c>
      <c r="BQ5" s="333" t="s">
        <v>71</v>
      </c>
      <c r="BR5" s="333">
        <v>0</v>
      </c>
      <c r="BS5" s="333"/>
      <c r="BT5" s="333"/>
      <c r="BU5" s="333" t="s">
        <v>704</v>
      </c>
      <c r="BV5" s="333" t="s">
        <v>697</v>
      </c>
      <c r="BW5" s="333">
        <v>6511</v>
      </c>
    </row>
    <row r="6" spans="1:76" s="96" customFormat="1">
      <c r="A6" s="333" t="s">
        <v>184</v>
      </c>
      <c r="B6" s="333">
        <v>2726</v>
      </c>
      <c r="C6" s="333">
        <v>4962</v>
      </c>
      <c r="D6" s="334">
        <v>42470.640972222223</v>
      </c>
      <c r="E6" s="335">
        <v>42962.724999999999</v>
      </c>
      <c r="F6" s="333" t="s">
        <v>172</v>
      </c>
      <c r="G6" s="333"/>
      <c r="H6" s="333"/>
      <c r="I6" s="333"/>
      <c r="J6" s="333" t="s">
        <v>95</v>
      </c>
      <c r="K6" s="333" t="s">
        <v>70</v>
      </c>
      <c r="L6" s="333" t="s">
        <v>70</v>
      </c>
      <c r="M6" s="333">
        <v>35</v>
      </c>
      <c r="N6" s="333" t="s">
        <v>70</v>
      </c>
      <c r="O6" s="333">
        <v>0.8</v>
      </c>
      <c r="P6" s="333">
        <v>1</v>
      </c>
      <c r="Q6" s="333">
        <v>224</v>
      </c>
      <c r="R6" s="333">
        <v>6</v>
      </c>
      <c r="S6" s="333">
        <v>7339</v>
      </c>
      <c r="T6" s="333">
        <v>0.625</v>
      </c>
      <c r="U6" s="333">
        <v>0.62480000000000002</v>
      </c>
      <c r="V6" s="333">
        <v>0.99960000000000004</v>
      </c>
      <c r="W6" s="333" t="s">
        <v>70</v>
      </c>
      <c r="X6" s="333" t="s">
        <v>70</v>
      </c>
      <c r="Y6" s="333" t="s">
        <v>70</v>
      </c>
      <c r="Z6" s="333">
        <v>0.15359999999999999</v>
      </c>
      <c r="AA6" s="333" t="s">
        <v>167</v>
      </c>
      <c r="AB6" s="333" t="s">
        <v>70</v>
      </c>
      <c r="AC6" s="333">
        <v>1.5800000000000002E-2</v>
      </c>
      <c r="AD6" s="333" t="s">
        <v>167</v>
      </c>
      <c r="AE6" s="333">
        <v>548.21559999999999</v>
      </c>
      <c r="AF6" s="333">
        <v>1296.1389999999999</v>
      </c>
      <c r="AG6" s="333" t="s">
        <v>70</v>
      </c>
      <c r="AH6" s="333" t="s">
        <v>70</v>
      </c>
      <c r="AI6" s="333" t="s">
        <v>70</v>
      </c>
      <c r="AJ6" s="333" t="s">
        <v>96</v>
      </c>
      <c r="AK6" s="333" t="s">
        <v>70</v>
      </c>
      <c r="AL6" s="333" t="s">
        <v>70</v>
      </c>
      <c r="AM6" s="333" t="s">
        <v>70</v>
      </c>
      <c r="AN6" s="333" t="s">
        <v>70</v>
      </c>
      <c r="AO6" s="333" t="s">
        <v>70</v>
      </c>
      <c r="AP6" s="333" t="s">
        <v>70</v>
      </c>
      <c r="AQ6" s="333" t="s">
        <v>70</v>
      </c>
      <c r="AR6" s="333" t="s">
        <v>70</v>
      </c>
      <c r="AS6" s="333" t="s">
        <v>70</v>
      </c>
      <c r="AT6" s="333" t="s">
        <v>70</v>
      </c>
      <c r="AU6" s="333" t="s">
        <v>70</v>
      </c>
      <c r="AV6" s="333" t="s">
        <v>70</v>
      </c>
      <c r="AW6" s="333" t="s">
        <v>70</v>
      </c>
      <c r="AX6" s="333" t="s">
        <v>70</v>
      </c>
      <c r="AY6" s="333" t="s">
        <v>70</v>
      </c>
      <c r="AZ6" s="333" t="s">
        <v>70</v>
      </c>
      <c r="BA6" s="333" t="s">
        <v>70</v>
      </c>
      <c r="BB6" s="333" t="s">
        <v>70</v>
      </c>
      <c r="BC6" s="333" t="s">
        <v>70</v>
      </c>
      <c r="BD6" s="333" t="s">
        <v>70</v>
      </c>
      <c r="BE6" s="333" t="s">
        <v>70</v>
      </c>
      <c r="BF6" s="333">
        <v>0.01</v>
      </c>
      <c r="BG6" s="333">
        <v>0.01</v>
      </c>
      <c r="BH6" s="333">
        <v>0.01</v>
      </c>
      <c r="BI6" s="333">
        <v>405</v>
      </c>
      <c r="BJ6" s="333">
        <v>394</v>
      </c>
      <c r="BK6" s="333">
        <v>100</v>
      </c>
      <c r="BL6" s="333">
        <v>59</v>
      </c>
      <c r="BM6" s="333">
        <v>31</v>
      </c>
      <c r="BN6" s="333">
        <v>861</v>
      </c>
      <c r="BO6" s="333">
        <v>1702</v>
      </c>
      <c r="BP6" s="333"/>
      <c r="BQ6" s="333" t="s">
        <v>71</v>
      </c>
      <c r="BR6" s="333">
        <v>0</v>
      </c>
      <c r="BS6" s="333"/>
      <c r="BT6" s="333"/>
      <c r="BU6" s="333" t="s">
        <v>708</v>
      </c>
      <c r="BV6" s="333" t="s">
        <v>697</v>
      </c>
      <c r="BW6" s="333">
        <v>6511</v>
      </c>
    </row>
    <row r="7" spans="1:76" s="96" customFormat="1">
      <c r="A7" s="333" t="s">
        <v>187</v>
      </c>
      <c r="B7" s="333">
        <v>2727</v>
      </c>
      <c r="C7" s="333">
        <v>4929</v>
      </c>
      <c r="D7" s="334">
        <v>42470.972222222219</v>
      </c>
      <c r="E7" s="335">
        <v>42962.736111111109</v>
      </c>
      <c r="F7" s="333" t="s">
        <v>188</v>
      </c>
      <c r="G7" s="333"/>
      <c r="H7" s="333"/>
      <c r="I7" s="333"/>
      <c r="J7" s="333" t="s">
        <v>95</v>
      </c>
      <c r="K7" s="333" t="s">
        <v>70</v>
      </c>
      <c r="L7" s="333" t="s">
        <v>70</v>
      </c>
      <c r="M7" s="333">
        <v>35</v>
      </c>
      <c r="N7" s="333" t="s">
        <v>70</v>
      </c>
      <c r="O7" s="333">
        <v>0.8</v>
      </c>
      <c r="P7" s="333">
        <v>1</v>
      </c>
      <c r="Q7" s="333">
        <v>224</v>
      </c>
      <c r="R7" s="333">
        <v>6</v>
      </c>
      <c r="S7" s="333">
        <v>7339</v>
      </c>
      <c r="T7" s="333">
        <v>0.6714</v>
      </c>
      <c r="U7" s="333">
        <v>0.67130000000000001</v>
      </c>
      <c r="V7" s="333">
        <v>0.99990000000000001</v>
      </c>
      <c r="W7" s="333" t="s">
        <v>70</v>
      </c>
      <c r="X7" s="333" t="s">
        <v>70</v>
      </c>
      <c r="Y7" s="333" t="s">
        <v>70</v>
      </c>
      <c r="Z7" s="333">
        <v>0.16889999999999999</v>
      </c>
      <c r="AA7" s="333" t="s">
        <v>167</v>
      </c>
      <c r="AB7" s="333" t="s">
        <v>70</v>
      </c>
      <c r="AC7" s="333">
        <v>2.35E-2</v>
      </c>
      <c r="AD7" s="333" t="s">
        <v>167</v>
      </c>
      <c r="AE7" s="333">
        <v>618.59389999999996</v>
      </c>
      <c r="AF7" s="333">
        <v>1361.3240000000001</v>
      </c>
      <c r="AG7" s="333" t="s">
        <v>70</v>
      </c>
      <c r="AH7" s="333" t="s">
        <v>70</v>
      </c>
      <c r="AI7" s="333" t="s">
        <v>70</v>
      </c>
      <c r="AJ7" s="333" t="s">
        <v>96</v>
      </c>
      <c r="AK7" s="333" t="s">
        <v>70</v>
      </c>
      <c r="AL7" s="333" t="s">
        <v>70</v>
      </c>
      <c r="AM7" s="333" t="s">
        <v>70</v>
      </c>
      <c r="AN7" s="333" t="s">
        <v>70</v>
      </c>
      <c r="AO7" s="333" t="s">
        <v>70</v>
      </c>
      <c r="AP7" s="333" t="s">
        <v>70</v>
      </c>
      <c r="AQ7" s="333" t="s">
        <v>70</v>
      </c>
      <c r="AR7" s="333" t="s">
        <v>70</v>
      </c>
      <c r="AS7" s="333" t="s">
        <v>70</v>
      </c>
      <c r="AT7" s="333" t="s">
        <v>70</v>
      </c>
      <c r="AU7" s="333" t="s">
        <v>70</v>
      </c>
      <c r="AV7" s="333" t="s">
        <v>70</v>
      </c>
      <c r="AW7" s="333" t="s">
        <v>70</v>
      </c>
      <c r="AX7" s="333" t="s">
        <v>70</v>
      </c>
      <c r="AY7" s="333" t="s">
        <v>70</v>
      </c>
      <c r="AZ7" s="333" t="s">
        <v>70</v>
      </c>
      <c r="BA7" s="333" t="s">
        <v>70</v>
      </c>
      <c r="BB7" s="333" t="s">
        <v>70</v>
      </c>
      <c r="BC7" s="333" t="s">
        <v>70</v>
      </c>
      <c r="BD7" s="333" t="s">
        <v>70</v>
      </c>
      <c r="BE7" s="333" t="s">
        <v>70</v>
      </c>
      <c r="BF7" s="333">
        <v>0.01</v>
      </c>
      <c r="BG7" s="333">
        <v>0.01</v>
      </c>
      <c r="BH7" s="333">
        <v>0.01</v>
      </c>
      <c r="BI7" s="333">
        <v>436</v>
      </c>
      <c r="BJ7" s="333">
        <v>382</v>
      </c>
      <c r="BK7" s="333">
        <v>100</v>
      </c>
      <c r="BL7" s="333">
        <v>68</v>
      </c>
      <c r="BM7" s="333">
        <v>33</v>
      </c>
      <c r="BN7" s="333">
        <v>837</v>
      </c>
      <c r="BO7" s="333">
        <v>1702</v>
      </c>
      <c r="BP7" s="333" t="s">
        <v>71</v>
      </c>
      <c r="BQ7" s="333" t="s">
        <v>71</v>
      </c>
      <c r="BR7" s="333">
        <v>0</v>
      </c>
      <c r="BS7" s="333"/>
      <c r="BT7" s="333"/>
      <c r="BU7" s="333" t="s">
        <v>709</v>
      </c>
      <c r="BV7" s="333" t="s">
        <v>697</v>
      </c>
      <c r="BW7" s="333">
        <v>6511</v>
      </c>
    </row>
    <row r="8" spans="1:76" s="96" customFormat="1">
      <c r="A8" s="333" t="s">
        <v>191</v>
      </c>
      <c r="B8" s="333">
        <v>2728</v>
      </c>
      <c r="C8" s="333">
        <v>4930</v>
      </c>
      <c r="D8" s="334">
        <v>42470.972222222219</v>
      </c>
      <c r="E8" s="335">
        <v>42962.74722222222</v>
      </c>
      <c r="F8" s="333" t="s">
        <v>188</v>
      </c>
      <c r="G8" s="333"/>
      <c r="H8" s="333"/>
      <c r="I8" s="333"/>
      <c r="J8" s="333" t="s">
        <v>95</v>
      </c>
      <c r="K8" s="333" t="s">
        <v>70</v>
      </c>
      <c r="L8" s="333" t="s">
        <v>70</v>
      </c>
      <c r="M8" s="333">
        <v>35</v>
      </c>
      <c r="N8" s="333" t="s">
        <v>70</v>
      </c>
      <c r="O8" s="333">
        <v>0.8</v>
      </c>
      <c r="P8" s="333">
        <v>1</v>
      </c>
      <c r="Q8" s="333">
        <v>224</v>
      </c>
      <c r="R8" s="333">
        <v>6</v>
      </c>
      <c r="S8" s="333">
        <v>7339</v>
      </c>
      <c r="T8" s="333">
        <v>0.62509999999999999</v>
      </c>
      <c r="U8" s="333">
        <v>0.62460000000000004</v>
      </c>
      <c r="V8" s="333">
        <v>0.99919999999999998</v>
      </c>
      <c r="W8" s="333" t="s">
        <v>70</v>
      </c>
      <c r="X8" s="333" t="s">
        <v>70</v>
      </c>
      <c r="Y8" s="333" t="s">
        <v>70</v>
      </c>
      <c r="Z8" s="333">
        <v>0.15890000000000001</v>
      </c>
      <c r="AA8" s="333" t="s">
        <v>167</v>
      </c>
      <c r="AB8" s="333" t="s">
        <v>70</v>
      </c>
      <c r="AC8" s="333">
        <v>2.4899999999999999E-2</v>
      </c>
      <c r="AD8" s="333" t="s">
        <v>167</v>
      </c>
      <c r="AE8" s="333">
        <v>579.51009999999997</v>
      </c>
      <c r="AF8" s="333">
        <v>1364.194</v>
      </c>
      <c r="AG8" s="333" t="s">
        <v>70</v>
      </c>
      <c r="AH8" s="333" t="s">
        <v>70</v>
      </c>
      <c r="AI8" s="333" t="s">
        <v>70</v>
      </c>
      <c r="AJ8" s="333" t="s">
        <v>96</v>
      </c>
      <c r="AK8" s="333" t="s">
        <v>70</v>
      </c>
      <c r="AL8" s="333" t="s">
        <v>70</v>
      </c>
      <c r="AM8" s="333" t="s">
        <v>70</v>
      </c>
      <c r="AN8" s="333" t="s">
        <v>70</v>
      </c>
      <c r="AO8" s="333" t="s">
        <v>70</v>
      </c>
      <c r="AP8" s="333" t="s">
        <v>70</v>
      </c>
      <c r="AQ8" s="333" t="s">
        <v>70</v>
      </c>
      <c r="AR8" s="333" t="s">
        <v>70</v>
      </c>
      <c r="AS8" s="333" t="s">
        <v>70</v>
      </c>
      <c r="AT8" s="333" t="s">
        <v>70</v>
      </c>
      <c r="AU8" s="333" t="s">
        <v>70</v>
      </c>
      <c r="AV8" s="333" t="s">
        <v>70</v>
      </c>
      <c r="AW8" s="333" t="s">
        <v>70</v>
      </c>
      <c r="AX8" s="333" t="s">
        <v>70</v>
      </c>
      <c r="AY8" s="333" t="s">
        <v>70</v>
      </c>
      <c r="AZ8" s="333" t="s">
        <v>70</v>
      </c>
      <c r="BA8" s="333" t="s">
        <v>70</v>
      </c>
      <c r="BB8" s="333" t="s">
        <v>70</v>
      </c>
      <c r="BC8" s="333" t="s">
        <v>70</v>
      </c>
      <c r="BD8" s="333" t="s">
        <v>70</v>
      </c>
      <c r="BE8" s="333" t="s">
        <v>70</v>
      </c>
      <c r="BF8" s="333">
        <v>0.01</v>
      </c>
      <c r="BG8" s="333">
        <v>0.01</v>
      </c>
      <c r="BH8" s="333">
        <v>0.01</v>
      </c>
      <c r="BI8" s="333">
        <v>359</v>
      </c>
      <c r="BJ8" s="333">
        <v>496</v>
      </c>
      <c r="BK8" s="333">
        <v>100</v>
      </c>
      <c r="BL8" s="333">
        <v>11</v>
      </c>
      <c r="BM8" s="333">
        <v>25</v>
      </c>
      <c r="BN8" s="333">
        <v>875</v>
      </c>
      <c r="BO8" s="333">
        <v>1702</v>
      </c>
      <c r="BP8" s="333" t="s">
        <v>71</v>
      </c>
      <c r="BQ8" s="333" t="s">
        <v>71</v>
      </c>
      <c r="BR8" s="333">
        <v>0</v>
      </c>
      <c r="BS8" s="333"/>
      <c r="BT8" s="333"/>
      <c r="BU8" s="333" t="s">
        <v>710</v>
      </c>
      <c r="BV8" s="333" t="s">
        <v>697</v>
      </c>
      <c r="BW8" s="333">
        <v>6511</v>
      </c>
    </row>
    <row r="9" spans="1:76" s="96" customFormat="1">
      <c r="A9" s="333" t="s">
        <v>194</v>
      </c>
      <c r="B9" s="333">
        <v>2729</v>
      </c>
      <c r="C9" s="333">
        <v>4931</v>
      </c>
      <c r="D9" s="334">
        <v>42470.972222222219</v>
      </c>
      <c r="E9" s="335">
        <v>42962.757638888892</v>
      </c>
      <c r="F9" s="333" t="s">
        <v>188</v>
      </c>
      <c r="G9" s="333"/>
      <c r="H9" s="333"/>
      <c r="I9" s="333"/>
      <c r="J9" s="333" t="s">
        <v>95</v>
      </c>
      <c r="K9" s="333" t="s">
        <v>70</v>
      </c>
      <c r="L9" s="333" t="s">
        <v>70</v>
      </c>
      <c r="M9" s="333">
        <v>35</v>
      </c>
      <c r="N9" s="333" t="s">
        <v>70</v>
      </c>
      <c r="O9" s="333">
        <v>0.8</v>
      </c>
      <c r="P9" s="333">
        <v>1</v>
      </c>
      <c r="Q9" s="333">
        <v>224</v>
      </c>
      <c r="R9" s="333">
        <v>6</v>
      </c>
      <c r="S9" s="333">
        <v>7339</v>
      </c>
      <c r="T9" s="333">
        <v>0.6946</v>
      </c>
      <c r="U9" s="333">
        <v>0.69450000000000001</v>
      </c>
      <c r="V9" s="333">
        <v>0.99990000000000001</v>
      </c>
      <c r="W9" s="333" t="s">
        <v>70</v>
      </c>
      <c r="X9" s="333" t="s">
        <v>70</v>
      </c>
      <c r="Y9" s="333" t="s">
        <v>70</v>
      </c>
      <c r="Z9" s="333">
        <v>0.16569999999999999</v>
      </c>
      <c r="AA9" s="333" t="s">
        <v>167</v>
      </c>
      <c r="AB9" s="333" t="s">
        <v>70</v>
      </c>
      <c r="AC9" s="333">
        <v>2.2100000000000002E-2</v>
      </c>
      <c r="AD9" s="333" t="s">
        <v>167</v>
      </c>
      <c r="AE9" s="333">
        <v>584.97630000000004</v>
      </c>
      <c r="AF9" s="333">
        <v>1380.32</v>
      </c>
      <c r="AG9" s="333" t="s">
        <v>70</v>
      </c>
      <c r="AH9" s="333" t="s">
        <v>70</v>
      </c>
      <c r="AI9" s="333" t="s">
        <v>70</v>
      </c>
      <c r="AJ9" s="333" t="s">
        <v>96</v>
      </c>
      <c r="AK9" s="333" t="s">
        <v>70</v>
      </c>
      <c r="AL9" s="333" t="s">
        <v>70</v>
      </c>
      <c r="AM9" s="333" t="s">
        <v>70</v>
      </c>
      <c r="AN9" s="333" t="s">
        <v>70</v>
      </c>
      <c r="AO9" s="333" t="s">
        <v>70</v>
      </c>
      <c r="AP9" s="333" t="s">
        <v>70</v>
      </c>
      <c r="AQ9" s="333" t="s">
        <v>70</v>
      </c>
      <c r="AR9" s="333" t="s">
        <v>70</v>
      </c>
      <c r="AS9" s="333" t="s">
        <v>70</v>
      </c>
      <c r="AT9" s="333" t="s">
        <v>70</v>
      </c>
      <c r="AU9" s="333" t="s">
        <v>70</v>
      </c>
      <c r="AV9" s="333" t="s">
        <v>70</v>
      </c>
      <c r="AW9" s="333" t="s">
        <v>70</v>
      </c>
      <c r="AX9" s="333" t="s">
        <v>70</v>
      </c>
      <c r="AY9" s="333" t="s">
        <v>70</v>
      </c>
      <c r="AZ9" s="333" t="s">
        <v>70</v>
      </c>
      <c r="BA9" s="333" t="s">
        <v>70</v>
      </c>
      <c r="BB9" s="333" t="s">
        <v>70</v>
      </c>
      <c r="BC9" s="333" t="s">
        <v>70</v>
      </c>
      <c r="BD9" s="333" t="s">
        <v>70</v>
      </c>
      <c r="BE9" s="333" t="s">
        <v>70</v>
      </c>
      <c r="BF9" s="333">
        <v>0.01</v>
      </c>
      <c r="BG9" s="333">
        <v>0.01</v>
      </c>
      <c r="BH9" s="333">
        <v>0.01</v>
      </c>
      <c r="BI9" s="333">
        <v>443</v>
      </c>
      <c r="BJ9" s="333">
        <v>386</v>
      </c>
      <c r="BK9" s="333">
        <v>100</v>
      </c>
      <c r="BL9" s="333">
        <v>81</v>
      </c>
      <c r="BM9" s="333">
        <v>26</v>
      </c>
      <c r="BN9" s="333">
        <v>848</v>
      </c>
      <c r="BO9" s="333">
        <v>1702</v>
      </c>
      <c r="BP9" s="333" t="s">
        <v>71</v>
      </c>
      <c r="BQ9" s="333" t="s">
        <v>71</v>
      </c>
      <c r="BR9" s="333">
        <v>0</v>
      </c>
      <c r="BS9" s="333"/>
      <c r="BT9" s="333"/>
      <c r="BU9" s="333" t="s">
        <v>711</v>
      </c>
      <c r="BV9" s="333" t="s">
        <v>697</v>
      </c>
      <c r="BW9" s="333">
        <v>6511</v>
      </c>
    </row>
    <row r="10" spans="1:76" s="96" customFormat="1">
      <c r="D10" s="97"/>
      <c r="E10" s="141"/>
    </row>
    <row r="11" spans="1:76" s="96" customFormat="1">
      <c r="D11" s="97"/>
      <c r="E11" s="141"/>
    </row>
    <row r="12" spans="1:76" s="96" customFormat="1">
      <c r="D12" s="97"/>
      <c r="E12" s="141"/>
    </row>
    <row r="13" spans="1:76" s="95" customFormat="1">
      <c r="D13" s="98"/>
      <c r="E13" s="142"/>
    </row>
    <row r="14" spans="1:76">
      <c r="D14" s="9"/>
      <c r="E14" s="143"/>
      <c r="BX14" s="4"/>
    </row>
    <row r="15" spans="1:76">
      <c r="D15" s="9"/>
      <c r="E15" s="143"/>
      <c r="BX15" s="4"/>
    </row>
    <row r="16" spans="1:76">
      <c r="D16" s="9"/>
      <c r="E16" s="143"/>
      <c r="BX16" s="4"/>
    </row>
    <row r="17" spans="1:76" s="92" customFormat="1">
      <c r="A17" s="330" t="s">
        <v>197</v>
      </c>
      <c r="B17" s="330">
        <v>2730</v>
      </c>
      <c r="C17" s="330">
        <v>4932</v>
      </c>
      <c r="D17" s="331">
        <v>42470.972222222219</v>
      </c>
      <c r="E17" s="332">
        <v>42962.765972222223</v>
      </c>
      <c r="F17" s="330" t="s">
        <v>188</v>
      </c>
      <c r="G17" s="330"/>
      <c r="H17" s="330"/>
      <c r="I17" s="330"/>
      <c r="J17" s="330" t="s">
        <v>95</v>
      </c>
      <c r="K17" s="330" t="s">
        <v>70</v>
      </c>
      <c r="L17" s="330" t="s">
        <v>70</v>
      </c>
      <c r="M17" s="330">
        <v>35</v>
      </c>
      <c r="N17" s="330" t="s">
        <v>70</v>
      </c>
      <c r="O17" s="330">
        <v>0.8</v>
      </c>
      <c r="P17" s="330">
        <v>1</v>
      </c>
      <c r="Q17" s="330">
        <v>224</v>
      </c>
      <c r="R17" s="330">
        <v>6</v>
      </c>
      <c r="S17" s="330">
        <v>7339</v>
      </c>
      <c r="T17" s="330">
        <v>0.69410000000000005</v>
      </c>
      <c r="U17" s="330">
        <v>0.69369999999999998</v>
      </c>
      <c r="V17" s="330">
        <v>0.99939999999999996</v>
      </c>
      <c r="W17" s="330" t="s">
        <v>70</v>
      </c>
      <c r="X17" s="330" t="s">
        <v>70</v>
      </c>
      <c r="Y17" s="330" t="s">
        <v>70</v>
      </c>
      <c r="Z17" s="330">
        <v>0.16750000000000001</v>
      </c>
      <c r="AA17" s="330" t="s">
        <v>167</v>
      </c>
      <c r="AB17" s="330" t="s">
        <v>70</v>
      </c>
      <c r="AC17" s="330">
        <v>2.5700000000000001E-2</v>
      </c>
      <c r="AD17" s="330" t="s">
        <v>167</v>
      </c>
      <c r="AE17" s="330">
        <v>602.05849999999998</v>
      </c>
      <c r="AF17" s="330">
        <v>1386.8789999999999</v>
      </c>
      <c r="AG17" s="330" t="s">
        <v>70</v>
      </c>
      <c r="AH17" s="330" t="s">
        <v>70</v>
      </c>
      <c r="AI17" s="330" t="s">
        <v>70</v>
      </c>
      <c r="AJ17" s="330" t="s">
        <v>96</v>
      </c>
      <c r="AK17" s="330" t="s">
        <v>70</v>
      </c>
      <c r="AL17" s="330" t="s">
        <v>70</v>
      </c>
      <c r="AM17" s="330" t="s">
        <v>70</v>
      </c>
      <c r="AN17" s="330" t="s">
        <v>70</v>
      </c>
      <c r="AO17" s="330" t="s">
        <v>70</v>
      </c>
      <c r="AP17" s="330" t="s">
        <v>70</v>
      </c>
      <c r="AQ17" s="330" t="s">
        <v>70</v>
      </c>
      <c r="AR17" s="330" t="s">
        <v>70</v>
      </c>
      <c r="AS17" s="330" t="s">
        <v>70</v>
      </c>
      <c r="AT17" s="330" t="s">
        <v>70</v>
      </c>
      <c r="AU17" s="330" t="s">
        <v>70</v>
      </c>
      <c r="AV17" s="330" t="s">
        <v>70</v>
      </c>
      <c r="AW17" s="330" t="s">
        <v>70</v>
      </c>
      <c r="AX17" s="330" t="s">
        <v>70</v>
      </c>
      <c r="AY17" s="330" t="s">
        <v>70</v>
      </c>
      <c r="AZ17" s="330" t="s">
        <v>70</v>
      </c>
      <c r="BA17" s="330" t="s">
        <v>70</v>
      </c>
      <c r="BB17" s="330" t="s">
        <v>70</v>
      </c>
      <c r="BC17" s="330" t="s">
        <v>70</v>
      </c>
      <c r="BD17" s="330" t="s">
        <v>70</v>
      </c>
      <c r="BE17" s="330" t="s">
        <v>70</v>
      </c>
      <c r="BF17" s="330">
        <v>0.01</v>
      </c>
      <c r="BG17" s="330">
        <v>0.01</v>
      </c>
      <c r="BH17" s="330">
        <v>0.01</v>
      </c>
      <c r="BI17" s="330">
        <v>428</v>
      </c>
      <c r="BJ17" s="330">
        <v>399</v>
      </c>
      <c r="BK17" s="330">
        <v>100</v>
      </c>
      <c r="BL17" s="330">
        <v>40</v>
      </c>
      <c r="BM17" s="330">
        <v>16</v>
      </c>
      <c r="BN17" s="330">
        <v>849</v>
      </c>
      <c r="BO17" s="330">
        <v>1702</v>
      </c>
      <c r="BP17" s="330" t="s">
        <v>71</v>
      </c>
      <c r="BQ17" s="330" t="s">
        <v>71</v>
      </c>
      <c r="BR17" s="330">
        <v>0</v>
      </c>
      <c r="BS17" s="330"/>
      <c r="BT17" s="330"/>
      <c r="BU17" s="330" t="s">
        <v>712</v>
      </c>
      <c r="BV17" s="330" t="s">
        <v>697</v>
      </c>
      <c r="BW17" s="330">
        <v>6511</v>
      </c>
    </row>
    <row r="18" spans="1:76">
      <c r="A18" s="336" t="s">
        <v>200</v>
      </c>
      <c r="B18" s="336">
        <v>2731</v>
      </c>
      <c r="C18" s="336">
        <v>4933</v>
      </c>
      <c r="D18" s="337">
        <v>42470.972222222219</v>
      </c>
      <c r="E18" s="338">
        <v>42962.777083333334</v>
      </c>
      <c r="F18" s="336" t="s">
        <v>188</v>
      </c>
      <c r="G18" s="336"/>
      <c r="H18" s="336"/>
      <c r="I18" s="336"/>
      <c r="J18" s="336" t="s">
        <v>95</v>
      </c>
      <c r="K18" s="336" t="s">
        <v>70</v>
      </c>
      <c r="L18" s="336" t="s">
        <v>70</v>
      </c>
      <c r="M18" s="336">
        <v>35</v>
      </c>
      <c r="N18" s="336" t="s">
        <v>70</v>
      </c>
      <c r="O18" s="336">
        <v>0.8</v>
      </c>
      <c r="P18" s="336">
        <v>1</v>
      </c>
      <c r="Q18" s="336">
        <v>224</v>
      </c>
      <c r="R18" s="336">
        <v>6</v>
      </c>
      <c r="S18" s="336">
        <v>7339</v>
      </c>
      <c r="T18" s="336">
        <v>0.68710000000000004</v>
      </c>
      <c r="U18" s="336">
        <v>0.68669999999999998</v>
      </c>
      <c r="V18" s="336">
        <v>0.99939999999999996</v>
      </c>
      <c r="W18" s="336" t="s">
        <v>70</v>
      </c>
      <c r="X18" s="336" t="s">
        <v>70</v>
      </c>
      <c r="Y18" s="336" t="s">
        <v>70</v>
      </c>
      <c r="Z18" s="336">
        <v>0.16439999999999999</v>
      </c>
      <c r="AA18" s="336" t="s">
        <v>508</v>
      </c>
      <c r="AB18" s="336" t="s">
        <v>70</v>
      </c>
      <c r="AC18" s="336">
        <v>2.5399999999999999E-2</v>
      </c>
      <c r="AD18" s="336" t="s">
        <v>167</v>
      </c>
      <c r="AE18" s="336">
        <v>576.77689999999996</v>
      </c>
      <c r="AF18" s="336">
        <v>1354.9010000000001</v>
      </c>
      <c r="AG18" s="336" t="s">
        <v>70</v>
      </c>
      <c r="AH18" s="336" t="s">
        <v>70</v>
      </c>
      <c r="AI18" s="336" t="s">
        <v>70</v>
      </c>
      <c r="AJ18" s="336" t="s">
        <v>96</v>
      </c>
      <c r="AK18" s="336" t="s">
        <v>70</v>
      </c>
      <c r="AL18" s="336" t="s">
        <v>70</v>
      </c>
      <c r="AM18" s="336" t="s">
        <v>70</v>
      </c>
      <c r="AN18" s="336" t="s">
        <v>70</v>
      </c>
      <c r="AO18" s="336" t="s">
        <v>70</v>
      </c>
      <c r="AP18" s="336" t="s">
        <v>70</v>
      </c>
      <c r="AQ18" s="336" t="s">
        <v>70</v>
      </c>
      <c r="AR18" s="336" t="s">
        <v>70</v>
      </c>
      <c r="AS18" s="336" t="s">
        <v>70</v>
      </c>
      <c r="AT18" s="336" t="s">
        <v>70</v>
      </c>
      <c r="AU18" s="336" t="s">
        <v>70</v>
      </c>
      <c r="AV18" s="336" t="s">
        <v>70</v>
      </c>
      <c r="AW18" s="336" t="s">
        <v>70</v>
      </c>
      <c r="AX18" s="336" t="s">
        <v>70</v>
      </c>
      <c r="AY18" s="336" t="s">
        <v>70</v>
      </c>
      <c r="AZ18" s="336" t="s">
        <v>70</v>
      </c>
      <c r="BA18" s="336" t="s">
        <v>70</v>
      </c>
      <c r="BB18" s="336" t="s">
        <v>70</v>
      </c>
      <c r="BC18" s="336" t="s">
        <v>70</v>
      </c>
      <c r="BD18" s="336" t="s">
        <v>70</v>
      </c>
      <c r="BE18" s="336" t="s">
        <v>70</v>
      </c>
      <c r="BF18" s="336">
        <v>0.01</v>
      </c>
      <c r="BG18" s="336">
        <v>0.01</v>
      </c>
      <c r="BH18" s="336">
        <v>0.01</v>
      </c>
      <c r="BI18" s="336">
        <v>494</v>
      </c>
      <c r="BJ18" s="336">
        <v>399</v>
      </c>
      <c r="BK18" s="336">
        <v>100</v>
      </c>
      <c r="BL18" s="336">
        <v>55</v>
      </c>
      <c r="BM18" s="336">
        <v>33</v>
      </c>
      <c r="BN18" s="336">
        <v>871</v>
      </c>
      <c r="BO18" s="336">
        <v>1702</v>
      </c>
      <c r="BP18" s="336" t="s">
        <v>71</v>
      </c>
      <c r="BQ18" s="336" t="s">
        <v>71</v>
      </c>
      <c r="BR18" s="336">
        <v>0</v>
      </c>
      <c r="BS18" s="336"/>
      <c r="BT18" s="336"/>
      <c r="BU18" s="336" t="s">
        <v>713</v>
      </c>
      <c r="BV18" s="336" t="s">
        <v>697</v>
      </c>
      <c r="BW18" s="336">
        <v>6511</v>
      </c>
      <c r="BX18" s="4"/>
    </row>
    <row r="19" spans="1:76">
      <c r="A19" s="336" t="s">
        <v>203</v>
      </c>
      <c r="B19" s="336">
        <v>2732</v>
      </c>
      <c r="C19" s="336">
        <v>4934</v>
      </c>
      <c r="D19" s="337">
        <v>42471.345833333333</v>
      </c>
      <c r="E19" s="338">
        <v>42962.785416666666</v>
      </c>
      <c r="F19" s="336" t="s">
        <v>204</v>
      </c>
      <c r="G19" s="336"/>
      <c r="H19" s="336"/>
      <c r="I19" s="336"/>
      <c r="J19" s="336" t="s">
        <v>95</v>
      </c>
      <c r="K19" s="336" t="s">
        <v>70</v>
      </c>
      <c r="L19" s="336" t="s">
        <v>70</v>
      </c>
      <c r="M19" s="336">
        <v>35</v>
      </c>
      <c r="N19" s="336" t="s">
        <v>70</v>
      </c>
      <c r="O19" s="336">
        <v>0.8</v>
      </c>
      <c r="P19" s="336">
        <v>1</v>
      </c>
      <c r="Q19" s="336">
        <v>224</v>
      </c>
      <c r="R19" s="336">
        <v>6</v>
      </c>
      <c r="S19" s="336">
        <v>7339</v>
      </c>
      <c r="T19" s="336">
        <v>0.70089999999999997</v>
      </c>
      <c r="U19" s="336">
        <v>0.70079999999999998</v>
      </c>
      <c r="V19" s="336">
        <v>0.99970000000000003</v>
      </c>
      <c r="W19" s="336" t="s">
        <v>70</v>
      </c>
      <c r="X19" s="336" t="s">
        <v>70</v>
      </c>
      <c r="Y19" s="336" t="s">
        <v>70</v>
      </c>
      <c r="Z19" s="336">
        <v>0.16689999999999999</v>
      </c>
      <c r="AA19" s="336" t="s">
        <v>167</v>
      </c>
      <c r="AB19" s="336" t="s">
        <v>70</v>
      </c>
      <c r="AC19" s="336">
        <v>1.77E-2</v>
      </c>
      <c r="AD19" s="336" t="s">
        <v>167</v>
      </c>
      <c r="AE19" s="336">
        <v>594.40560000000005</v>
      </c>
      <c r="AF19" s="336">
        <v>1360.914</v>
      </c>
      <c r="AG19" s="336" t="s">
        <v>70</v>
      </c>
      <c r="AH19" s="336" t="s">
        <v>70</v>
      </c>
      <c r="AI19" s="336" t="s">
        <v>70</v>
      </c>
      <c r="AJ19" s="336" t="s">
        <v>96</v>
      </c>
      <c r="AK19" s="336" t="s">
        <v>70</v>
      </c>
      <c r="AL19" s="336" t="s">
        <v>70</v>
      </c>
      <c r="AM19" s="336" t="s">
        <v>70</v>
      </c>
      <c r="AN19" s="336" t="s">
        <v>70</v>
      </c>
      <c r="AO19" s="336" t="s">
        <v>70</v>
      </c>
      <c r="AP19" s="336" t="s">
        <v>70</v>
      </c>
      <c r="AQ19" s="336" t="s">
        <v>70</v>
      </c>
      <c r="AR19" s="336" t="s">
        <v>70</v>
      </c>
      <c r="AS19" s="336" t="s">
        <v>70</v>
      </c>
      <c r="AT19" s="336" t="s">
        <v>70</v>
      </c>
      <c r="AU19" s="336" t="s">
        <v>70</v>
      </c>
      <c r="AV19" s="336" t="s">
        <v>70</v>
      </c>
      <c r="AW19" s="336" t="s">
        <v>70</v>
      </c>
      <c r="AX19" s="336" t="s">
        <v>70</v>
      </c>
      <c r="AY19" s="336" t="s">
        <v>70</v>
      </c>
      <c r="AZ19" s="336" t="s">
        <v>70</v>
      </c>
      <c r="BA19" s="336" t="s">
        <v>70</v>
      </c>
      <c r="BB19" s="336" t="s">
        <v>70</v>
      </c>
      <c r="BC19" s="336" t="s">
        <v>70</v>
      </c>
      <c r="BD19" s="336" t="s">
        <v>70</v>
      </c>
      <c r="BE19" s="336" t="s">
        <v>70</v>
      </c>
      <c r="BF19" s="336">
        <v>0.01</v>
      </c>
      <c r="BG19" s="336">
        <v>0.01</v>
      </c>
      <c r="BH19" s="336">
        <v>0.01</v>
      </c>
      <c r="BI19" s="336">
        <v>427</v>
      </c>
      <c r="BJ19" s="336">
        <v>390</v>
      </c>
      <c r="BK19" s="336">
        <v>100</v>
      </c>
      <c r="BL19" s="336">
        <v>10</v>
      </c>
      <c r="BM19" s="336">
        <v>42</v>
      </c>
      <c r="BN19" s="336">
        <v>854</v>
      </c>
      <c r="BO19" s="336">
        <v>1781</v>
      </c>
      <c r="BP19" s="336" t="s">
        <v>71</v>
      </c>
      <c r="BQ19" s="336" t="s">
        <v>71</v>
      </c>
      <c r="BR19" s="336">
        <v>0</v>
      </c>
      <c r="BS19" s="336"/>
      <c r="BT19" s="336"/>
      <c r="BU19" s="336" t="s">
        <v>714</v>
      </c>
      <c r="BV19" s="336" t="s">
        <v>697</v>
      </c>
      <c r="BW19" s="336">
        <v>6511</v>
      </c>
      <c r="BX19" s="4"/>
    </row>
    <row r="20" spans="1:76">
      <c r="A20" s="336" t="s">
        <v>206</v>
      </c>
      <c r="B20" s="336">
        <v>2733</v>
      </c>
      <c r="C20" s="336">
        <v>4935</v>
      </c>
      <c r="D20" s="337">
        <v>42471.345833333333</v>
      </c>
      <c r="E20" s="338">
        <v>42962.797222222223</v>
      </c>
      <c r="F20" s="336" t="s">
        <v>204</v>
      </c>
      <c r="G20" s="336"/>
      <c r="H20" s="336"/>
      <c r="I20" s="336"/>
      <c r="J20" s="336" t="s">
        <v>95</v>
      </c>
      <c r="K20" s="336" t="s">
        <v>70</v>
      </c>
      <c r="L20" s="336" t="s">
        <v>70</v>
      </c>
      <c r="M20" s="336">
        <v>35</v>
      </c>
      <c r="N20" s="336" t="s">
        <v>70</v>
      </c>
      <c r="O20" s="336">
        <v>0.8</v>
      </c>
      <c r="P20" s="336">
        <v>1</v>
      </c>
      <c r="Q20" s="336">
        <v>224</v>
      </c>
      <c r="R20" s="336">
        <v>6</v>
      </c>
      <c r="S20" s="336">
        <v>7339</v>
      </c>
      <c r="T20" s="336">
        <v>0.69610000000000005</v>
      </c>
      <c r="U20" s="336">
        <v>0.69579999999999997</v>
      </c>
      <c r="V20" s="336">
        <v>0.99950000000000006</v>
      </c>
      <c r="W20" s="336" t="s">
        <v>70</v>
      </c>
      <c r="X20" s="336" t="s">
        <v>70</v>
      </c>
      <c r="Y20" s="336" t="s">
        <v>70</v>
      </c>
      <c r="Z20" s="336">
        <v>0.15679999999999999</v>
      </c>
      <c r="AA20" s="336" t="s">
        <v>167</v>
      </c>
      <c r="AB20" s="336" t="s">
        <v>70</v>
      </c>
      <c r="AC20" s="336">
        <v>2.35E-2</v>
      </c>
      <c r="AD20" s="336" t="s">
        <v>167</v>
      </c>
      <c r="AE20" s="336">
        <v>539.05960000000005</v>
      </c>
      <c r="AF20" s="336">
        <v>1348.8879999999999</v>
      </c>
      <c r="AG20" s="336" t="s">
        <v>70</v>
      </c>
      <c r="AH20" s="336" t="s">
        <v>70</v>
      </c>
      <c r="AI20" s="336" t="s">
        <v>70</v>
      </c>
      <c r="AJ20" s="336" t="s">
        <v>96</v>
      </c>
      <c r="AK20" s="336" t="s">
        <v>70</v>
      </c>
      <c r="AL20" s="336" t="s">
        <v>70</v>
      </c>
      <c r="AM20" s="336" t="s">
        <v>70</v>
      </c>
      <c r="AN20" s="336" t="s">
        <v>70</v>
      </c>
      <c r="AO20" s="336" t="s">
        <v>70</v>
      </c>
      <c r="AP20" s="336" t="s">
        <v>70</v>
      </c>
      <c r="AQ20" s="336" t="s">
        <v>70</v>
      </c>
      <c r="AR20" s="336" t="s">
        <v>70</v>
      </c>
      <c r="AS20" s="336" t="s">
        <v>70</v>
      </c>
      <c r="AT20" s="336" t="s">
        <v>70</v>
      </c>
      <c r="AU20" s="336" t="s">
        <v>70</v>
      </c>
      <c r="AV20" s="336" t="s">
        <v>70</v>
      </c>
      <c r="AW20" s="336" t="s">
        <v>70</v>
      </c>
      <c r="AX20" s="336" t="s">
        <v>70</v>
      </c>
      <c r="AY20" s="336" t="s">
        <v>70</v>
      </c>
      <c r="AZ20" s="336" t="s">
        <v>70</v>
      </c>
      <c r="BA20" s="336" t="s">
        <v>70</v>
      </c>
      <c r="BB20" s="336" t="s">
        <v>70</v>
      </c>
      <c r="BC20" s="336" t="s">
        <v>70</v>
      </c>
      <c r="BD20" s="336" t="s">
        <v>70</v>
      </c>
      <c r="BE20" s="336" t="s">
        <v>70</v>
      </c>
      <c r="BF20" s="336">
        <v>0.01</v>
      </c>
      <c r="BG20" s="336">
        <v>0.01</v>
      </c>
      <c r="BH20" s="336">
        <v>0.01</v>
      </c>
      <c r="BI20" s="336">
        <v>433</v>
      </c>
      <c r="BJ20" s="336">
        <v>448</v>
      </c>
      <c r="BK20" s="336">
        <v>100</v>
      </c>
      <c r="BL20" s="336">
        <v>32</v>
      </c>
      <c r="BM20" s="336">
        <v>47</v>
      </c>
      <c r="BN20" s="336">
        <v>876</v>
      </c>
      <c r="BO20" s="336">
        <v>1781</v>
      </c>
      <c r="BP20" s="336" t="s">
        <v>71</v>
      </c>
      <c r="BQ20" s="336" t="s">
        <v>71</v>
      </c>
      <c r="BR20" s="336">
        <v>0</v>
      </c>
      <c r="BS20" s="336"/>
      <c r="BT20" s="336"/>
      <c r="BU20" s="336" t="s">
        <v>715</v>
      </c>
      <c r="BV20" s="336" t="s">
        <v>697</v>
      </c>
      <c r="BW20" s="336">
        <v>6511</v>
      </c>
      <c r="BX20" s="4"/>
    </row>
    <row r="21" spans="1:76">
      <c r="A21" s="336" t="s">
        <v>209</v>
      </c>
      <c r="B21" s="336">
        <v>2734</v>
      </c>
      <c r="C21" s="336">
        <v>4936</v>
      </c>
      <c r="D21" s="337">
        <v>42471.345833333333</v>
      </c>
      <c r="E21" s="338">
        <v>42962.803472222222</v>
      </c>
      <c r="F21" s="336" t="s">
        <v>204</v>
      </c>
      <c r="G21" s="336"/>
      <c r="H21" s="336"/>
      <c r="I21" s="336"/>
      <c r="J21" s="336" t="s">
        <v>95</v>
      </c>
      <c r="K21" s="336" t="s">
        <v>70</v>
      </c>
      <c r="L21" s="336" t="s">
        <v>70</v>
      </c>
      <c r="M21" s="336">
        <v>35</v>
      </c>
      <c r="N21" s="336" t="s">
        <v>70</v>
      </c>
      <c r="O21" s="336">
        <v>0.8</v>
      </c>
      <c r="P21" s="336">
        <v>1</v>
      </c>
      <c r="Q21" s="336">
        <v>224</v>
      </c>
      <c r="R21" s="336">
        <v>6</v>
      </c>
      <c r="S21" s="336">
        <v>7339</v>
      </c>
      <c r="T21" s="336">
        <v>0.63139999999999996</v>
      </c>
      <c r="U21" s="336">
        <v>0.63119999999999998</v>
      </c>
      <c r="V21" s="336">
        <v>0.99970000000000003</v>
      </c>
      <c r="W21" s="336" t="s">
        <v>70</v>
      </c>
      <c r="X21" s="336" t="s">
        <v>70</v>
      </c>
      <c r="Y21" s="336" t="s">
        <v>70</v>
      </c>
      <c r="Z21" s="336">
        <v>0.15659999999999999</v>
      </c>
      <c r="AA21" s="336" t="s">
        <v>167</v>
      </c>
      <c r="AB21" s="336" t="s">
        <v>70</v>
      </c>
      <c r="AC21" s="336">
        <v>2.47E-2</v>
      </c>
      <c r="AD21" s="336" t="s">
        <v>167</v>
      </c>
      <c r="AE21" s="336">
        <v>587.02620000000002</v>
      </c>
      <c r="AF21" s="336">
        <v>1382.096</v>
      </c>
      <c r="AG21" s="336" t="s">
        <v>70</v>
      </c>
      <c r="AH21" s="336" t="s">
        <v>70</v>
      </c>
      <c r="AI21" s="336" t="s">
        <v>70</v>
      </c>
      <c r="AJ21" s="336" t="s">
        <v>96</v>
      </c>
      <c r="AK21" s="336" t="s">
        <v>70</v>
      </c>
      <c r="AL21" s="336" t="s">
        <v>70</v>
      </c>
      <c r="AM21" s="336" t="s">
        <v>70</v>
      </c>
      <c r="AN21" s="336" t="s">
        <v>70</v>
      </c>
      <c r="AO21" s="336" t="s">
        <v>70</v>
      </c>
      <c r="AP21" s="336" t="s">
        <v>70</v>
      </c>
      <c r="AQ21" s="336" t="s">
        <v>70</v>
      </c>
      <c r="AR21" s="336" t="s">
        <v>70</v>
      </c>
      <c r="AS21" s="336" t="s">
        <v>70</v>
      </c>
      <c r="AT21" s="336" t="s">
        <v>70</v>
      </c>
      <c r="AU21" s="336" t="s">
        <v>70</v>
      </c>
      <c r="AV21" s="336" t="s">
        <v>70</v>
      </c>
      <c r="AW21" s="336" t="s">
        <v>70</v>
      </c>
      <c r="AX21" s="336" t="s">
        <v>70</v>
      </c>
      <c r="AY21" s="336" t="s">
        <v>70</v>
      </c>
      <c r="AZ21" s="336" t="s">
        <v>70</v>
      </c>
      <c r="BA21" s="336" t="s">
        <v>70</v>
      </c>
      <c r="BB21" s="336" t="s">
        <v>70</v>
      </c>
      <c r="BC21" s="336" t="s">
        <v>70</v>
      </c>
      <c r="BD21" s="336" t="s">
        <v>70</v>
      </c>
      <c r="BE21" s="336" t="s">
        <v>70</v>
      </c>
      <c r="BF21" s="336">
        <v>0.01</v>
      </c>
      <c r="BG21" s="336">
        <v>0.01</v>
      </c>
      <c r="BH21" s="336">
        <v>0.01</v>
      </c>
      <c r="BI21" s="336">
        <v>331</v>
      </c>
      <c r="BJ21" s="336">
        <v>343</v>
      </c>
      <c r="BK21" s="336">
        <v>100</v>
      </c>
      <c r="BL21" s="336">
        <v>40</v>
      </c>
      <c r="BM21" s="336">
        <v>24</v>
      </c>
      <c r="BN21" s="336">
        <v>874</v>
      </c>
      <c r="BO21" s="336">
        <v>1781</v>
      </c>
      <c r="BP21" s="336" t="s">
        <v>71</v>
      </c>
      <c r="BQ21" s="336" t="s">
        <v>71</v>
      </c>
      <c r="BR21" s="336">
        <v>0</v>
      </c>
      <c r="BS21" s="336"/>
      <c r="BT21" s="336"/>
      <c r="BU21" s="336" t="s">
        <v>716</v>
      </c>
      <c r="BV21" s="336" t="s">
        <v>697</v>
      </c>
      <c r="BW21" s="336">
        <v>6511</v>
      </c>
      <c r="BX21" s="4"/>
    </row>
    <row r="22" spans="1:76">
      <c r="A22" s="336" t="s">
        <v>212</v>
      </c>
      <c r="B22" s="336">
        <v>2735</v>
      </c>
      <c r="C22" s="336">
        <v>4938</v>
      </c>
      <c r="D22" s="337">
        <v>42471.345833333333</v>
      </c>
      <c r="E22" s="338">
        <v>42962.815972222219</v>
      </c>
      <c r="F22" s="336" t="s">
        <v>204</v>
      </c>
      <c r="G22" s="336"/>
      <c r="H22" s="336"/>
      <c r="I22" s="336"/>
      <c r="J22" s="336" t="s">
        <v>95</v>
      </c>
      <c r="K22" s="336" t="s">
        <v>70</v>
      </c>
      <c r="L22" s="336" t="s">
        <v>70</v>
      </c>
      <c r="M22" s="336">
        <v>35</v>
      </c>
      <c r="N22" s="336" t="s">
        <v>70</v>
      </c>
      <c r="O22" s="336">
        <v>0.8</v>
      </c>
      <c r="P22" s="336">
        <v>1</v>
      </c>
      <c r="Q22" s="336">
        <v>224</v>
      </c>
      <c r="R22" s="336">
        <v>6</v>
      </c>
      <c r="S22" s="336">
        <v>7339</v>
      </c>
      <c r="T22" s="336">
        <v>0.63859999999999995</v>
      </c>
      <c r="U22" s="336">
        <v>0.63819999999999999</v>
      </c>
      <c r="V22" s="336">
        <v>0.99929999999999997</v>
      </c>
      <c r="W22" s="336" t="s">
        <v>70</v>
      </c>
      <c r="X22" s="336" t="s">
        <v>70</v>
      </c>
      <c r="Y22" s="336" t="s">
        <v>70</v>
      </c>
      <c r="Z22" s="336">
        <v>0.15890000000000001</v>
      </c>
      <c r="AA22" s="336" t="s">
        <v>167</v>
      </c>
      <c r="AB22" s="336" t="s">
        <v>70</v>
      </c>
      <c r="AC22" s="336">
        <v>2.0799999999999999E-2</v>
      </c>
      <c r="AD22" s="336" t="s">
        <v>167</v>
      </c>
      <c r="AE22" s="336">
        <v>593.99570000000006</v>
      </c>
      <c r="AF22" s="336">
        <v>1400.681</v>
      </c>
      <c r="AG22" s="336" t="s">
        <v>70</v>
      </c>
      <c r="AH22" s="336" t="s">
        <v>70</v>
      </c>
      <c r="AI22" s="336" t="s">
        <v>70</v>
      </c>
      <c r="AJ22" s="336" t="s">
        <v>96</v>
      </c>
      <c r="AK22" s="336" t="s">
        <v>70</v>
      </c>
      <c r="AL22" s="336" t="s">
        <v>70</v>
      </c>
      <c r="AM22" s="336" t="s">
        <v>70</v>
      </c>
      <c r="AN22" s="336" t="s">
        <v>70</v>
      </c>
      <c r="AO22" s="336" t="s">
        <v>70</v>
      </c>
      <c r="AP22" s="336" t="s">
        <v>70</v>
      </c>
      <c r="AQ22" s="336" t="s">
        <v>70</v>
      </c>
      <c r="AR22" s="336" t="s">
        <v>70</v>
      </c>
      <c r="AS22" s="336" t="s">
        <v>70</v>
      </c>
      <c r="AT22" s="336" t="s">
        <v>70</v>
      </c>
      <c r="AU22" s="336" t="s">
        <v>70</v>
      </c>
      <c r="AV22" s="336" t="s">
        <v>70</v>
      </c>
      <c r="AW22" s="336" t="s">
        <v>70</v>
      </c>
      <c r="AX22" s="336" t="s">
        <v>70</v>
      </c>
      <c r="AY22" s="336" t="s">
        <v>70</v>
      </c>
      <c r="AZ22" s="336" t="s">
        <v>70</v>
      </c>
      <c r="BA22" s="336" t="s">
        <v>70</v>
      </c>
      <c r="BB22" s="336" t="s">
        <v>70</v>
      </c>
      <c r="BC22" s="336" t="s">
        <v>70</v>
      </c>
      <c r="BD22" s="336" t="s">
        <v>70</v>
      </c>
      <c r="BE22" s="336" t="s">
        <v>70</v>
      </c>
      <c r="BF22" s="336">
        <v>0.01</v>
      </c>
      <c r="BG22" s="336">
        <v>0.01</v>
      </c>
      <c r="BH22" s="336">
        <v>0.01</v>
      </c>
      <c r="BI22" s="336">
        <v>434</v>
      </c>
      <c r="BJ22" s="336">
        <v>513</v>
      </c>
      <c r="BK22" s="336">
        <v>100</v>
      </c>
      <c r="BL22" s="336">
        <v>5</v>
      </c>
      <c r="BM22" s="336">
        <v>25</v>
      </c>
      <c r="BN22" s="336">
        <v>896</v>
      </c>
      <c r="BO22" s="336">
        <v>1781</v>
      </c>
      <c r="BP22" s="336" t="s">
        <v>71</v>
      </c>
      <c r="BQ22" s="336" t="s">
        <v>71</v>
      </c>
      <c r="BR22" s="336">
        <v>0</v>
      </c>
      <c r="BS22" s="336"/>
      <c r="BT22" s="336"/>
      <c r="BU22" s="336" t="s">
        <v>717</v>
      </c>
      <c r="BV22" s="336" t="s">
        <v>697</v>
      </c>
      <c r="BW22" s="336">
        <v>6511</v>
      </c>
      <c r="BX22" s="4"/>
    </row>
    <row r="23" spans="1:76">
      <c r="A23" s="336" t="s">
        <v>215</v>
      </c>
      <c r="B23" s="336">
        <v>2736</v>
      </c>
      <c r="C23" s="336">
        <v>4939</v>
      </c>
      <c r="D23" s="337">
        <v>42471.345833333333</v>
      </c>
      <c r="E23" s="338">
        <v>42962.825694444444</v>
      </c>
      <c r="F23" s="336" t="s">
        <v>204</v>
      </c>
      <c r="G23" s="336"/>
      <c r="H23" s="336"/>
      <c r="I23" s="336"/>
      <c r="J23" s="336" t="s">
        <v>95</v>
      </c>
      <c r="K23" s="336" t="s">
        <v>70</v>
      </c>
      <c r="L23" s="336" t="s">
        <v>70</v>
      </c>
      <c r="M23" s="336">
        <v>35</v>
      </c>
      <c r="N23" s="336" t="s">
        <v>70</v>
      </c>
      <c r="O23" s="336">
        <v>0.8</v>
      </c>
      <c r="P23" s="336">
        <v>1</v>
      </c>
      <c r="Q23" s="336">
        <v>224</v>
      </c>
      <c r="R23" s="336">
        <v>6</v>
      </c>
      <c r="S23" s="336">
        <v>7339</v>
      </c>
      <c r="T23" s="336">
        <v>0.62060000000000004</v>
      </c>
      <c r="U23" s="336">
        <v>0.62060000000000004</v>
      </c>
      <c r="V23" s="336">
        <v>1</v>
      </c>
      <c r="W23" s="336" t="s">
        <v>70</v>
      </c>
      <c r="X23" s="336" t="s">
        <v>70</v>
      </c>
      <c r="Y23" s="336" t="s">
        <v>70</v>
      </c>
      <c r="Z23" s="336">
        <v>0.15840000000000001</v>
      </c>
      <c r="AA23" s="336" t="s">
        <v>167</v>
      </c>
      <c r="AB23" s="336" t="s">
        <v>70</v>
      </c>
      <c r="AC23" s="336">
        <v>2.0799999999999999E-2</v>
      </c>
      <c r="AD23" s="336" t="s">
        <v>167</v>
      </c>
      <c r="AE23" s="336">
        <v>586.8895</v>
      </c>
      <c r="AF23" s="336">
        <v>1363.921</v>
      </c>
      <c r="AG23" s="336" t="s">
        <v>70</v>
      </c>
      <c r="AH23" s="336" t="s">
        <v>70</v>
      </c>
      <c r="AI23" s="336" t="s">
        <v>70</v>
      </c>
      <c r="AJ23" s="336" t="s">
        <v>96</v>
      </c>
      <c r="AK23" s="336" t="s">
        <v>70</v>
      </c>
      <c r="AL23" s="336" t="s">
        <v>70</v>
      </c>
      <c r="AM23" s="336" t="s">
        <v>70</v>
      </c>
      <c r="AN23" s="336" t="s">
        <v>70</v>
      </c>
      <c r="AO23" s="336" t="s">
        <v>70</v>
      </c>
      <c r="AP23" s="336" t="s">
        <v>70</v>
      </c>
      <c r="AQ23" s="336" t="s">
        <v>70</v>
      </c>
      <c r="AR23" s="336" t="s">
        <v>70</v>
      </c>
      <c r="AS23" s="336" t="s">
        <v>70</v>
      </c>
      <c r="AT23" s="336" t="s">
        <v>70</v>
      </c>
      <c r="AU23" s="336" t="s">
        <v>70</v>
      </c>
      <c r="AV23" s="336" t="s">
        <v>70</v>
      </c>
      <c r="AW23" s="336" t="s">
        <v>70</v>
      </c>
      <c r="AX23" s="336" t="s">
        <v>70</v>
      </c>
      <c r="AY23" s="336" t="s">
        <v>70</v>
      </c>
      <c r="AZ23" s="336" t="s">
        <v>70</v>
      </c>
      <c r="BA23" s="336" t="s">
        <v>70</v>
      </c>
      <c r="BB23" s="336" t="s">
        <v>70</v>
      </c>
      <c r="BC23" s="336" t="s">
        <v>70</v>
      </c>
      <c r="BD23" s="336" t="s">
        <v>70</v>
      </c>
      <c r="BE23" s="336" t="s">
        <v>70</v>
      </c>
      <c r="BF23" s="336">
        <v>0.01</v>
      </c>
      <c r="BG23" s="336">
        <v>0.01</v>
      </c>
      <c r="BH23" s="336">
        <v>0.01</v>
      </c>
      <c r="BI23" s="336">
        <v>446</v>
      </c>
      <c r="BJ23" s="336">
        <v>324</v>
      </c>
      <c r="BK23" s="336">
        <v>100</v>
      </c>
      <c r="BL23" s="336">
        <v>39</v>
      </c>
      <c r="BM23" s="336">
        <v>54</v>
      </c>
      <c r="BN23" s="336">
        <v>884</v>
      </c>
      <c r="BO23" s="336">
        <v>1781</v>
      </c>
      <c r="BP23" s="336" t="s">
        <v>71</v>
      </c>
      <c r="BQ23" s="336" t="s">
        <v>71</v>
      </c>
      <c r="BR23" s="336">
        <v>0</v>
      </c>
      <c r="BS23" s="336"/>
      <c r="BT23" s="336"/>
      <c r="BU23" s="336" t="s">
        <v>718</v>
      </c>
      <c r="BV23" s="336" t="s">
        <v>697</v>
      </c>
      <c r="BW23" s="336">
        <v>6511</v>
      </c>
      <c r="BX23" s="4"/>
    </row>
    <row r="24" spans="1:76">
      <c r="A24" s="336" t="s">
        <v>218</v>
      </c>
      <c r="B24" s="336">
        <v>2737</v>
      </c>
      <c r="C24" s="336">
        <v>4940</v>
      </c>
      <c r="D24" s="337">
        <v>42471.770138888889</v>
      </c>
      <c r="E24" s="338">
        <v>42962.837500000001</v>
      </c>
      <c r="F24" s="336" t="s">
        <v>219</v>
      </c>
      <c r="G24" s="336"/>
      <c r="H24" s="336"/>
      <c r="I24" s="336"/>
      <c r="J24" s="336" t="s">
        <v>95</v>
      </c>
      <c r="K24" s="336" t="s">
        <v>70</v>
      </c>
      <c r="L24" s="336" t="s">
        <v>70</v>
      </c>
      <c r="M24" s="336">
        <v>35</v>
      </c>
      <c r="N24" s="336" t="s">
        <v>70</v>
      </c>
      <c r="O24" s="336">
        <v>0.8</v>
      </c>
      <c r="P24" s="336">
        <v>1</v>
      </c>
      <c r="Q24" s="336">
        <v>224</v>
      </c>
      <c r="R24" s="336">
        <v>6</v>
      </c>
      <c r="S24" s="336">
        <v>7339</v>
      </c>
      <c r="T24" s="336">
        <v>0.61419999999999997</v>
      </c>
      <c r="U24" s="336">
        <v>0.61409999999999998</v>
      </c>
      <c r="V24" s="336">
        <v>0.99980000000000002</v>
      </c>
      <c r="W24" s="336" t="s">
        <v>70</v>
      </c>
      <c r="X24" s="336" t="s">
        <v>70</v>
      </c>
      <c r="Y24" s="336" t="s">
        <v>70</v>
      </c>
      <c r="Z24" s="336">
        <v>0.1515</v>
      </c>
      <c r="AA24" s="336" t="s">
        <v>167</v>
      </c>
      <c r="AB24" s="336" t="s">
        <v>70</v>
      </c>
      <c r="AC24" s="336">
        <v>1.6500000000000001E-2</v>
      </c>
      <c r="AD24" s="336" t="s">
        <v>167</v>
      </c>
      <c r="AE24" s="336">
        <v>575.13699999999994</v>
      </c>
      <c r="AF24" s="336">
        <v>1353.2619999999999</v>
      </c>
      <c r="AG24" s="336" t="s">
        <v>70</v>
      </c>
      <c r="AH24" s="336" t="s">
        <v>70</v>
      </c>
      <c r="AI24" s="336" t="s">
        <v>70</v>
      </c>
      <c r="AJ24" s="336" t="s">
        <v>96</v>
      </c>
      <c r="AK24" s="336" t="s">
        <v>70</v>
      </c>
      <c r="AL24" s="336" t="s">
        <v>70</v>
      </c>
      <c r="AM24" s="336" t="s">
        <v>70</v>
      </c>
      <c r="AN24" s="336" t="s">
        <v>70</v>
      </c>
      <c r="AO24" s="336" t="s">
        <v>70</v>
      </c>
      <c r="AP24" s="336" t="s">
        <v>70</v>
      </c>
      <c r="AQ24" s="336" t="s">
        <v>70</v>
      </c>
      <c r="AR24" s="336" t="s">
        <v>70</v>
      </c>
      <c r="AS24" s="336" t="s">
        <v>70</v>
      </c>
      <c r="AT24" s="336" t="s">
        <v>70</v>
      </c>
      <c r="AU24" s="336" t="s">
        <v>70</v>
      </c>
      <c r="AV24" s="336" t="s">
        <v>70</v>
      </c>
      <c r="AW24" s="336" t="s">
        <v>70</v>
      </c>
      <c r="AX24" s="336" t="s">
        <v>70</v>
      </c>
      <c r="AY24" s="336" t="s">
        <v>70</v>
      </c>
      <c r="AZ24" s="336" t="s">
        <v>70</v>
      </c>
      <c r="BA24" s="336" t="s">
        <v>70</v>
      </c>
      <c r="BB24" s="336" t="s">
        <v>70</v>
      </c>
      <c r="BC24" s="336" t="s">
        <v>70</v>
      </c>
      <c r="BD24" s="336" t="s">
        <v>70</v>
      </c>
      <c r="BE24" s="336" t="s">
        <v>70</v>
      </c>
      <c r="BF24" s="336">
        <v>0.01</v>
      </c>
      <c r="BG24" s="336">
        <v>0.01</v>
      </c>
      <c r="BH24" s="336">
        <v>0.01</v>
      </c>
      <c r="BI24" s="336">
        <v>371</v>
      </c>
      <c r="BJ24" s="336">
        <v>498</v>
      </c>
      <c r="BK24" s="336">
        <v>100</v>
      </c>
      <c r="BL24" s="336">
        <v>21</v>
      </c>
      <c r="BM24" s="336">
        <v>58</v>
      </c>
      <c r="BN24" s="336">
        <v>969</v>
      </c>
      <c r="BO24" s="336">
        <v>1812</v>
      </c>
      <c r="BP24" s="336" t="s">
        <v>71</v>
      </c>
      <c r="BQ24" s="336" t="s">
        <v>71</v>
      </c>
      <c r="BR24" s="336">
        <v>0</v>
      </c>
      <c r="BS24" s="336"/>
      <c r="BT24" s="336"/>
      <c r="BU24" s="336" t="s">
        <v>719</v>
      </c>
      <c r="BV24" s="336" t="s">
        <v>697</v>
      </c>
      <c r="BW24" s="336">
        <v>6511</v>
      </c>
      <c r="BX24" s="4"/>
    </row>
    <row r="25" spans="1:76">
      <c r="D25" s="9"/>
      <c r="BX25" s="4"/>
    </row>
    <row r="26" spans="1:76">
      <c r="D26" s="9"/>
      <c r="BX26" s="4"/>
    </row>
    <row r="27" spans="1:76">
      <c r="D27" s="9"/>
      <c r="BX27" s="4"/>
    </row>
    <row r="28" spans="1:76">
      <c r="D28" s="9"/>
      <c r="BX28" s="4"/>
    </row>
    <row r="29" spans="1:76" s="1" customFormat="1">
      <c r="O29" s="3"/>
      <c r="P29" s="3"/>
      <c r="Q29" s="3"/>
      <c r="R29" s="3"/>
      <c r="S29" s="3"/>
      <c r="T29" s="3"/>
      <c r="U29" s="3"/>
      <c r="V29" s="3"/>
      <c r="AN29" s="3"/>
    </row>
    <row r="30" spans="1:76">
      <c r="A30" s="336" t="s">
        <v>222</v>
      </c>
      <c r="B30" s="336">
        <v>2738</v>
      </c>
      <c r="C30" s="336">
        <v>4941</v>
      </c>
      <c r="D30" s="337">
        <v>42471.770138888889</v>
      </c>
      <c r="E30" s="337">
        <v>42962.845138888886</v>
      </c>
      <c r="F30" s="336" t="s">
        <v>219</v>
      </c>
      <c r="G30" s="336"/>
      <c r="H30" s="336"/>
      <c r="I30" s="336"/>
      <c r="J30" s="336" t="s">
        <v>95</v>
      </c>
      <c r="K30" s="336" t="s">
        <v>70</v>
      </c>
      <c r="L30" s="336" t="s">
        <v>70</v>
      </c>
      <c r="M30" s="336">
        <v>35</v>
      </c>
      <c r="N30" s="336" t="s">
        <v>70</v>
      </c>
      <c r="O30" s="336">
        <v>0.8</v>
      </c>
      <c r="P30" s="336">
        <v>1</v>
      </c>
      <c r="Q30" s="336">
        <v>224</v>
      </c>
      <c r="R30" s="336">
        <v>6</v>
      </c>
      <c r="S30" s="336">
        <v>7339</v>
      </c>
      <c r="T30" s="336">
        <v>0.65159999999999996</v>
      </c>
      <c r="U30" s="336">
        <v>0.65149999999999997</v>
      </c>
      <c r="V30" s="336">
        <v>0.99980000000000002</v>
      </c>
      <c r="W30" s="336" t="s">
        <v>70</v>
      </c>
      <c r="X30" s="336" t="s">
        <v>70</v>
      </c>
      <c r="Y30" s="336" t="s">
        <v>70</v>
      </c>
      <c r="Z30" s="336">
        <v>0.16619999999999999</v>
      </c>
      <c r="AA30" s="336" t="s">
        <v>167</v>
      </c>
      <c r="AB30" s="336" t="s">
        <v>70</v>
      </c>
      <c r="AC30" s="336">
        <v>2.29E-2</v>
      </c>
      <c r="AD30" s="336" t="s">
        <v>167</v>
      </c>
      <c r="AE30" s="336">
        <v>628.15989999999999</v>
      </c>
      <c r="AF30" s="336">
        <v>1406.694</v>
      </c>
      <c r="AG30" s="336" t="s">
        <v>70</v>
      </c>
      <c r="AH30" s="336" t="s">
        <v>70</v>
      </c>
      <c r="AI30" s="336" t="s">
        <v>70</v>
      </c>
      <c r="AJ30" s="336" t="s">
        <v>96</v>
      </c>
      <c r="AK30" s="336" t="s">
        <v>70</v>
      </c>
      <c r="AL30" s="336" t="s">
        <v>70</v>
      </c>
      <c r="AM30" s="336" t="s">
        <v>70</v>
      </c>
      <c r="AN30" s="336" t="s">
        <v>70</v>
      </c>
      <c r="AO30" s="336" t="s">
        <v>70</v>
      </c>
      <c r="AP30" s="336" t="s">
        <v>70</v>
      </c>
      <c r="AQ30" s="336" t="s">
        <v>70</v>
      </c>
      <c r="AR30" s="336" t="s">
        <v>70</v>
      </c>
      <c r="AS30" s="336" t="s">
        <v>70</v>
      </c>
      <c r="AT30" s="336" t="s">
        <v>70</v>
      </c>
      <c r="AU30" s="336" t="s">
        <v>70</v>
      </c>
      <c r="AV30" s="336" t="s">
        <v>70</v>
      </c>
      <c r="AW30" s="336" t="s">
        <v>70</v>
      </c>
      <c r="AX30" s="336" t="s">
        <v>70</v>
      </c>
      <c r="AY30" s="336" t="s">
        <v>70</v>
      </c>
      <c r="AZ30" s="336" t="s">
        <v>70</v>
      </c>
      <c r="BA30" s="336" t="s">
        <v>70</v>
      </c>
      <c r="BB30" s="336" t="s">
        <v>70</v>
      </c>
      <c r="BC30" s="336" t="s">
        <v>70</v>
      </c>
      <c r="BD30" s="336" t="s">
        <v>70</v>
      </c>
      <c r="BE30" s="336" t="s">
        <v>70</v>
      </c>
      <c r="BF30" s="336">
        <v>0.01</v>
      </c>
      <c r="BG30" s="336">
        <v>0.01</v>
      </c>
      <c r="BH30" s="336">
        <v>0.01</v>
      </c>
      <c r="BI30" s="336">
        <v>461</v>
      </c>
      <c r="BJ30" s="336">
        <v>341</v>
      </c>
      <c r="BK30" s="336">
        <v>100</v>
      </c>
      <c r="BL30" s="336">
        <v>9</v>
      </c>
      <c r="BM30" s="336">
        <v>43</v>
      </c>
      <c r="BN30" s="336">
        <v>919</v>
      </c>
      <c r="BO30" s="336">
        <v>1812</v>
      </c>
      <c r="BP30" s="336" t="s">
        <v>71</v>
      </c>
      <c r="BQ30" s="336" t="s">
        <v>71</v>
      </c>
      <c r="BR30" s="336">
        <v>0</v>
      </c>
      <c r="BS30" s="336"/>
      <c r="BT30" s="336"/>
      <c r="BU30" s="336" t="s">
        <v>720</v>
      </c>
      <c r="BV30" s="336" t="s">
        <v>697</v>
      </c>
      <c r="BW30" s="336">
        <v>6511</v>
      </c>
      <c r="BX30" s="4"/>
    </row>
    <row r="31" spans="1:76">
      <c r="A31" s="336" t="s">
        <v>225</v>
      </c>
      <c r="B31" s="336">
        <v>2739</v>
      </c>
      <c r="C31" s="336">
        <v>4942</v>
      </c>
      <c r="D31" s="337">
        <v>42471.770138888889</v>
      </c>
      <c r="E31" s="337">
        <v>42962.855555555558</v>
      </c>
      <c r="F31" s="336" t="s">
        <v>219</v>
      </c>
      <c r="G31" s="336"/>
      <c r="H31" s="336"/>
      <c r="I31" s="336"/>
      <c r="J31" s="336" t="s">
        <v>95</v>
      </c>
      <c r="K31" s="336" t="s">
        <v>70</v>
      </c>
      <c r="L31" s="336" t="s">
        <v>70</v>
      </c>
      <c r="M31" s="336">
        <v>35</v>
      </c>
      <c r="N31" s="336" t="s">
        <v>70</v>
      </c>
      <c r="O31" s="336">
        <v>0.8</v>
      </c>
      <c r="P31" s="336">
        <v>1</v>
      </c>
      <c r="Q31" s="336">
        <v>224</v>
      </c>
      <c r="R31" s="336">
        <v>6</v>
      </c>
      <c r="S31" s="336">
        <v>7339</v>
      </c>
      <c r="T31" s="336">
        <v>0.64629999999999999</v>
      </c>
      <c r="U31" s="336">
        <v>0.64570000000000005</v>
      </c>
      <c r="V31" s="336">
        <v>0.99919999999999998</v>
      </c>
      <c r="W31" s="336" t="s">
        <v>70</v>
      </c>
      <c r="X31" s="336" t="s">
        <v>70</v>
      </c>
      <c r="Y31" s="336" t="s">
        <v>70</v>
      </c>
      <c r="Z31" s="336">
        <v>0.158</v>
      </c>
      <c r="AA31" s="336" t="s">
        <v>167</v>
      </c>
      <c r="AB31" s="336" t="s">
        <v>70</v>
      </c>
      <c r="AC31" s="336">
        <v>2.5600000000000001E-2</v>
      </c>
      <c r="AD31" s="336" t="s">
        <v>167</v>
      </c>
      <c r="AE31" s="336">
        <v>575.95699999999999</v>
      </c>
      <c r="AF31" s="336">
        <v>1398.768</v>
      </c>
      <c r="AG31" s="336" t="s">
        <v>70</v>
      </c>
      <c r="AH31" s="336" t="s">
        <v>70</v>
      </c>
      <c r="AI31" s="336" t="s">
        <v>70</v>
      </c>
      <c r="AJ31" s="336" t="s">
        <v>96</v>
      </c>
      <c r="AK31" s="336" t="s">
        <v>70</v>
      </c>
      <c r="AL31" s="336" t="s">
        <v>70</v>
      </c>
      <c r="AM31" s="336" t="s">
        <v>70</v>
      </c>
      <c r="AN31" s="336" t="s">
        <v>70</v>
      </c>
      <c r="AO31" s="336" t="s">
        <v>70</v>
      </c>
      <c r="AP31" s="336" t="s">
        <v>70</v>
      </c>
      <c r="AQ31" s="336" t="s">
        <v>70</v>
      </c>
      <c r="AR31" s="336" t="s">
        <v>70</v>
      </c>
      <c r="AS31" s="336" t="s">
        <v>70</v>
      </c>
      <c r="AT31" s="336" t="s">
        <v>70</v>
      </c>
      <c r="AU31" s="336" t="s">
        <v>70</v>
      </c>
      <c r="AV31" s="336" t="s">
        <v>70</v>
      </c>
      <c r="AW31" s="336" t="s">
        <v>70</v>
      </c>
      <c r="AX31" s="336" t="s">
        <v>70</v>
      </c>
      <c r="AY31" s="336" t="s">
        <v>70</v>
      </c>
      <c r="AZ31" s="336" t="s">
        <v>70</v>
      </c>
      <c r="BA31" s="336" t="s">
        <v>70</v>
      </c>
      <c r="BB31" s="336" t="s">
        <v>70</v>
      </c>
      <c r="BC31" s="336" t="s">
        <v>70</v>
      </c>
      <c r="BD31" s="336" t="s">
        <v>70</v>
      </c>
      <c r="BE31" s="336" t="s">
        <v>70</v>
      </c>
      <c r="BF31" s="336">
        <v>0.01</v>
      </c>
      <c r="BG31" s="336">
        <v>0.01</v>
      </c>
      <c r="BH31" s="336">
        <v>0.01</v>
      </c>
      <c r="BI31" s="336">
        <v>358</v>
      </c>
      <c r="BJ31" s="336">
        <v>449</v>
      </c>
      <c r="BK31" s="336">
        <v>100</v>
      </c>
      <c r="BL31" s="336">
        <v>23</v>
      </c>
      <c r="BM31" s="336">
        <v>52</v>
      </c>
      <c r="BN31" s="336">
        <v>889</v>
      </c>
      <c r="BO31" s="336">
        <v>1812</v>
      </c>
      <c r="BP31" s="336" t="s">
        <v>71</v>
      </c>
      <c r="BQ31" s="336" t="s">
        <v>71</v>
      </c>
      <c r="BR31" s="336">
        <v>0</v>
      </c>
      <c r="BS31" s="336"/>
      <c r="BT31" s="336"/>
      <c r="BU31" s="336" t="s">
        <v>725</v>
      </c>
      <c r="BV31" s="336" t="s">
        <v>697</v>
      </c>
      <c r="BW31" s="336">
        <v>6511</v>
      </c>
      <c r="BX31" s="4"/>
    </row>
    <row r="32" spans="1:76">
      <c r="A32" s="336" t="s">
        <v>228</v>
      </c>
      <c r="B32" s="336">
        <v>2740</v>
      </c>
      <c r="C32" s="336">
        <v>4943</v>
      </c>
      <c r="D32" s="337">
        <v>42471.770138888889</v>
      </c>
      <c r="E32" s="337">
        <v>42962.868055555555</v>
      </c>
      <c r="F32" s="336" t="s">
        <v>219</v>
      </c>
      <c r="G32" s="336"/>
      <c r="H32" s="336"/>
      <c r="I32" s="336"/>
      <c r="J32" s="336" t="s">
        <v>95</v>
      </c>
      <c r="K32" s="336" t="s">
        <v>70</v>
      </c>
      <c r="L32" s="336" t="s">
        <v>70</v>
      </c>
      <c r="M32" s="336">
        <v>35</v>
      </c>
      <c r="N32" s="336" t="s">
        <v>70</v>
      </c>
      <c r="O32" s="336">
        <v>0.8</v>
      </c>
      <c r="P32" s="336">
        <v>1</v>
      </c>
      <c r="Q32" s="336">
        <v>224</v>
      </c>
      <c r="R32" s="336">
        <v>6</v>
      </c>
      <c r="S32" s="336">
        <v>7339</v>
      </c>
      <c r="T32" s="336">
        <v>0.65169999999999995</v>
      </c>
      <c r="U32" s="336">
        <v>0.65159999999999996</v>
      </c>
      <c r="V32" s="336">
        <v>0.99990000000000001</v>
      </c>
      <c r="W32" s="336" t="s">
        <v>70</v>
      </c>
      <c r="X32" s="336" t="s">
        <v>70</v>
      </c>
      <c r="Y32" s="336" t="s">
        <v>70</v>
      </c>
      <c r="Z32" s="336">
        <v>0.1578</v>
      </c>
      <c r="AA32" s="336" t="s">
        <v>167</v>
      </c>
      <c r="AB32" s="336" t="s">
        <v>70</v>
      </c>
      <c r="AC32" s="336">
        <v>2.35E-2</v>
      </c>
      <c r="AD32" s="336" t="s">
        <v>167</v>
      </c>
      <c r="AE32" s="336">
        <v>582.51649999999995</v>
      </c>
      <c r="AF32" s="336">
        <v>1396.4449999999999</v>
      </c>
      <c r="AG32" s="336" t="s">
        <v>70</v>
      </c>
      <c r="AH32" s="336" t="s">
        <v>70</v>
      </c>
      <c r="AI32" s="336" t="s">
        <v>70</v>
      </c>
      <c r="AJ32" s="336" t="s">
        <v>96</v>
      </c>
      <c r="AK32" s="336" t="s">
        <v>70</v>
      </c>
      <c r="AL32" s="336" t="s">
        <v>70</v>
      </c>
      <c r="AM32" s="336" t="s">
        <v>70</v>
      </c>
      <c r="AN32" s="336" t="s">
        <v>70</v>
      </c>
      <c r="AO32" s="336" t="s">
        <v>70</v>
      </c>
      <c r="AP32" s="336" t="s">
        <v>70</v>
      </c>
      <c r="AQ32" s="336" t="s">
        <v>70</v>
      </c>
      <c r="AR32" s="336" t="s">
        <v>70</v>
      </c>
      <c r="AS32" s="336" t="s">
        <v>70</v>
      </c>
      <c r="AT32" s="336" t="s">
        <v>70</v>
      </c>
      <c r="AU32" s="336" t="s">
        <v>70</v>
      </c>
      <c r="AV32" s="336" t="s">
        <v>70</v>
      </c>
      <c r="AW32" s="336" t="s">
        <v>70</v>
      </c>
      <c r="AX32" s="336" t="s">
        <v>70</v>
      </c>
      <c r="AY32" s="336" t="s">
        <v>70</v>
      </c>
      <c r="AZ32" s="336" t="s">
        <v>70</v>
      </c>
      <c r="BA32" s="336" t="s">
        <v>70</v>
      </c>
      <c r="BB32" s="336" t="s">
        <v>70</v>
      </c>
      <c r="BC32" s="336" t="s">
        <v>70</v>
      </c>
      <c r="BD32" s="336" t="s">
        <v>70</v>
      </c>
      <c r="BE32" s="336" t="s">
        <v>70</v>
      </c>
      <c r="BF32" s="336">
        <v>0.01</v>
      </c>
      <c r="BG32" s="336">
        <v>0.01</v>
      </c>
      <c r="BH32" s="336">
        <v>0.01</v>
      </c>
      <c r="BI32" s="336">
        <v>370</v>
      </c>
      <c r="BJ32" s="336">
        <v>556</v>
      </c>
      <c r="BK32" s="336">
        <v>100</v>
      </c>
      <c r="BL32" s="336">
        <v>39</v>
      </c>
      <c r="BM32" s="336">
        <v>94</v>
      </c>
      <c r="BN32" s="336">
        <v>945</v>
      </c>
      <c r="BO32" s="336">
        <v>1812</v>
      </c>
      <c r="BP32" s="336" t="s">
        <v>71</v>
      </c>
      <c r="BQ32" s="336" t="s">
        <v>71</v>
      </c>
      <c r="BR32" s="336">
        <v>0</v>
      </c>
      <c r="BS32" s="336"/>
      <c r="BT32" s="336"/>
      <c r="BU32" s="336" t="s">
        <v>726</v>
      </c>
      <c r="BV32" s="336" t="s">
        <v>697</v>
      </c>
      <c r="BW32" s="336">
        <v>6511</v>
      </c>
      <c r="BX32" s="4"/>
    </row>
    <row r="33" spans="1:76">
      <c r="A33" s="336" t="s">
        <v>231</v>
      </c>
      <c r="B33" s="336">
        <v>2741</v>
      </c>
      <c r="C33" s="336">
        <v>4944</v>
      </c>
      <c r="D33" s="337">
        <v>42471.770138888889</v>
      </c>
      <c r="E33" s="337">
        <v>42962.875694444447</v>
      </c>
      <c r="F33" s="336" t="s">
        <v>219</v>
      </c>
      <c r="G33" s="336"/>
      <c r="H33" s="336"/>
      <c r="I33" s="336"/>
      <c r="J33" s="336" t="s">
        <v>95</v>
      </c>
      <c r="K33" s="336" t="s">
        <v>70</v>
      </c>
      <c r="L33" s="336" t="s">
        <v>70</v>
      </c>
      <c r="M33" s="336">
        <v>35</v>
      </c>
      <c r="N33" s="336" t="s">
        <v>70</v>
      </c>
      <c r="O33" s="336">
        <v>0.8</v>
      </c>
      <c r="P33" s="336">
        <v>1</v>
      </c>
      <c r="Q33" s="336">
        <v>224</v>
      </c>
      <c r="R33" s="336">
        <v>6</v>
      </c>
      <c r="S33" s="336">
        <v>7339</v>
      </c>
      <c r="T33" s="336">
        <v>0.59560000000000002</v>
      </c>
      <c r="U33" s="336">
        <v>0.59519999999999995</v>
      </c>
      <c r="V33" s="336">
        <v>0.99929999999999997</v>
      </c>
      <c r="W33" s="336" t="s">
        <v>70</v>
      </c>
      <c r="X33" s="336" t="s">
        <v>70</v>
      </c>
      <c r="Y33" s="336" t="s">
        <v>70</v>
      </c>
      <c r="Z33" s="336">
        <v>0.15140000000000001</v>
      </c>
      <c r="AA33" s="336" t="s">
        <v>167</v>
      </c>
      <c r="AB33" s="336" t="s">
        <v>70</v>
      </c>
      <c r="AC33" s="336">
        <v>2.3099999999999999E-2</v>
      </c>
      <c r="AD33" s="336" t="s">
        <v>167</v>
      </c>
      <c r="AE33" s="336">
        <v>556.00509999999997</v>
      </c>
      <c r="AF33" s="336">
        <v>1351.075</v>
      </c>
      <c r="AG33" s="336" t="s">
        <v>70</v>
      </c>
      <c r="AH33" s="336" t="s">
        <v>70</v>
      </c>
      <c r="AI33" s="336" t="s">
        <v>70</v>
      </c>
      <c r="AJ33" s="336" t="s">
        <v>96</v>
      </c>
      <c r="AK33" s="336" t="s">
        <v>70</v>
      </c>
      <c r="AL33" s="336" t="s">
        <v>70</v>
      </c>
      <c r="AM33" s="336" t="s">
        <v>70</v>
      </c>
      <c r="AN33" s="336" t="s">
        <v>70</v>
      </c>
      <c r="AO33" s="336" t="s">
        <v>70</v>
      </c>
      <c r="AP33" s="336" t="s">
        <v>70</v>
      </c>
      <c r="AQ33" s="336" t="s">
        <v>70</v>
      </c>
      <c r="AR33" s="336" t="s">
        <v>70</v>
      </c>
      <c r="AS33" s="336" t="s">
        <v>70</v>
      </c>
      <c r="AT33" s="336" t="s">
        <v>70</v>
      </c>
      <c r="AU33" s="336" t="s">
        <v>70</v>
      </c>
      <c r="AV33" s="336" t="s">
        <v>70</v>
      </c>
      <c r="AW33" s="336" t="s">
        <v>70</v>
      </c>
      <c r="AX33" s="336" t="s">
        <v>70</v>
      </c>
      <c r="AY33" s="336" t="s">
        <v>70</v>
      </c>
      <c r="AZ33" s="336" t="s">
        <v>70</v>
      </c>
      <c r="BA33" s="336" t="s">
        <v>70</v>
      </c>
      <c r="BB33" s="336" t="s">
        <v>70</v>
      </c>
      <c r="BC33" s="336" t="s">
        <v>70</v>
      </c>
      <c r="BD33" s="336" t="s">
        <v>70</v>
      </c>
      <c r="BE33" s="336" t="s">
        <v>70</v>
      </c>
      <c r="BF33" s="336">
        <v>0.01</v>
      </c>
      <c r="BG33" s="336">
        <v>0.01</v>
      </c>
      <c r="BH33" s="336">
        <v>0.01</v>
      </c>
      <c r="BI33" s="336">
        <v>396</v>
      </c>
      <c r="BJ33" s="336">
        <v>446</v>
      </c>
      <c r="BK33" s="336">
        <v>100</v>
      </c>
      <c r="BL33" s="336">
        <v>29</v>
      </c>
      <c r="BM33" s="336">
        <v>12</v>
      </c>
      <c r="BN33" s="336">
        <v>930</v>
      </c>
      <c r="BO33" s="336">
        <v>1812</v>
      </c>
      <c r="BP33" s="336" t="s">
        <v>71</v>
      </c>
      <c r="BQ33" s="336" t="s">
        <v>71</v>
      </c>
      <c r="BR33" s="336">
        <v>0</v>
      </c>
      <c r="BS33" s="336"/>
      <c r="BT33" s="336"/>
      <c r="BU33" s="336" t="s">
        <v>727</v>
      </c>
      <c r="BV33" s="336" t="s">
        <v>697</v>
      </c>
      <c r="BW33" s="336">
        <v>6511</v>
      </c>
      <c r="BX33" s="4"/>
    </row>
    <row r="34" spans="1:76">
      <c r="A34" s="336" t="s">
        <v>234</v>
      </c>
      <c r="B34" s="336">
        <v>2742</v>
      </c>
      <c r="C34" s="336">
        <v>4945</v>
      </c>
      <c r="D34" s="337">
        <v>42472.118750000001</v>
      </c>
      <c r="E34" s="337">
        <v>42962.887499999997</v>
      </c>
      <c r="F34" s="336" t="s">
        <v>235</v>
      </c>
      <c r="G34" s="336"/>
      <c r="H34" s="336"/>
      <c r="I34" s="336"/>
      <c r="J34" s="336" t="s">
        <v>95</v>
      </c>
      <c r="K34" s="336" t="s">
        <v>70</v>
      </c>
      <c r="L34" s="336" t="s">
        <v>70</v>
      </c>
      <c r="M34" s="336">
        <v>35</v>
      </c>
      <c r="N34" s="336" t="s">
        <v>70</v>
      </c>
      <c r="O34" s="336">
        <v>0.8</v>
      </c>
      <c r="P34" s="336">
        <v>1</v>
      </c>
      <c r="Q34" s="336">
        <v>224</v>
      </c>
      <c r="R34" s="336">
        <v>6</v>
      </c>
      <c r="S34" s="336">
        <v>7339</v>
      </c>
      <c r="T34" s="336">
        <v>0.70309999999999995</v>
      </c>
      <c r="U34" s="336">
        <v>0.70299999999999996</v>
      </c>
      <c r="V34" s="336">
        <v>0.99990000000000001</v>
      </c>
      <c r="W34" s="336" t="s">
        <v>70</v>
      </c>
      <c r="X34" s="336" t="s">
        <v>70</v>
      </c>
      <c r="Y34" s="336" t="s">
        <v>70</v>
      </c>
      <c r="Z34" s="336">
        <v>0.17080000000000001</v>
      </c>
      <c r="AA34" s="336" t="s">
        <v>167</v>
      </c>
      <c r="AB34" s="336" t="s">
        <v>70</v>
      </c>
      <c r="AC34" s="336">
        <v>0.03</v>
      </c>
      <c r="AD34" s="336" t="s">
        <v>167</v>
      </c>
      <c r="AE34" s="336">
        <v>611.76110000000006</v>
      </c>
      <c r="AF34" s="336">
        <v>1417.627</v>
      </c>
      <c r="AG34" s="336" t="s">
        <v>70</v>
      </c>
      <c r="AH34" s="336" t="s">
        <v>70</v>
      </c>
      <c r="AI34" s="336" t="s">
        <v>70</v>
      </c>
      <c r="AJ34" s="336" t="s">
        <v>96</v>
      </c>
      <c r="AK34" s="336" t="s">
        <v>70</v>
      </c>
      <c r="AL34" s="336" t="s">
        <v>70</v>
      </c>
      <c r="AM34" s="336" t="s">
        <v>70</v>
      </c>
      <c r="AN34" s="336" t="s">
        <v>70</v>
      </c>
      <c r="AO34" s="336" t="s">
        <v>70</v>
      </c>
      <c r="AP34" s="336" t="s">
        <v>70</v>
      </c>
      <c r="AQ34" s="336" t="s">
        <v>70</v>
      </c>
      <c r="AR34" s="336" t="s">
        <v>70</v>
      </c>
      <c r="AS34" s="336" t="s">
        <v>70</v>
      </c>
      <c r="AT34" s="336" t="s">
        <v>70</v>
      </c>
      <c r="AU34" s="336" t="s">
        <v>70</v>
      </c>
      <c r="AV34" s="336" t="s">
        <v>70</v>
      </c>
      <c r="AW34" s="336" t="s">
        <v>70</v>
      </c>
      <c r="AX34" s="336" t="s">
        <v>70</v>
      </c>
      <c r="AY34" s="336" t="s">
        <v>70</v>
      </c>
      <c r="AZ34" s="336" t="s">
        <v>70</v>
      </c>
      <c r="BA34" s="336" t="s">
        <v>70</v>
      </c>
      <c r="BB34" s="336" t="s">
        <v>70</v>
      </c>
      <c r="BC34" s="336" t="s">
        <v>70</v>
      </c>
      <c r="BD34" s="336" t="s">
        <v>70</v>
      </c>
      <c r="BE34" s="336" t="s">
        <v>70</v>
      </c>
      <c r="BF34" s="336">
        <v>0.01</v>
      </c>
      <c r="BG34" s="336">
        <v>0.01</v>
      </c>
      <c r="BH34" s="336">
        <v>0.01</v>
      </c>
      <c r="BI34" s="336">
        <v>341</v>
      </c>
      <c r="BJ34" s="336">
        <v>549</v>
      </c>
      <c r="BK34" s="336">
        <v>100</v>
      </c>
      <c r="BL34" s="336">
        <v>36</v>
      </c>
      <c r="BM34" s="336">
        <v>29</v>
      </c>
      <c r="BN34" s="336">
        <v>915</v>
      </c>
      <c r="BO34" s="336">
        <v>1812</v>
      </c>
      <c r="BP34" s="336" t="s">
        <v>71</v>
      </c>
      <c r="BQ34" s="336" t="s">
        <v>71</v>
      </c>
      <c r="BR34" s="336">
        <v>0</v>
      </c>
      <c r="BS34" s="336"/>
      <c r="BT34" s="336"/>
      <c r="BU34" s="336" t="s">
        <v>728</v>
      </c>
      <c r="BV34" s="336" t="s">
        <v>697</v>
      </c>
      <c r="BW34" s="336">
        <v>6511</v>
      </c>
      <c r="BX34" s="4"/>
    </row>
    <row r="35" spans="1:76">
      <c r="A35" s="336" t="s">
        <v>238</v>
      </c>
      <c r="B35" s="336">
        <v>2743</v>
      </c>
      <c r="C35" s="336">
        <v>4946</v>
      </c>
      <c r="D35" s="337">
        <v>42472.118750000001</v>
      </c>
      <c r="E35" s="337">
        <v>42962.898611111108</v>
      </c>
      <c r="F35" s="336" t="s">
        <v>235</v>
      </c>
      <c r="G35" s="336"/>
      <c r="H35" s="336"/>
      <c r="I35" s="336"/>
      <c r="J35" s="336" t="s">
        <v>95</v>
      </c>
      <c r="K35" s="336" t="s">
        <v>70</v>
      </c>
      <c r="L35" s="336" t="s">
        <v>70</v>
      </c>
      <c r="M35" s="336">
        <v>35</v>
      </c>
      <c r="N35" s="336" t="s">
        <v>70</v>
      </c>
      <c r="O35" s="336">
        <v>0.8</v>
      </c>
      <c r="P35" s="336">
        <v>1</v>
      </c>
      <c r="Q35" s="336">
        <v>224</v>
      </c>
      <c r="R35" s="336">
        <v>6</v>
      </c>
      <c r="S35" s="336">
        <v>7339</v>
      </c>
      <c r="T35" s="336">
        <v>0.68379999999999996</v>
      </c>
      <c r="U35" s="336">
        <v>0.68369999999999997</v>
      </c>
      <c r="V35" s="336">
        <v>0.99990000000000001</v>
      </c>
      <c r="W35" s="336" t="s">
        <v>70</v>
      </c>
      <c r="X35" s="336" t="s">
        <v>70</v>
      </c>
      <c r="Y35" s="336" t="s">
        <v>70</v>
      </c>
      <c r="Z35" s="336">
        <v>0.1709</v>
      </c>
      <c r="AA35" s="336" t="s">
        <v>167</v>
      </c>
      <c r="AB35" s="336" t="s">
        <v>70</v>
      </c>
      <c r="AC35" s="336">
        <v>2.1100000000000001E-2</v>
      </c>
      <c r="AD35" s="336" t="s">
        <v>167</v>
      </c>
      <c r="AE35" s="336">
        <v>654.80799999999999</v>
      </c>
      <c r="AF35" s="336">
        <v>1424.3230000000001</v>
      </c>
      <c r="AG35" s="336" t="s">
        <v>70</v>
      </c>
      <c r="AH35" s="336" t="s">
        <v>70</v>
      </c>
      <c r="AI35" s="336" t="s">
        <v>70</v>
      </c>
      <c r="AJ35" s="336" t="s">
        <v>96</v>
      </c>
      <c r="AK35" s="336" t="s">
        <v>70</v>
      </c>
      <c r="AL35" s="336" t="s">
        <v>70</v>
      </c>
      <c r="AM35" s="336" t="s">
        <v>70</v>
      </c>
      <c r="AN35" s="336" t="s">
        <v>70</v>
      </c>
      <c r="AO35" s="336" t="s">
        <v>70</v>
      </c>
      <c r="AP35" s="336" t="s">
        <v>70</v>
      </c>
      <c r="AQ35" s="336" t="s">
        <v>70</v>
      </c>
      <c r="AR35" s="336" t="s">
        <v>70</v>
      </c>
      <c r="AS35" s="336" t="s">
        <v>70</v>
      </c>
      <c r="AT35" s="336" t="s">
        <v>70</v>
      </c>
      <c r="AU35" s="336" t="s">
        <v>70</v>
      </c>
      <c r="AV35" s="336" t="s">
        <v>70</v>
      </c>
      <c r="AW35" s="336" t="s">
        <v>70</v>
      </c>
      <c r="AX35" s="336" t="s">
        <v>70</v>
      </c>
      <c r="AY35" s="336" t="s">
        <v>70</v>
      </c>
      <c r="AZ35" s="336" t="s">
        <v>70</v>
      </c>
      <c r="BA35" s="336" t="s">
        <v>70</v>
      </c>
      <c r="BB35" s="336" t="s">
        <v>70</v>
      </c>
      <c r="BC35" s="336" t="s">
        <v>70</v>
      </c>
      <c r="BD35" s="336" t="s">
        <v>70</v>
      </c>
      <c r="BE35" s="336" t="s">
        <v>70</v>
      </c>
      <c r="BF35" s="336">
        <v>0.01</v>
      </c>
      <c r="BG35" s="336">
        <v>0.01</v>
      </c>
      <c r="BH35" s="336">
        <v>0.01</v>
      </c>
      <c r="BI35" s="336">
        <v>490</v>
      </c>
      <c r="BJ35" s="336">
        <v>340</v>
      </c>
      <c r="BK35" s="336">
        <v>100</v>
      </c>
      <c r="BL35" s="336">
        <v>45</v>
      </c>
      <c r="BM35" s="336">
        <v>62</v>
      </c>
      <c r="BN35" s="336">
        <v>901</v>
      </c>
      <c r="BO35" s="336">
        <v>1812</v>
      </c>
      <c r="BP35" s="336" t="s">
        <v>71</v>
      </c>
      <c r="BQ35" s="336" t="s">
        <v>71</v>
      </c>
      <c r="BR35" s="336">
        <v>0</v>
      </c>
      <c r="BS35" s="336"/>
      <c r="BT35" s="336"/>
      <c r="BU35" s="336" t="s">
        <v>729</v>
      </c>
      <c r="BV35" s="336" t="s">
        <v>697</v>
      </c>
      <c r="BW35" s="336">
        <v>6511</v>
      </c>
      <c r="BX35" s="4"/>
    </row>
    <row r="36" spans="1:76">
      <c r="A36" s="336" t="s">
        <v>241</v>
      </c>
      <c r="B36" s="336">
        <v>2744</v>
      </c>
      <c r="C36" s="336">
        <v>4947</v>
      </c>
      <c r="D36" s="337">
        <v>42472.118750000001</v>
      </c>
      <c r="E36" s="337">
        <v>42962.910416666666</v>
      </c>
      <c r="F36" s="336" t="s">
        <v>235</v>
      </c>
      <c r="G36" s="336"/>
      <c r="H36" s="336"/>
      <c r="I36" s="336"/>
      <c r="J36" s="336" t="s">
        <v>95</v>
      </c>
      <c r="K36" s="336" t="s">
        <v>70</v>
      </c>
      <c r="L36" s="336" t="s">
        <v>70</v>
      </c>
      <c r="M36" s="336">
        <v>35</v>
      </c>
      <c r="N36" s="336" t="s">
        <v>70</v>
      </c>
      <c r="O36" s="336">
        <v>0.8</v>
      </c>
      <c r="P36" s="336">
        <v>1</v>
      </c>
      <c r="Q36" s="336">
        <v>224</v>
      </c>
      <c r="R36" s="336">
        <v>6</v>
      </c>
      <c r="S36" s="336">
        <v>7339</v>
      </c>
      <c r="T36" s="336">
        <v>0.6643</v>
      </c>
      <c r="U36" s="336">
        <v>0.66400000000000003</v>
      </c>
      <c r="V36" s="336">
        <v>0.99939999999999996</v>
      </c>
      <c r="W36" s="336" t="s">
        <v>70</v>
      </c>
      <c r="X36" s="336" t="s">
        <v>70</v>
      </c>
      <c r="Y36" s="336" t="s">
        <v>70</v>
      </c>
      <c r="Z36" s="336">
        <v>0.16669999999999999</v>
      </c>
      <c r="AA36" s="336" t="s">
        <v>167</v>
      </c>
      <c r="AB36" s="336" t="s">
        <v>70</v>
      </c>
      <c r="AC36" s="336">
        <v>2.24E-2</v>
      </c>
      <c r="AD36" s="336" t="s">
        <v>167</v>
      </c>
      <c r="AE36" s="336">
        <v>628.70650000000001</v>
      </c>
      <c r="AF36" s="336">
        <v>1423.0930000000001</v>
      </c>
      <c r="AG36" s="336" t="s">
        <v>70</v>
      </c>
      <c r="AH36" s="336" t="s">
        <v>70</v>
      </c>
      <c r="AI36" s="336" t="s">
        <v>70</v>
      </c>
      <c r="AJ36" s="336" t="s">
        <v>96</v>
      </c>
      <c r="AK36" s="336" t="s">
        <v>70</v>
      </c>
      <c r="AL36" s="336" t="s">
        <v>70</v>
      </c>
      <c r="AM36" s="336" t="s">
        <v>70</v>
      </c>
      <c r="AN36" s="336" t="s">
        <v>70</v>
      </c>
      <c r="AO36" s="336" t="s">
        <v>70</v>
      </c>
      <c r="AP36" s="336" t="s">
        <v>70</v>
      </c>
      <c r="AQ36" s="336" t="s">
        <v>70</v>
      </c>
      <c r="AR36" s="336" t="s">
        <v>70</v>
      </c>
      <c r="AS36" s="336" t="s">
        <v>70</v>
      </c>
      <c r="AT36" s="336" t="s">
        <v>70</v>
      </c>
      <c r="AU36" s="336" t="s">
        <v>70</v>
      </c>
      <c r="AV36" s="336" t="s">
        <v>70</v>
      </c>
      <c r="AW36" s="336" t="s">
        <v>70</v>
      </c>
      <c r="AX36" s="336" t="s">
        <v>70</v>
      </c>
      <c r="AY36" s="336" t="s">
        <v>70</v>
      </c>
      <c r="AZ36" s="336" t="s">
        <v>70</v>
      </c>
      <c r="BA36" s="336" t="s">
        <v>70</v>
      </c>
      <c r="BB36" s="336" t="s">
        <v>70</v>
      </c>
      <c r="BC36" s="336" t="s">
        <v>70</v>
      </c>
      <c r="BD36" s="336" t="s">
        <v>70</v>
      </c>
      <c r="BE36" s="336" t="s">
        <v>70</v>
      </c>
      <c r="BF36" s="336">
        <v>0.01</v>
      </c>
      <c r="BG36" s="336">
        <v>0.01</v>
      </c>
      <c r="BH36" s="336">
        <v>0.01</v>
      </c>
      <c r="BI36" s="336">
        <v>405</v>
      </c>
      <c r="BJ36" s="336">
        <v>445</v>
      </c>
      <c r="BK36" s="336">
        <v>100</v>
      </c>
      <c r="BL36" s="336">
        <v>23</v>
      </c>
      <c r="BM36" s="336">
        <v>43</v>
      </c>
      <c r="BN36" s="336">
        <v>909</v>
      </c>
      <c r="BO36" s="336">
        <v>1812</v>
      </c>
      <c r="BP36" s="336" t="s">
        <v>71</v>
      </c>
      <c r="BQ36" s="336" t="s">
        <v>71</v>
      </c>
      <c r="BR36" s="336">
        <v>0</v>
      </c>
      <c r="BS36" s="336"/>
      <c r="BT36" s="336"/>
      <c r="BU36" s="336" t="s">
        <v>730</v>
      </c>
      <c r="BV36" s="336" t="s">
        <v>697</v>
      </c>
      <c r="BW36" s="336">
        <v>6511</v>
      </c>
      <c r="BX36" s="4"/>
    </row>
    <row r="37" spans="1:76">
      <c r="A37" s="336" t="s">
        <v>244</v>
      </c>
      <c r="B37" s="336">
        <v>2745</v>
      </c>
      <c r="C37" s="336">
        <v>4961</v>
      </c>
      <c r="D37" s="337">
        <v>42472.118750000001</v>
      </c>
      <c r="E37" s="337">
        <v>42962.922222222223</v>
      </c>
      <c r="F37" s="336" t="s">
        <v>235</v>
      </c>
      <c r="G37" s="336"/>
      <c r="H37" s="336"/>
      <c r="I37" s="336"/>
      <c r="J37" s="336" t="s">
        <v>95</v>
      </c>
      <c r="K37" s="336" t="s">
        <v>70</v>
      </c>
      <c r="L37" s="336" t="s">
        <v>70</v>
      </c>
      <c r="M37" s="336">
        <v>35</v>
      </c>
      <c r="N37" s="336" t="s">
        <v>70</v>
      </c>
      <c r="O37" s="336">
        <v>0.8</v>
      </c>
      <c r="P37" s="336">
        <v>1</v>
      </c>
      <c r="Q37" s="336">
        <v>224</v>
      </c>
      <c r="R37" s="336">
        <v>6</v>
      </c>
      <c r="S37" s="336">
        <v>7339</v>
      </c>
      <c r="T37" s="336">
        <v>0.71930000000000005</v>
      </c>
      <c r="U37" s="336">
        <v>0.71919999999999995</v>
      </c>
      <c r="V37" s="336">
        <v>0.99980000000000002</v>
      </c>
      <c r="W37" s="336" t="s">
        <v>70</v>
      </c>
      <c r="X37" s="336" t="s">
        <v>70</v>
      </c>
      <c r="Y37" s="336" t="s">
        <v>70</v>
      </c>
      <c r="Z37" s="336">
        <v>0.1759</v>
      </c>
      <c r="AA37" s="336" t="s">
        <v>167</v>
      </c>
      <c r="AB37" s="336" t="s">
        <v>70</v>
      </c>
      <c r="AC37" s="336">
        <v>2.3699999999999999E-2</v>
      </c>
      <c r="AD37" s="336" t="s">
        <v>167</v>
      </c>
      <c r="AE37" s="336">
        <v>647.5652</v>
      </c>
      <c r="AF37" s="336">
        <v>1416.26</v>
      </c>
      <c r="AG37" s="336" t="s">
        <v>70</v>
      </c>
      <c r="AH37" s="336" t="s">
        <v>70</v>
      </c>
      <c r="AI37" s="336" t="s">
        <v>70</v>
      </c>
      <c r="AJ37" s="336" t="s">
        <v>96</v>
      </c>
      <c r="AK37" s="336" t="s">
        <v>70</v>
      </c>
      <c r="AL37" s="336" t="s">
        <v>70</v>
      </c>
      <c r="AM37" s="336" t="s">
        <v>70</v>
      </c>
      <c r="AN37" s="336" t="s">
        <v>70</v>
      </c>
      <c r="AO37" s="336" t="s">
        <v>70</v>
      </c>
      <c r="AP37" s="336" t="s">
        <v>70</v>
      </c>
      <c r="AQ37" s="336" t="s">
        <v>70</v>
      </c>
      <c r="AR37" s="336" t="s">
        <v>70</v>
      </c>
      <c r="AS37" s="336" t="s">
        <v>70</v>
      </c>
      <c r="AT37" s="336" t="s">
        <v>70</v>
      </c>
      <c r="AU37" s="336" t="s">
        <v>70</v>
      </c>
      <c r="AV37" s="336" t="s">
        <v>70</v>
      </c>
      <c r="AW37" s="336" t="s">
        <v>70</v>
      </c>
      <c r="AX37" s="336" t="s">
        <v>70</v>
      </c>
      <c r="AY37" s="336" t="s">
        <v>70</v>
      </c>
      <c r="AZ37" s="336" t="s">
        <v>70</v>
      </c>
      <c r="BA37" s="336" t="s">
        <v>70</v>
      </c>
      <c r="BB37" s="336" t="s">
        <v>70</v>
      </c>
      <c r="BC37" s="336" t="s">
        <v>70</v>
      </c>
      <c r="BD37" s="336" t="s">
        <v>70</v>
      </c>
      <c r="BE37" s="336" t="s">
        <v>70</v>
      </c>
      <c r="BF37" s="336">
        <v>0.01</v>
      </c>
      <c r="BG37" s="336">
        <v>0.01</v>
      </c>
      <c r="BH37" s="336">
        <v>0.01</v>
      </c>
      <c r="BI37" s="336">
        <v>470</v>
      </c>
      <c r="BJ37" s="336">
        <v>401</v>
      </c>
      <c r="BK37" s="336">
        <v>100</v>
      </c>
      <c r="BL37" s="336">
        <v>31</v>
      </c>
      <c r="BM37" s="336">
        <v>46</v>
      </c>
      <c r="BN37" s="336">
        <v>887</v>
      </c>
      <c r="BO37" s="336">
        <v>1812</v>
      </c>
      <c r="BP37" s="336"/>
      <c r="BQ37" s="336" t="s">
        <v>71</v>
      </c>
      <c r="BR37" s="336">
        <v>0</v>
      </c>
      <c r="BS37" s="336"/>
      <c r="BT37" s="336"/>
      <c r="BU37" s="336" t="s">
        <v>731</v>
      </c>
      <c r="BV37" s="336" t="s">
        <v>697</v>
      </c>
      <c r="BW37" s="336">
        <v>6511</v>
      </c>
      <c r="BX37" s="4"/>
    </row>
    <row r="38" spans="1:76" s="95" customFormat="1">
      <c r="D38" s="98"/>
    </row>
    <row r="39" spans="1:76" s="95" customFormat="1">
      <c r="D39" s="98"/>
    </row>
    <row r="40" spans="1:76" s="95" customFormat="1">
      <c r="D40" s="98"/>
    </row>
    <row r="41" spans="1:76" s="95" customFormat="1">
      <c r="D41" s="98"/>
    </row>
    <row r="42" spans="1:76" s="95" customFormat="1">
      <c r="D42" s="98"/>
    </row>
    <row r="43" spans="1:76" s="1" customFormat="1">
      <c r="O43" s="3"/>
      <c r="P43" s="3"/>
      <c r="Q43" s="3"/>
      <c r="R43" s="3"/>
      <c r="S43" s="3"/>
      <c r="T43" s="3"/>
      <c r="U43" s="3"/>
      <c r="V43" s="3"/>
      <c r="AN43" s="3"/>
    </row>
    <row r="44" spans="1:76" s="129" customFormat="1">
      <c r="A44" s="129" t="s">
        <v>399</v>
      </c>
      <c r="B44" s="129">
        <v>3113</v>
      </c>
      <c r="C44" s="129">
        <v>5879</v>
      </c>
      <c r="D44" s="130">
        <v>42640.595833333333</v>
      </c>
      <c r="E44" s="130">
        <v>42703.078472222223</v>
      </c>
      <c r="F44" s="129" t="s">
        <v>400</v>
      </c>
      <c r="J44" s="129" t="s">
        <v>95</v>
      </c>
      <c r="K44" s="129" t="s">
        <v>70</v>
      </c>
      <c r="L44" s="129" t="s">
        <v>70</v>
      </c>
      <c r="M44" s="129">
        <v>35</v>
      </c>
      <c r="N44" s="129" t="s">
        <v>70</v>
      </c>
      <c r="O44" s="129">
        <v>0.8</v>
      </c>
      <c r="P44" s="129">
        <v>1</v>
      </c>
      <c r="Q44" s="129">
        <v>224</v>
      </c>
      <c r="R44" s="129">
        <v>6</v>
      </c>
      <c r="S44" s="129">
        <v>7339</v>
      </c>
      <c r="T44" s="129">
        <v>0.76619999999999999</v>
      </c>
      <c r="U44" s="129">
        <v>0.76619999999999999</v>
      </c>
      <c r="V44" s="129">
        <v>1</v>
      </c>
      <c r="W44" s="129" t="s">
        <v>70</v>
      </c>
      <c r="X44" s="129" t="s">
        <v>70</v>
      </c>
      <c r="Y44" s="129" t="s">
        <v>70</v>
      </c>
      <c r="Z44" s="129">
        <v>0.18379999999999999</v>
      </c>
      <c r="AA44" s="129">
        <v>0</v>
      </c>
      <c r="AB44" s="129" t="s">
        <v>70</v>
      </c>
      <c r="AC44" s="129">
        <v>2.5899999999999999E-2</v>
      </c>
      <c r="AD44" s="129">
        <v>0</v>
      </c>
      <c r="AE44" s="129">
        <v>544.81129999999996</v>
      </c>
      <c r="AF44" s="129">
        <v>1233.9590000000001</v>
      </c>
      <c r="AG44" s="129" t="s">
        <v>70</v>
      </c>
      <c r="AH44" s="129" t="s">
        <v>70</v>
      </c>
      <c r="AI44" s="129" t="s">
        <v>70</v>
      </c>
      <c r="AJ44" s="129" t="s">
        <v>96</v>
      </c>
      <c r="AK44" s="129" t="s">
        <v>70</v>
      </c>
      <c r="AL44" s="129" t="s">
        <v>70</v>
      </c>
      <c r="AM44" s="129" t="s">
        <v>70</v>
      </c>
      <c r="AN44" s="129" t="s">
        <v>70</v>
      </c>
      <c r="AO44" s="129" t="s">
        <v>70</v>
      </c>
      <c r="AP44" s="129" t="s">
        <v>70</v>
      </c>
      <c r="AQ44" s="129" t="s">
        <v>70</v>
      </c>
      <c r="AR44" s="129" t="s">
        <v>70</v>
      </c>
      <c r="AS44" s="129" t="s">
        <v>70</v>
      </c>
      <c r="AT44" s="129" t="s">
        <v>70</v>
      </c>
      <c r="AU44" s="129" t="s">
        <v>70</v>
      </c>
      <c r="AV44" s="129" t="s">
        <v>70</v>
      </c>
      <c r="AW44" s="129" t="s">
        <v>70</v>
      </c>
      <c r="AX44" s="129" t="s">
        <v>70</v>
      </c>
      <c r="AY44" s="129" t="s">
        <v>70</v>
      </c>
      <c r="AZ44" s="129" t="s">
        <v>70</v>
      </c>
      <c r="BA44" s="129" t="s">
        <v>70</v>
      </c>
      <c r="BB44" s="129" t="s">
        <v>70</v>
      </c>
      <c r="BC44" s="129" t="s">
        <v>70</v>
      </c>
      <c r="BD44" s="129" t="s">
        <v>70</v>
      </c>
      <c r="BE44" s="129" t="s">
        <v>70</v>
      </c>
      <c r="BF44" s="129">
        <v>0.01</v>
      </c>
      <c r="BG44" s="129">
        <v>0.01</v>
      </c>
      <c r="BH44" s="129">
        <v>0.01</v>
      </c>
      <c r="BI44" s="129">
        <v>447</v>
      </c>
      <c r="BJ44" s="129">
        <v>405</v>
      </c>
      <c r="BK44" s="129">
        <v>100</v>
      </c>
      <c r="BL44" s="129">
        <v>38</v>
      </c>
      <c r="BM44" s="129">
        <v>54</v>
      </c>
      <c r="BN44" s="129">
        <v>787</v>
      </c>
      <c r="BO44" s="129">
        <v>1600</v>
      </c>
      <c r="BP44" s="129" t="s">
        <v>71</v>
      </c>
      <c r="BQ44" s="129" t="s">
        <v>71</v>
      </c>
      <c r="BR44" s="129">
        <v>0</v>
      </c>
      <c r="BU44" s="129" t="s">
        <v>401</v>
      </c>
      <c r="BW44" s="129">
        <v>6511</v>
      </c>
    </row>
    <row r="45" spans="1:76" s="129" customFormat="1">
      <c r="A45" s="129" t="s">
        <v>402</v>
      </c>
      <c r="B45" s="129">
        <v>3114</v>
      </c>
      <c r="C45" s="129">
        <v>5880</v>
      </c>
      <c r="D45" s="130">
        <v>42640.595833333333</v>
      </c>
      <c r="E45" s="130">
        <v>42703.090277777781</v>
      </c>
      <c r="F45" s="129" t="s">
        <v>400</v>
      </c>
      <c r="J45" s="129" t="s">
        <v>95</v>
      </c>
      <c r="K45" s="129" t="s">
        <v>70</v>
      </c>
      <c r="L45" s="129" t="s">
        <v>70</v>
      </c>
      <c r="M45" s="129">
        <v>35</v>
      </c>
      <c r="N45" s="129" t="s">
        <v>70</v>
      </c>
      <c r="O45" s="129">
        <v>0.8</v>
      </c>
      <c r="P45" s="129">
        <v>1</v>
      </c>
      <c r="Q45" s="129">
        <v>224</v>
      </c>
      <c r="R45" s="129">
        <v>6</v>
      </c>
      <c r="S45" s="129">
        <v>7339</v>
      </c>
      <c r="T45" s="129">
        <v>0.70169999999999999</v>
      </c>
      <c r="U45" s="129">
        <v>0.70169999999999999</v>
      </c>
      <c r="V45" s="129">
        <v>1</v>
      </c>
      <c r="W45" s="129" t="s">
        <v>70</v>
      </c>
      <c r="X45" s="129" t="s">
        <v>70</v>
      </c>
      <c r="Y45" s="129" t="s">
        <v>70</v>
      </c>
      <c r="Z45" s="129">
        <v>0.1701</v>
      </c>
      <c r="AA45" s="129" t="s">
        <v>167</v>
      </c>
      <c r="AB45" s="129" t="s">
        <v>70</v>
      </c>
      <c r="AC45" s="129">
        <v>2.1700000000000001E-2</v>
      </c>
      <c r="AD45" s="129" t="s">
        <v>167</v>
      </c>
      <c r="AE45" s="129">
        <v>522.75170000000003</v>
      </c>
      <c r="AF45" s="129">
        <v>1233.9590000000001</v>
      </c>
      <c r="AG45" s="129" t="s">
        <v>70</v>
      </c>
      <c r="AH45" s="129" t="s">
        <v>70</v>
      </c>
      <c r="AI45" s="129" t="s">
        <v>70</v>
      </c>
      <c r="AJ45" s="129" t="s">
        <v>96</v>
      </c>
      <c r="AK45" s="129" t="s">
        <v>70</v>
      </c>
      <c r="AL45" s="129" t="s">
        <v>70</v>
      </c>
      <c r="AM45" s="129" t="s">
        <v>70</v>
      </c>
      <c r="AN45" s="129" t="s">
        <v>70</v>
      </c>
      <c r="AO45" s="129" t="s">
        <v>70</v>
      </c>
      <c r="AP45" s="129" t="s">
        <v>70</v>
      </c>
      <c r="AQ45" s="129" t="s">
        <v>70</v>
      </c>
      <c r="AR45" s="129" t="s">
        <v>70</v>
      </c>
      <c r="AS45" s="129" t="s">
        <v>70</v>
      </c>
      <c r="AT45" s="129" t="s">
        <v>70</v>
      </c>
      <c r="AU45" s="129" t="s">
        <v>70</v>
      </c>
      <c r="AV45" s="129" t="s">
        <v>70</v>
      </c>
      <c r="AW45" s="129" t="s">
        <v>70</v>
      </c>
      <c r="AX45" s="129" t="s">
        <v>70</v>
      </c>
      <c r="AY45" s="129" t="s">
        <v>70</v>
      </c>
      <c r="AZ45" s="129" t="s">
        <v>70</v>
      </c>
      <c r="BA45" s="129" t="s">
        <v>70</v>
      </c>
      <c r="BB45" s="129" t="s">
        <v>70</v>
      </c>
      <c r="BC45" s="129" t="s">
        <v>70</v>
      </c>
      <c r="BD45" s="129" t="s">
        <v>70</v>
      </c>
      <c r="BE45" s="129" t="s">
        <v>70</v>
      </c>
      <c r="BF45" s="129">
        <v>0.01</v>
      </c>
      <c r="BG45" s="129">
        <v>0.01</v>
      </c>
      <c r="BH45" s="129">
        <v>0.01</v>
      </c>
      <c r="BI45" s="129">
        <v>385</v>
      </c>
      <c r="BJ45" s="129">
        <v>557</v>
      </c>
      <c r="BK45" s="129">
        <v>100</v>
      </c>
      <c r="BL45" s="129">
        <v>25</v>
      </c>
      <c r="BM45" s="129">
        <v>22</v>
      </c>
      <c r="BN45" s="129">
        <v>820</v>
      </c>
      <c r="BO45" s="129">
        <v>1600</v>
      </c>
      <c r="BP45" s="129" t="s">
        <v>71</v>
      </c>
      <c r="BQ45" s="129" t="s">
        <v>71</v>
      </c>
      <c r="BR45" s="129">
        <v>0</v>
      </c>
      <c r="BU45" s="129" t="s">
        <v>403</v>
      </c>
      <c r="BW45" s="129">
        <v>6511</v>
      </c>
    </row>
    <row r="46" spans="1:76" s="129" customFormat="1">
      <c r="A46" s="129" t="s">
        <v>404</v>
      </c>
      <c r="B46" s="129">
        <v>3115</v>
      </c>
      <c r="C46" s="129">
        <v>5881</v>
      </c>
      <c r="D46" s="130">
        <v>42640.595833333333</v>
      </c>
      <c r="E46" s="130">
        <v>42703.113194444442</v>
      </c>
      <c r="F46" s="129" t="s">
        <v>400</v>
      </c>
      <c r="J46" s="129" t="s">
        <v>95</v>
      </c>
      <c r="K46" s="129" t="s">
        <v>70</v>
      </c>
      <c r="L46" s="129" t="s">
        <v>70</v>
      </c>
      <c r="M46" s="129">
        <v>35</v>
      </c>
      <c r="N46" s="129" t="s">
        <v>70</v>
      </c>
      <c r="O46" s="129">
        <v>0.8</v>
      </c>
      <c r="P46" s="129">
        <v>1</v>
      </c>
      <c r="Q46" s="129">
        <v>224</v>
      </c>
      <c r="R46" s="129">
        <v>6</v>
      </c>
      <c r="S46" s="129">
        <v>7339</v>
      </c>
      <c r="T46" s="129">
        <v>0.70069999999999999</v>
      </c>
      <c r="U46" s="129">
        <v>0.70069999999999999</v>
      </c>
      <c r="V46" s="129">
        <v>1</v>
      </c>
      <c r="W46" s="129" t="s">
        <v>70</v>
      </c>
      <c r="X46" s="129" t="s">
        <v>70</v>
      </c>
      <c r="Y46" s="129" t="s">
        <v>70</v>
      </c>
      <c r="Z46" s="129">
        <v>0.15989999999999999</v>
      </c>
      <c r="AA46" s="129" t="s">
        <v>167</v>
      </c>
      <c r="AB46" s="129" t="s">
        <v>70</v>
      </c>
      <c r="AC46" s="129">
        <v>2.4500000000000001E-2</v>
      </c>
      <c r="AD46" s="129" t="s">
        <v>167</v>
      </c>
      <c r="AE46" s="129">
        <v>492.64460000000003</v>
      </c>
      <c r="AF46" s="129">
        <v>1237.9359999999999</v>
      </c>
      <c r="AG46" s="129" t="s">
        <v>70</v>
      </c>
      <c r="AH46" s="129" t="s">
        <v>70</v>
      </c>
      <c r="AI46" s="129" t="s">
        <v>70</v>
      </c>
      <c r="AJ46" s="129" t="s">
        <v>96</v>
      </c>
      <c r="AK46" s="129" t="s">
        <v>70</v>
      </c>
      <c r="AL46" s="129" t="s">
        <v>70</v>
      </c>
      <c r="AM46" s="129" t="s">
        <v>70</v>
      </c>
      <c r="AN46" s="129" t="s">
        <v>70</v>
      </c>
      <c r="AO46" s="129" t="s">
        <v>70</v>
      </c>
      <c r="AP46" s="129" t="s">
        <v>70</v>
      </c>
      <c r="AQ46" s="129" t="s">
        <v>70</v>
      </c>
      <c r="AR46" s="129" t="s">
        <v>70</v>
      </c>
      <c r="AS46" s="129" t="s">
        <v>70</v>
      </c>
      <c r="AT46" s="129" t="s">
        <v>70</v>
      </c>
      <c r="AU46" s="129" t="s">
        <v>70</v>
      </c>
      <c r="AV46" s="129" t="s">
        <v>70</v>
      </c>
      <c r="AW46" s="129" t="s">
        <v>70</v>
      </c>
      <c r="AX46" s="129" t="s">
        <v>70</v>
      </c>
      <c r="AY46" s="129" t="s">
        <v>70</v>
      </c>
      <c r="AZ46" s="129" t="s">
        <v>70</v>
      </c>
      <c r="BA46" s="129" t="s">
        <v>70</v>
      </c>
      <c r="BB46" s="129" t="s">
        <v>70</v>
      </c>
      <c r="BC46" s="129" t="s">
        <v>70</v>
      </c>
      <c r="BD46" s="129" t="s">
        <v>70</v>
      </c>
      <c r="BE46" s="129" t="s">
        <v>70</v>
      </c>
      <c r="BF46" s="129">
        <v>0.01</v>
      </c>
      <c r="BG46" s="129">
        <v>0.01</v>
      </c>
      <c r="BH46" s="129">
        <v>0.01</v>
      </c>
      <c r="BI46" s="129">
        <v>473</v>
      </c>
      <c r="BJ46" s="129">
        <v>444</v>
      </c>
      <c r="BK46" s="129">
        <v>100</v>
      </c>
      <c r="BL46" s="129">
        <v>37</v>
      </c>
      <c r="BM46" s="129">
        <v>24</v>
      </c>
      <c r="BN46" s="129">
        <v>809</v>
      </c>
      <c r="BO46" s="129">
        <v>1600</v>
      </c>
      <c r="BP46" s="129" t="s">
        <v>71</v>
      </c>
      <c r="BQ46" s="129" t="s">
        <v>71</v>
      </c>
      <c r="BR46" s="129">
        <v>0</v>
      </c>
      <c r="BU46" s="129" t="s">
        <v>405</v>
      </c>
      <c r="BW46" s="129">
        <v>6511</v>
      </c>
    </row>
    <row r="47" spans="1:76" s="129" customFormat="1">
      <c r="A47" s="129" t="s">
        <v>406</v>
      </c>
      <c r="B47" s="129">
        <v>3116</v>
      </c>
      <c r="C47" s="129">
        <v>5882</v>
      </c>
      <c r="D47" s="130">
        <v>42640.595833333333</v>
      </c>
      <c r="E47" s="130">
        <v>42703.125</v>
      </c>
      <c r="F47" s="129" t="s">
        <v>400</v>
      </c>
      <c r="J47" s="129" t="s">
        <v>95</v>
      </c>
      <c r="K47" s="129" t="s">
        <v>70</v>
      </c>
      <c r="L47" s="129" t="s">
        <v>70</v>
      </c>
      <c r="M47" s="129">
        <v>35</v>
      </c>
      <c r="N47" s="129" t="s">
        <v>70</v>
      </c>
      <c r="O47" s="129">
        <v>0.8</v>
      </c>
      <c r="P47" s="129">
        <v>1</v>
      </c>
      <c r="Q47" s="129">
        <v>224</v>
      </c>
      <c r="R47" s="129">
        <v>6</v>
      </c>
      <c r="S47" s="129">
        <v>7339</v>
      </c>
      <c r="T47" s="129">
        <v>0.70599999999999996</v>
      </c>
      <c r="U47" s="129">
        <v>0.70599999999999996</v>
      </c>
      <c r="V47" s="129">
        <v>1</v>
      </c>
      <c r="W47" s="129" t="s">
        <v>70</v>
      </c>
      <c r="X47" s="129" t="s">
        <v>70</v>
      </c>
      <c r="Y47" s="129" t="s">
        <v>70</v>
      </c>
      <c r="Z47" s="129">
        <v>0.16689999999999999</v>
      </c>
      <c r="AA47" s="129" t="s">
        <v>167</v>
      </c>
      <c r="AB47" s="129" t="s">
        <v>70</v>
      </c>
      <c r="AC47" s="129">
        <v>2.23E-2</v>
      </c>
      <c r="AD47" s="129" t="s">
        <v>167</v>
      </c>
      <c r="AE47" s="129">
        <v>525.2133</v>
      </c>
      <c r="AF47" s="129">
        <v>1260.7529999999999</v>
      </c>
      <c r="AG47" s="129" t="s">
        <v>70</v>
      </c>
      <c r="AH47" s="129" t="s">
        <v>70</v>
      </c>
      <c r="AI47" s="129" t="s">
        <v>70</v>
      </c>
      <c r="AJ47" s="129" t="s">
        <v>96</v>
      </c>
      <c r="AK47" s="129" t="s">
        <v>70</v>
      </c>
      <c r="AL47" s="129" t="s">
        <v>70</v>
      </c>
      <c r="AM47" s="129" t="s">
        <v>70</v>
      </c>
      <c r="AN47" s="129" t="s">
        <v>70</v>
      </c>
      <c r="AO47" s="129" t="s">
        <v>70</v>
      </c>
      <c r="AP47" s="129" t="s">
        <v>70</v>
      </c>
      <c r="AQ47" s="129" t="s">
        <v>70</v>
      </c>
      <c r="AR47" s="129" t="s">
        <v>70</v>
      </c>
      <c r="AS47" s="129" t="s">
        <v>70</v>
      </c>
      <c r="AT47" s="129" t="s">
        <v>70</v>
      </c>
      <c r="AU47" s="129" t="s">
        <v>70</v>
      </c>
      <c r="AV47" s="129" t="s">
        <v>70</v>
      </c>
      <c r="AW47" s="129" t="s">
        <v>70</v>
      </c>
      <c r="AX47" s="129" t="s">
        <v>70</v>
      </c>
      <c r="AY47" s="129" t="s">
        <v>70</v>
      </c>
      <c r="AZ47" s="129" t="s">
        <v>70</v>
      </c>
      <c r="BA47" s="129" t="s">
        <v>70</v>
      </c>
      <c r="BB47" s="129" t="s">
        <v>70</v>
      </c>
      <c r="BC47" s="129" t="s">
        <v>70</v>
      </c>
      <c r="BD47" s="129" t="s">
        <v>70</v>
      </c>
      <c r="BE47" s="129" t="s">
        <v>70</v>
      </c>
      <c r="BF47" s="129">
        <v>0.01</v>
      </c>
      <c r="BG47" s="129">
        <v>0.01</v>
      </c>
      <c r="BH47" s="129">
        <v>0.01</v>
      </c>
      <c r="BI47" s="129">
        <v>476</v>
      </c>
      <c r="BJ47" s="129">
        <v>450</v>
      </c>
      <c r="BK47" s="129">
        <v>100</v>
      </c>
      <c r="BL47" s="129">
        <v>91</v>
      </c>
      <c r="BM47" s="129">
        <v>28</v>
      </c>
      <c r="BN47" s="129">
        <v>793</v>
      </c>
      <c r="BO47" s="129">
        <v>1600</v>
      </c>
      <c r="BP47" s="129" t="s">
        <v>71</v>
      </c>
      <c r="BQ47" s="129" t="s">
        <v>71</v>
      </c>
      <c r="BR47" s="129">
        <v>0</v>
      </c>
      <c r="BU47" s="129" t="s">
        <v>407</v>
      </c>
      <c r="BW47" s="129">
        <v>6511</v>
      </c>
    </row>
    <row r="48" spans="1:76" s="129" customFormat="1">
      <c r="A48" s="129" t="s">
        <v>408</v>
      </c>
      <c r="B48" s="129">
        <v>3117</v>
      </c>
      <c r="C48" s="129">
        <v>5883</v>
      </c>
      <c r="D48" s="130">
        <v>42640.595833333333</v>
      </c>
      <c r="E48" s="130">
        <v>42703.136111111111</v>
      </c>
      <c r="F48" s="129" t="s">
        <v>400</v>
      </c>
      <c r="J48" s="129" t="s">
        <v>95</v>
      </c>
      <c r="K48" s="129" t="s">
        <v>70</v>
      </c>
      <c r="L48" s="129" t="s">
        <v>70</v>
      </c>
      <c r="M48" s="129">
        <v>35</v>
      </c>
      <c r="N48" s="129" t="s">
        <v>70</v>
      </c>
      <c r="O48" s="129">
        <v>0.8</v>
      </c>
      <c r="P48" s="129">
        <v>1</v>
      </c>
      <c r="Q48" s="129">
        <v>224</v>
      </c>
      <c r="R48" s="129">
        <v>6</v>
      </c>
      <c r="S48" s="129">
        <v>7339</v>
      </c>
      <c r="T48" s="129">
        <v>0.68400000000000005</v>
      </c>
      <c r="U48" s="129">
        <v>0.68400000000000005</v>
      </c>
      <c r="V48" s="129">
        <v>1</v>
      </c>
      <c r="W48" s="129" t="s">
        <v>70</v>
      </c>
      <c r="X48" s="129" t="s">
        <v>70</v>
      </c>
      <c r="Y48" s="129" t="s">
        <v>70</v>
      </c>
      <c r="Z48" s="129">
        <v>0.1668</v>
      </c>
      <c r="AA48" s="129">
        <v>0</v>
      </c>
      <c r="AB48" s="129" t="s">
        <v>70</v>
      </c>
      <c r="AC48" s="129">
        <v>1.8499999999999999E-2</v>
      </c>
      <c r="AD48" s="129">
        <v>0</v>
      </c>
      <c r="AE48" s="129">
        <v>535.34360000000004</v>
      </c>
      <c r="AF48" s="129">
        <v>1246.646</v>
      </c>
      <c r="AG48" s="129" t="s">
        <v>70</v>
      </c>
      <c r="AH48" s="129" t="s">
        <v>70</v>
      </c>
      <c r="AI48" s="129" t="s">
        <v>70</v>
      </c>
      <c r="AJ48" s="129" t="s">
        <v>96</v>
      </c>
      <c r="AK48" s="129" t="s">
        <v>70</v>
      </c>
      <c r="AL48" s="129" t="s">
        <v>70</v>
      </c>
      <c r="AM48" s="129" t="s">
        <v>70</v>
      </c>
      <c r="AN48" s="129" t="s">
        <v>70</v>
      </c>
      <c r="AO48" s="129" t="s">
        <v>70</v>
      </c>
      <c r="AP48" s="129" t="s">
        <v>70</v>
      </c>
      <c r="AQ48" s="129" t="s">
        <v>70</v>
      </c>
      <c r="AR48" s="129" t="s">
        <v>70</v>
      </c>
      <c r="AS48" s="129" t="s">
        <v>70</v>
      </c>
      <c r="AT48" s="129" t="s">
        <v>70</v>
      </c>
      <c r="AU48" s="129" t="s">
        <v>70</v>
      </c>
      <c r="AV48" s="129" t="s">
        <v>70</v>
      </c>
      <c r="AW48" s="129" t="s">
        <v>70</v>
      </c>
      <c r="AX48" s="129" t="s">
        <v>70</v>
      </c>
      <c r="AY48" s="129" t="s">
        <v>70</v>
      </c>
      <c r="AZ48" s="129" t="s">
        <v>70</v>
      </c>
      <c r="BA48" s="129" t="s">
        <v>70</v>
      </c>
      <c r="BB48" s="129" t="s">
        <v>70</v>
      </c>
      <c r="BC48" s="129" t="s">
        <v>70</v>
      </c>
      <c r="BD48" s="129" t="s">
        <v>70</v>
      </c>
      <c r="BE48" s="129" t="s">
        <v>70</v>
      </c>
      <c r="BF48" s="129">
        <v>0.01</v>
      </c>
      <c r="BG48" s="129">
        <v>0.01</v>
      </c>
      <c r="BH48" s="129">
        <v>0.01</v>
      </c>
      <c r="BI48" s="129">
        <v>467</v>
      </c>
      <c r="BJ48" s="129">
        <v>422</v>
      </c>
      <c r="BK48" s="129">
        <v>100</v>
      </c>
      <c r="BL48" s="129">
        <v>104</v>
      </c>
      <c r="BM48" s="129">
        <v>61</v>
      </c>
      <c r="BN48" s="129">
        <v>785</v>
      </c>
      <c r="BO48" s="129">
        <v>1600</v>
      </c>
      <c r="BP48" s="129" t="s">
        <v>71</v>
      </c>
      <c r="BQ48" s="129" t="s">
        <v>71</v>
      </c>
      <c r="BR48" s="129">
        <v>0</v>
      </c>
      <c r="BU48" s="129" t="s">
        <v>409</v>
      </c>
      <c r="BW48" s="129">
        <v>6511</v>
      </c>
    </row>
    <row r="49" spans="1:75" s="129" customFormat="1">
      <c r="A49" s="129" t="s">
        <v>410</v>
      </c>
      <c r="B49" s="129">
        <v>3118</v>
      </c>
      <c r="C49" s="129">
        <v>6051</v>
      </c>
      <c r="D49" s="130">
        <v>42640.810416666667</v>
      </c>
      <c r="E49" s="130">
        <v>42703.144444444442</v>
      </c>
      <c r="F49" s="129" t="s">
        <v>411</v>
      </c>
      <c r="J49" s="129" t="s">
        <v>95</v>
      </c>
      <c r="K49" s="129" t="s">
        <v>70</v>
      </c>
      <c r="L49" s="129" t="s">
        <v>70</v>
      </c>
      <c r="M49" s="129">
        <v>35</v>
      </c>
      <c r="N49" s="129" t="s">
        <v>70</v>
      </c>
      <c r="O49" s="129">
        <v>0.8</v>
      </c>
      <c r="P49" s="129">
        <v>1</v>
      </c>
      <c r="Q49" s="129">
        <v>224</v>
      </c>
      <c r="R49" s="129">
        <v>6</v>
      </c>
      <c r="S49" s="129">
        <v>7339</v>
      </c>
      <c r="T49" s="129">
        <v>0.68489999999999995</v>
      </c>
      <c r="U49" s="129">
        <v>0.68489999999999995</v>
      </c>
      <c r="V49" s="129">
        <v>1</v>
      </c>
      <c r="W49" s="129" t="s">
        <v>70</v>
      </c>
      <c r="X49" s="129" t="s">
        <v>70</v>
      </c>
      <c r="Y49" s="129" t="s">
        <v>70</v>
      </c>
      <c r="Z49" s="129">
        <v>0.17499999999999999</v>
      </c>
      <c r="AA49" s="129" t="s">
        <v>167</v>
      </c>
      <c r="AB49" s="129" t="s">
        <v>70</v>
      </c>
      <c r="AC49" s="129">
        <v>2.3E-2</v>
      </c>
      <c r="AD49" s="129" t="s">
        <v>167</v>
      </c>
      <c r="AE49" s="129">
        <v>574.25559999999996</v>
      </c>
      <c r="AF49" s="129">
        <v>1281.0129999999999</v>
      </c>
      <c r="AG49" s="129" t="s">
        <v>70</v>
      </c>
      <c r="AH49" s="129" t="s">
        <v>70</v>
      </c>
      <c r="AI49" s="129" t="s">
        <v>70</v>
      </c>
      <c r="AJ49" s="129" t="s">
        <v>96</v>
      </c>
      <c r="AK49" s="129" t="s">
        <v>70</v>
      </c>
      <c r="AL49" s="129" t="s">
        <v>70</v>
      </c>
      <c r="AM49" s="129" t="s">
        <v>70</v>
      </c>
      <c r="AN49" s="129" t="s">
        <v>70</v>
      </c>
      <c r="AO49" s="129" t="s">
        <v>70</v>
      </c>
      <c r="AP49" s="129" t="s">
        <v>70</v>
      </c>
      <c r="AQ49" s="129" t="s">
        <v>70</v>
      </c>
      <c r="AR49" s="129" t="s">
        <v>70</v>
      </c>
      <c r="AS49" s="129" t="s">
        <v>70</v>
      </c>
      <c r="AT49" s="129" t="s">
        <v>70</v>
      </c>
      <c r="AU49" s="129" t="s">
        <v>70</v>
      </c>
      <c r="AV49" s="129" t="s">
        <v>70</v>
      </c>
      <c r="AW49" s="129" t="s">
        <v>70</v>
      </c>
      <c r="AX49" s="129" t="s">
        <v>70</v>
      </c>
      <c r="AY49" s="129" t="s">
        <v>70</v>
      </c>
      <c r="AZ49" s="129" t="s">
        <v>70</v>
      </c>
      <c r="BA49" s="129" t="s">
        <v>70</v>
      </c>
      <c r="BB49" s="129" t="s">
        <v>70</v>
      </c>
      <c r="BC49" s="129" t="s">
        <v>70</v>
      </c>
      <c r="BD49" s="129" t="s">
        <v>70</v>
      </c>
      <c r="BE49" s="129" t="s">
        <v>70</v>
      </c>
      <c r="BF49" s="129">
        <v>0.01</v>
      </c>
      <c r="BG49" s="129">
        <v>0.01</v>
      </c>
      <c r="BH49" s="129">
        <v>0.01</v>
      </c>
      <c r="BI49" s="129">
        <v>405</v>
      </c>
      <c r="BJ49" s="129">
        <v>439</v>
      </c>
      <c r="BK49" s="129">
        <v>100</v>
      </c>
      <c r="BL49" s="129">
        <v>15</v>
      </c>
      <c r="BM49" s="129">
        <v>21</v>
      </c>
      <c r="BN49" s="129">
        <v>944</v>
      </c>
      <c r="BO49" s="129">
        <v>1952</v>
      </c>
      <c r="BP49" s="129" t="s">
        <v>71</v>
      </c>
      <c r="BQ49" s="129" t="s">
        <v>71</v>
      </c>
      <c r="BR49" s="129">
        <v>0</v>
      </c>
      <c r="BU49" s="129" t="s">
        <v>412</v>
      </c>
      <c r="BW49" s="129">
        <v>6511</v>
      </c>
    </row>
    <row r="50" spans="1:75" s="129" customFormat="1">
      <c r="A50" s="129" t="s">
        <v>413</v>
      </c>
      <c r="B50" s="129">
        <v>3119</v>
      </c>
      <c r="C50" s="129">
        <v>6052</v>
      </c>
      <c r="D50" s="130">
        <v>42640.810416666667</v>
      </c>
      <c r="E50" s="130">
        <v>42703.15902777778</v>
      </c>
      <c r="F50" s="129" t="s">
        <v>411</v>
      </c>
      <c r="J50" s="129" t="s">
        <v>95</v>
      </c>
      <c r="K50" s="129" t="s">
        <v>70</v>
      </c>
      <c r="L50" s="129" t="s">
        <v>70</v>
      </c>
      <c r="M50" s="129">
        <v>35</v>
      </c>
      <c r="N50" s="129" t="s">
        <v>70</v>
      </c>
      <c r="O50" s="129">
        <v>0.8</v>
      </c>
      <c r="P50" s="129">
        <v>1</v>
      </c>
      <c r="Q50" s="129">
        <v>224</v>
      </c>
      <c r="R50" s="129">
        <v>6</v>
      </c>
      <c r="S50" s="129">
        <v>7339</v>
      </c>
      <c r="T50" s="129">
        <v>0.72970000000000002</v>
      </c>
      <c r="U50" s="129">
        <v>0.72970000000000002</v>
      </c>
      <c r="V50" s="129">
        <v>1</v>
      </c>
      <c r="W50" s="129" t="s">
        <v>70</v>
      </c>
      <c r="X50" s="129" t="s">
        <v>70</v>
      </c>
      <c r="Y50" s="129" t="s">
        <v>70</v>
      </c>
      <c r="Z50" s="129">
        <v>0.1701</v>
      </c>
      <c r="AA50" s="129" t="s">
        <v>167</v>
      </c>
      <c r="AB50" s="129" t="s">
        <v>70</v>
      </c>
      <c r="AC50" s="129">
        <v>1.7100000000000001E-2</v>
      </c>
      <c r="AD50" s="129" t="s">
        <v>167</v>
      </c>
      <c r="AE50" s="129">
        <v>534.96500000000003</v>
      </c>
      <c r="AF50" s="129">
        <v>1279.499</v>
      </c>
      <c r="AG50" s="129" t="s">
        <v>70</v>
      </c>
      <c r="AH50" s="129" t="s">
        <v>70</v>
      </c>
      <c r="AI50" s="129" t="s">
        <v>70</v>
      </c>
      <c r="AJ50" s="129" t="s">
        <v>96</v>
      </c>
      <c r="AK50" s="129" t="s">
        <v>70</v>
      </c>
      <c r="AL50" s="129" t="s">
        <v>70</v>
      </c>
      <c r="AM50" s="129" t="s">
        <v>70</v>
      </c>
      <c r="AN50" s="129" t="s">
        <v>70</v>
      </c>
      <c r="AO50" s="129" t="s">
        <v>70</v>
      </c>
      <c r="AP50" s="129" t="s">
        <v>70</v>
      </c>
      <c r="AQ50" s="129" t="s">
        <v>70</v>
      </c>
      <c r="AR50" s="129" t="s">
        <v>70</v>
      </c>
      <c r="AS50" s="129" t="s">
        <v>70</v>
      </c>
      <c r="AT50" s="129" t="s">
        <v>70</v>
      </c>
      <c r="AU50" s="129" t="s">
        <v>70</v>
      </c>
      <c r="AV50" s="129" t="s">
        <v>70</v>
      </c>
      <c r="AW50" s="129" t="s">
        <v>70</v>
      </c>
      <c r="AX50" s="129" t="s">
        <v>70</v>
      </c>
      <c r="AY50" s="129" t="s">
        <v>70</v>
      </c>
      <c r="AZ50" s="129" t="s">
        <v>70</v>
      </c>
      <c r="BA50" s="129" t="s">
        <v>70</v>
      </c>
      <c r="BB50" s="129" t="s">
        <v>70</v>
      </c>
      <c r="BC50" s="129" t="s">
        <v>70</v>
      </c>
      <c r="BD50" s="129" t="s">
        <v>70</v>
      </c>
      <c r="BE50" s="129" t="s">
        <v>70</v>
      </c>
      <c r="BF50" s="129">
        <v>0.01</v>
      </c>
      <c r="BG50" s="129">
        <v>0.01</v>
      </c>
      <c r="BH50" s="129">
        <v>0.01</v>
      </c>
      <c r="BI50" s="129">
        <v>388</v>
      </c>
      <c r="BJ50" s="129">
        <v>400</v>
      </c>
      <c r="BK50" s="129">
        <v>100</v>
      </c>
      <c r="BL50" s="129">
        <v>15</v>
      </c>
      <c r="BM50" s="129">
        <v>22</v>
      </c>
      <c r="BN50" s="129">
        <v>1039</v>
      </c>
      <c r="BO50" s="129">
        <v>1952</v>
      </c>
      <c r="BP50" s="129" t="s">
        <v>71</v>
      </c>
      <c r="BQ50" s="129" t="s">
        <v>71</v>
      </c>
      <c r="BR50" s="129">
        <v>0</v>
      </c>
      <c r="BU50" s="129" t="s">
        <v>414</v>
      </c>
      <c r="BW50" s="129">
        <v>6511</v>
      </c>
    </row>
    <row r="51" spans="1:75" s="129" customFormat="1"/>
    <row r="52" spans="1:75" s="129" customFormat="1">
      <c r="D52" s="130"/>
      <c r="E52" s="130"/>
    </row>
    <row r="53" spans="1:75" s="129" customFormat="1">
      <c r="D53" s="130"/>
      <c r="E53" s="130"/>
    </row>
    <row r="54" spans="1:75" s="135" customFormat="1">
      <c r="D54" s="136"/>
      <c r="E54" s="136"/>
      <c r="O54" s="138"/>
      <c r="P54" s="138"/>
      <c r="Q54" s="138"/>
      <c r="R54" s="138"/>
      <c r="S54" s="138"/>
      <c r="T54" s="138"/>
      <c r="U54" s="138"/>
      <c r="V54" s="138"/>
      <c r="AN54" s="138"/>
    </row>
    <row r="55" spans="1:75" s="135" customFormat="1"/>
    <row r="56" spans="1:75" s="129" customFormat="1">
      <c r="D56" s="130"/>
      <c r="E56" s="130"/>
    </row>
    <row r="57" spans="1:75" s="137" customFormat="1">
      <c r="A57" s="137" t="s">
        <v>375</v>
      </c>
      <c r="B57" s="137">
        <v>3076</v>
      </c>
      <c r="C57" s="137">
        <v>5670</v>
      </c>
      <c r="D57" s="139">
        <v>42618.426388888889</v>
      </c>
      <c r="E57" s="139">
        <v>42703.165277777778</v>
      </c>
      <c r="F57" s="137" t="s">
        <v>376</v>
      </c>
      <c r="J57" s="137" t="s">
        <v>95</v>
      </c>
      <c r="K57" s="137" t="s">
        <v>70</v>
      </c>
      <c r="L57" s="137" t="s">
        <v>70</v>
      </c>
      <c r="M57" s="137">
        <v>35</v>
      </c>
      <c r="N57" s="137" t="s">
        <v>70</v>
      </c>
      <c r="O57" s="137">
        <v>0.8</v>
      </c>
      <c r="P57" s="137">
        <v>1</v>
      </c>
      <c r="Q57" s="137">
        <v>224</v>
      </c>
      <c r="R57" s="137">
        <v>6</v>
      </c>
      <c r="S57" s="137">
        <v>7339</v>
      </c>
      <c r="T57" s="137">
        <v>0.59109999999999996</v>
      </c>
      <c r="U57" s="137">
        <v>0.59109999999999996</v>
      </c>
      <c r="V57" s="137">
        <v>1</v>
      </c>
      <c r="W57" s="137" t="s">
        <v>70</v>
      </c>
      <c r="X57" s="137" t="s">
        <v>70</v>
      </c>
      <c r="Y57" s="137" t="s">
        <v>70</v>
      </c>
      <c r="Z57" s="137">
        <v>0.1431</v>
      </c>
      <c r="AA57" s="137" t="s">
        <v>167</v>
      </c>
      <c r="AB57" s="137" t="s">
        <v>70</v>
      </c>
      <c r="AC57" s="137">
        <v>2.3E-2</v>
      </c>
      <c r="AD57" s="137" t="s">
        <v>167</v>
      </c>
      <c r="AE57" s="137">
        <v>527.11929999999995</v>
      </c>
      <c r="AF57" s="137">
        <v>1331.15</v>
      </c>
      <c r="AG57" s="137" t="s">
        <v>70</v>
      </c>
      <c r="AH57" s="137" t="s">
        <v>70</v>
      </c>
      <c r="AI57" s="137" t="s">
        <v>70</v>
      </c>
      <c r="AJ57" s="137" t="s">
        <v>96</v>
      </c>
      <c r="AK57" s="137" t="s">
        <v>70</v>
      </c>
      <c r="AL57" s="137" t="s">
        <v>70</v>
      </c>
      <c r="AM57" s="137" t="s">
        <v>70</v>
      </c>
      <c r="AN57" s="137" t="s">
        <v>70</v>
      </c>
      <c r="AO57" s="137" t="s">
        <v>70</v>
      </c>
      <c r="AP57" s="137" t="s">
        <v>70</v>
      </c>
      <c r="AQ57" s="137" t="s">
        <v>70</v>
      </c>
      <c r="AR57" s="137" t="s">
        <v>70</v>
      </c>
      <c r="AS57" s="137" t="s">
        <v>70</v>
      </c>
      <c r="AT57" s="137" t="s">
        <v>70</v>
      </c>
      <c r="AU57" s="137" t="s">
        <v>70</v>
      </c>
      <c r="AV57" s="137" t="s">
        <v>70</v>
      </c>
      <c r="AW57" s="137" t="s">
        <v>70</v>
      </c>
      <c r="AX57" s="137" t="s">
        <v>70</v>
      </c>
      <c r="AY57" s="137" t="s">
        <v>70</v>
      </c>
      <c r="AZ57" s="137" t="s">
        <v>70</v>
      </c>
      <c r="BA57" s="137" t="s">
        <v>70</v>
      </c>
      <c r="BB57" s="137" t="s">
        <v>70</v>
      </c>
      <c r="BC57" s="137" t="s">
        <v>70</v>
      </c>
      <c r="BD57" s="137" t="s">
        <v>70</v>
      </c>
      <c r="BE57" s="137" t="s">
        <v>70</v>
      </c>
      <c r="BF57" s="137">
        <v>0.01</v>
      </c>
      <c r="BG57" s="137">
        <v>0.01</v>
      </c>
      <c r="BH57" s="137">
        <v>0.01</v>
      </c>
      <c r="BI57" s="137">
        <v>317</v>
      </c>
      <c r="BJ57" s="137">
        <v>388</v>
      </c>
      <c r="BK57" s="137">
        <v>100</v>
      </c>
      <c r="BL57" s="137">
        <v>22</v>
      </c>
      <c r="BM57" s="137">
        <v>12</v>
      </c>
      <c r="BN57" s="137">
        <v>775</v>
      </c>
      <c r="BO57" s="137">
        <v>1575</v>
      </c>
      <c r="BP57" s="137" t="s">
        <v>71</v>
      </c>
      <c r="BQ57" s="137" t="s">
        <v>71</v>
      </c>
      <c r="BR57" s="137">
        <v>0</v>
      </c>
      <c r="BU57" s="137" t="s">
        <v>377</v>
      </c>
      <c r="BW57" s="137">
        <v>6511</v>
      </c>
    </row>
    <row r="58" spans="1:75" s="129" customFormat="1">
      <c r="A58" s="129" t="s">
        <v>378</v>
      </c>
      <c r="B58" s="129">
        <v>3077</v>
      </c>
      <c r="C58" s="129">
        <v>5671</v>
      </c>
      <c r="D58" s="130">
        <v>42618.426388888889</v>
      </c>
      <c r="E58" s="130">
        <v>42723.53125</v>
      </c>
      <c r="F58" s="129" t="s">
        <v>376</v>
      </c>
      <c r="J58" s="129" t="s">
        <v>95</v>
      </c>
      <c r="K58" s="129" t="s">
        <v>70</v>
      </c>
      <c r="L58" s="129" t="s">
        <v>70</v>
      </c>
      <c r="M58" s="129">
        <v>35</v>
      </c>
      <c r="N58" s="129" t="s">
        <v>70</v>
      </c>
      <c r="O58" s="129">
        <v>0.8</v>
      </c>
      <c r="P58" s="129">
        <v>1</v>
      </c>
      <c r="Q58" s="129">
        <v>224</v>
      </c>
      <c r="R58" s="129">
        <v>6</v>
      </c>
      <c r="S58" s="129">
        <v>7339</v>
      </c>
      <c r="T58" s="129">
        <v>0.60329999999999995</v>
      </c>
      <c r="U58" s="129">
        <v>0.60299999999999998</v>
      </c>
      <c r="V58" s="129">
        <v>0.99970000000000003</v>
      </c>
      <c r="W58" s="129" t="s">
        <v>70</v>
      </c>
      <c r="X58" s="129" t="s">
        <v>70</v>
      </c>
      <c r="Y58" s="129" t="s">
        <v>70</v>
      </c>
      <c r="Z58" s="129">
        <v>0.15079999999999999</v>
      </c>
      <c r="AA58" s="129" t="s">
        <v>167</v>
      </c>
      <c r="AB58" s="129" t="s">
        <v>70</v>
      </c>
      <c r="AC58" s="129">
        <v>2.7300000000000001E-2</v>
      </c>
      <c r="AD58" s="129" t="s">
        <v>167</v>
      </c>
      <c r="AE58" s="129">
        <v>540.66579999999999</v>
      </c>
      <c r="AF58" s="129">
        <v>1336.3489999999999</v>
      </c>
      <c r="AG58" s="129" t="s">
        <v>70</v>
      </c>
      <c r="AH58" s="129" t="s">
        <v>70</v>
      </c>
      <c r="AI58" s="129" t="s">
        <v>70</v>
      </c>
      <c r="AJ58" s="129" t="s">
        <v>96</v>
      </c>
      <c r="AK58" s="129" t="s">
        <v>70</v>
      </c>
      <c r="AL58" s="129" t="s">
        <v>70</v>
      </c>
      <c r="AM58" s="129" t="s">
        <v>70</v>
      </c>
      <c r="AN58" s="129" t="s">
        <v>70</v>
      </c>
      <c r="AO58" s="129" t="s">
        <v>70</v>
      </c>
      <c r="AP58" s="129" t="s">
        <v>70</v>
      </c>
      <c r="AQ58" s="129" t="s">
        <v>70</v>
      </c>
      <c r="AR58" s="129" t="s">
        <v>70</v>
      </c>
      <c r="AS58" s="129" t="s">
        <v>70</v>
      </c>
      <c r="AT58" s="129" t="s">
        <v>70</v>
      </c>
      <c r="AU58" s="129" t="s">
        <v>70</v>
      </c>
      <c r="AV58" s="129" t="s">
        <v>70</v>
      </c>
      <c r="AW58" s="129" t="s">
        <v>70</v>
      </c>
      <c r="AX58" s="129" t="s">
        <v>70</v>
      </c>
      <c r="AY58" s="129" t="s">
        <v>70</v>
      </c>
      <c r="AZ58" s="129" t="s">
        <v>70</v>
      </c>
      <c r="BA58" s="129" t="s">
        <v>70</v>
      </c>
      <c r="BB58" s="129" t="s">
        <v>70</v>
      </c>
      <c r="BC58" s="129" t="s">
        <v>70</v>
      </c>
      <c r="BD58" s="129" t="s">
        <v>70</v>
      </c>
      <c r="BE58" s="129" t="s">
        <v>70</v>
      </c>
      <c r="BF58" s="129">
        <v>0.01</v>
      </c>
      <c r="BG58" s="129">
        <v>0.01</v>
      </c>
      <c r="BH58" s="129">
        <v>0.01</v>
      </c>
      <c r="BI58" s="129">
        <v>380</v>
      </c>
      <c r="BJ58" s="129">
        <v>466</v>
      </c>
      <c r="BK58" s="129">
        <v>100</v>
      </c>
      <c r="BL58" s="129">
        <v>2</v>
      </c>
      <c r="BM58" s="129">
        <v>22</v>
      </c>
      <c r="BN58" s="129">
        <v>814</v>
      </c>
      <c r="BO58" s="129">
        <v>1575</v>
      </c>
      <c r="BP58" s="129" t="s">
        <v>71</v>
      </c>
      <c r="BR58" s="129">
        <v>0</v>
      </c>
      <c r="BU58" s="129" t="s">
        <v>379</v>
      </c>
      <c r="BW58" s="129">
        <v>6511</v>
      </c>
    </row>
    <row r="59" spans="1:75" s="129" customFormat="1">
      <c r="A59" s="129" t="s">
        <v>380</v>
      </c>
      <c r="B59" s="129">
        <v>3078</v>
      </c>
      <c r="C59" s="129">
        <v>5908</v>
      </c>
      <c r="D59" s="130">
        <v>42618.426388888889</v>
      </c>
      <c r="E59" s="130">
        <v>42723.544444444444</v>
      </c>
      <c r="F59" s="129" t="s">
        <v>376</v>
      </c>
      <c r="J59" s="129" t="s">
        <v>95</v>
      </c>
      <c r="K59" s="129" t="s">
        <v>70</v>
      </c>
      <c r="L59" s="129" t="s">
        <v>70</v>
      </c>
      <c r="M59" s="129">
        <v>35</v>
      </c>
      <c r="N59" s="129" t="s">
        <v>70</v>
      </c>
      <c r="O59" s="129">
        <v>0.8</v>
      </c>
      <c r="P59" s="129">
        <v>1</v>
      </c>
      <c r="Q59" s="129">
        <v>224</v>
      </c>
      <c r="R59" s="129">
        <v>6</v>
      </c>
      <c r="S59" s="129">
        <v>7339</v>
      </c>
      <c r="T59" s="129">
        <v>0.59330000000000005</v>
      </c>
      <c r="U59" s="129">
        <v>0.59319999999999995</v>
      </c>
      <c r="V59" s="129">
        <v>0.99980000000000002</v>
      </c>
      <c r="W59" s="129" t="s">
        <v>70</v>
      </c>
      <c r="X59" s="129" t="s">
        <v>70</v>
      </c>
      <c r="Y59" s="129" t="s">
        <v>70</v>
      </c>
      <c r="Z59" s="129">
        <v>0.14630000000000001</v>
      </c>
      <c r="AA59" s="129" t="s">
        <v>167</v>
      </c>
      <c r="AB59" s="129" t="s">
        <v>70</v>
      </c>
      <c r="AC59" s="129">
        <v>1.9300000000000001E-2</v>
      </c>
      <c r="AD59" s="129" t="s">
        <v>167</v>
      </c>
      <c r="AE59" s="129">
        <v>538.88679999999999</v>
      </c>
      <c r="AF59" s="129">
        <v>1335.2550000000001</v>
      </c>
      <c r="AG59" s="129" t="s">
        <v>70</v>
      </c>
      <c r="AH59" s="129" t="s">
        <v>70</v>
      </c>
      <c r="AI59" s="129" t="s">
        <v>70</v>
      </c>
      <c r="AJ59" s="129" t="s">
        <v>96</v>
      </c>
      <c r="AK59" s="129" t="s">
        <v>70</v>
      </c>
      <c r="AL59" s="129" t="s">
        <v>70</v>
      </c>
      <c r="AM59" s="129" t="s">
        <v>70</v>
      </c>
      <c r="AN59" s="129" t="s">
        <v>70</v>
      </c>
      <c r="AO59" s="129" t="s">
        <v>70</v>
      </c>
      <c r="AP59" s="129" t="s">
        <v>70</v>
      </c>
      <c r="AQ59" s="129" t="s">
        <v>70</v>
      </c>
      <c r="AR59" s="129" t="s">
        <v>70</v>
      </c>
      <c r="AS59" s="129" t="s">
        <v>70</v>
      </c>
      <c r="AT59" s="129" t="s">
        <v>70</v>
      </c>
      <c r="AU59" s="129" t="s">
        <v>70</v>
      </c>
      <c r="AV59" s="129" t="s">
        <v>70</v>
      </c>
      <c r="AW59" s="129" t="s">
        <v>70</v>
      </c>
      <c r="AX59" s="129" t="s">
        <v>70</v>
      </c>
      <c r="AY59" s="129" t="s">
        <v>70</v>
      </c>
      <c r="AZ59" s="129" t="s">
        <v>70</v>
      </c>
      <c r="BA59" s="129" t="s">
        <v>70</v>
      </c>
      <c r="BB59" s="129" t="s">
        <v>70</v>
      </c>
      <c r="BC59" s="129" t="s">
        <v>70</v>
      </c>
      <c r="BD59" s="129" t="s">
        <v>70</v>
      </c>
      <c r="BE59" s="129" t="s">
        <v>70</v>
      </c>
      <c r="BF59" s="129">
        <v>0.01</v>
      </c>
      <c r="BG59" s="129">
        <v>0.01</v>
      </c>
      <c r="BH59" s="129">
        <v>0.01</v>
      </c>
      <c r="BI59" s="129">
        <v>580</v>
      </c>
      <c r="BJ59" s="129">
        <v>344</v>
      </c>
      <c r="BK59" s="129">
        <v>100</v>
      </c>
      <c r="BL59" s="129">
        <v>17</v>
      </c>
      <c r="BM59" s="129">
        <v>24</v>
      </c>
      <c r="BN59" s="129">
        <v>765</v>
      </c>
      <c r="BO59" s="129">
        <v>1535</v>
      </c>
      <c r="BR59" s="129">
        <v>0</v>
      </c>
      <c r="BU59" s="129" t="s">
        <v>381</v>
      </c>
      <c r="BW59" s="129">
        <v>6511</v>
      </c>
    </row>
    <row r="60" spans="1:75" s="129" customFormat="1">
      <c r="A60" s="129" t="s">
        <v>382</v>
      </c>
      <c r="B60" s="129">
        <v>3079</v>
      </c>
      <c r="C60" s="129">
        <v>5909</v>
      </c>
      <c r="D60" s="130">
        <v>42640.666666666664</v>
      </c>
      <c r="E60" s="130">
        <v>42723.556250000001</v>
      </c>
      <c r="F60" s="129" t="s">
        <v>376</v>
      </c>
      <c r="J60" s="129" t="s">
        <v>95</v>
      </c>
      <c r="K60" s="129" t="s">
        <v>70</v>
      </c>
      <c r="L60" s="129" t="s">
        <v>70</v>
      </c>
      <c r="M60" s="129">
        <v>35</v>
      </c>
      <c r="N60" s="129" t="s">
        <v>70</v>
      </c>
      <c r="O60" s="129">
        <v>0.8</v>
      </c>
      <c r="P60" s="129">
        <v>1</v>
      </c>
      <c r="Q60" s="129">
        <v>224</v>
      </c>
      <c r="R60" s="129">
        <v>6</v>
      </c>
      <c r="S60" s="129">
        <v>7339</v>
      </c>
      <c r="T60" s="129">
        <v>0.59089999999999998</v>
      </c>
      <c r="U60" s="129">
        <v>0.59079999999999999</v>
      </c>
      <c r="V60" s="129">
        <v>0.99970000000000003</v>
      </c>
      <c r="W60" s="129" t="s">
        <v>70</v>
      </c>
      <c r="X60" s="129" t="s">
        <v>70</v>
      </c>
      <c r="Y60" s="129" t="s">
        <v>70</v>
      </c>
      <c r="Z60" s="129">
        <v>0.1449</v>
      </c>
      <c r="AA60" s="129" t="s">
        <v>167</v>
      </c>
      <c r="AB60" s="129" t="s">
        <v>70</v>
      </c>
      <c r="AC60" s="129">
        <v>2.1299999999999999E-2</v>
      </c>
      <c r="AD60" s="129" t="s">
        <v>167</v>
      </c>
      <c r="AE60" s="129">
        <v>537.92909999999995</v>
      </c>
      <c r="AF60" s="129">
        <v>1342.096</v>
      </c>
      <c r="AG60" s="129" t="s">
        <v>70</v>
      </c>
      <c r="AH60" s="129" t="s">
        <v>70</v>
      </c>
      <c r="AI60" s="129" t="s">
        <v>70</v>
      </c>
      <c r="AJ60" s="129" t="s">
        <v>96</v>
      </c>
      <c r="AK60" s="129" t="s">
        <v>70</v>
      </c>
      <c r="AL60" s="129" t="s">
        <v>70</v>
      </c>
      <c r="AM60" s="129" t="s">
        <v>70</v>
      </c>
      <c r="AN60" s="129" t="s">
        <v>70</v>
      </c>
      <c r="AO60" s="129" t="s">
        <v>70</v>
      </c>
      <c r="AP60" s="129" t="s">
        <v>70</v>
      </c>
      <c r="AQ60" s="129" t="s">
        <v>70</v>
      </c>
      <c r="AR60" s="129" t="s">
        <v>70</v>
      </c>
      <c r="AS60" s="129" t="s">
        <v>70</v>
      </c>
      <c r="AT60" s="129" t="s">
        <v>70</v>
      </c>
      <c r="AU60" s="129" t="s">
        <v>70</v>
      </c>
      <c r="AV60" s="129" t="s">
        <v>70</v>
      </c>
      <c r="AW60" s="129" t="s">
        <v>70</v>
      </c>
      <c r="AX60" s="129" t="s">
        <v>70</v>
      </c>
      <c r="AY60" s="129" t="s">
        <v>70</v>
      </c>
      <c r="AZ60" s="129" t="s">
        <v>70</v>
      </c>
      <c r="BA60" s="129" t="s">
        <v>70</v>
      </c>
      <c r="BB60" s="129" t="s">
        <v>70</v>
      </c>
      <c r="BC60" s="129" t="s">
        <v>70</v>
      </c>
      <c r="BD60" s="129" t="s">
        <v>70</v>
      </c>
      <c r="BE60" s="129" t="s">
        <v>70</v>
      </c>
      <c r="BF60" s="129">
        <v>0.01</v>
      </c>
      <c r="BG60" s="129">
        <v>0.01</v>
      </c>
      <c r="BH60" s="129">
        <v>0.01</v>
      </c>
      <c r="BI60" s="129">
        <v>349</v>
      </c>
      <c r="BJ60" s="129">
        <v>499</v>
      </c>
      <c r="BK60" s="129">
        <v>100</v>
      </c>
      <c r="BL60" s="129">
        <v>90</v>
      </c>
      <c r="BM60" s="129">
        <v>12</v>
      </c>
      <c r="BN60" s="129">
        <v>805</v>
      </c>
      <c r="BO60" s="129">
        <v>1613</v>
      </c>
      <c r="BP60" s="129" t="s">
        <v>71</v>
      </c>
      <c r="BR60" s="129">
        <v>0</v>
      </c>
      <c r="BU60" s="129" t="s">
        <v>383</v>
      </c>
      <c r="BW60" s="129">
        <v>6511</v>
      </c>
    </row>
    <row r="61" spans="1:75" s="129" customFormat="1">
      <c r="A61" s="129" t="s">
        <v>384</v>
      </c>
      <c r="B61" s="129">
        <v>3080</v>
      </c>
      <c r="C61" s="129">
        <v>6152</v>
      </c>
      <c r="D61" s="130">
        <v>42618.426388888889</v>
      </c>
      <c r="E61" s="130">
        <v>42723.631944444445</v>
      </c>
      <c r="F61" s="129" t="s">
        <v>376</v>
      </c>
      <c r="J61" s="129" t="s">
        <v>95</v>
      </c>
      <c r="K61" s="129" t="s">
        <v>70</v>
      </c>
      <c r="L61" s="129" t="s">
        <v>70</v>
      </c>
      <c r="M61" s="129">
        <v>35</v>
      </c>
      <c r="N61" s="129" t="s">
        <v>70</v>
      </c>
      <c r="O61" s="129">
        <v>0.8</v>
      </c>
      <c r="P61" s="129">
        <v>1</v>
      </c>
      <c r="Q61" s="129">
        <v>224</v>
      </c>
      <c r="R61" s="129">
        <v>6</v>
      </c>
      <c r="S61" s="129">
        <v>7339</v>
      </c>
      <c r="T61" s="129">
        <v>0.59350000000000003</v>
      </c>
      <c r="U61" s="129">
        <v>0.59279999999999999</v>
      </c>
      <c r="V61" s="129">
        <v>0.99870000000000003</v>
      </c>
      <c r="W61" s="129" t="s">
        <v>70</v>
      </c>
      <c r="X61" s="129" t="s">
        <v>70</v>
      </c>
      <c r="Y61" s="129" t="s">
        <v>70</v>
      </c>
      <c r="Z61" s="129">
        <v>0.1469</v>
      </c>
      <c r="AA61" s="129" t="s">
        <v>167</v>
      </c>
      <c r="AB61" s="129" t="s">
        <v>70</v>
      </c>
      <c r="AC61" s="129">
        <v>2.3E-2</v>
      </c>
      <c r="AD61" s="129" t="s">
        <v>167</v>
      </c>
      <c r="AE61" s="129">
        <v>535.87660000000005</v>
      </c>
      <c r="AF61" s="129">
        <v>1318.287</v>
      </c>
      <c r="AG61" s="129" t="s">
        <v>70</v>
      </c>
      <c r="AH61" s="129" t="s">
        <v>70</v>
      </c>
      <c r="AI61" s="129" t="s">
        <v>70</v>
      </c>
      <c r="AJ61" s="129" t="s">
        <v>96</v>
      </c>
      <c r="AK61" s="129" t="s">
        <v>70</v>
      </c>
      <c r="AL61" s="129" t="s">
        <v>70</v>
      </c>
      <c r="AM61" s="129" t="s">
        <v>70</v>
      </c>
      <c r="AN61" s="129" t="s">
        <v>70</v>
      </c>
      <c r="AO61" s="129" t="s">
        <v>70</v>
      </c>
      <c r="AP61" s="129" t="s">
        <v>70</v>
      </c>
      <c r="AQ61" s="129" t="s">
        <v>70</v>
      </c>
      <c r="AR61" s="129" t="s">
        <v>70</v>
      </c>
      <c r="AS61" s="129" t="s">
        <v>70</v>
      </c>
      <c r="AT61" s="129" t="s">
        <v>70</v>
      </c>
      <c r="AU61" s="129" t="s">
        <v>70</v>
      </c>
      <c r="AV61" s="129" t="s">
        <v>70</v>
      </c>
      <c r="AW61" s="129" t="s">
        <v>70</v>
      </c>
      <c r="AX61" s="129" t="s">
        <v>70</v>
      </c>
      <c r="AY61" s="129" t="s">
        <v>70</v>
      </c>
      <c r="AZ61" s="129" t="s">
        <v>70</v>
      </c>
      <c r="BA61" s="129" t="s">
        <v>70</v>
      </c>
      <c r="BB61" s="129" t="s">
        <v>70</v>
      </c>
      <c r="BC61" s="129" t="s">
        <v>70</v>
      </c>
      <c r="BD61" s="129" t="s">
        <v>70</v>
      </c>
      <c r="BE61" s="129" t="s">
        <v>70</v>
      </c>
      <c r="BF61" s="129">
        <v>0.01</v>
      </c>
      <c r="BG61" s="129">
        <v>0.01</v>
      </c>
      <c r="BH61" s="129">
        <v>0.01</v>
      </c>
      <c r="BI61" s="129">
        <v>527</v>
      </c>
      <c r="BJ61" s="129">
        <v>395</v>
      </c>
      <c r="BK61" s="129">
        <v>100</v>
      </c>
      <c r="BL61" s="129">
        <v>53</v>
      </c>
      <c r="BM61" s="129">
        <v>25</v>
      </c>
      <c r="BN61" s="129">
        <v>809</v>
      </c>
      <c r="BO61" s="129">
        <v>1579</v>
      </c>
      <c r="BR61" s="129">
        <v>0</v>
      </c>
      <c r="BU61" s="129" t="s">
        <v>505</v>
      </c>
      <c r="BW61" s="129">
        <v>6511</v>
      </c>
    </row>
    <row r="62" spans="1:75" s="129" customFormat="1">
      <c r="A62" s="129" t="s">
        <v>385</v>
      </c>
      <c r="B62" s="129">
        <v>3081</v>
      </c>
      <c r="C62" s="129">
        <v>5650</v>
      </c>
      <c r="D62" s="130">
        <v>42619.774305555555</v>
      </c>
      <c r="E62" s="130">
        <v>42723.568055555559</v>
      </c>
      <c r="F62" s="129" t="s">
        <v>386</v>
      </c>
      <c r="J62" s="129" t="s">
        <v>95</v>
      </c>
      <c r="K62" s="129" t="s">
        <v>70</v>
      </c>
      <c r="L62" s="129" t="s">
        <v>70</v>
      </c>
      <c r="M62" s="129">
        <v>35</v>
      </c>
      <c r="N62" s="129" t="s">
        <v>70</v>
      </c>
      <c r="O62" s="129">
        <v>0.8</v>
      </c>
      <c r="P62" s="129">
        <v>1</v>
      </c>
      <c r="Q62" s="129">
        <v>224</v>
      </c>
      <c r="R62" s="129">
        <v>6</v>
      </c>
      <c r="S62" s="129">
        <v>7339</v>
      </c>
      <c r="T62" s="129">
        <v>0.56769999999999998</v>
      </c>
      <c r="U62" s="129">
        <v>0.56759999999999999</v>
      </c>
      <c r="V62" s="129">
        <v>0.99970000000000003</v>
      </c>
      <c r="W62" s="129" t="s">
        <v>70</v>
      </c>
      <c r="X62" s="129" t="s">
        <v>70</v>
      </c>
      <c r="Y62" s="129" t="s">
        <v>70</v>
      </c>
      <c r="Z62" s="129">
        <v>0.13739999999999999</v>
      </c>
      <c r="AA62" s="129" t="s">
        <v>167</v>
      </c>
      <c r="AB62" s="129" t="s">
        <v>70</v>
      </c>
      <c r="AC62" s="129">
        <v>1.8100000000000002E-2</v>
      </c>
      <c r="AD62" s="129" t="s">
        <v>167</v>
      </c>
      <c r="AE62" s="129">
        <v>505.49959999999999</v>
      </c>
      <c r="AF62" s="129">
        <v>1325.8130000000001</v>
      </c>
      <c r="AG62" s="129" t="s">
        <v>70</v>
      </c>
      <c r="AH62" s="129" t="s">
        <v>70</v>
      </c>
      <c r="AI62" s="129" t="s">
        <v>70</v>
      </c>
      <c r="AJ62" s="129" t="s">
        <v>96</v>
      </c>
      <c r="AK62" s="129" t="s">
        <v>70</v>
      </c>
      <c r="AL62" s="129" t="s">
        <v>70</v>
      </c>
      <c r="AM62" s="129" t="s">
        <v>70</v>
      </c>
      <c r="AN62" s="129" t="s">
        <v>70</v>
      </c>
      <c r="AO62" s="129" t="s">
        <v>70</v>
      </c>
      <c r="AP62" s="129" t="s">
        <v>70</v>
      </c>
      <c r="AQ62" s="129" t="s">
        <v>70</v>
      </c>
      <c r="AR62" s="129" t="s">
        <v>70</v>
      </c>
      <c r="AS62" s="129" t="s">
        <v>70</v>
      </c>
      <c r="AT62" s="129" t="s">
        <v>70</v>
      </c>
      <c r="AU62" s="129" t="s">
        <v>70</v>
      </c>
      <c r="AV62" s="129" t="s">
        <v>70</v>
      </c>
      <c r="AW62" s="129" t="s">
        <v>70</v>
      </c>
      <c r="AX62" s="129" t="s">
        <v>70</v>
      </c>
      <c r="AY62" s="129" t="s">
        <v>70</v>
      </c>
      <c r="AZ62" s="129" t="s">
        <v>70</v>
      </c>
      <c r="BA62" s="129" t="s">
        <v>70</v>
      </c>
      <c r="BB62" s="129" t="s">
        <v>70</v>
      </c>
      <c r="BC62" s="129" t="s">
        <v>70</v>
      </c>
      <c r="BD62" s="129" t="s">
        <v>70</v>
      </c>
      <c r="BE62" s="129" t="s">
        <v>70</v>
      </c>
      <c r="BF62" s="129">
        <v>0.01</v>
      </c>
      <c r="BG62" s="129">
        <v>0.01</v>
      </c>
      <c r="BH62" s="129">
        <v>0.01</v>
      </c>
      <c r="BI62" s="129">
        <v>514</v>
      </c>
      <c r="BJ62" s="129">
        <v>384</v>
      </c>
      <c r="BK62" s="129">
        <v>100</v>
      </c>
      <c r="BL62" s="129">
        <v>27</v>
      </c>
      <c r="BM62" s="129">
        <v>10</v>
      </c>
      <c r="BN62" s="129">
        <v>736</v>
      </c>
      <c r="BO62" s="129">
        <v>1470</v>
      </c>
      <c r="BP62" s="129" t="s">
        <v>71</v>
      </c>
      <c r="BR62" s="129">
        <v>0</v>
      </c>
      <c r="BU62" s="129" t="s">
        <v>387</v>
      </c>
      <c r="BW62" s="129">
        <v>6511</v>
      </c>
    </row>
    <row r="63" spans="1:75" s="129" customFormat="1">
      <c r="A63" s="129" t="s">
        <v>388</v>
      </c>
      <c r="B63" s="129">
        <v>3082</v>
      </c>
      <c r="C63" s="129">
        <v>5691</v>
      </c>
      <c r="D63" s="130">
        <v>42619.774305555555</v>
      </c>
      <c r="E63" s="130">
        <v>42723.576388888891</v>
      </c>
      <c r="F63" s="129" t="s">
        <v>386</v>
      </c>
      <c r="J63" s="129" t="s">
        <v>95</v>
      </c>
      <c r="K63" s="129" t="s">
        <v>70</v>
      </c>
      <c r="L63" s="129" t="s">
        <v>70</v>
      </c>
      <c r="M63" s="129">
        <v>35</v>
      </c>
      <c r="N63" s="129" t="s">
        <v>70</v>
      </c>
      <c r="O63" s="129">
        <v>0.8</v>
      </c>
      <c r="P63" s="129">
        <v>1</v>
      </c>
      <c r="Q63" s="129">
        <v>224</v>
      </c>
      <c r="R63" s="129">
        <v>6</v>
      </c>
      <c r="S63" s="129">
        <v>7339</v>
      </c>
      <c r="T63" s="129">
        <v>0.63290000000000002</v>
      </c>
      <c r="U63" s="129">
        <v>0.63239999999999996</v>
      </c>
      <c r="V63" s="129">
        <v>0.99929999999999997</v>
      </c>
      <c r="W63" s="129" t="s">
        <v>70</v>
      </c>
      <c r="X63" s="129" t="s">
        <v>70</v>
      </c>
      <c r="Y63" s="129" t="s">
        <v>70</v>
      </c>
      <c r="Z63" s="129">
        <v>0.1542</v>
      </c>
      <c r="AA63" s="129" t="s">
        <v>506</v>
      </c>
      <c r="AB63" s="129" t="s">
        <v>70</v>
      </c>
      <c r="AC63" s="129">
        <v>2.1100000000000001E-2</v>
      </c>
      <c r="AD63" s="129" t="s">
        <v>507</v>
      </c>
      <c r="AE63" s="129">
        <v>563.38</v>
      </c>
      <c r="AF63" s="129">
        <v>1350.58</v>
      </c>
      <c r="AG63" s="129" t="s">
        <v>70</v>
      </c>
      <c r="AH63" s="129" t="s">
        <v>70</v>
      </c>
      <c r="AI63" s="129" t="s">
        <v>70</v>
      </c>
      <c r="AJ63" s="129" t="s">
        <v>96</v>
      </c>
      <c r="AK63" s="129" t="s">
        <v>70</v>
      </c>
      <c r="AL63" s="129" t="s">
        <v>70</v>
      </c>
      <c r="AM63" s="129" t="s">
        <v>70</v>
      </c>
      <c r="AN63" s="129" t="s">
        <v>70</v>
      </c>
      <c r="AO63" s="129" t="s">
        <v>70</v>
      </c>
      <c r="AP63" s="129" t="s">
        <v>70</v>
      </c>
      <c r="AQ63" s="129" t="s">
        <v>70</v>
      </c>
      <c r="AR63" s="129" t="s">
        <v>70</v>
      </c>
      <c r="AS63" s="129" t="s">
        <v>70</v>
      </c>
      <c r="AT63" s="129" t="s">
        <v>70</v>
      </c>
      <c r="AU63" s="129" t="s">
        <v>70</v>
      </c>
      <c r="AV63" s="129" t="s">
        <v>70</v>
      </c>
      <c r="AW63" s="129" t="s">
        <v>70</v>
      </c>
      <c r="AX63" s="129" t="s">
        <v>70</v>
      </c>
      <c r="AY63" s="129" t="s">
        <v>70</v>
      </c>
      <c r="AZ63" s="129" t="s">
        <v>70</v>
      </c>
      <c r="BA63" s="129" t="s">
        <v>70</v>
      </c>
      <c r="BB63" s="129" t="s">
        <v>70</v>
      </c>
      <c r="BC63" s="129" t="s">
        <v>70</v>
      </c>
      <c r="BD63" s="129" t="s">
        <v>70</v>
      </c>
      <c r="BE63" s="129" t="s">
        <v>70</v>
      </c>
      <c r="BF63" s="129">
        <v>0.01</v>
      </c>
      <c r="BG63" s="129">
        <v>0.01</v>
      </c>
      <c r="BH63" s="129">
        <v>0.01</v>
      </c>
      <c r="BI63" s="129">
        <v>444</v>
      </c>
      <c r="BJ63" s="129">
        <v>393</v>
      </c>
      <c r="BK63" s="129">
        <v>100</v>
      </c>
      <c r="BL63" s="129">
        <v>27</v>
      </c>
      <c r="BM63" s="129">
        <v>42</v>
      </c>
      <c r="BN63" s="129">
        <v>798</v>
      </c>
      <c r="BO63" s="129">
        <v>1600</v>
      </c>
      <c r="BP63" s="129" t="s">
        <v>71</v>
      </c>
      <c r="BR63" s="129">
        <v>0</v>
      </c>
      <c r="BU63" s="129" t="s">
        <v>389</v>
      </c>
      <c r="BW63" s="129">
        <v>6511</v>
      </c>
    </row>
    <row r="64" spans="1:75" s="129" customFormat="1">
      <c r="D64" s="130"/>
      <c r="E64" s="130"/>
    </row>
    <row r="65" spans="1:75" s="129" customFormat="1">
      <c r="D65" s="130"/>
      <c r="E65" s="130"/>
    </row>
    <row r="66" spans="1:75" s="129" customFormat="1">
      <c r="D66" s="130"/>
      <c r="E66" s="130"/>
    </row>
    <row r="67" spans="1:75" s="129" customFormat="1">
      <c r="D67" s="130"/>
      <c r="E67" s="130"/>
    </row>
    <row r="68" spans="1:75" s="135" customFormat="1">
      <c r="D68" s="136"/>
    </row>
    <row r="69" spans="1:75" s="135" customFormat="1">
      <c r="D69" s="136"/>
    </row>
    <row r="70" spans="1:75" s="129" customFormat="1">
      <c r="D70" s="130"/>
    </row>
    <row r="71" spans="1:75" s="137" customFormat="1">
      <c r="A71" s="137" t="s">
        <v>390</v>
      </c>
      <c r="B71" s="137">
        <v>3083</v>
      </c>
      <c r="C71" s="137">
        <v>5692</v>
      </c>
      <c r="D71" s="139">
        <v>42619.774305555555</v>
      </c>
      <c r="E71" s="139">
        <v>42723.587500000001</v>
      </c>
      <c r="F71" s="137" t="s">
        <v>386</v>
      </c>
      <c r="J71" s="137" t="s">
        <v>95</v>
      </c>
      <c r="K71" s="137" t="s">
        <v>70</v>
      </c>
      <c r="L71" s="137" t="s">
        <v>70</v>
      </c>
      <c r="M71" s="137">
        <v>35</v>
      </c>
      <c r="N71" s="137" t="s">
        <v>70</v>
      </c>
      <c r="O71" s="137">
        <v>0.8</v>
      </c>
      <c r="P71" s="137">
        <v>1</v>
      </c>
      <c r="Q71" s="137">
        <v>224</v>
      </c>
      <c r="R71" s="137">
        <v>6</v>
      </c>
      <c r="S71" s="137">
        <v>7339</v>
      </c>
      <c r="T71" s="137">
        <v>0.67700000000000005</v>
      </c>
      <c r="U71" s="137">
        <v>0.6764</v>
      </c>
      <c r="V71" s="137">
        <v>0.99919999999999998</v>
      </c>
      <c r="W71" s="137" t="s">
        <v>70</v>
      </c>
      <c r="X71" s="137" t="s">
        <v>70</v>
      </c>
      <c r="Y71" s="137" t="s">
        <v>70</v>
      </c>
      <c r="Z71" s="137">
        <v>0.16650000000000001</v>
      </c>
      <c r="AA71" s="137" t="s">
        <v>167</v>
      </c>
      <c r="AB71" s="137" t="s">
        <v>70</v>
      </c>
      <c r="AC71" s="137">
        <v>1.9E-2</v>
      </c>
      <c r="AD71" s="137" t="s">
        <v>167</v>
      </c>
      <c r="AE71" s="137">
        <v>608.3981</v>
      </c>
      <c r="AF71" s="137">
        <v>1355.643</v>
      </c>
      <c r="AG71" s="137" t="s">
        <v>70</v>
      </c>
      <c r="AH71" s="137" t="s">
        <v>70</v>
      </c>
      <c r="AI71" s="137" t="s">
        <v>70</v>
      </c>
      <c r="AJ71" s="137" t="s">
        <v>96</v>
      </c>
      <c r="AK71" s="137" t="s">
        <v>70</v>
      </c>
      <c r="AL71" s="137" t="s">
        <v>70</v>
      </c>
      <c r="AM71" s="137" t="s">
        <v>70</v>
      </c>
      <c r="AN71" s="137" t="s">
        <v>70</v>
      </c>
      <c r="AO71" s="137" t="s">
        <v>70</v>
      </c>
      <c r="AP71" s="137" t="s">
        <v>70</v>
      </c>
      <c r="AQ71" s="137" t="s">
        <v>70</v>
      </c>
      <c r="AR71" s="137" t="s">
        <v>70</v>
      </c>
      <c r="AS71" s="137" t="s">
        <v>70</v>
      </c>
      <c r="AT71" s="137" t="s">
        <v>70</v>
      </c>
      <c r="AU71" s="137" t="s">
        <v>70</v>
      </c>
      <c r="AV71" s="137" t="s">
        <v>70</v>
      </c>
      <c r="AW71" s="137" t="s">
        <v>70</v>
      </c>
      <c r="AX71" s="137" t="s">
        <v>70</v>
      </c>
      <c r="AY71" s="137" t="s">
        <v>70</v>
      </c>
      <c r="AZ71" s="137" t="s">
        <v>70</v>
      </c>
      <c r="BA71" s="137" t="s">
        <v>70</v>
      </c>
      <c r="BB71" s="137" t="s">
        <v>70</v>
      </c>
      <c r="BC71" s="137" t="s">
        <v>70</v>
      </c>
      <c r="BD71" s="137" t="s">
        <v>70</v>
      </c>
      <c r="BE71" s="137" t="s">
        <v>70</v>
      </c>
      <c r="BF71" s="137">
        <v>0.01</v>
      </c>
      <c r="BG71" s="137">
        <v>0.01</v>
      </c>
      <c r="BH71" s="137">
        <v>0.01</v>
      </c>
      <c r="BI71" s="137">
        <v>557</v>
      </c>
      <c r="BJ71" s="137">
        <v>286</v>
      </c>
      <c r="BK71" s="137">
        <v>100</v>
      </c>
      <c r="BL71" s="137">
        <v>15</v>
      </c>
      <c r="BM71" s="137">
        <v>21</v>
      </c>
      <c r="BN71" s="137">
        <v>807</v>
      </c>
      <c r="BO71" s="137">
        <v>1600</v>
      </c>
      <c r="BP71" s="137" t="s">
        <v>71</v>
      </c>
      <c r="BR71" s="137">
        <v>0</v>
      </c>
      <c r="BU71" s="137" t="s">
        <v>391</v>
      </c>
      <c r="BW71" s="137">
        <v>6511</v>
      </c>
    </row>
    <row r="72" spans="1:75" s="129" customFormat="1">
      <c r="A72" s="129" t="s">
        <v>392</v>
      </c>
      <c r="B72" s="129">
        <v>3084</v>
      </c>
      <c r="C72" s="129">
        <v>5693</v>
      </c>
      <c r="D72" s="130">
        <v>42619.774305555555</v>
      </c>
      <c r="E72" s="130">
        <v>42723.594444444447</v>
      </c>
      <c r="F72" s="129" t="s">
        <v>386</v>
      </c>
      <c r="J72" s="129" t="s">
        <v>95</v>
      </c>
      <c r="K72" s="129" t="s">
        <v>70</v>
      </c>
      <c r="L72" s="129" t="s">
        <v>70</v>
      </c>
      <c r="M72" s="129">
        <v>35</v>
      </c>
      <c r="N72" s="129" t="s">
        <v>70</v>
      </c>
      <c r="O72" s="129">
        <v>0.8</v>
      </c>
      <c r="P72" s="129">
        <v>1</v>
      </c>
      <c r="Q72" s="129">
        <v>224</v>
      </c>
      <c r="R72" s="129">
        <v>6</v>
      </c>
      <c r="S72" s="129">
        <v>7339</v>
      </c>
      <c r="T72" s="129">
        <v>0.61040000000000005</v>
      </c>
      <c r="U72" s="129">
        <v>0.61029999999999995</v>
      </c>
      <c r="V72" s="129">
        <v>0.99990000000000001</v>
      </c>
      <c r="W72" s="129" t="s">
        <v>70</v>
      </c>
      <c r="X72" s="129" t="s">
        <v>70</v>
      </c>
      <c r="Y72" s="129" t="s">
        <v>70</v>
      </c>
      <c r="Z72" s="129">
        <v>0.1492</v>
      </c>
      <c r="AA72" s="129" t="s">
        <v>167</v>
      </c>
      <c r="AB72" s="129" t="s">
        <v>70</v>
      </c>
      <c r="AC72" s="129">
        <v>2.07E-2</v>
      </c>
      <c r="AD72" s="129" t="s">
        <v>167</v>
      </c>
      <c r="AE72" s="129">
        <v>548.60209999999995</v>
      </c>
      <c r="AF72" s="129">
        <v>1338.9490000000001</v>
      </c>
      <c r="AG72" s="129" t="s">
        <v>70</v>
      </c>
      <c r="AH72" s="129" t="s">
        <v>70</v>
      </c>
      <c r="AI72" s="129" t="s">
        <v>70</v>
      </c>
      <c r="AJ72" s="129" t="s">
        <v>96</v>
      </c>
      <c r="AK72" s="129" t="s">
        <v>70</v>
      </c>
      <c r="AL72" s="129" t="s">
        <v>70</v>
      </c>
      <c r="AM72" s="129" t="s">
        <v>70</v>
      </c>
      <c r="AN72" s="129" t="s">
        <v>70</v>
      </c>
      <c r="AO72" s="129" t="s">
        <v>70</v>
      </c>
      <c r="AP72" s="129" t="s">
        <v>70</v>
      </c>
      <c r="AQ72" s="129" t="s">
        <v>70</v>
      </c>
      <c r="AR72" s="129" t="s">
        <v>70</v>
      </c>
      <c r="AS72" s="129" t="s">
        <v>70</v>
      </c>
      <c r="AT72" s="129" t="s">
        <v>70</v>
      </c>
      <c r="AU72" s="129" t="s">
        <v>70</v>
      </c>
      <c r="AV72" s="129" t="s">
        <v>70</v>
      </c>
      <c r="AW72" s="129" t="s">
        <v>70</v>
      </c>
      <c r="AX72" s="129" t="s">
        <v>70</v>
      </c>
      <c r="AY72" s="129" t="s">
        <v>70</v>
      </c>
      <c r="AZ72" s="129" t="s">
        <v>70</v>
      </c>
      <c r="BA72" s="129" t="s">
        <v>70</v>
      </c>
      <c r="BB72" s="129" t="s">
        <v>70</v>
      </c>
      <c r="BC72" s="129" t="s">
        <v>70</v>
      </c>
      <c r="BD72" s="129" t="s">
        <v>70</v>
      </c>
      <c r="BE72" s="129" t="s">
        <v>70</v>
      </c>
      <c r="BF72" s="129">
        <v>0.01</v>
      </c>
      <c r="BG72" s="129">
        <v>0.01</v>
      </c>
      <c r="BH72" s="129">
        <v>0.01</v>
      </c>
      <c r="BI72" s="129">
        <v>413</v>
      </c>
      <c r="BJ72" s="129">
        <v>395</v>
      </c>
      <c r="BK72" s="129">
        <v>100</v>
      </c>
      <c r="BL72" s="129">
        <v>21</v>
      </c>
      <c r="BM72" s="129">
        <v>10</v>
      </c>
      <c r="BN72" s="129">
        <v>802</v>
      </c>
      <c r="BO72" s="129">
        <v>1600</v>
      </c>
      <c r="BP72" s="129" t="s">
        <v>71</v>
      </c>
      <c r="BR72" s="129">
        <v>0</v>
      </c>
      <c r="BU72" s="129" t="s">
        <v>393</v>
      </c>
      <c r="BW72" s="129">
        <v>6511</v>
      </c>
    </row>
    <row r="73" spans="1:75" s="129" customFormat="1">
      <c r="A73" s="129" t="s">
        <v>394</v>
      </c>
      <c r="B73" s="129">
        <v>3085</v>
      </c>
      <c r="C73" s="129">
        <v>5694</v>
      </c>
      <c r="D73" s="130">
        <v>42619.774305555555</v>
      </c>
      <c r="E73" s="130">
        <v>42723.609027777777</v>
      </c>
      <c r="F73" s="129" t="s">
        <v>386</v>
      </c>
      <c r="J73" s="129" t="s">
        <v>95</v>
      </c>
      <c r="K73" s="129" t="s">
        <v>70</v>
      </c>
      <c r="L73" s="129" t="s">
        <v>70</v>
      </c>
      <c r="M73" s="129">
        <v>35</v>
      </c>
      <c r="N73" s="129" t="s">
        <v>70</v>
      </c>
      <c r="O73" s="129">
        <v>0.8</v>
      </c>
      <c r="P73" s="129">
        <v>1</v>
      </c>
      <c r="Q73" s="129">
        <v>224</v>
      </c>
      <c r="R73" s="129">
        <v>6</v>
      </c>
      <c r="S73" s="129">
        <v>7339</v>
      </c>
      <c r="T73" s="129">
        <v>0.5575</v>
      </c>
      <c r="U73" s="129">
        <v>0.55720000000000003</v>
      </c>
      <c r="V73" s="129">
        <v>0.99939999999999996</v>
      </c>
      <c r="W73" s="129" t="s">
        <v>70</v>
      </c>
      <c r="X73" s="129" t="s">
        <v>70</v>
      </c>
      <c r="Y73" s="129" t="s">
        <v>70</v>
      </c>
      <c r="Z73" s="129">
        <v>0.13569999999999999</v>
      </c>
      <c r="AA73" s="129" t="s">
        <v>508</v>
      </c>
      <c r="AB73" s="129" t="s">
        <v>70</v>
      </c>
      <c r="AC73" s="129">
        <v>1.7899999999999999E-2</v>
      </c>
      <c r="AD73" s="129" t="s">
        <v>167</v>
      </c>
      <c r="AE73" s="129">
        <v>503.17349999999999</v>
      </c>
      <c r="AF73" s="129">
        <v>1318.835</v>
      </c>
      <c r="AG73" s="129" t="s">
        <v>70</v>
      </c>
      <c r="AH73" s="129" t="s">
        <v>70</v>
      </c>
      <c r="AI73" s="129" t="s">
        <v>70</v>
      </c>
      <c r="AJ73" s="129" t="s">
        <v>96</v>
      </c>
      <c r="AK73" s="129" t="s">
        <v>70</v>
      </c>
      <c r="AL73" s="129" t="s">
        <v>70</v>
      </c>
      <c r="AM73" s="129" t="s">
        <v>70</v>
      </c>
      <c r="AN73" s="129" t="s">
        <v>70</v>
      </c>
      <c r="AO73" s="129" t="s">
        <v>70</v>
      </c>
      <c r="AP73" s="129" t="s">
        <v>70</v>
      </c>
      <c r="AQ73" s="129" t="s">
        <v>70</v>
      </c>
      <c r="AR73" s="129" t="s">
        <v>70</v>
      </c>
      <c r="AS73" s="129" t="s">
        <v>70</v>
      </c>
      <c r="AT73" s="129" t="s">
        <v>70</v>
      </c>
      <c r="AU73" s="129" t="s">
        <v>70</v>
      </c>
      <c r="AV73" s="129" t="s">
        <v>70</v>
      </c>
      <c r="AW73" s="129" t="s">
        <v>70</v>
      </c>
      <c r="AX73" s="129" t="s">
        <v>70</v>
      </c>
      <c r="AY73" s="129" t="s">
        <v>70</v>
      </c>
      <c r="AZ73" s="129" t="s">
        <v>70</v>
      </c>
      <c r="BA73" s="129" t="s">
        <v>70</v>
      </c>
      <c r="BB73" s="129" t="s">
        <v>70</v>
      </c>
      <c r="BC73" s="129" t="s">
        <v>70</v>
      </c>
      <c r="BD73" s="129" t="s">
        <v>70</v>
      </c>
      <c r="BE73" s="129" t="s">
        <v>70</v>
      </c>
      <c r="BF73" s="129">
        <v>0.01</v>
      </c>
      <c r="BG73" s="129">
        <v>0.01</v>
      </c>
      <c r="BH73" s="129">
        <v>0.01</v>
      </c>
      <c r="BI73" s="129">
        <v>400</v>
      </c>
      <c r="BJ73" s="129">
        <v>375</v>
      </c>
      <c r="BK73" s="129">
        <v>100</v>
      </c>
      <c r="BL73" s="129">
        <v>45</v>
      </c>
      <c r="BM73" s="129">
        <v>26</v>
      </c>
      <c r="BN73" s="129">
        <v>832</v>
      </c>
      <c r="BO73" s="129">
        <v>1600</v>
      </c>
      <c r="BP73" s="129" t="s">
        <v>71</v>
      </c>
      <c r="BR73" s="129">
        <v>0</v>
      </c>
      <c r="BU73" s="129" t="s">
        <v>395</v>
      </c>
      <c r="BW73" s="129">
        <v>6511</v>
      </c>
    </row>
    <row r="74" spans="1:75" s="129" customFormat="1">
      <c r="A74" s="129" t="s">
        <v>396</v>
      </c>
      <c r="B74" s="129">
        <v>3086</v>
      </c>
      <c r="C74" s="129">
        <v>5695</v>
      </c>
      <c r="D74" s="130">
        <v>42620.197222222225</v>
      </c>
      <c r="E74" s="130">
        <v>42723.620138888888</v>
      </c>
      <c r="F74" s="129" t="s">
        <v>397</v>
      </c>
      <c r="J74" s="129" t="s">
        <v>95</v>
      </c>
      <c r="K74" s="129" t="s">
        <v>70</v>
      </c>
      <c r="L74" s="129" t="s">
        <v>70</v>
      </c>
      <c r="M74" s="129">
        <v>35</v>
      </c>
      <c r="N74" s="129" t="s">
        <v>70</v>
      </c>
      <c r="O74" s="129">
        <v>0.8</v>
      </c>
      <c r="P74" s="129">
        <v>1</v>
      </c>
      <c r="Q74" s="129">
        <v>224</v>
      </c>
      <c r="R74" s="129">
        <v>6</v>
      </c>
      <c r="S74" s="129">
        <v>7339</v>
      </c>
      <c r="T74" s="129">
        <v>0.66220000000000001</v>
      </c>
      <c r="U74" s="129">
        <v>0.66159999999999997</v>
      </c>
      <c r="V74" s="129">
        <v>0.99909999999999999</v>
      </c>
      <c r="W74" s="129" t="s">
        <v>70</v>
      </c>
      <c r="X74" s="129" t="s">
        <v>70</v>
      </c>
      <c r="Y74" s="129" t="s">
        <v>70</v>
      </c>
      <c r="Z74" s="129">
        <v>0.1615</v>
      </c>
      <c r="AA74" s="129" t="s">
        <v>167</v>
      </c>
      <c r="AB74" s="129" t="s">
        <v>70</v>
      </c>
      <c r="AC74" s="129">
        <v>1.9300000000000001E-2</v>
      </c>
      <c r="AD74" s="129" t="s">
        <v>167</v>
      </c>
      <c r="AE74" s="129">
        <v>585.68370000000004</v>
      </c>
      <c r="AF74" s="129">
        <v>1366.1790000000001</v>
      </c>
      <c r="AG74" s="129" t="s">
        <v>70</v>
      </c>
      <c r="AH74" s="129" t="s">
        <v>70</v>
      </c>
      <c r="AI74" s="129" t="s">
        <v>70</v>
      </c>
      <c r="AJ74" s="129" t="s">
        <v>96</v>
      </c>
      <c r="AK74" s="129" t="s">
        <v>70</v>
      </c>
      <c r="AL74" s="129" t="s">
        <v>70</v>
      </c>
      <c r="AM74" s="129" t="s">
        <v>70</v>
      </c>
      <c r="AN74" s="129" t="s">
        <v>70</v>
      </c>
      <c r="AO74" s="129" t="s">
        <v>70</v>
      </c>
      <c r="AP74" s="129" t="s">
        <v>70</v>
      </c>
      <c r="AQ74" s="129" t="s">
        <v>70</v>
      </c>
      <c r="AR74" s="129" t="s">
        <v>70</v>
      </c>
      <c r="AS74" s="129" t="s">
        <v>70</v>
      </c>
      <c r="AT74" s="129" t="s">
        <v>70</v>
      </c>
      <c r="AU74" s="129" t="s">
        <v>70</v>
      </c>
      <c r="AV74" s="129" t="s">
        <v>70</v>
      </c>
      <c r="AW74" s="129" t="s">
        <v>70</v>
      </c>
      <c r="AX74" s="129" t="s">
        <v>70</v>
      </c>
      <c r="AY74" s="129" t="s">
        <v>70</v>
      </c>
      <c r="AZ74" s="129" t="s">
        <v>70</v>
      </c>
      <c r="BA74" s="129" t="s">
        <v>70</v>
      </c>
      <c r="BB74" s="129" t="s">
        <v>70</v>
      </c>
      <c r="BC74" s="129" t="s">
        <v>70</v>
      </c>
      <c r="BD74" s="129" t="s">
        <v>70</v>
      </c>
      <c r="BE74" s="129" t="s">
        <v>70</v>
      </c>
      <c r="BF74" s="129">
        <v>0.01</v>
      </c>
      <c r="BG74" s="129">
        <v>0.01</v>
      </c>
      <c r="BH74" s="129">
        <v>0.01</v>
      </c>
      <c r="BI74" s="129">
        <v>431</v>
      </c>
      <c r="BJ74" s="129">
        <v>393</v>
      </c>
      <c r="BK74" s="129">
        <v>100</v>
      </c>
      <c r="BL74" s="129">
        <v>55</v>
      </c>
      <c r="BM74" s="129">
        <v>63</v>
      </c>
      <c r="BN74" s="129">
        <v>806</v>
      </c>
      <c r="BO74" s="129">
        <v>1600</v>
      </c>
      <c r="BP74" s="129" t="s">
        <v>71</v>
      </c>
      <c r="BR74" s="129">
        <v>0</v>
      </c>
      <c r="BU74" s="129" t="s">
        <v>398</v>
      </c>
      <c r="BW74" s="129">
        <v>6511</v>
      </c>
    </row>
    <row r="75" spans="1:75" s="129" customFormat="1">
      <c r="D75" s="130"/>
    </row>
    <row r="76" spans="1:75" s="129" customFormat="1">
      <c r="D76" s="130"/>
    </row>
    <row r="77" spans="1:75" s="129" customFormat="1">
      <c r="D77" s="130"/>
    </row>
    <row r="78" spans="1:75" s="129" customFormat="1">
      <c r="D78" s="130"/>
    </row>
    <row r="79" spans="1:75" s="132" customFormat="1">
      <c r="D79" s="133"/>
    </row>
    <row r="80" spans="1:75" s="129" customFormat="1">
      <c r="A80" s="129" t="s">
        <v>415</v>
      </c>
      <c r="B80" s="129">
        <v>3120</v>
      </c>
      <c r="C80" s="129">
        <v>6053</v>
      </c>
      <c r="D80" s="130">
        <v>42640.810416666667</v>
      </c>
      <c r="E80" s="129">
        <v>42716.631249999999</v>
      </c>
      <c r="F80" s="129" t="s">
        <v>411</v>
      </c>
      <c r="J80" s="129" t="s">
        <v>95</v>
      </c>
      <c r="K80" s="129" t="s">
        <v>70</v>
      </c>
      <c r="L80" s="129" t="s">
        <v>70</v>
      </c>
      <c r="M80" s="129">
        <v>35</v>
      </c>
      <c r="N80" s="129" t="s">
        <v>70</v>
      </c>
      <c r="O80" s="129">
        <v>0.8</v>
      </c>
      <c r="P80" s="129">
        <v>1</v>
      </c>
      <c r="Q80" s="129">
        <v>224</v>
      </c>
      <c r="R80" s="129">
        <v>6</v>
      </c>
      <c r="S80" s="129">
        <v>7339</v>
      </c>
      <c r="T80" s="129">
        <v>0.80959999999999999</v>
      </c>
      <c r="U80" s="129">
        <v>0.80959999999999999</v>
      </c>
      <c r="V80" s="129">
        <v>1</v>
      </c>
      <c r="W80" s="129" t="s">
        <v>70</v>
      </c>
      <c r="X80" s="129" t="s">
        <v>70</v>
      </c>
      <c r="Y80" s="129" t="s">
        <v>70</v>
      </c>
      <c r="Z80" s="129">
        <v>0.2056</v>
      </c>
      <c r="AA80" s="129">
        <v>0</v>
      </c>
      <c r="AB80" s="129" t="s">
        <v>70</v>
      </c>
      <c r="AC80" s="129">
        <v>3.8699999999999998E-2</v>
      </c>
      <c r="AD80" s="129">
        <v>0</v>
      </c>
      <c r="AE80" s="129">
        <v>636.55259999999998</v>
      </c>
      <c r="AF80" s="129">
        <v>1328.4459999999999</v>
      </c>
      <c r="AG80" s="129" t="s">
        <v>70</v>
      </c>
      <c r="AH80" s="129" t="s">
        <v>70</v>
      </c>
      <c r="AI80" s="129" t="s">
        <v>70</v>
      </c>
      <c r="AJ80" s="129" t="s">
        <v>96</v>
      </c>
      <c r="AK80" s="129" t="s">
        <v>70</v>
      </c>
      <c r="AL80" s="129" t="s">
        <v>70</v>
      </c>
      <c r="AM80" s="129" t="s">
        <v>70</v>
      </c>
      <c r="AN80" s="129" t="s">
        <v>70</v>
      </c>
      <c r="AO80" s="129" t="s">
        <v>70</v>
      </c>
      <c r="AP80" s="129" t="s">
        <v>70</v>
      </c>
      <c r="AQ80" s="129" t="s">
        <v>70</v>
      </c>
      <c r="AR80" s="129" t="s">
        <v>70</v>
      </c>
      <c r="AS80" s="129" t="s">
        <v>70</v>
      </c>
      <c r="AT80" s="129" t="s">
        <v>70</v>
      </c>
      <c r="AU80" s="129" t="s">
        <v>70</v>
      </c>
      <c r="AV80" s="129" t="s">
        <v>70</v>
      </c>
      <c r="AW80" s="129" t="s">
        <v>70</v>
      </c>
      <c r="AX80" s="129" t="s">
        <v>70</v>
      </c>
      <c r="AY80" s="129" t="s">
        <v>70</v>
      </c>
      <c r="AZ80" s="129" t="s">
        <v>70</v>
      </c>
      <c r="BA80" s="129" t="s">
        <v>70</v>
      </c>
      <c r="BB80" s="129" t="s">
        <v>70</v>
      </c>
      <c r="BC80" s="129" t="s">
        <v>70</v>
      </c>
      <c r="BD80" s="129" t="s">
        <v>70</v>
      </c>
      <c r="BE80" s="129" t="s">
        <v>70</v>
      </c>
      <c r="BF80" s="129">
        <v>0.01</v>
      </c>
      <c r="BG80" s="129">
        <v>0.01</v>
      </c>
      <c r="BH80" s="129">
        <v>0.01</v>
      </c>
      <c r="BI80" s="129">
        <v>407</v>
      </c>
      <c r="BJ80" s="129">
        <v>441</v>
      </c>
      <c r="BK80" s="129">
        <v>100</v>
      </c>
      <c r="BL80" s="129">
        <v>27</v>
      </c>
      <c r="BM80" s="129">
        <v>26</v>
      </c>
      <c r="BN80" s="129">
        <v>1026</v>
      </c>
      <c r="BO80" s="129">
        <v>1952</v>
      </c>
      <c r="BP80" s="129" t="s">
        <v>71</v>
      </c>
      <c r="BR80" s="129">
        <v>0</v>
      </c>
      <c r="BU80" s="129" t="s">
        <v>416</v>
      </c>
      <c r="BW80" s="129">
        <v>6511</v>
      </c>
    </row>
    <row r="81" spans="1:76" s="129" customFormat="1">
      <c r="A81" s="129" t="s">
        <v>417</v>
      </c>
      <c r="B81" s="129">
        <v>3121</v>
      </c>
      <c r="C81" s="129">
        <v>6054</v>
      </c>
      <c r="D81" s="130">
        <v>42640.810416666667</v>
      </c>
      <c r="E81" s="129">
        <v>42716.63958333333</v>
      </c>
      <c r="F81" s="129" t="s">
        <v>411</v>
      </c>
      <c r="J81" s="129" t="s">
        <v>95</v>
      </c>
      <c r="K81" s="129" t="s">
        <v>70</v>
      </c>
      <c r="L81" s="129" t="s">
        <v>70</v>
      </c>
      <c r="M81" s="129">
        <v>35</v>
      </c>
      <c r="N81" s="129" t="s">
        <v>70</v>
      </c>
      <c r="O81" s="129">
        <v>0.8</v>
      </c>
      <c r="P81" s="129">
        <v>1</v>
      </c>
      <c r="Q81" s="129">
        <v>224</v>
      </c>
      <c r="R81" s="129">
        <v>6</v>
      </c>
      <c r="S81" s="129">
        <v>7339</v>
      </c>
      <c r="T81" s="129">
        <v>0.74160000000000004</v>
      </c>
      <c r="U81" s="129">
        <v>0.74160000000000004</v>
      </c>
      <c r="V81" s="129">
        <v>1</v>
      </c>
      <c r="W81" s="129" t="s">
        <v>70</v>
      </c>
      <c r="X81" s="129" t="s">
        <v>70</v>
      </c>
      <c r="Y81" s="129" t="s">
        <v>70</v>
      </c>
      <c r="Z81" s="129">
        <v>0.18659999999999999</v>
      </c>
      <c r="AA81" s="129" t="s">
        <v>167</v>
      </c>
      <c r="AB81" s="129" t="s">
        <v>70</v>
      </c>
      <c r="AC81" s="129">
        <v>2.75E-2</v>
      </c>
      <c r="AD81" s="129" t="s">
        <v>167</v>
      </c>
      <c r="AE81" s="129">
        <v>601.23829999999998</v>
      </c>
      <c r="AF81" s="129">
        <v>1316.422</v>
      </c>
      <c r="AG81" s="129" t="s">
        <v>70</v>
      </c>
      <c r="AH81" s="129" t="s">
        <v>70</v>
      </c>
      <c r="AI81" s="129" t="s">
        <v>70</v>
      </c>
      <c r="AJ81" s="129" t="s">
        <v>96</v>
      </c>
      <c r="AK81" s="129" t="s">
        <v>70</v>
      </c>
      <c r="AL81" s="129" t="s">
        <v>70</v>
      </c>
      <c r="AM81" s="129" t="s">
        <v>70</v>
      </c>
      <c r="AN81" s="129" t="s">
        <v>70</v>
      </c>
      <c r="AO81" s="129" t="s">
        <v>70</v>
      </c>
      <c r="AP81" s="129" t="s">
        <v>70</v>
      </c>
      <c r="AQ81" s="129" t="s">
        <v>70</v>
      </c>
      <c r="AR81" s="129" t="s">
        <v>70</v>
      </c>
      <c r="AS81" s="129" t="s">
        <v>70</v>
      </c>
      <c r="AT81" s="129" t="s">
        <v>70</v>
      </c>
      <c r="AU81" s="129" t="s">
        <v>70</v>
      </c>
      <c r="AV81" s="129" t="s">
        <v>70</v>
      </c>
      <c r="AW81" s="129" t="s">
        <v>70</v>
      </c>
      <c r="AX81" s="129" t="s">
        <v>70</v>
      </c>
      <c r="AY81" s="129" t="s">
        <v>70</v>
      </c>
      <c r="AZ81" s="129" t="s">
        <v>70</v>
      </c>
      <c r="BA81" s="129" t="s">
        <v>70</v>
      </c>
      <c r="BB81" s="129" t="s">
        <v>70</v>
      </c>
      <c r="BC81" s="129" t="s">
        <v>70</v>
      </c>
      <c r="BD81" s="129" t="s">
        <v>70</v>
      </c>
      <c r="BE81" s="129" t="s">
        <v>70</v>
      </c>
      <c r="BF81" s="129">
        <v>0.01</v>
      </c>
      <c r="BG81" s="129">
        <v>0.01</v>
      </c>
      <c r="BH81" s="129">
        <v>0.01</v>
      </c>
      <c r="BI81" s="129">
        <v>388</v>
      </c>
      <c r="BJ81" s="129">
        <v>436</v>
      </c>
      <c r="BK81" s="129">
        <v>100</v>
      </c>
      <c r="BL81" s="129">
        <v>21</v>
      </c>
      <c r="BM81" s="129">
        <v>13</v>
      </c>
      <c r="BN81" s="129">
        <v>1026</v>
      </c>
      <c r="BO81" s="129">
        <v>1952</v>
      </c>
      <c r="BP81" s="129" t="s">
        <v>71</v>
      </c>
      <c r="BR81" s="129">
        <v>0</v>
      </c>
      <c r="BU81" s="129" t="s">
        <v>418</v>
      </c>
      <c r="BW81" s="129">
        <v>6511</v>
      </c>
    </row>
    <row r="82" spans="1:76">
      <c r="A82" s="4" t="s">
        <v>419</v>
      </c>
      <c r="B82" s="4">
        <v>3122</v>
      </c>
      <c r="C82" s="4">
        <v>6055</v>
      </c>
      <c r="D82" s="9">
        <v>42640.810416666667</v>
      </c>
      <c r="E82" s="9">
        <v>42726.591666666667</v>
      </c>
      <c r="F82" s="4" t="s">
        <v>411</v>
      </c>
      <c r="J82" s="4" t="s">
        <v>95</v>
      </c>
      <c r="K82" s="4" t="s">
        <v>70</v>
      </c>
      <c r="L82" s="4" t="s">
        <v>70</v>
      </c>
      <c r="M82" s="4">
        <v>35</v>
      </c>
      <c r="N82" s="4" t="s">
        <v>70</v>
      </c>
      <c r="O82" s="4">
        <v>0.8</v>
      </c>
      <c r="P82" s="4">
        <v>1</v>
      </c>
      <c r="Q82" s="4">
        <v>224</v>
      </c>
      <c r="R82" s="4">
        <v>6</v>
      </c>
      <c r="S82" s="4">
        <v>7339</v>
      </c>
      <c r="T82" s="4">
        <v>0.77390000000000003</v>
      </c>
      <c r="U82" s="4">
        <v>0.77390000000000003</v>
      </c>
      <c r="V82" s="4">
        <v>1</v>
      </c>
      <c r="W82" s="4" t="s">
        <v>70</v>
      </c>
      <c r="X82" s="4" t="s">
        <v>70</v>
      </c>
      <c r="Y82" s="4" t="s">
        <v>70</v>
      </c>
      <c r="Z82" s="4">
        <v>0.19040000000000001</v>
      </c>
      <c r="AA82" s="4" t="s">
        <v>167</v>
      </c>
      <c r="AB82" s="4" t="s">
        <v>70</v>
      </c>
      <c r="AC82" s="4">
        <v>2.52E-2</v>
      </c>
      <c r="AD82" s="4" t="s">
        <v>167</v>
      </c>
      <c r="AE82" s="4">
        <v>610.61130000000003</v>
      </c>
      <c r="AF82" s="4">
        <v>1312.4459999999999</v>
      </c>
      <c r="AG82" s="4" t="s">
        <v>70</v>
      </c>
      <c r="AH82" s="4" t="s">
        <v>70</v>
      </c>
      <c r="AI82" s="4" t="s">
        <v>70</v>
      </c>
      <c r="AJ82" s="4" t="s">
        <v>96</v>
      </c>
      <c r="AK82" s="4" t="s">
        <v>70</v>
      </c>
      <c r="AL82" s="4" t="s">
        <v>70</v>
      </c>
      <c r="AM82" s="4" t="s">
        <v>70</v>
      </c>
      <c r="AN82" s="4" t="s">
        <v>70</v>
      </c>
      <c r="AO82" s="4" t="s">
        <v>70</v>
      </c>
      <c r="AP82" s="4" t="s">
        <v>70</v>
      </c>
      <c r="AQ82" s="4" t="s">
        <v>70</v>
      </c>
      <c r="AR82" s="4" t="s">
        <v>70</v>
      </c>
      <c r="AS82" s="4" t="s">
        <v>70</v>
      </c>
      <c r="AT82" s="4" t="s">
        <v>70</v>
      </c>
      <c r="AU82" s="4" t="s">
        <v>70</v>
      </c>
      <c r="AV82" s="4" t="s">
        <v>70</v>
      </c>
      <c r="AW82" s="4" t="s">
        <v>70</v>
      </c>
      <c r="AX82" s="4" t="s">
        <v>70</v>
      </c>
      <c r="AY82" s="4" t="s">
        <v>70</v>
      </c>
      <c r="AZ82" s="4" t="s">
        <v>70</v>
      </c>
      <c r="BA82" s="4" t="s">
        <v>70</v>
      </c>
      <c r="BB82" s="4" t="s">
        <v>70</v>
      </c>
      <c r="BC82" s="4" t="s">
        <v>70</v>
      </c>
      <c r="BD82" s="4" t="s">
        <v>70</v>
      </c>
      <c r="BE82" s="4" t="s">
        <v>70</v>
      </c>
      <c r="BF82" s="4">
        <v>0.01</v>
      </c>
      <c r="BG82" s="4">
        <v>0.01</v>
      </c>
      <c r="BH82" s="4">
        <v>0.01</v>
      </c>
      <c r="BI82" s="4">
        <v>387</v>
      </c>
      <c r="BJ82" s="4">
        <v>436</v>
      </c>
      <c r="BK82" s="4">
        <v>100</v>
      </c>
      <c r="BL82" s="4">
        <v>21</v>
      </c>
      <c r="BM82" s="4">
        <v>18</v>
      </c>
      <c r="BN82" s="4">
        <v>1011</v>
      </c>
      <c r="BO82" s="4">
        <v>1952</v>
      </c>
      <c r="BP82" s="4" t="s">
        <v>71</v>
      </c>
      <c r="BR82" s="4">
        <v>0</v>
      </c>
      <c r="BU82" s="4" t="s">
        <v>420</v>
      </c>
      <c r="BW82" s="4">
        <v>6511</v>
      </c>
      <c r="BX82" s="4"/>
    </row>
    <row r="83" spans="1:76" s="129" customFormat="1">
      <c r="A83" s="129" t="s">
        <v>421</v>
      </c>
      <c r="B83" s="129">
        <v>3123</v>
      </c>
      <c r="C83" s="129">
        <v>5884</v>
      </c>
      <c r="D83" s="130">
        <v>42641.018750000003</v>
      </c>
      <c r="E83" s="129">
        <v>42716.650694444441</v>
      </c>
      <c r="F83" s="129" t="s">
        <v>422</v>
      </c>
      <c r="J83" s="129" t="s">
        <v>95</v>
      </c>
      <c r="K83" s="129" t="s">
        <v>70</v>
      </c>
      <c r="L83" s="129" t="s">
        <v>70</v>
      </c>
      <c r="M83" s="129">
        <v>35</v>
      </c>
      <c r="N83" s="129" t="s">
        <v>70</v>
      </c>
      <c r="O83" s="129">
        <v>0.8</v>
      </c>
      <c r="P83" s="129">
        <v>1</v>
      </c>
      <c r="Q83" s="129">
        <v>224</v>
      </c>
      <c r="R83" s="129">
        <v>6</v>
      </c>
      <c r="S83" s="129">
        <v>7339</v>
      </c>
      <c r="T83" s="129">
        <v>0.82230000000000003</v>
      </c>
      <c r="U83" s="129">
        <v>0.82230000000000003</v>
      </c>
      <c r="V83" s="129">
        <v>1</v>
      </c>
      <c r="W83" s="129" t="s">
        <v>70</v>
      </c>
      <c r="X83" s="129" t="s">
        <v>70</v>
      </c>
      <c r="Y83" s="129" t="s">
        <v>70</v>
      </c>
      <c r="Z83" s="129">
        <v>0.1971</v>
      </c>
      <c r="AA83" s="129" t="s">
        <v>167</v>
      </c>
      <c r="AB83" s="129" t="s">
        <v>70</v>
      </c>
      <c r="AC83" s="129">
        <v>2.5399999999999999E-2</v>
      </c>
      <c r="AD83" s="129" t="s">
        <v>167</v>
      </c>
      <c r="AE83" s="129">
        <v>609.38049999999998</v>
      </c>
      <c r="AF83" s="129">
        <v>1299.57</v>
      </c>
      <c r="AG83" s="129" t="s">
        <v>70</v>
      </c>
      <c r="AH83" s="129" t="s">
        <v>70</v>
      </c>
      <c r="AI83" s="129" t="s">
        <v>70</v>
      </c>
      <c r="AJ83" s="129" t="s">
        <v>96</v>
      </c>
      <c r="AK83" s="129" t="s">
        <v>70</v>
      </c>
      <c r="AL83" s="129" t="s">
        <v>70</v>
      </c>
      <c r="AM83" s="129" t="s">
        <v>70</v>
      </c>
      <c r="AN83" s="129" t="s">
        <v>70</v>
      </c>
      <c r="AO83" s="129" t="s">
        <v>70</v>
      </c>
      <c r="AP83" s="129" t="s">
        <v>70</v>
      </c>
      <c r="AQ83" s="129" t="s">
        <v>70</v>
      </c>
      <c r="AR83" s="129" t="s">
        <v>70</v>
      </c>
      <c r="AS83" s="129" t="s">
        <v>70</v>
      </c>
      <c r="AT83" s="129" t="s">
        <v>70</v>
      </c>
      <c r="AU83" s="129" t="s">
        <v>70</v>
      </c>
      <c r="AV83" s="129" t="s">
        <v>70</v>
      </c>
      <c r="AW83" s="129" t="s">
        <v>70</v>
      </c>
      <c r="AX83" s="129" t="s">
        <v>70</v>
      </c>
      <c r="AY83" s="129" t="s">
        <v>70</v>
      </c>
      <c r="AZ83" s="129" t="s">
        <v>70</v>
      </c>
      <c r="BA83" s="129" t="s">
        <v>70</v>
      </c>
      <c r="BB83" s="129" t="s">
        <v>70</v>
      </c>
      <c r="BC83" s="129" t="s">
        <v>70</v>
      </c>
      <c r="BD83" s="129" t="s">
        <v>70</v>
      </c>
      <c r="BE83" s="129" t="s">
        <v>70</v>
      </c>
      <c r="BF83" s="129">
        <v>0.01</v>
      </c>
      <c r="BG83" s="129">
        <v>0.01</v>
      </c>
      <c r="BH83" s="129">
        <v>0.01</v>
      </c>
      <c r="BI83" s="129">
        <v>436</v>
      </c>
      <c r="BJ83" s="129">
        <v>390</v>
      </c>
      <c r="BK83" s="129">
        <v>100</v>
      </c>
      <c r="BL83" s="129">
        <v>90</v>
      </c>
      <c r="BM83" s="129">
        <v>22</v>
      </c>
      <c r="BN83" s="129">
        <v>910</v>
      </c>
      <c r="BO83" s="129">
        <v>1750</v>
      </c>
      <c r="BP83" s="129" t="s">
        <v>71</v>
      </c>
      <c r="BR83" s="129">
        <v>0</v>
      </c>
      <c r="BU83" s="129" t="s">
        <v>423</v>
      </c>
      <c r="BW83" s="129">
        <v>6511</v>
      </c>
    </row>
    <row r="84" spans="1:76" s="129" customFormat="1">
      <c r="A84" s="129" t="s">
        <v>424</v>
      </c>
      <c r="B84" s="129">
        <v>3124</v>
      </c>
      <c r="C84" s="129">
        <v>5885</v>
      </c>
      <c r="D84" s="130">
        <v>42641.018750000003</v>
      </c>
      <c r="E84" s="129">
        <v>42716.664583333331</v>
      </c>
      <c r="F84" s="129" t="s">
        <v>422</v>
      </c>
      <c r="J84" s="129" t="s">
        <v>95</v>
      </c>
      <c r="K84" s="129" t="s">
        <v>70</v>
      </c>
      <c r="L84" s="129" t="s">
        <v>70</v>
      </c>
      <c r="M84" s="129">
        <v>35</v>
      </c>
      <c r="N84" s="129" t="s">
        <v>70</v>
      </c>
      <c r="O84" s="129">
        <v>0.8</v>
      </c>
      <c r="P84" s="129">
        <v>1</v>
      </c>
      <c r="Q84" s="129">
        <v>224</v>
      </c>
      <c r="R84" s="129">
        <v>6</v>
      </c>
      <c r="S84" s="129">
        <v>7339</v>
      </c>
      <c r="T84" s="129">
        <v>0.86229999999999996</v>
      </c>
      <c r="U84" s="129">
        <v>0.86229999999999996</v>
      </c>
      <c r="V84" s="129">
        <v>1</v>
      </c>
      <c r="W84" s="129" t="s">
        <v>70</v>
      </c>
      <c r="X84" s="129" t="s">
        <v>70</v>
      </c>
      <c r="Y84" s="129" t="s">
        <v>70</v>
      </c>
      <c r="Z84" s="129">
        <v>0.20630000000000001</v>
      </c>
      <c r="AA84" s="129">
        <v>0</v>
      </c>
      <c r="AB84" s="129" t="s">
        <v>70</v>
      </c>
      <c r="AC84" s="129">
        <v>0.03</v>
      </c>
      <c r="AD84" s="129">
        <v>0</v>
      </c>
      <c r="AE84" s="129">
        <v>617.33330000000001</v>
      </c>
      <c r="AF84" s="129">
        <v>1302.221</v>
      </c>
      <c r="AG84" s="129" t="s">
        <v>70</v>
      </c>
      <c r="AH84" s="129" t="s">
        <v>70</v>
      </c>
      <c r="AI84" s="129" t="s">
        <v>70</v>
      </c>
      <c r="AJ84" s="129" t="s">
        <v>96</v>
      </c>
      <c r="AK84" s="129" t="s">
        <v>70</v>
      </c>
      <c r="AL84" s="129" t="s">
        <v>70</v>
      </c>
      <c r="AM84" s="129" t="s">
        <v>70</v>
      </c>
      <c r="AN84" s="129" t="s">
        <v>70</v>
      </c>
      <c r="AO84" s="129" t="s">
        <v>70</v>
      </c>
      <c r="AP84" s="129" t="s">
        <v>70</v>
      </c>
      <c r="AQ84" s="129" t="s">
        <v>70</v>
      </c>
      <c r="AR84" s="129" t="s">
        <v>70</v>
      </c>
      <c r="AS84" s="129" t="s">
        <v>70</v>
      </c>
      <c r="AT84" s="129" t="s">
        <v>70</v>
      </c>
      <c r="AU84" s="129" t="s">
        <v>70</v>
      </c>
      <c r="AV84" s="129" t="s">
        <v>70</v>
      </c>
      <c r="AW84" s="129" t="s">
        <v>70</v>
      </c>
      <c r="AX84" s="129" t="s">
        <v>70</v>
      </c>
      <c r="AY84" s="129" t="s">
        <v>70</v>
      </c>
      <c r="AZ84" s="129" t="s">
        <v>70</v>
      </c>
      <c r="BA84" s="129" t="s">
        <v>70</v>
      </c>
      <c r="BB84" s="129" t="s">
        <v>70</v>
      </c>
      <c r="BC84" s="129" t="s">
        <v>70</v>
      </c>
      <c r="BD84" s="129" t="s">
        <v>70</v>
      </c>
      <c r="BE84" s="129" t="s">
        <v>70</v>
      </c>
      <c r="BF84" s="129">
        <v>0.01</v>
      </c>
      <c r="BG84" s="129">
        <v>0.01</v>
      </c>
      <c r="BH84" s="129">
        <v>0.01</v>
      </c>
      <c r="BI84" s="129">
        <v>353</v>
      </c>
      <c r="BJ84" s="129">
        <v>604</v>
      </c>
      <c r="BK84" s="129">
        <v>100</v>
      </c>
      <c r="BL84" s="129">
        <v>33</v>
      </c>
      <c r="BM84" s="129">
        <v>25</v>
      </c>
      <c r="BN84" s="129">
        <v>975</v>
      </c>
      <c r="BO84" s="129">
        <v>1750</v>
      </c>
      <c r="BP84" s="129" t="s">
        <v>71</v>
      </c>
      <c r="BR84" s="129">
        <v>0</v>
      </c>
      <c r="BU84" s="129" t="s">
        <v>425</v>
      </c>
      <c r="BW84" s="129">
        <v>6511</v>
      </c>
    </row>
    <row r="85" spans="1:76" s="129" customFormat="1">
      <c r="A85" s="129" t="s">
        <v>426</v>
      </c>
      <c r="B85" s="129">
        <v>3125</v>
      </c>
      <c r="C85" s="129">
        <v>5886</v>
      </c>
      <c r="D85" s="130">
        <v>42641.018750000003</v>
      </c>
      <c r="E85" s="129">
        <v>42716.675694444442</v>
      </c>
      <c r="F85" s="129" t="s">
        <v>422</v>
      </c>
      <c r="J85" s="129" t="s">
        <v>95</v>
      </c>
      <c r="K85" s="129" t="s">
        <v>70</v>
      </c>
      <c r="L85" s="129" t="s">
        <v>70</v>
      </c>
      <c r="M85" s="129">
        <v>35</v>
      </c>
      <c r="N85" s="129" t="s">
        <v>70</v>
      </c>
      <c r="O85" s="129">
        <v>0.8</v>
      </c>
      <c r="P85" s="129">
        <v>1</v>
      </c>
      <c r="Q85" s="129">
        <v>224</v>
      </c>
      <c r="R85" s="129">
        <v>6</v>
      </c>
      <c r="S85" s="129">
        <v>7339</v>
      </c>
      <c r="T85" s="129">
        <v>0.77090000000000003</v>
      </c>
      <c r="U85" s="129">
        <v>0.77090000000000003</v>
      </c>
      <c r="V85" s="129">
        <v>1</v>
      </c>
      <c r="W85" s="129" t="s">
        <v>70</v>
      </c>
      <c r="X85" s="129" t="s">
        <v>70</v>
      </c>
      <c r="Y85" s="129" t="s">
        <v>70</v>
      </c>
      <c r="Z85" s="129">
        <v>0.1963</v>
      </c>
      <c r="AA85" s="129">
        <v>0</v>
      </c>
      <c r="AB85" s="129" t="s">
        <v>70</v>
      </c>
      <c r="AC85" s="129">
        <v>1.7100000000000001E-2</v>
      </c>
      <c r="AD85" s="129">
        <v>0</v>
      </c>
      <c r="AE85" s="129">
        <v>659.0856</v>
      </c>
      <c r="AF85" s="129">
        <v>1333.2750000000001</v>
      </c>
      <c r="AG85" s="129" t="s">
        <v>70</v>
      </c>
      <c r="AH85" s="129" t="s">
        <v>70</v>
      </c>
      <c r="AI85" s="129" t="s">
        <v>70</v>
      </c>
      <c r="AJ85" s="129" t="s">
        <v>96</v>
      </c>
      <c r="AK85" s="129" t="s">
        <v>70</v>
      </c>
      <c r="AL85" s="129" t="s">
        <v>70</v>
      </c>
      <c r="AM85" s="129" t="s">
        <v>70</v>
      </c>
      <c r="AN85" s="129" t="s">
        <v>70</v>
      </c>
      <c r="AO85" s="129" t="s">
        <v>70</v>
      </c>
      <c r="AP85" s="129" t="s">
        <v>70</v>
      </c>
      <c r="AQ85" s="129" t="s">
        <v>70</v>
      </c>
      <c r="AR85" s="129" t="s">
        <v>70</v>
      </c>
      <c r="AS85" s="129" t="s">
        <v>70</v>
      </c>
      <c r="AT85" s="129" t="s">
        <v>70</v>
      </c>
      <c r="AU85" s="129" t="s">
        <v>70</v>
      </c>
      <c r="AV85" s="129" t="s">
        <v>70</v>
      </c>
      <c r="AW85" s="129" t="s">
        <v>70</v>
      </c>
      <c r="AX85" s="129" t="s">
        <v>70</v>
      </c>
      <c r="AY85" s="129" t="s">
        <v>70</v>
      </c>
      <c r="AZ85" s="129" t="s">
        <v>70</v>
      </c>
      <c r="BA85" s="129" t="s">
        <v>70</v>
      </c>
      <c r="BB85" s="129" t="s">
        <v>70</v>
      </c>
      <c r="BC85" s="129" t="s">
        <v>70</v>
      </c>
      <c r="BD85" s="129" t="s">
        <v>70</v>
      </c>
      <c r="BE85" s="129" t="s">
        <v>70</v>
      </c>
      <c r="BF85" s="129">
        <v>0.01</v>
      </c>
      <c r="BG85" s="129">
        <v>0.01</v>
      </c>
      <c r="BH85" s="129">
        <v>0.01</v>
      </c>
      <c r="BI85" s="129">
        <v>423</v>
      </c>
      <c r="BJ85" s="129">
        <v>379</v>
      </c>
      <c r="BK85" s="129">
        <v>100</v>
      </c>
      <c r="BL85" s="129">
        <v>2</v>
      </c>
      <c r="BM85" s="129">
        <v>41</v>
      </c>
      <c r="BN85" s="129">
        <v>978</v>
      </c>
      <c r="BO85" s="129">
        <v>1750</v>
      </c>
      <c r="BP85" s="129" t="s">
        <v>71</v>
      </c>
      <c r="BR85" s="129">
        <v>0</v>
      </c>
      <c r="BU85" s="129" t="s">
        <v>427</v>
      </c>
      <c r="BW85" s="129">
        <v>6511</v>
      </c>
    </row>
    <row r="86" spans="1:76" s="129" customFormat="1">
      <c r="A86" s="129" t="s">
        <v>428</v>
      </c>
      <c r="B86" s="129">
        <v>3126</v>
      </c>
      <c r="C86" s="129">
        <v>5887</v>
      </c>
      <c r="D86" s="130">
        <v>42641.018750000003</v>
      </c>
      <c r="E86" s="129">
        <v>42716.686805555553</v>
      </c>
      <c r="F86" s="129" t="s">
        <v>422</v>
      </c>
      <c r="J86" s="129" t="s">
        <v>95</v>
      </c>
      <c r="K86" s="129" t="s">
        <v>70</v>
      </c>
      <c r="L86" s="129" t="s">
        <v>70</v>
      </c>
      <c r="M86" s="129">
        <v>35</v>
      </c>
      <c r="N86" s="129" t="s">
        <v>70</v>
      </c>
      <c r="O86" s="129">
        <v>0.8</v>
      </c>
      <c r="P86" s="129">
        <v>1</v>
      </c>
      <c r="Q86" s="129">
        <v>224</v>
      </c>
      <c r="R86" s="129">
        <v>6</v>
      </c>
      <c r="S86" s="129">
        <v>7339</v>
      </c>
      <c r="T86" s="129">
        <v>0.74199999999999999</v>
      </c>
      <c r="U86" s="129">
        <v>0.74199999999999999</v>
      </c>
      <c r="V86" s="129">
        <v>1</v>
      </c>
      <c r="W86" s="129" t="s">
        <v>70</v>
      </c>
      <c r="X86" s="129" t="s">
        <v>70</v>
      </c>
      <c r="Y86" s="129" t="s">
        <v>70</v>
      </c>
      <c r="Z86" s="129">
        <v>0.18759999999999999</v>
      </c>
      <c r="AA86" s="129">
        <v>0</v>
      </c>
      <c r="AB86" s="129" t="s">
        <v>70</v>
      </c>
      <c r="AC86" s="129">
        <v>3.1199999999999999E-2</v>
      </c>
      <c r="AD86" s="129">
        <v>0</v>
      </c>
      <c r="AE86" s="129">
        <v>608.43370000000004</v>
      </c>
      <c r="AF86" s="129">
        <v>1325.7950000000001</v>
      </c>
      <c r="AG86" s="129" t="s">
        <v>70</v>
      </c>
      <c r="AH86" s="129" t="s">
        <v>70</v>
      </c>
      <c r="AI86" s="129" t="s">
        <v>70</v>
      </c>
      <c r="AJ86" s="129" t="s">
        <v>96</v>
      </c>
      <c r="AK86" s="129" t="s">
        <v>70</v>
      </c>
      <c r="AL86" s="129" t="s">
        <v>70</v>
      </c>
      <c r="AM86" s="129" t="s">
        <v>70</v>
      </c>
      <c r="AN86" s="129" t="s">
        <v>70</v>
      </c>
      <c r="AO86" s="129" t="s">
        <v>70</v>
      </c>
      <c r="AP86" s="129" t="s">
        <v>70</v>
      </c>
      <c r="AQ86" s="129" t="s">
        <v>70</v>
      </c>
      <c r="AR86" s="129" t="s">
        <v>70</v>
      </c>
      <c r="AS86" s="129" t="s">
        <v>70</v>
      </c>
      <c r="AT86" s="129" t="s">
        <v>70</v>
      </c>
      <c r="AU86" s="129" t="s">
        <v>70</v>
      </c>
      <c r="AV86" s="129" t="s">
        <v>70</v>
      </c>
      <c r="AW86" s="129" t="s">
        <v>70</v>
      </c>
      <c r="AX86" s="129" t="s">
        <v>70</v>
      </c>
      <c r="AY86" s="129" t="s">
        <v>70</v>
      </c>
      <c r="AZ86" s="129" t="s">
        <v>70</v>
      </c>
      <c r="BA86" s="129" t="s">
        <v>70</v>
      </c>
      <c r="BB86" s="129" t="s">
        <v>70</v>
      </c>
      <c r="BC86" s="129" t="s">
        <v>70</v>
      </c>
      <c r="BD86" s="129" t="s">
        <v>70</v>
      </c>
      <c r="BE86" s="129" t="s">
        <v>70</v>
      </c>
      <c r="BF86" s="129">
        <v>0.01</v>
      </c>
      <c r="BG86" s="129">
        <v>0.01</v>
      </c>
      <c r="BH86" s="129">
        <v>0.01</v>
      </c>
      <c r="BI86" s="129">
        <v>360</v>
      </c>
      <c r="BJ86" s="129">
        <v>459</v>
      </c>
      <c r="BK86" s="129">
        <v>100</v>
      </c>
      <c r="BL86" s="129">
        <v>260</v>
      </c>
      <c r="BM86" s="129">
        <v>33</v>
      </c>
      <c r="BN86" s="129">
        <v>961</v>
      </c>
      <c r="BO86" s="129">
        <v>1750</v>
      </c>
      <c r="BP86" s="129" t="s">
        <v>71</v>
      </c>
      <c r="BR86" s="129">
        <v>0</v>
      </c>
      <c r="BU86" s="129" t="s">
        <v>429</v>
      </c>
      <c r="BW86" s="129">
        <v>6511</v>
      </c>
    </row>
    <row r="87" spans="1:76" s="129" customFormat="1">
      <c r="A87" s="129" t="s">
        <v>430</v>
      </c>
      <c r="B87" s="129">
        <v>3127</v>
      </c>
      <c r="C87" s="129">
        <v>5888</v>
      </c>
      <c r="D87" s="130">
        <v>42641.018750000003</v>
      </c>
      <c r="E87" s="129">
        <v>42716.699305555558</v>
      </c>
      <c r="F87" s="129" t="s">
        <v>422</v>
      </c>
      <c r="J87" s="129" t="s">
        <v>95</v>
      </c>
      <c r="K87" s="129" t="s">
        <v>70</v>
      </c>
      <c r="L87" s="129" t="s">
        <v>70</v>
      </c>
      <c r="M87" s="129">
        <v>35</v>
      </c>
      <c r="N87" s="129" t="s">
        <v>70</v>
      </c>
      <c r="O87" s="129">
        <v>0.8</v>
      </c>
      <c r="P87" s="129">
        <v>1</v>
      </c>
      <c r="Q87" s="129">
        <v>224</v>
      </c>
      <c r="R87" s="129">
        <v>6</v>
      </c>
      <c r="S87" s="129">
        <v>7339</v>
      </c>
      <c r="T87" s="129">
        <v>0.86439999999999995</v>
      </c>
      <c r="U87" s="129">
        <v>0.86439999999999995</v>
      </c>
      <c r="V87" s="129">
        <v>0.99990000000000001</v>
      </c>
      <c r="W87" s="129" t="s">
        <v>70</v>
      </c>
      <c r="X87" s="129" t="s">
        <v>70</v>
      </c>
      <c r="Y87" s="129" t="s">
        <v>70</v>
      </c>
      <c r="Z87" s="129">
        <v>0.20530000000000001</v>
      </c>
      <c r="AA87" s="129" t="s">
        <v>167</v>
      </c>
      <c r="AB87" s="129" t="s">
        <v>70</v>
      </c>
      <c r="AC87" s="129">
        <v>2.8500000000000001E-2</v>
      </c>
      <c r="AD87" s="129" t="s">
        <v>167</v>
      </c>
      <c r="AE87" s="129">
        <v>614.49300000000005</v>
      </c>
      <c r="AF87" s="129">
        <v>1272.682</v>
      </c>
      <c r="AG87" s="129" t="s">
        <v>70</v>
      </c>
      <c r="AH87" s="129" t="s">
        <v>70</v>
      </c>
      <c r="AI87" s="129" t="s">
        <v>70</v>
      </c>
      <c r="AJ87" s="129" t="s">
        <v>96</v>
      </c>
      <c r="AK87" s="129" t="s">
        <v>70</v>
      </c>
      <c r="AL87" s="129" t="s">
        <v>70</v>
      </c>
      <c r="AM87" s="129" t="s">
        <v>70</v>
      </c>
      <c r="AN87" s="129" t="s">
        <v>70</v>
      </c>
      <c r="AO87" s="129" t="s">
        <v>70</v>
      </c>
      <c r="AP87" s="129" t="s">
        <v>70</v>
      </c>
      <c r="AQ87" s="129" t="s">
        <v>70</v>
      </c>
      <c r="AR87" s="129" t="s">
        <v>70</v>
      </c>
      <c r="AS87" s="129" t="s">
        <v>70</v>
      </c>
      <c r="AT87" s="129" t="s">
        <v>70</v>
      </c>
      <c r="AU87" s="129" t="s">
        <v>70</v>
      </c>
      <c r="AV87" s="129" t="s">
        <v>70</v>
      </c>
      <c r="AW87" s="129" t="s">
        <v>70</v>
      </c>
      <c r="AX87" s="129" t="s">
        <v>70</v>
      </c>
      <c r="AY87" s="129" t="s">
        <v>70</v>
      </c>
      <c r="AZ87" s="129" t="s">
        <v>70</v>
      </c>
      <c r="BA87" s="129" t="s">
        <v>70</v>
      </c>
      <c r="BB87" s="129" t="s">
        <v>70</v>
      </c>
      <c r="BC87" s="129" t="s">
        <v>70</v>
      </c>
      <c r="BD87" s="129" t="s">
        <v>70</v>
      </c>
      <c r="BE87" s="129" t="s">
        <v>70</v>
      </c>
      <c r="BF87" s="129">
        <v>0.01</v>
      </c>
      <c r="BG87" s="129">
        <v>0.01</v>
      </c>
      <c r="BH87" s="129">
        <v>0.01</v>
      </c>
      <c r="BI87" s="129">
        <v>370</v>
      </c>
      <c r="BJ87" s="129">
        <v>551</v>
      </c>
      <c r="BK87" s="129">
        <v>100</v>
      </c>
      <c r="BL87" s="129">
        <v>70</v>
      </c>
      <c r="BM87" s="129">
        <v>12</v>
      </c>
      <c r="BN87" s="129">
        <v>811</v>
      </c>
      <c r="BO87" s="129">
        <v>1750</v>
      </c>
      <c r="BP87" s="129" t="s">
        <v>71</v>
      </c>
      <c r="BR87" s="129">
        <v>0</v>
      </c>
      <c r="BU87" s="129" t="s">
        <v>431</v>
      </c>
      <c r="BW87" s="129">
        <v>6511</v>
      </c>
    </row>
    <row r="88" spans="1:76" s="129" customFormat="1">
      <c r="A88" s="129" t="s">
        <v>432</v>
      </c>
      <c r="B88" s="129">
        <v>3128</v>
      </c>
      <c r="C88" s="129">
        <v>5889</v>
      </c>
      <c r="D88" s="129">
        <v>42641.226388888892</v>
      </c>
      <c r="E88" s="129">
        <v>42716.711805555555</v>
      </c>
      <c r="F88" s="129" t="s">
        <v>433</v>
      </c>
      <c r="J88" s="129" t="s">
        <v>95</v>
      </c>
      <c r="K88" s="129" t="s">
        <v>70</v>
      </c>
      <c r="L88" s="129" t="s">
        <v>70</v>
      </c>
      <c r="M88" s="129">
        <v>35</v>
      </c>
      <c r="N88" s="129" t="s">
        <v>70</v>
      </c>
      <c r="O88" s="129">
        <v>0.8</v>
      </c>
      <c r="P88" s="129">
        <v>1</v>
      </c>
      <c r="Q88" s="129">
        <v>224</v>
      </c>
      <c r="R88" s="129">
        <v>6</v>
      </c>
      <c r="S88" s="129">
        <v>7339</v>
      </c>
      <c r="T88" s="129">
        <v>0.80449999999999999</v>
      </c>
      <c r="U88" s="129">
        <v>0.80449999999999999</v>
      </c>
      <c r="V88" s="129">
        <v>1</v>
      </c>
      <c r="W88" s="129" t="s">
        <v>70</v>
      </c>
      <c r="X88" s="129" t="s">
        <v>70</v>
      </c>
      <c r="Y88" s="129" t="s">
        <v>70</v>
      </c>
      <c r="Z88" s="129">
        <v>0.19120000000000001</v>
      </c>
      <c r="AA88" s="129">
        <v>0</v>
      </c>
      <c r="AB88" s="129" t="s">
        <v>70</v>
      </c>
      <c r="AC88" s="129">
        <v>2.7699999999999999E-2</v>
      </c>
      <c r="AD88" s="129">
        <v>0</v>
      </c>
      <c r="AE88" s="129">
        <v>605.68809999999996</v>
      </c>
      <c r="AF88" s="129">
        <v>1307.5229999999999</v>
      </c>
      <c r="AG88" s="129" t="s">
        <v>70</v>
      </c>
      <c r="AH88" s="129" t="s">
        <v>70</v>
      </c>
      <c r="AI88" s="129" t="s">
        <v>70</v>
      </c>
      <c r="AJ88" s="129" t="s">
        <v>96</v>
      </c>
      <c r="AK88" s="129" t="s">
        <v>70</v>
      </c>
      <c r="AL88" s="129" t="s">
        <v>70</v>
      </c>
      <c r="AM88" s="129" t="s">
        <v>70</v>
      </c>
      <c r="AN88" s="129" t="s">
        <v>70</v>
      </c>
      <c r="AO88" s="129" t="s">
        <v>70</v>
      </c>
      <c r="AP88" s="129" t="s">
        <v>70</v>
      </c>
      <c r="AQ88" s="129" t="s">
        <v>70</v>
      </c>
      <c r="AR88" s="129" t="s">
        <v>70</v>
      </c>
      <c r="AS88" s="129" t="s">
        <v>70</v>
      </c>
      <c r="AT88" s="129" t="s">
        <v>70</v>
      </c>
      <c r="AU88" s="129" t="s">
        <v>70</v>
      </c>
      <c r="AV88" s="129" t="s">
        <v>70</v>
      </c>
      <c r="AW88" s="129" t="s">
        <v>70</v>
      </c>
      <c r="AX88" s="129" t="s">
        <v>70</v>
      </c>
      <c r="AY88" s="129" t="s">
        <v>70</v>
      </c>
      <c r="AZ88" s="129" t="s">
        <v>70</v>
      </c>
      <c r="BA88" s="129" t="s">
        <v>70</v>
      </c>
      <c r="BB88" s="129" t="s">
        <v>70</v>
      </c>
      <c r="BC88" s="129" t="s">
        <v>70</v>
      </c>
      <c r="BD88" s="129" t="s">
        <v>70</v>
      </c>
      <c r="BE88" s="129" t="s">
        <v>70</v>
      </c>
      <c r="BF88" s="129">
        <v>0.01</v>
      </c>
      <c r="BG88" s="129">
        <v>0.01</v>
      </c>
      <c r="BH88" s="129">
        <v>0.01</v>
      </c>
      <c r="BI88" s="129">
        <v>552</v>
      </c>
      <c r="BJ88" s="129">
        <v>378</v>
      </c>
      <c r="BK88" s="129">
        <v>100</v>
      </c>
      <c r="BL88" s="129">
        <v>64</v>
      </c>
      <c r="BM88" s="129">
        <v>38</v>
      </c>
      <c r="BN88" s="129">
        <v>836</v>
      </c>
      <c r="BO88" s="129">
        <v>1700</v>
      </c>
      <c r="BP88" s="129" t="s">
        <v>71</v>
      </c>
      <c r="BR88" s="129">
        <v>0</v>
      </c>
      <c r="BU88" s="129" t="s">
        <v>434</v>
      </c>
      <c r="BW88" s="129">
        <v>6511</v>
      </c>
    </row>
    <row r="89" spans="1:76" s="132" customFormat="1">
      <c r="A89" s="132" t="s">
        <v>435</v>
      </c>
      <c r="B89" s="132">
        <v>3129</v>
      </c>
      <c r="C89" s="132">
        <v>5890</v>
      </c>
      <c r="D89" s="132">
        <v>42641.226388888892</v>
      </c>
      <c r="E89" s="132">
        <v>42716.724305555559</v>
      </c>
      <c r="F89" s="132" t="s">
        <v>433</v>
      </c>
      <c r="J89" s="132" t="s">
        <v>95</v>
      </c>
      <c r="K89" s="132" t="s">
        <v>70</v>
      </c>
      <c r="L89" s="132" t="s">
        <v>70</v>
      </c>
      <c r="M89" s="132">
        <v>35</v>
      </c>
      <c r="N89" s="132" t="s">
        <v>70</v>
      </c>
      <c r="O89" s="132">
        <v>0.8</v>
      </c>
      <c r="P89" s="132">
        <v>1</v>
      </c>
      <c r="Q89" s="132">
        <v>224</v>
      </c>
      <c r="R89" s="132">
        <v>6</v>
      </c>
      <c r="S89" s="132">
        <v>7339</v>
      </c>
      <c r="T89" s="132">
        <v>0.86539999999999995</v>
      </c>
      <c r="U89" s="132">
        <v>0.86539999999999995</v>
      </c>
      <c r="V89" s="132">
        <v>1</v>
      </c>
      <c r="W89" s="132" t="s">
        <v>70</v>
      </c>
      <c r="X89" s="132" t="s">
        <v>70</v>
      </c>
      <c r="Y89" s="132" t="s">
        <v>70</v>
      </c>
      <c r="Z89" s="132">
        <v>0.20699999999999999</v>
      </c>
      <c r="AA89" s="132">
        <v>0</v>
      </c>
      <c r="AB89" s="132" t="s">
        <v>70</v>
      </c>
      <c r="AC89" s="132">
        <v>3.2399999999999998E-2</v>
      </c>
      <c r="AD89" s="132">
        <v>0</v>
      </c>
      <c r="AE89" s="132">
        <v>615.81849999999997</v>
      </c>
      <c r="AF89" s="132">
        <v>1313.1089999999999</v>
      </c>
      <c r="AG89" s="132" t="s">
        <v>70</v>
      </c>
      <c r="AH89" s="132" t="s">
        <v>70</v>
      </c>
      <c r="AI89" s="132" t="s">
        <v>70</v>
      </c>
      <c r="AJ89" s="132" t="s">
        <v>96</v>
      </c>
      <c r="AK89" s="132" t="s">
        <v>70</v>
      </c>
      <c r="AL89" s="132" t="s">
        <v>70</v>
      </c>
      <c r="AM89" s="132" t="s">
        <v>70</v>
      </c>
      <c r="AN89" s="132" t="s">
        <v>70</v>
      </c>
      <c r="AO89" s="132" t="s">
        <v>70</v>
      </c>
      <c r="AP89" s="132" t="s">
        <v>70</v>
      </c>
      <c r="AQ89" s="132" t="s">
        <v>70</v>
      </c>
      <c r="AR89" s="132" t="s">
        <v>70</v>
      </c>
      <c r="AS89" s="132" t="s">
        <v>70</v>
      </c>
      <c r="AT89" s="132" t="s">
        <v>70</v>
      </c>
      <c r="AU89" s="132" t="s">
        <v>70</v>
      </c>
      <c r="AV89" s="132" t="s">
        <v>70</v>
      </c>
      <c r="AW89" s="132" t="s">
        <v>70</v>
      </c>
      <c r="AX89" s="132" t="s">
        <v>70</v>
      </c>
      <c r="AY89" s="132" t="s">
        <v>70</v>
      </c>
      <c r="AZ89" s="132" t="s">
        <v>70</v>
      </c>
      <c r="BA89" s="132" t="s">
        <v>70</v>
      </c>
      <c r="BB89" s="132" t="s">
        <v>70</v>
      </c>
      <c r="BC89" s="132" t="s">
        <v>70</v>
      </c>
      <c r="BD89" s="132" t="s">
        <v>70</v>
      </c>
      <c r="BE89" s="132" t="s">
        <v>70</v>
      </c>
      <c r="BF89" s="132">
        <v>0.01</v>
      </c>
      <c r="BG89" s="132">
        <v>0.01</v>
      </c>
      <c r="BH89" s="132">
        <v>0.01</v>
      </c>
      <c r="BI89" s="132">
        <v>515</v>
      </c>
      <c r="BJ89" s="132">
        <v>403</v>
      </c>
      <c r="BK89" s="132">
        <v>100</v>
      </c>
      <c r="BL89" s="132">
        <v>41</v>
      </c>
      <c r="BM89" s="132">
        <v>90</v>
      </c>
      <c r="BN89" s="132">
        <v>816</v>
      </c>
      <c r="BO89" s="132">
        <v>1700</v>
      </c>
      <c r="BP89" s="132" t="s">
        <v>71</v>
      </c>
      <c r="BR89" s="132">
        <v>0</v>
      </c>
      <c r="BU89" s="132" t="s">
        <v>436</v>
      </c>
      <c r="BW89" s="132">
        <v>6511</v>
      </c>
    </row>
    <row r="90" spans="1:76">
      <c r="D90" s="9"/>
      <c r="BX90" s="4"/>
    </row>
    <row r="91" spans="1:76">
      <c r="D91" s="9"/>
      <c r="BX91" s="4"/>
    </row>
    <row r="92" spans="1:76">
      <c r="D92" s="9"/>
      <c r="BX92" s="4"/>
    </row>
    <row r="94" spans="1:76">
      <c r="BX94" s="4"/>
    </row>
    <row r="95" spans="1:76">
      <c r="BX95" s="4"/>
    </row>
    <row r="96" spans="1:76">
      <c r="BX96" s="4"/>
    </row>
    <row r="97" spans="1:76" s="1" customFormat="1"/>
    <row r="98" spans="1:76">
      <c r="BX98" s="4"/>
    </row>
    <row r="100" spans="1:76">
      <c r="A100" s="4" t="s">
        <v>610</v>
      </c>
      <c r="B100" s="4">
        <v>3682</v>
      </c>
      <c r="C100" s="4">
        <v>6586</v>
      </c>
      <c r="D100" s="9">
        <v>42802.237500000003</v>
      </c>
      <c r="E100" s="9">
        <v>42848.906944444447</v>
      </c>
      <c r="F100" s="4" t="s">
        <v>611</v>
      </c>
      <c r="J100" s="4" t="s">
        <v>95</v>
      </c>
      <c r="K100" s="4" t="s">
        <v>70</v>
      </c>
      <c r="L100" s="4" t="s">
        <v>70</v>
      </c>
      <c r="M100" s="4">
        <v>35</v>
      </c>
      <c r="N100" s="4" t="s">
        <v>70</v>
      </c>
      <c r="O100" s="4">
        <v>0.8</v>
      </c>
      <c r="P100" s="4">
        <v>1</v>
      </c>
      <c r="Q100" s="4">
        <v>224</v>
      </c>
      <c r="R100" s="4">
        <v>6</v>
      </c>
      <c r="S100" s="4">
        <v>7339</v>
      </c>
      <c r="T100" s="4">
        <v>0.78129999999999999</v>
      </c>
      <c r="U100" s="4">
        <v>0.78120000000000001</v>
      </c>
      <c r="V100" s="4">
        <v>0.99980000000000002</v>
      </c>
      <c r="W100" s="4" t="s">
        <v>70</v>
      </c>
      <c r="X100" s="4" t="s">
        <v>70</v>
      </c>
      <c r="Y100" s="4" t="s">
        <v>70</v>
      </c>
      <c r="Z100" s="4">
        <v>0.1595</v>
      </c>
      <c r="AA100" s="4" t="s">
        <v>508</v>
      </c>
      <c r="AB100" s="4" t="s">
        <v>70</v>
      </c>
      <c r="AC100" s="4">
        <v>1.9199999999999998E-2</v>
      </c>
      <c r="AD100" s="4" t="s">
        <v>167</v>
      </c>
      <c r="AE100" s="4">
        <v>471.4282</v>
      </c>
      <c r="AF100" s="4">
        <v>1347.296</v>
      </c>
      <c r="AG100" s="4" t="s">
        <v>70</v>
      </c>
      <c r="AH100" s="4" t="s">
        <v>70</v>
      </c>
      <c r="AI100" s="4" t="s">
        <v>70</v>
      </c>
      <c r="AJ100" s="4" t="s">
        <v>96</v>
      </c>
      <c r="AK100" s="4" t="s">
        <v>70</v>
      </c>
      <c r="AL100" s="4" t="s">
        <v>70</v>
      </c>
      <c r="AM100" s="4" t="s">
        <v>70</v>
      </c>
      <c r="AN100" s="4" t="s">
        <v>70</v>
      </c>
      <c r="AO100" s="4" t="s">
        <v>70</v>
      </c>
      <c r="AP100" s="4" t="s">
        <v>70</v>
      </c>
      <c r="AQ100" s="4" t="s">
        <v>70</v>
      </c>
      <c r="AR100" s="4" t="s">
        <v>70</v>
      </c>
      <c r="AS100" s="4" t="s">
        <v>70</v>
      </c>
      <c r="AT100" s="4" t="s">
        <v>70</v>
      </c>
      <c r="AU100" s="4" t="s">
        <v>70</v>
      </c>
      <c r="AV100" s="4" t="s">
        <v>70</v>
      </c>
      <c r="AW100" s="4" t="s">
        <v>70</v>
      </c>
      <c r="AX100" s="4" t="s">
        <v>70</v>
      </c>
      <c r="AY100" s="4" t="s">
        <v>70</v>
      </c>
      <c r="AZ100" s="4" t="s">
        <v>70</v>
      </c>
      <c r="BA100" s="4" t="s">
        <v>70</v>
      </c>
      <c r="BB100" s="4" t="s">
        <v>70</v>
      </c>
      <c r="BC100" s="4" t="s">
        <v>70</v>
      </c>
      <c r="BD100" s="4" t="s">
        <v>70</v>
      </c>
      <c r="BE100" s="4" t="s">
        <v>70</v>
      </c>
      <c r="BF100" s="4">
        <v>0.01</v>
      </c>
      <c r="BG100" s="4">
        <v>0.01</v>
      </c>
      <c r="BH100" s="4">
        <v>0.01</v>
      </c>
      <c r="BI100" s="4">
        <v>578</v>
      </c>
      <c r="BJ100" s="4">
        <v>400</v>
      </c>
      <c r="BK100" s="4">
        <v>100</v>
      </c>
      <c r="BL100" s="4">
        <v>38</v>
      </c>
      <c r="BM100" s="4">
        <v>106</v>
      </c>
      <c r="BN100" s="4">
        <v>882</v>
      </c>
      <c r="BO100" s="4">
        <v>1812</v>
      </c>
      <c r="BP100" s="5" t="s">
        <v>71</v>
      </c>
      <c r="BQ100" s="4" t="s">
        <v>71</v>
      </c>
      <c r="BR100" s="4">
        <v>0</v>
      </c>
      <c r="BU100" s="4" t="s">
        <v>614</v>
      </c>
      <c r="BW100" s="4">
        <v>6511</v>
      </c>
    </row>
    <row r="101" spans="1:76">
      <c r="A101" s="4" t="s">
        <v>615</v>
      </c>
      <c r="B101" s="4">
        <v>3683</v>
      </c>
      <c r="C101" s="4">
        <v>6587</v>
      </c>
      <c r="D101" s="9">
        <v>42802.237500000003</v>
      </c>
      <c r="E101" s="9">
        <v>42848.919444444444</v>
      </c>
      <c r="F101" s="4" t="s">
        <v>611</v>
      </c>
      <c r="J101" s="4" t="s">
        <v>95</v>
      </c>
      <c r="K101" s="4" t="s">
        <v>70</v>
      </c>
      <c r="L101" s="4" t="s">
        <v>70</v>
      </c>
      <c r="M101" s="4">
        <v>35</v>
      </c>
      <c r="N101" s="4" t="s">
        <v>70</v>
      </c>
      <c r="O101" s="4">
        <v>0.8</v>
      </c>
      <c r="P101" s="4">
        <v>1</v>
      </c>
      <c r="Q101" s="4">
        <v>224</v>
      </c>
      <c r="R101" s="4">
        <v>6</v>
      </c>
      <c r="S101" s="4">
        <v>7339</v>
      </c>
      <c r="T101" s="4">
        <v>0.76690000000000003</v>
      </c>
      <c r="U101" s="4">
        <v>0.76690000000000003</v>
      </c>
      <c r="V101" s="4">
        <v>1</v>
      </c>
      <c r="W101" s="4" t="s">
        <v>70</v>
      </c>
      <c r="X101" s="4" t="s">
        <v>70</v>
      </c>
      <c r="Y101" s="4" t="s">
        <v>70</v>
      </c>
      <c r="Z101" s="4">
        <v>0.17219999999999999</v>
      </c>
      <c r="AA101" s="4">
        <v>0</v>
      </c>
      <c r="AB101" s="4" t="s">
        <v>70</v>
      </c>
      <c r="AC101" s="4">
        <v>2.1299999999999999E-2</v>
      </c>
      <c r="AD101" s="4">
        <v>0</v>
      </c>
      <c r="AE101" s="4">
        <v>569.94799999999998</v>
      </c>
      <c r="AF101" s="4">
        <v>1389.577</v>
      </c>
      <c r="AG101" s="4" t="s">
        <v>70</v>
      </c>
      <c r="AH101" s="4" t="s">
        <v>70</v>
      </c>
      <c r="AI101" s="4" t="s">
        <v>70</v>
      </c>
      <c r="AJ101" s="4" t="s">
        <v>96</v>
      </c>
      <c r="AK101" s="4" t="s">
        <v>70</v>
      </c>
      <c r="AL101" s="4" t="s">
        <v>70</v>
      </c>
      <c r="AM101" s="4" t="s">
        <v>70</v>
      </c>
      <c r="AN101" s="4" t="s">
        <v>70</v>
      </c>
      <c r="AO101" s="4" t="s">
        <v>70</v>
      </c>
      <c r="AP101" s="4" t="s">
        <v>70</v>
      </c>
      <c r="AQ101" s="4" t="s">
        <v>70</v>
      </c>
      <c r="AR101" s="4" t="s">
        <v>70</v>
      </c>
      <c r="AS101" s="4" t="s">
        <v>70</v>
      </c>
      <c r="AT101" s="4" t="s">
        <v>70</v>
      </c>
      <c r="AU101" s="4" t="s">
        <v>70</v>
      </c>
      <c r="AV101" s="4" t="s">
        <v>70</v>
      </c>
      <c r="AW101" s="4" t="s">
        <v>70</v>
      </c>
      <c r="AX101" s="4" t="s">
        <v>70</v>
      </c>
      <c r="AY101" s="4" t="s">
        <v>70</v>
      </c>
      <c r="AZ101" s="4" t="s">
        <v>70</v>
      </c>
      <c r="BA101" s="4" t="s">
        <v>70</v>
      </c>
      <c r="BB101" s="4" t="s">
        <v>70</v>
      </c>
      <c r="BC101" s="4" t="s">
        <v>70</v>
      </c>
      <c r="BD101" s="4" t="s">
        <v>70</v>
      </c>
      <c r="BE101" s="4" t="s">
        <v>70</v>
      </c>
      <c r="BF101" s="4">
        <v>0.01</v>
      </c>
      <c r="BG101" s="4">
        <v>0.01</v>
      </c>
      <c r="BH101" s="4">
        <v>0.01</v>
      </c>
      <c r="BI101" s="4">
        <v>419</v>
      </c>
      <c r="BJ101" s="4">
        <v>439</v>
      </c>
      <c r="BK101" s="4">
        <v>100</v>
      </c>
      <c r="BL101" s="4">
        <v>96</v>
      </c>
      <c r="BM101" s="4">
        <v>52</v>
      </c>
      <c r="BN101" s="4">
        <v>911</v>
      </c>
      <c r="BO101" s="4">
        <v>1812</v>
      </c>
      <c r="BP101" s="5" t="s">
        <v>71</v>
      </c>
      <c r="BQ101" s="4" t="s">
        <v>71</v>
      </c>
      <c r="BR101" s="4">
        <v>0</v>
      </c>
      <c r="BU101" s="4" t="s">
        <v>618</v>
      </c>
      <c r="BW101" s="4">
        <v>6511</v>
      </c>
    </row>
    <row r="102" spans="1:76">
      <c r="A102" s="4" t="s">
        <v>619</v>
      </c>
      <c r="B102" s="4">
        <v>3684</v>
      </c>
      <c r="C102" s="4">
        <v>6588</v>
      </c>
      <c r="D102" s="9">
        <v>42802.237500000003</v>
      </c>
      <c r="E102" s="9">
        <v>42848.931250000001</v>
      </c>
      <c r="F102" s="4" t="s">
        <v>611</v>
      </c>
      <c r="J102" s="4" t="s">
        <v>95</v>
      </c>
      <c r="K102" s="4" t="s">
        <v>70</v>
      </c>
      <c r="L102" s="4" t="s">
        <v>70</v>
      </c>
      <c r="M102" s="4">
        <v>35</v>
      </c>
      <c r="N102" s="4" t="s">
        <v>70</v>
      </c>
      <c r="O102" s="4">
        <v>0.8</v>
      </c>
      <c r="P102" s="4">
        <v>1</v>
      </c>
      <c r="Q102" s="4">
        <v>224</v>
      </c>
      <c r="R102" s="4">
        <v>6</v>
      </c>
      <c r="S102" s="4">
        <v>7339</v>
      </c>
      <c r="T102" s="4">
        <v>0.89370000000000005</v>
      </c>
      <c r="U102" s="4">
        <v>0.89370000000000005</v>
      </c>
      <c r="V102" s="4">
        <v>1</v>
      </c>
      <c r="W102" s="4" t="s">
        <v>70</v>
      </c>
      <c r="X102" s="4" t="s">
        <v>70</v>
      </c>
      <c r="Y102" s="4" t="s">
        <v>70</v>
      </c>
      <c r="Z102" s="4">
        <v>0.18859999999999999</v>
      </c>
      <c r="AA102" s="4">
        <v>0.01</v>
      </c>
      <c r="AB102" s="4" t="s">
        <v>70</v>
      </c>
      <c r="AC102" s="4">
        <v>2.5100000000000001E-2</v>
      </c>
      <c r="AD102" s="4">
        <v>0</v>
      </c>
      <c r="AE102" s="4">
        <v>584.99959999999999</v>
      </c>
      <c r="AF102" s="4">
        <v>1387.662</v>
      </c>
      <c r="AG102" s="4" t="s">
        <v>70</v>
      </c>
      <c r="AH102" s="4" t="s">
        <v>70</v>
      </c>
      <c r="AI102" s="4" t="s">
        <v>70</v>
      </c>
      <c r="AJ102" s="4" t="s">
        <v>96</v>
      </c>
      <c r="AK102" s="4" t="s">
        <v>70</v>
      </c>
      <c r="AL102" s="4" t="s">
        <v>70</v>
      </c>
      <c r="AM102" s="4" t="s">
        <v>70</v>
      </c>
      <c r="AN102" s="4" t="s">
        <v>70</v>
      </c>
      <c r="AO102" s="4" t="s">
        <v>70</v>
      </c>
      <c r="AP102" s="4" t="s">
        <v>70</v>
      </c>
      <c r="AQ102" s="4" t="s">
        <v>70</v>
      </c>
      <c r="AR102" s="4" t="s">
        <v>70</v>
      </c>
      <c r="AS102" s="4" t="s">
        <v>70</v>
      </c>
      <c r="AT102" s="4" t="s">
        <v>70</v>
      </c>
      <c r="AU102" s="4" t="s">
        <v>70</v>
      </c>
      <c r="AV102" s="4" t="s">
        <v>70</v>
      </c>
      <c r="AW102" s="4" t="s">
        <v>70</v>
      </c>
      <c r="AX102" s="4" t="s">
        <v>70</v>
      </c>
      <c r="AY102" s="4" t="s">
        <v>70</v>
      </c>
      <c r="AZ102" s="4" t="s">
        <v>70</v>
      </c>
      <c r="BA102" s="4" t="s">
        <v>70</v>
      </c>
      <c r="BB102" s="4" t="s">
        <v>70</v>
      </c>
      <c r="BC102" s="4" t="s">
        <v>70</v>
      </c>
      <c r="BD102" s="4" t="s">
        <v>70</v>
      </c>
      <c r="BE102" s="4" t="s">
        <v>70</v>
      </c>
      <c r="BF102" s="4">
        <v>0.01</v>
      </c>
      <c r="BG102" s="4">
        <v>0.01</v>
      </c>
      <c r="BH102" s="4">
        <v>0.01</v>
      </c>
      <c r="BI102" s="4">
        <v>448</v>
      </c>
      <c r="BJ102" s="4">
        <v>316</v>
      </c>
      <c r="BK102" s="4">
        <v>100</v>
      </c>
      <c r="BL102" s="4">
        <v>69</v>
      </c>
      <c r="BM102" s="4">
        <v>120</v>
      </c>
      <c r="BN102" s="4">
        <v>920</v>
      </c>
      <c r="BO102" s="4">
        <v>1812</v>
      </c>
      <c r="BP102" s="5" t="s">
        <v>71</v>
      </c>
      <c r="BQ102" s="4" t="s">
        <v>71</v>
      </c>
      <c r="BR102" s="4">
        <v>0</v>
      </c>
      <c r="BU102" s="4" t="s">
        <v>622</v>
      </c>
      <c r="BW102" s="4">
        <v>6511</v>
      </c>
    </row>
    <row r="103" spans="1:76">
      <c r="A103" s="4" t="s">
        <v>623</v>
      </c>
      <c r="B103" s="4">
        <v>3685</v>
      </c>
      <c r="C103" s="4">
        <v>6589</v>
      </c>
      <c r="D103" s="9">
        <v>42802.237500000003</v>
      </c>
      <c r="E103" s="9">
        <v>42848.944444444445</v>
      </c>
      <c r="F103" s="4" t="s">
        <v>611</v>
      </c>
      <c r="J103" s="4" t="s">
        <v>95</v>
      </c>
      <c r="K103" s="4" t="s">
        <v>70</v>
      </c>
      <c r="L103" s="4" t="s">
        <v>70</v>
      </c>
      <c r="M103" s="4">
        <v>35</v>
      </c>
      <c r="N103" s="4" t="s">
        <v>70</v>
      </c>
      <c r="O103" s="4">
        <v>0.8</v>
      </c>
      <c r="P103" s="4">
        <v>1</v>
      </c>
      <c r="Q103" s="4">
        <v>224</v>
      </c>
      <c r="R103" s="4">
        <v>6</v>
      </c>
      <c r="S103" s="4">
        <v>7339</v>
      </c>
      <c r="T103" s="4">
        <v>0.7913</v>
      </c>
      <c r="U103" s="4">
        <v>0.79120000000000001</v>
      </c>
      <c r="V103" s="4">
        <v>0.99990000000000001</v>
      </c>
      <c r="W103" s="4" t="s">
        <v>70</v>
      </c>
      <c r="X103" s="4" t="s">
        <v>70</v>
      </c>
      <c r="Y103" s="4" t="s">
        <v>70</v>
      </c>
      <c r="Z103" s="4">
        <v>0.161</v>
      </c>
      <c r="AA103" s="4" t="s">
        <v>167</v>
      </c>
      <c r="AB103" s="4" t="s">
        <v>70</v>
      </c>
      <c r="AC103" s="4">
        <v>1.95E-2</v>
      </c>
      <c r="AD103" s="4" t="s">
        <v>167</v>
      </c>
      <c r="AE103" s="4">
        <v>509.7414</v>
      </c>
      <c r="AF103" s="4">
        <v>1358.242</v>
      </c>
      <c r="AG103" s="4" t="s">
        <v>70</v>
      </c>
      <c r="AH103" s="4" t="s">
        <v>70</v>
      </c>
      <c r="AI103" s="4" t="s">
        <v>70</v>
      </c>
      <c r="AJ103" s="4" t="s">
        <v>96</v>
      </c>
      <c r="AK103" s="4" t="s">
        <v>70</v>
      </c>
      <c r="AL103" s="4" t="s">
        <v>70</v>
      </c>
      <c r="AM103" s="4" t="s">
        <v>70</v>
      </c>
      <c r="AN103" s="4" t="s">
        <v>70</v>
      </c>
      <c r="AO103" s="4" t="s">
        <v>70</v>
      </c>
      <c r="AP103" s="4" t="s">
        <v>70</v>
      </c>
      <c r="AQ103" s="4" t="s">
        <v>70</v>
      </c>
      <c r="AR103" s="4" t="s">
        <v>70</v>
      </c>
      <c r="AS103" s="4" t="s">
        <v>70</v>
      </c>
      <c r="AT103" s="4" t="s">
        <v>70</v>
      </c>
      <c r="AU103" s="4" t="s">
        <v>70</v>
      </c>
      <c r="AV103" s="4" t="s">
        <v>70</v>
      </c>
      <c r="AW103" s="4" t="s">
        <v>70</v>
      </c>
      <c r="AX103" s="4" t="s">
        <v>70</v>
      </c>
      <c r="AY103" s="4" t="s">
        <v>70</v>
      </c>
      <c r="AZ103" s="4" t="s">
        <v>70</v>
      </c>
      <c r="BA103" s="4" t="s">
        <v>70</v>
      </c>
      <c r="BB103" s="4" t="s">
        <v>70</v>
      </c>
      <c r="BC103" s="4" t="s">
        <v>70</v>
      </c>
      <c r="BD103" s="4" t="s">
        <v>70</v>
      </c>
      <c r="BE103" s="4" t="s">
        <v>70</v>
      </c>
      <c r="BF103" s="4">
        <v>0.01</v>
      </c>
      <c r="BG103" s="4">
        <v>0.01</v>
      </c>
      <c r="BH103" s="4">
        <v>0.01</v>
      </c>
      <c r="BI103" s="4">
        <v>465</v>
      </c>
      <c r="BJ103" s="4">
        <v>433</v>
      </c>
      <c r="BK103" s="4">
        <v>100</v>
      </c>
      <c r="BL103" s="4">
        <v>137</v>
      </c>
      <c r="BM103" s="4">
        <v>157</v>
      </c>
      <c r="BN103" s="4">
        <v>896</v>
      </c>
      <c r="BO103" s="4">
        <v>1812</v>
      </c>
      <c r="BP103" s="5" t="s">
        <v>71</v>
      </c>
      <c r="BQ103" s="4" t="s">
        <v>71</v>
      </c>
      <c r="BR103" s="4">
        <v>0</v>
      </c>
      <c r="BU103" s="4" t="s">
        <v>626</v>
      </c>
      <c r="BW103" s="4">
        <v>6511</v>
      </c>
    </row>
    <row r="104" spans="1:76">
      <c r="A104" s="4" t="s">
        <v>627</v>
      </c>
      <c r="B104" s="4">
        <v>3686</v>
      </c>
      <c r="C104" s="4">
        <v>6590</v>
      </c>
      <c r="D104" s="9">
        <v>42802.237500000003</v>
      </c>
      <c r="E104" s="9">
        <v>42848.956250000003</v>
      </c>
      <c r="F104" s="4" t="s">
        <v>611</v>
      </c>
      <c r="J104" s="4" t="s">
        <v>95</v>
      </c>
      <c r="K104" s="4" t="s">
        <v>70</v>
      </c>
      <c r="L104" s="4" t="s">
        <v>70</v>
      </c>
      <c r="M104" s="4">
        <v>35</v>
      </c>
      <c r="N104" s="4" t="s">
        <v>70</v>
      </c>
      <c r="O104" s="4">
        <v>0.8</v>
      </c>
      <c r="P104" s="4">
        <v>1</v>
      </c>
      <c r="Q104" s="4">
        <v>224</v>
      </c>
      <c r="R104" s="4">
        <v>6</v>
      </c>
      <c r="S104" s="4">
        <v>7339</v>
      </c>
      <c r="T104" s="4">
        <v>0.65339999999999998</v>
      </c>
      <c r="U104" s="4">
        <v>0.65310000000000001</v>
      </c>
      <c r="V104" s="4">
        <v>0.99950000000000006</v>
      </c>
      <c r="W104" s="4" t="s">
        <v>70</v>
      </c>
      <c r="X104" s="4" t="s">
        <v>70</v>
      </c>
      <c r="Y104" s="4" t="s">
        <v>70</v>
      </c>
      <c r="Z104" s="4">
        <v>0.14929999999999999</v>
      </c>
      <c r="AA104" s="4" t="s">
        <v>167</v>
      </c>
      <c r="AB104" s="4" t="s">
        <v>70</v>
      </c>
      <c r="AC104" s="4">
        <v>2.1100000000000001E-2</v>
      </c>
      <c r="AD104" s="4" t="s">
        <v>167</v>
      </c>
      <c r="AE104" s="4">
        <v>512.88869999999997</v>
      </c>
      <c r="AF104" s="4">
        <v>1361.527</v>
      </c>
      <c r="AG104" s="4" t="s">
        <v>70</v>
      </c>
      <c r="AH104" s="4" t="s">
        <v>70</v>
      </c>
      <c r="AI104" s="4" t="s">
        <v>70</v>
      </c>
      <c r="AJ104" s="4" t="s">
        <v>96</v>
      </c>
      <c r="AK104" s="4" t="s">
        <v>70</v>
      </c>
      <c r="AL104" s="4" t="s">
        <v>70</v>
      </c>
      <c r="AM104" s="4" t="s">
        <v>70</v>
      </c>
      <c r="AN104" s="4" t="s">
        <v>70</v>
      </c>
      <c r="AO104" s="4" t="s">
        <v>70</v>
      </c>
      <c r="AP104" s="4" t="s">
        <v>70</v>
      </c>
      <c r="AQ104" s="4" t="s">
        <v>70</v>
      </c>
      <c r="AR104" s="4" t="s">
        <v>70</v>
      </c>
      <c r="AS104" s="4" t="s">
        <v>70</v>
      </c>
      <c r="AT104" s="4" t="s">
        <v>70</v>
      </c>
      <c r="AU104" s="4" t="s">
        <v>70</v>
      </c>
      <c r="AV104" s="4" t="s">
        <v>70</v>
      </c>
      <c r="AW104" s="4" t="s">
        <v>70</v>
      </c>
      <c r="AX104" s="4" t="s">
        <v>70</v>
      </c>
      <c r="AY104" s="4" t="s">
        <v>70</v>
      </c>
      <c r="AZ104" s="4" t="s">
        <v>70</v>
      </c>
      <c r="BA104" s="4" t="s">
        <v>70</v>
      </c>
      <c r="BB104" s="4" t="s">
        <v>70</v>
      </c>
      <c r="BC104" s="4" t="s">
        <v>70</v>
      </c>
      <c r="BD104" s="4" t="s">
        <v>70</v>
      </c>
      <c r="BE104" s="4" t="s">
        <v>70</v>
      </c>
      <c r="BF104" s="4">
        <v>0.01</v>
      </c>
      <c r="BG104" s="4">
        <v>0.01</v>
      </c>
      <c r="BH104" s="4">
        <v>0.01</v>
      </c>
      <c r="BI104" s="4">
        <v>412</v>
      </c>
      <c r="BJ104" s="4">
        <v>385</v>
      </c>
      <c r="BK104" s="4">
        <v>100</v>
      </c>
      <c r="BL104" s="4">
        <v>59</v>
      </c>
      <c r="BM104" s="4">
        <v>65</v>
      </c>
      <c r="BN104" s="4">
        <v>936</v>
      </c>
      <c r="BO104" s="4">
        <v>1812</v>
      </c>
      <c r="BP104" s="5" t="s">
        <v>71</v>
      </c>
      <c r="BQ104" s="4" t="s">
        <v>71</v>
      </c>
      <c r="BR104" s="4">
        <v>0</v>
      </c>
      <c r="BU104" s="4" t="s">
        <v>630</v>
      </c>
      <c r="BW104" s="4">
        <v>6511</v>
      </c>
    </row>
    <row r="105" spans="1:76">
      <c r="A105" s="4" t="s">
        <v>631</v>
      </c>
      <c r="B105" s="4">
        <v>3687</v>
      </c>
      <c r="C105" s="4">
        <v>6591</v>
      </c>
      <c r="D105" s="9">
        <v>42802.396527777775</v>
      </c>
      <c r="E105" s="9">
        <v>42848.970833333333</v>
      </c>
      <c r="F105" s="4" t="s">
        <v>632</v>
      </c>
      <c r="J105" s="4" t="s">
        <v>95</v>
      </c>
      <c r="K105" s="4" t="s">
        <v>70</v>
      </c>
      <c r="L105" s="4" t="s">
        <v>70</v>
      </c>
      <c r="M105" s="4">
        <v>35</v>
      </c>
      <c r="N105" s="4" t="s">
        <v>70</v>
      </c>
      <c r="O105" s="4">
        <v>0.8</v>
      </c>
      <c r="P105" s="4">
        <v>1</v>
      </c>
      <c r="Q105" s="4">
        <v>224</v>
      </c>
      <c r="R105" s="4">
        <v>6</v>
      </c>
      <c r="S105" s="4">
        <v>7339</v>
      </c>
      <c r="T105" s="4">
        <v>0.81659999999999999</v>
      </c>
      <c r="U105" s="4">
        <v>0.81630000000000003</v>
      </c>
      <c r="V105" s="4">
        <v>0.99970000000000003</v>
      </c>
      <c r="W105" s="4" t="s">
        <v>70</v>
      </c>
      <c r="X105" s="4" t="s">
        <v>70</v>
      </c>
      <c r="Y105" s="4" t="s">
        <v>70</v>
      </c>
      <c r="Z105" s="4">
        <v>0.17380000000000001</v>
      </c>
      <c r="AA105" s="4" t="s">
        <v>508</v>
      </c>
      <c r="AB105" s="4" t="s">
        <v>70</v>
      </c>
      <c r="AC105" s="4">
        <v>2.1600000000000001E-2</v>
      </c>
      <c r="AD105" s="4" t="s">
        <v>167</v>
      </c>
      <c r="AE105" s="4">
        <v>530.67690000000005</v>
      </c>
      <c r="AF105" s="4">
        <v>1358.9269999999999</v>
      </c>
      <c r="AG105" s="4" t="s">
        <v>70</v>
      </c>
      <c r="AH105" s="4" t="s">
        <v>70</v>
      </c>
      <c r="AI105" s="4" t="s">
        <v>70</v>
      </c>
      <c r="AJ105" s="4" t="s">
        <v>96</v>
      </c>
      <c r="AK105" s="4" t="s">
        <v>70</v>
      </c>
      <c r="AL105" s="4" t="s">
        <v>70</v>
      </c>
      <c r="AM105" s="4" t="s">
        <v>70</v>
      </c>
      <c r="AN105" s="4" t="s">
        <v>70</v>
      </c>
      <c r="AO105" s="4" t="s">
        <v>70</v>
      </c>
      <c r="AP105" s="4" t="s">
        <v>70</v>
      </c>
      <c r="AQ105" s="4" t="s">
        <v>70</v>
      </c>
      <c r="AR105" s="4" t="s">
        <v>70</v>
      </c>
      <c r="AS105" s="4" t="s">
        <v>70</v>
      </c>
      <c r="AT105" s="4" t="s">
        <v>70</v>
      </c>
      <c r="AU105" s="4" t="s">
        <v>70</v>
      </c>
      <c r="AV105" s="4" t="s">
        <v>70</v>
      </c>
      <c r="AW105" s="4" t="s">
        <v>70</v>
      </c>
      <c r="AX105" s="4" t="s">
        <v>70</v>
      </c>
      <c r="AY105" s="4" t="s">
        <v>70</v>
      </c>
      <c r="AZ105" s="4" t="s">
        <v>70</v>
      </c>
      <c r="BA105" s="4" t="s">
        <v>70</v>
      </c>
      <c r="BB105" s="4" t="s">
        <v>70</v>
      </c>
      <c r="BC105" s="4" t="s">
        <v>70</v>
      </c>
      <c r="BD105" s="4" t="s">
        <v>70</v>
      </c>
      <c r="BE105" s="4" t="s">
        <v>70</v>
      </c>
      <c r="BF105" s="4">
        <v>0.01</v>
      </c>
      <c r="BG105" s="4">
        <v>0.01</v>
      </c>
      <c r="BH105" s="4">
        <v>0.01</v>
      </c>
      <c r="BI105" s="4">
        <v>478</v>
      </c>
      <c r="BJ105" s="4">
        <v>439</v>
      </c>
      <c r="BK105" s="4">
        <v>100</v>
      </c>
      <c r="BL105" s="4">
        <v>76</v>
      </c>
      <c r="BM105" s="4">
        <v>71</v>
      </c>
      <c r="BN105" s="4">
        <v>935</v>
      </c>
      <c r="BO105" s="4">
        <v>1812</v>
      </c>
      <c r="BP105" s="5" t="s">
        <v>71</v>
      </c>
      <c r="BQ105" s="4" t="s">
        <v>71</v>
      </c>
      <c r="BR105" s="4">
        <v>0</v>
      </c>
      <c r="BU105" s="4" t="s">
        <v>635</v>
      </c>
      <c r="BW105" s="4">
        <v>6511</v>
      </c>
    </row>
    <row r="106" spans="1:76">
      <c r="A106" s="4" t="s">
        <v>636</v>
      </c>
      <c r="B106" s="4">
        <v>3688</v>
      </c>
      <c r="C106" s="4">
        <v>6592</v>
      </c>
      <c r="D106" s="9">
        <v>42802.396527777775</v>
      </c>
      <c r="E106" s="9">
        <v>42848.984722222223</v>
      </c>
      <c r="F106" s="4" t="s">
        <v>632</v>
      </c>
      <c r="J106" s="4" t="s">
        <v>95</v>
      </c>
      <c r="K106" s="4" t="s">
        <v>70</v>
      </c>
      <c r="L106" s="4" t="s">
        <v>70</v>
      </c>
      <c r="M106" s="4">
        <v>35</v>
      </c>
      <c r="N106" s="4" t="s">
        <v>70</v>
      </c>
      <c r="O106" s="4">
        <v>0.8</v>
      </c>
      <c r="P106" s="4">
        <v>1</v>
      </c>
      <c r="Q106" s="4">
        <v>224</v>
      </c>
      <c r="R106" s="4">
        <v>6</v>
      </c>
      <c r="S106" s="4">
        <v>7339</v>
      </c>
      <c r="T106" s="4">
        <v>0.88229999999999997</v>
      </c>
      <c r="U106" s="4">
        <v>0.88200000000000001</v>
      </c>
      <c r="V106" s="4">
        <v>0.99970000000000003</v>
      </c>
      <c r="W106" s="4" t="s">
        <v>70</v>
      </c>
      <c r="X106" s="4" t="s">
        <v>70</v>
      </c>
      <c r="Y106" s="4" t="s">
        <v>70</v>
      </c>
      <c r="Z106" s="4">
        <v>0.1817</v>
      </c>
      <c r="AA106" s="4" t="s">
        <v>167</v>
      </c>
      <c r="AB106" s="4" t="s">
        <v>70</v>
      </c>
      <c r="AC106" s="4">
        <v>2.4299999999999999E-2</v>
      </c>
      <c r="AD106" s="4" t="s">
        <v>167</v>
      </c>
      <c r="AE106" s="4">
        <v>573.2319</v>
      </c>
      <c r="AF106" s="4">
        <v>1387.114</v>
      </c>
      <c r="AG106" s="4" t="s">
        <v>70</v>
      </c>
      <c r="AH106" s="4" t="s">
        <v>70</v>
      </c>
      <c r="AI106" s="4" t="s">
        <v>70</v>
      </c>
      <c r="AJ106" s="4" t="s">
        <v>96</v>
      </c>
      <c r="AK106" s="4" t="s">
        <v>70</v>
      </c>
      <c r="AL106" s="4" t="s">
        <v>70</v>
      </c>
      <c r="AM106" s="4" t="s">
        <v>70</v>
      </c>
      <c r="AN106" s="4" t="s">
        <v>70</v>
      </c>
      <c r="AO106" s="4" t="s">
        <v>70</v>
      </c>
      <c r="AP106" s="4" t="s">
        <v>70</v>
      </c>
      <c r="AQ106" s="4" t="s">
        <v>70</v>
      </c>
      <c r="AR106" s="4" t="s">
        <v>70</v>
      </c>
      <c r="AS106" s="4" t="s">
        <v>70</v>
      </c>
      <c r="AT106" s="4" t="s">
        <v>70</v>
      </c>
      <c r="AU106" s="4" t="s">
        <v>70</v>
      </c>
      <c r="AV106" s="4" t="s">
        <v>70</v>
      </c>
      <c r="AW106" s="4" t="s">
        <v>70</v>
      </c>
      <c r="AX106" s="4" t="s">
        <v>70</v>
      </c>
      <c r="AY106" s="4" t="s">
        <v>70</v>
      </c>
      <c r="AZ106" s="4" t="s">
        <v>70</v>
      </c>
      <c r="BA106" s="4" t="s">
        <v>70</v>
      </c>
      <c r="BB106" s="4" t="s">
        <v>70</v>
      </c>
      <c r="BC106" s="4" t="s">
        <v>70</v>
      </c>
      <c r="BD106" s="4" t="s">
        <v>70</v>
      </c>
      <c r="BE106" s="4" t="s">
        <v>70</v>
      </c>
      <c r="BF106" s="4">
        <v>0.01</v>
      </c>
      <c r="BG106" s="4">
        <v>0.01</v>
      </c>
      <c r="BH106" s="4">
        <v>0.01</v>
      </c>
      <c r="BI106" s="4">
        <v>482</v>
      </c>
      <c r="BJ106" s="4">
        <v>431</v>
      </c>
      <c r="BK106" s="4">
        <v>100</v>
      </c>
      <c r="BL106" s="4">
        <v>36</v>
      </c>
      <c r="BM106" s="4">
        <v>89</v>
      </c>
      <c r="BN106" s="4">
        <v>906</v>
      </c>
      <c r="BO106" s="4">
        <v>1812</v>
      </c>
      <c r="BP106" s="5" t="s">
        <v>71</v>
      </c>
      <c r="BQ106" s="4" t="s">
        <v>71</v>
      </c>
      <c r="BR106" s="4">
        <v>0</v>
      </c>
      <c r="BU106" s="4" t="s">
        <v>639</v>
      </c>
      <c r="BW106" s="4">
        <v>6511</v>
      </c>
    </row>
    <row r="107" spans="1:76">
      <c r="A107" s="4" t="s">
        <v>640</v>
      </c>
      <c r="B107" s="4">
        <v>3689</v>
      </c>
      <c r="C107" s="4">
        <v>6593</v>
      </c>
      <c r="D107" s="9">
        <v>42802.396527777775</v>
      </c>
      <c r="E107" s="9">
        <v>42848.997916666667</v>
      </c>
      <c r="F107" s="4" t="s">
        <v>632</v>
      </c>
      <c r="J107" s="4" t="s">
        <v>95</v>
      </c>
      <c r="K107" s="4" t="s">
        <v>70</v>
      </c>
      <c r="L107" s="4" t="s">
        <v>70</v>
      </c>
      <c r="M107" s="4">
        <v>35</v>
      </c>
      <c r="N107" s="4" t="s">
        <v>70</v>
      </c>
      <c r="O107" s="4">
        <v>0.8</v>
      </c>
      <c r="P107" s="4">
        <v>1</v>
      </c>
      <c r="Q107" s="4">
        <v>224</v>
      </c>
      <c r="R107" s="4">
        <v>6</v>
      </c>
      <c r="S107" s="4">
        <v>7339</v>
      </c>
      <c r="T107" s="4">
        <v>0.82210000000000005</v>
      </c>
      <c r="U107" s="4">
        <v>0.82150000000000001</v>
      </c>
      <c r="V107" s="4">
        <v>0.99919999999999998</v>
      </c>
      <c r="W107" s="4" t="s">
        <v>70</v>
      </c>
      <c r="X107" s="4" t="s">
        <v>70</v>
      </c>
      <c r="Y107" s="4" t="s">
        <v>70</v>
      </c>
      <c r="Z107" s="4">
        <v>0.17979999999999999</v>
      </c>
      <c r="AA107" s="4" t="s">
        <v>167</v>
      </c>
      <c r="AB107" s="4" t="s">
        <v>70</v>
      </c>
      <c r="AC107" s="4">
        <v>1.95E-2</v>
      </c>
      <c r="AD107" s="4" t="s">
        <v>167</v>
      </c>
      <c r="AE107" s="4">
        <v>585.41020000000003</v>
      </c>
      <c r="AF107" s="4">
        <v>1378.7670000000001</v>
      </c>
      <c r="AG107" s="4" t="s">
        <v>70</v>
      </c>
      <c r="AH107" s="4" t="s">
        <v>70</v>
      </c>
      <c r="AI107" s="4" t="s">
        <v>70</v>
      </c>
      <c r="AJ107" s="4" t="s">
        <v>96</v>
      </c>
      <c r="AK107" s="4" t="s">
        <v>70</v>
      </c>
      <c r="AL107" s="4" t="s">
        <v>70</v>
      </c>
      <c r="AM107" s="4" t="s">
        <v>70</v>
      </c>
      <c r="AN107" s="4" t="s">
        <v>70</v>
      </c>
      <c r="AO107" s="4" t="s">
        <v>70</v>
      </c>
      <c r="AP107" s="4" t="s">
        <v>70</v>
      </c>
      <c r="AQ107" s="4" t="s">
        <v>70</v>
      </c>
      <c r="AR107" s="4" t="s">
        <v>70</v>
      </c>
      <c r="AS107" s="4" t="s">
        <v>70</v>
      </c>
      <c r="AT107" s="4" t="s">
        <v>70</v>
      </c>
      <c r="AU107" s="4" t="s">
        <v>70</v>
      </c>
      <c r="AV107" s="4" t="s">
        <v>70</v>
      </c>
      <c r="AW107" s="4" t="s">
        <v>70</v>
      </c>
      <c r="AX107" s="4" t="s">
        <v>70</v>
      </c>
      <c r="AY107" s="4" t="s">
        <v>70</v>
      </c>
      <c r="AZ107" s="4" t="s">
        <v>70</v>
      </c>
      <c r="BA107" s="4" t="s">
        <v>70</v>
      </c>
      <c r="BB107" s="4" t="s">
        <v>70</v>
      </c>
      <c r="BC107" s="4" t="s">
        <v>70</v>
      </c>
      <c r="BD107" s="4" t="s">
        <v>70</v>
      </c>
      <c r="BE107" s="4" t="s">
        <v>70</v>
      </c>
      <c r="BF107" s="4">
        <v>0.01</v>
      </c>
      <c r="BG107" s="4">
        <v>0.01</v>
      </c>
      <c r="BH107" s="4">
        <v>0.01</v>
      </c>
      <c r="BI107" s="4">
        <v>479</v>
      </c>
      <c r="BJ107" s="4">
        <v>346</v>
      </c>
      <c r="BK107" s="4">
        <v>100</v>
      </c>
      <c r="BL107" s="4">
        <v>40</v>
      </c>
      <c r="BM107" s="4">
        <v>100</v>
      </c>
      <c r="BN107" s="4">
        <v>938</v>
      </c>
      <c r="BO107" s="4">
        <v>1812</v>
      </c>
      <c r="BP107" s="5" t="s">
        <v>71</v>
      </c>
      <c r="BQ107" s="4" t="s">
        <v>71</v>
      </c>
      <c r="BR107" s="4">
        <v>0</v>
      </c>
      <c r="BU107" s="4" t="s">
        <v>643</v>
      </c>
      <c r="BW107" s="4">
        <v>6511</v>
      </c>
    </row>
    <row r="108" spans="1:76">
      <c r="A108" s="4" t="s">
        <v>644</v>
      </c>
      <c r="B108" s="4">
        <v>3690</v>
      </c>
      <c r="C108" s="4">
        <v>6594</v>
      </c>
      <c r="D108" s="9">
        <v>42802.396527777775</v>
      </c>
      <c r="E108" s="9">
        <v>42849.012499999997</v>
      </c>
      <c r="F108" s="4" t="s">
        <v>632</v>
      </c>
      <c r="J108" s="4" t="s">
        <v>95</v>
      </c>
      <c r="K108" s="4" t="s">
        <v>70</v>
      </c>
      <c r="L108" s="4" t="s">
        <v>70</v>
      </c>
      <c r="M108" s="4">
        <v>35</v>
      </c>
      <c r="N108" s="4" t="s">
        <v>70</v>
      </c>
      <c r="O108" s="4">
        <v>0.8</v>
      </c>
      <c r="P108" s="4">
        <v>1</v>
      </c>
      <c r="Q108" s="4">
        <v>224</v>
      </c>
      <c r="R108" s="4">
        <v>6</v>
      </c>
      <c r="S108" s="4">
        <v>7339</v>
      </c>
      <c r="T108" s="4">
        <v>0.80159999999999998</v>
      </c>
      <c r="U108" s="4">
        <v>0.80159999999999998</v>
      </c>
      <c r="V108" s="4">
        <v>1</v>
      </c>
      <c r="W108" s="4" t="s">
        <v>70</v>
      </c>
      <c r="X108" s="4" t="s">
        <v>70</v>
      </c>
      <c r="Y108" s="4" t="s">
        <v>70</v>
      </c>
      <c r="Z108" s="4">
        <v>0.16919999999999999</v>
      </c>
      <c r="AA108" s="4">
        <v>0</v>
      </c>
      <c r="AB108" s="4" t="s">
        <v>70</v>
      </c>
      <c r="AC108" s="4">
        <v>2.5100000000000001E-2</v>
      </c>
      <c r="AD108" s="4">
        <v>0</v>
      </c>
      <c r="AE108" s="4">
        <v>540.52890000000002</v>
      </c>
      <c r="AF108" s="4">
        <v>1396.693</v>
      </c>
      <c r="AG108" s="4" t="s">
        <v>70</v>
      </c>
      <c r="AH108" s="4" t="s">
        <v>70</v>
      </c>
      <c r="AI108" s="4" t="s">
        <v>70</v>
      </c>
      <c r="AJ108" s="4" t="s">
        <v>96</v>
      </c>
      <c r="AK108" s="4" t="s">
        <v>70</v>
      </c>
      <c r="AL108" s="4" t="s">
        <v>70</v>
      </c>
      <c r="AM108" s="4" t="s">
        <v>70</v>
      </c>
      <c r="AN108" s="4" t="s">
        <v>70</v>
      </c>
      <c r="AO108" s="4" t="s">
        <v>70</v>
      </c>
      <c r="AP108" s="4" t="s">
        <v>70</v>
      </c>
      <c r="AQ108" s="4" t="s">
        <v>70</v>
      </c>
      <c r="AR108" s="4" t="s">
        <v>70</v>
      </c>
      <c r="AS108" s="4" t="s">
        <v>70</v>
      </c>
      <c r="AT108" s="4" t="s">
        <v>70</v>
      </c>
      <c r="AU108" s="4" t="s">
        <v>70</v>
      </c>
      <c r="AV108" s="4" t="s">
        <v>70</v>
      </c>
      <c r="AW108" s="4" t="s">
        <v>70</v>
      </c>
      <c r="AX108" s="4" t="s">
        <v>70</v>
      </c>
      <c r="AY108" s="4" t="s">
        <v>70</v>
      </c>
      <c r="AZ108" s="4" t="s">
        <v>70</v>
      </c>
      <c r="BA108" s="4" t="s">
        <v>70</v>
      </c>
      <c r="BB108" s="4" t="s">
        <v>70</v>
      </c>
      <c r="BC108" s="4" t="s">
        <v>70</v>
      </c>
      <c r="BD108" s="4" t="s">
        <v>70</v>
      </c>
      <c r="BE108" s="4" t="s">
        <v>70</v>
      </c>
      <c r="BF108" s="4">
        <v>0.01</v>
      </c>
      <c r="BG108" s="4">
        <v>0.01</v>
      </c>
      <c r="BH108" s="4">
        <v>0.01</v>
      </c>
      <c r="BI108" s="4">
        <v>429</v>
      </c>
      <c r="BJ108" s="4">
        <v>428</v>
      </c>
      <c r="BK108" s="4">
        <v>100</v>
      </c>
      <c r="BL108" s="4">
        <v>63</v>
      </c>
      <c r="BM108" s="4">
        <v>99</v>
      </c>
      <c r="BN108" s="4">
        <v>938</v>
      </c>
      <c r="BO108" s="4">
        <v>1812</v>
      </c>
      <c r="BP108" s="5" t="s">
        <v>71</v>
      </c>
      <c r="BQ108" s="4" t="s">
        <v>71</v>
      </c>
      <c r="BR108" s="4">
        <v>0</v>
      </c>
      <c r="BU108" s="4" t="s">
        <v>647</v>
      </c>
      <c r="BW108" s="4">
        <v>6511</v>
      </c>
    </row>
    <row r="109" spans="1:76">
      <c r="A109" s="4" t="s">
        <v>648</v>
      </c>
      <c r="B109" s="4">
        <v>3691</v>
      </c>
      <c r="C109" s="4">
        <v>6595</v>
      </c>
      <c r="D109" s="9">
        <v>42802.396527777775</v>
      </c>
      <c r="E109" s="9">
        <v>42849.023611111108</v>
      </c>
      <c r="F109" s="4" t="s">
        <v>632</v>
      </c>
      <c r="J109" s="4" t="s">
        <v>95</v>
      </c>
      <c r="K109" s="4" t="s">
        <v>70</v>
      </c>
      <c r="L109" s="4" t="s">
        <v>70</v>
      </c>
      <c r="M109" s="4">
        <v>35</v>
      </c>
      <c r="N109" s="4" t="s">
        <v>70</v>
      </c>
      <c r="O109" s="4">
        <v>0.8</v>
      </c>
      <c r="P109" s="4">
        <v>1</v>
      </c>
      <c r="Q109" s="4">
        <v>224</v>
      </c>
      <c r="R109" s="4">
        <v>6</v>
      </c>
      <c r="S109" s="4">
        <v>7339</v>
      </c>
      <c r="T109" s="4">
        <v>0.79969999999999997</v>
      </c>
      <c r="U109" s="4">
        <v>0.79930000000000001</v>
      </c>
      <c r="V109" s="4">
        <v>0.99950000000000006</v>
      </c>
      <c r="W109" s="4" t="s">
        <v>70</v>
      </c>
      <c r="X109" s="4" t="s">
        <v>70</v>
      </c>
      <c r="Y109" s="4" t="s">
        <v>70</v>
      </c>
      <c r="Z109" s="4">
        <v>0.185</v>
      </c>
      <c r="AA109" s="4" t="s">
        <v>167</v>
      </c>
      <c r="AB109" s="4" t="s">
        <v>70</v>
      </c>
      <c r="AC109" s="4">
        <v>2.0899999999999998E-2</v>
      </c>
      <c r="AD109" s="4" t="s">
        <v>167</v>
      </c>
      <c r="AE109" s="4">
        <v>619.34469999999999</v>
      </c>
      <c r="AF109" s="4">
        <v>1383.9670000000001</v>
      </c>
      <c r="AG109" s="4" t="s">
        <v>70</v>
      </c>
      <c r="AH109" s="4" t="s">
        <v>70</v>
      </c>
      <c r="AI109" s="4" t="s">
        <v>70</v>
      </c>
      <c r="AJ109" s="4" t="s">
        <v>96</v>
      </c>
      <c r="AK109" s="4" t="s">
        <v>70</v>
      </c>
      <c r="AL109" s="4" t="s">
        <v>70</v>
      </c>
      <c r="AM109" s="4" t="s">
        <v>70</v>
      </c>
      <c r="AN109" s="4" t="s">
        <v>70</v>
      </c>
      <c r="AO109" s="4" t="s">
        <v>70</v>
      </c>
      <c r="AP109" s="4" t="s">
        <v>70</v>
      </c>
      <c r="AQ109" s="4" t="s">
        <v>70</v>
      </c>
      <c r="AR109" s="4" t="s">
        <v>70</v>
      </c>
      <c r="AS109" s="4" t="s">
        <v>70</v>
      </c>
      <c r="AT109" s="4" t="s">
        <v>70</v>
      </c>
      <c r="AU109" s="4" t="s">
        <v>70</v>
      </c>
      <c r="AV109" s="4" t="s">
        <v>70</v>
      </c>
      <c r="AW109" s="4" t="s">
        <v>70</v>
      </c>
      <c r="AX109" s="4" t="s">
        <v>70</v>
      </c>
      <c r="AY109" s="4" t="s">
        <v>70</v>
      </c>
      <c r="AZ109" s="4" t="s">
        <v>70</v>
      </c>
      <c r="BA109" s="4" t="s">
        <v>70</v>
      </c>
      <c r="BB109" s="4" t="s">
        <v>70</v>
      </c>
      <c r="BC109" s="4" t="s">
        <v>70</v>
      </c>
      <c r="BD109" s="4" t="s">
        <v>70</v>
      </c>
      <c r="BE109" s="4" t="s">
        <v>70</v>
      </c>
      <c r="BF109" s="4">
        <v>0.01</v>
      </c>
      <c r="BG109" s="4">
        <v>0.01</v>
      </c>
      <c r="BH109" s="4">
        <v>0.01</v>
      </c>
      <c r="BI109" s="4">
        <v>372</v>
      </c>
      <c r="BJ109" s="4">
        <v>383</v>
      </c>
      <c r="BK109" s="4">
        <v>100</v>
      </c>
      <c r="BL109" s="4">
        <v>238</v>
      </c>
      <c r="BM109" s="4">
        <v>182</v>
      </c>
      <c r="BN109" s="4">
        <v>942</v>
      </c>
      <c r="BO109" s="4">
        <v>1812</v>
      </c>
      <c r="BP109" s="5" t="s">
        <v>71</v>
      </c>
      <c r="BQ109" s="4" t="s">
        <v>71</v>
      </c>
      <c r="BR109" s="4">
        <v>0</v>
      </c>
      <c r="BU109" s="4" t="s">
        <v>651</v>
      </c>
      <c r="BW109" s="4">
        <v>6511</v>
      </c>
    </row>
    <row r="110" spans="1:76">
      <c r="A110" s="4" t="s">
        <v>534</v>
      </c>
      <c r="B110" s="4">
        <v>3692</v>
      </c>
      <c r="C110" s="4">
        <v>6596</v>
      </c>
      <c r="D110" s="9">
        <v>42802.571527777778</v>
      </c>
      <c r="E110" s="9">
        <v>42849.036805555559</v>
      </c>
      <c r="F110" s="4" t="s">
        <v>535</v>
      </c>
      <c r="J110" s="4" t="s">
        <v>95</v>
      </c>
      <c r="K110" s="4" t="s">
        <v>70</v>
      </c>
      <c r="L110" s="4" t="s">
        <v>70</v>
      </c>
      <c r="M110" s="4">
        <v>35</v>
      </c>
      <c r="N110" s="4" t="s">
        <v>70</v>
      </c>
      <c r="O110" s="4">
        <v>0.8</v>
      </c>
      <c r="P110" s="4">
        <v>1</v>
      </c>
      <c r="Q110" s="4">
        <v>224</v>
      </c>
      <c r="R110" s="4">
        <v>6</v>
      </c>
      <c r="S110" s="4">
        <v>7339</v>
      </c>
      <c r="T110" s="4">
        <v>0.90690000000000004</v>
      </c>
      <c r="U110" s="4">
        <v>0.90659999999999996</v>
      </c>
      <c r="V110" s="4">
        <v>0.99970000000000003</v>
      </c>
      <c r="W110" s="4" t="s">
        <v>70</v>
      </c>
      <c r="X110" s="4" t="s">
        <v>70</v>
      </c>
      <c r="Y110" s="4" t="s">
        <v>70</v>
      </c>
      <c r="Z110" s="4">
        <v>0.18990000000000001</v>
      </c>
      <c r="AA110" s="4" t="s">
        <v>167</v>
      </c>
      <c r="AB110" s="4" t="s">
        <v>70</v>
      </c>
      <c r="AC110" s="4">
        <v>2.2200000000000001E-2</v>
      </c>
      <c r="AD110" s="4" t="s">
        <v>167</v>
      </c>
      <c r="AE110" s="4">
        <v>590.60969999999998</v>
      </c>
      <c r="AF110" s="4">
        <v>1353.864</v>
      </c>
      <c r="AG110" s="4" t="s">
        <v>70</v>
      </c>
      <c r="AH110" s="4" t="s">
        <v>70</v>
      </c>
      <c r="AI110" s="4" t="s">
        <v>70</v>
      </c>
      <c r="AJ110" s="4" t="s">
        <v>96</v>
      </c>
      <c r="AK110" s="4" t="s">
        <v>70</v>
      </c>
      <c r="AL110" s="4" t="s">
        <v>70</v>
      </c>
      <c r="AM110" s="4" t="s">
        <v>70</v>
      </c>
      <c r="AN110" s="4" t="s">
        <v>70</v>
      </c>
      <c r="AO110" s="4" t="s">
        <v>70</v>
      </c>
      <c r="AP110" s="4" t="s">
        <v>70</v>
      </c>
      <c r="AQ110" s="4" t="s">
        <v>70</v>
      </c>
      <c r="AR110" s="4" t="s">
        <v>70</v>
      </c>
      <c r="AS110" s="4" t="s">
        <v>70</v>
      </c>
      <c r="AT110" s="4" t="s">
        <v>70</v>
      </c>
      <c r="AU110" s="4" t="s">
        <v>70</v>
      </c>
      <c r="AV110" s="4" t="s">
        <v>70</v>
      </c>
      <c r="AW110" s="4" t="s">
        <v>70</v>
      </c>
      <c r="AX110" s="4" t="s">
        <v>70</v>
      </c>
      <c r="AY110" s="4" t="s">
        <v>70</v>
      </c>
      <c r="AZ110" s="4" t="s">
        <v>70</v>
      </c>
      <c r="BA110" s="4" t="s">
        <v>70</v>
      </c>
      <c r="BB110" s="4" t="s">
        <v>70</v>
      </c>
      <c r="BC110" s="4" t="s">
        <v>70</v>
      </c>
      <c r="BD110" s="4" t="s">
        <v>70</v>
      </c>
      <c r="BE110" s="4" t="s">
        <v>70</v>
      </c>
      <c r="BF110" s="4">
        <v>0.01</v>
      </c>
      <c r="BG110" s="4">
        <v>0.01</v>
      </c>
      <c r="BH110" s="4">
        <v>0.01</v>
      </c>
      <c r="BI110" s="4">
        <v>418</v>
      </c>
      <c r="BJ110" s="4">
        <v>470</v>
      </c>
      <c r="BK110" s="4">
        <v>100</v>
      </c>
      <c r="BL110" s="4">
        <v>60</v>
      </c>
      <c r="BM110" s="4">
        <v>119</v>
      </c>
      <c r="BN110" s="4">
        <v>888</v>
      </c>
      <c r="BO110" s="4">
        <v>1812</v>
      </c>
      <c r="BP110" s="5" t="s">
        <v>71</v>
      </c>
      <c r="BQ110" s="4" t="s">
        <v>71</v>
      </c>
      <c r="BR110" s="4">
        <v>0</v>
      </c>
      <c r="BU110" s="4" t="s">
        <v>536</v>
      </c>
      <c r="BW110" s="4">
        <v>6511</v>
      </c>
    </row>
    <row r="111" spans="1:76">
      <c r="A111" s="4" t="s">
        <v>537</v>
      </c>
      <c r="B111" s="4">
        <v>3693</v>
      </c>
      <c r="C111" s="4">
        <v>6597</v>
      </c>
      <c r="D111" s="9">
        <v>42802.571527777778</v>
      </c>
      <c r="E111" s="9">
        <v>42849.050694444442</v>
      </c>
      <c r="F111" s="4" t="s">
        <v>535</v>
      </c>
      <c r="J111" s="4" t="s">
        <v>95</v>
      </c>
      <c r="K111" s="4" t="s">
        <v>70</v>
      </c>
      <c r="L111" s="4" t="s">
        <v>70</v>
      </c>
      <c r="M111" s="4">
        <v>35</v>
      </c>
      <c r="N111" s="4" t="s">
        <v>70</v>
      </c>
      <c r="O111" s="4">
        <v>0.8</v>
      </c>
      <c r="P111" s="4">
        <v>1</v>
      </c>
      <c r="Q111" s="4">
        <v>224</v>
      </c>
      <c r="R111" s="4">
        <v>6</v>
      </c>
      <c r="S111" s="4">
        <v>7339</v>
      </c>
      <c r="T111" s="4">
        <v>0.82110000000000005</v>
      </c>
      <c r="U111" s="4">
        <v>0.82110000000000005</v>
      </c>
      <c r="V111" s="4">
        <v>1</v>
      </c>
      <c r="W111" s="4" t="s">
        <v>70</v>
      </c>
      <c r="X111" s="4" t="s">
        <v>70</v>
      </c>
      <c r="Y111" s="4" t="s">
        <v>70</v>
      </c>
      <c r="Z111" s="4">
        <v>0.1802</v>
      </c>
      <c r="AA111" s="4" t="s">
        <v>167</v>
      </c>
      <c r="AB111" s="4" t="s">
        <v>70</v>
      </c>
      <c r="AC111" s="4">
        <v>2.58E-2</v>
      </c>
      <c r="AD111" s="4" t="s">
        <v>167</v>
      </c>
      <c r="AE111" s="4">
        <v>573.0951</v>
      </c>
      <c r="AF111" s="4">
        <v>1374.662</v>
      </c>
      <c r="AG111" s="4" t="s">
        <v>70</v>
      </c>
      <c r="AH111" s="4" t="s">
        <v>70</v>
      </c>
      <c r="AI111" s="4" t="s">
        <v>70</v>
      </c>
      <c r="AJ111" s="4" t="s">
        <v>96</v>
      </c>
      <c r="AK111" s="4" t="s">
        <v>70</v>
      </c>
      <c r="AL111" s="4" t="s">
        <v>70</v>
      </c>
      <c r="AM111" s="4" t="s">
        <v>70</v>
      </c>
      <c r="AN111" s="4" t="s">
        <v>70</v>
      </c>
      <c r="AO111" s="4" t="s">
        <v>70</v>
      </c>
      <c r="AP111" s="4" t="s">
        <v>70</v>
      </c>
      <c r="AQ111" s="4" t="s">
        <v>70</v>
      </c>
      <c r="AR111" s="4" t="s">
        <v>70</v>
      </c>
      <c r="AS111" s="4" t="s">
        <v>70</v>
      </c>
      <c r="AT111" s="4" t="s">
        <v>70</v>
      </c>
      <c r="AU111" s="4" t="s">
        <v>70</v>
      </c>
      <c r="AV111" s="4" t="s">
        <v>70</v>
      </c>
      <c r="AW111" s="4" t="s">
        <v>70</v>
      </c>
      <c r="AX111" s="4" t="s">
        <v>70</v>
      </c>
      <c r="AY111" s="4" t="s">
        <v>70</v>
      </c>
      <c r="AZ111" s="4" t="s">
        <v>70</v>
      </c>
      <c r="BA111" s="4" t="s">
        <v>70</v>
      </c>
      <c r="BB111" s="4" t="s">
        <v>70</v>
      </c>
      <c r="BC111" s="4" t="s">
        <v>70</v>
      </c>
      <c r="BD111" s="4" t="s">
        <v>70</v>
      </c>
      <c r="BE111" s="4" t="s">
        <v>70</v>
      </c>
      <c r="BF111" s="4">
        <v>0.01</v>
      </c>
      <c r="BG111" s="4">
        <v>0.01</v>
      </c>
      <c r="BH111" s="4">
        <v>0.01</v>
      </c>
      <c r="BI111" s="4">
        <v>478</v>
      </c>
      <c r="BJ111" s="4">
        <v>430</v>
      </c>
      <c r="BK111" s="4">
        <v>100</v>
      </c>
      <c r="BL111" s="4">
        <v>125</v>
      </c>
      <c r="BM111" s="4">
        <v>106</v>
      </c>
      <c r="BN111" s="4">
        <v>932</v>
      </c>
      <c r="BO111" s="4">
        <v>1812</v>
      </c>
      <c r="BP111" s="5" t="s">
        <v>71</v>
      </c>
      <c r="BQ111" s="4" t="s">
        <v>71</v>
      </c>
      <c r="BR111" s="4">
        <v>0</v>
      </c>
      <c r="BU111" s="4" t="s">
        <v>538</v>
      </c>
      <c r="BW111" s="4">
        <v>6511</v>
      </c>
    </row>
    <row r="112" spans="1:76">
      <c r="A112" s="4" t="s">
        <v>539</v>
      </c>
      <c r="B112" s="4">
        <v>3694</v>
      </c>
      <c r="C112" s="4">
        <v>6598</v>
      </c>
      <c r="D112" s="9">
        <v>42802.571527777778</v>
      </c>
      <c r="E112" s="9">
        <v>42849.063194444447</v>
      </c>
      <c r="F112" s="4" t="s">
        <v>535</v>
      </c>
      <c r="J112" s="4" t="s">
        <v>95</v>
      </c>
      <c r="K112" s="4" t="s">
        <v>70</v>
      </c>
      <c r="L112" s="4" t="s">
        <v>70</v>
      </c>
      <c r="M112" s="4">
        <v>35</v>
      </c>
      <c r="N112" s="4" t="s">
        <v>70</v>
      </c>
      <c r="O112" s="4">
        <v>0.8</v>
      </c>
      <c r="P112" s="4">
        <v>1</v>
      </c>
      <c r="Q112" s="4">
        <v>224</v>
      </c>
      <c r="R112" s="4">
        <v>6</v>
      </c>
      <c r="S112" s="4">
        <v>7339</v>
      </c>
      <c r="T112" s="4">
        <v>0.83189999999999997</v>
      </c>
      <c r="U112" s="4">
        <v>0.83179999999999998</v>
      </c>
      <c r="V112" s="4">
        <v>0.99990000000000001</v>
      </c>
      <c r="W112" s="4" t="s">
        <v>70</v>
      </c>
      <c r="X112" s="4" t="s">
        <v>70</v>
      </c>
      <c r="Y112" s="4" t="s">
        <v>70</v>
      </c>
      <c r="Z112" s="4">
        <v>0.18479999999999999</v>
      </c>
      <c r="AA112" s="4" t="s">
        <v>167</v>
      </c>
      <c r="AB112" s="4" t="s">
        <v>70</v>
      </c>
      <c r="AC112" s="4">
        <v>2.5499999999999998E-2</v>
      </c>
      <c r="AD112" s="4" t="s">
        <v>167</v>
      </c>
      <c r="AE112" s="4">
        <v>597.17769999999996</v>
      </c>
      <c r="AF112" s="4">
        <v>1376.3040000000001</v>
      </c>
      <c r="AG112" s="4" t="s">
        <v>70</v>
      </c>
      <c r="AH112" s="4" t="s">
        <v>70</v>
      </c>
      <c r="AI112" s="4" t="s">
        <v>70</v>
      </c>
      <c r="AJ112" s="4" t="s">
        <v>96</v>
      </c>
      <c r="AK112" s="4" t="s">
        <v>70</v>
      </c>
      <c r="AL112" s="4" t="s">
        <v>70</v>
      </c>
      <c r="AM112" s="4" t="s">
        <v>70</v>
      </c>
      <c r="AN112" s="4" t="s">
        <v>70</v>
      </c>
      <c r="AO112" s="4" t="s">
        <v>70</v>
      </c>
      <c r="AP112" s="4" t="s">
        <v>70</v>
      </c>
      <c r="AQ112" s="4" t="s">
        <v>70</v>
      </c>
      <c r="AR112" s="4" t="s">
        <v>70</v>
      </c>
      <c r="AS112" s="4" t="s">
        <v>70</v>
      </c>
      <c r="AT112" s="4" t="s">
        <v>70</v>
      </c>
      <c r="AU112" s="4" t="s">
        <v>70</v>
      </c>
      <c r="AV112" s="4" t="s">
        <v>70</v>
      </c>
      <c r="AW112" s="4" t="s">
        <v>70</v>
      </c>
      <c r="AX112" s="4" t="s">
        <v>70</v>
      </c>
      <c r="AY112" s="4" t="s">
        <v>70</v>
      </c>
      <c r="AZ112" s="4" t="s">
        <v>70</v>
      </c>
      <c r="BA112" s="4" t="s">
        <v>70</v>
      </c>
      <c r="BB112" s="4" t="s">
        <v>70</v>
      </c>
      <c r="BC112" s="4" t="s">
        <v>70</v>
      </c>
      <c r="BD112" s="4" t="s">
        <v>70</v>
      </c>
      <c r="BE112" s="4" t="s">
        <v>70</v>
      </c>
      <c r="BF112" s="4">
        <v>0.01</v>
      </c>
      <c r="BG112" s="4">
        <v>0.01</v>
      </c>
      <c r="BH112" s="4">
        <v>0.01</v>
      </c>
      <c r="BI112" s="4">
        <v>444</v>
      </c>
      <c r="BJ112" s="4">
        <v>323</v>
      </c>
      <c r="BK112" s="4">
        <v>100</v>
      </c>
      <c r="BL112" s="4">
        <v>88</v>
      </c>
      <c r="BM112" s="4">
        <v>180</v>
      </c>
      <c r="BN112" s="4">
        <v>933</v>
      </c>
      <c r="BO112" s="4">
        <v>1812</v>
      </c>
      <c r="BP112" s="5" t="s">
        <v>71</v>
      </c>
      <c r="BQ112" s="4" t="s">
        <v>71</v>
      </c>
      <c r="BR112" s="4">
        <v>0</v>
      </c>
      <c r="BU112" s="4" t="s">
        <v>540</v>
      </c>
      <c r="BW112" s="4">
        <v>6511</v>
      </c>
    </row>
    <row r="113" spans="1:75">
      <c r="A113" s="4" t="s">
        <v>541</v>
      </c>
      <c r="B113" s="4">
        <v>3695</v>
      </c>
      <c r="C113" s="4">
        <v>6599</v>
      </c>
      <c r="D113" s="9">
        <v>42802.571527777778</v>
      </c>
      <c r="E113" s="9">
        <v>42849.07708333333</v>
      </c>
      <c r="F113" s="4" t="s">
        <v>535</v>
      </c>
      <c r="J113" s="4" t="s">
        <v>95</v>
      </c>
      <c r="K113" s="4" t="s">
        <v>70</v>
      </c>
      <c r="L113" s="4" t="s">
        <v>70</v>
      </c>
      <c r="M113" s="4">
        <v>35</v>
      </c>
      <c r="N113" s="4" t="s">
        <v>70</v>
      </c>
      <c r="O113" s="4">
        <v>0.8</v>
      </c>
      <c r="P113" s="4">
        <v>1</v>
      </c>
      <c r="Q113" s="4">
        <v>224</v>
      </c>
      <c r="R113" s="4">
        <v>6</v>
      </c>
      <c r="S113" s="4">
        <v>7339</v>
      </c>
      <c r="T113" s="4">
        <v>0.82420000000000004</v>
      </c>
      <c r="U113" s="4">
        <v>0.82389999999999997</v>
      </c>
      <c r="V113" s="4">
        <v>0.99970000000000003</v>
      </c>
      <c r="W113" s="4" t="s">
        <v>70</v>
      </c>
      <c r="X113" s="4" t="s">
        <v>70</v>
      </c>
      <c r="Y113" s="4" t="s">
        <v>70</v>
      </c>
      <c r="Z113" s="4">
        <v>0.18429999999999999</v>
      </c>
      <c r="AA113" s="4" t="s">
        <v>508</v>
      </c>
      <c r="AB113" s="4" t="s">
        <v>70</v>
      </c>
      <c r="AC113" s="4">
        <v>2.3400000000000001E-2</v>
      </c>
      <c r="AD113" s="4" t="s">
        <v>167</v>
      </c>
      <c r="AE113" s="4">
        <v>600.59860000000003</v>
      </c>
      <c r="AF113" s="4">
        <v>1386.1559999999999</v>
      </c>
      <c r="AG113" s="4" t="s">
        <v>70</v>
      </c>
      <c r="AH113" s="4" t="s">
        <v>70</v>
      </c>
      <c r="AI113" s="4" t="s">
        <v>70</v>
      </c>
      <c r="AJ113" s="4" t="s">
        <v>96</v>
      </c>
      <c r="AK113" s="4" t="s">
        <v>70</v>
      </c>
      <c r="AL113" s="4" t="s">
        <v>70</v>
      </c>
      <c r="AM113" s="4" t="s">
        <v>70</v>
      </c>
      <c r="AN113" s="4" t="s">
        <v>70</v>
      </c>
      <c r="AO113" s="4" t="s">
        <v>70</v>
      </c>
      <c r="AP113" s="4" t="s">
        <v>70</v>
      </c>
      <c r="AQ113" s="4" t="s">
        <v>70</v>
      </c>
      <c r="AR113" s="4" t="s">
        <v>70</v>
      </c>
      <c r="AS113" s="4" t="s">
        <v>70</v>
      </c>
      <c r="AT113" s="4" t="s">
        <v>70</v>
      </c>
      <c r="AU113" s="4" t="s">
        <v>70</v>
      </c>
      <c r="AV113" s="4" t="s">
        <v>70</v>
      </c>
      <c r="AW113" s="4" t="s">
        <v>70</v>
      </c>
      <c r="AX113" s="4" t="s">
        <v>70</v>
      </c>
      <c r="AY113" s="4" t="s">
        <v>70</v>
      </c>
      <c r="AZ113" s="4" t="s">
        <v>70</v>
      </c>
      <c r="BA113" s="4" t="s">
        <v>70</v>
      </c>
      <c r="BB113" s="4" t="s">
        <v>70</v>
      </c>
      <c r="BC113" s="4" t="s">
        <v>70</v>
      </c>
      <c r="BD113" s="4" t="s">
        <v>70</v>
      </c>
      <c r="BE113" s="4" t="s">
        <v>70</v>
      </c>
      <c r="BF113" s="4">
        <v>0.01</v>
      </c>
      <c r="BG113" s="4">
        <v>0.01</v>
      </c>
      <c r="BH113" s="4">
        <v>0.01</v>
      </c>
      <c r="BI113" s="4">
        <v>485</v>
      </c>
      <c r="BJ113" s="4">
        <v>409</v>
      </c>
      <c r="BK113" s="4">
        <v>100</v>
      </c>
      <c r="BL113" s="4">
        <v>65</v>
      </c>
      <c r="BM113" s="4">
        <v>128</v>
      </c>
      <c r="BN113" s="4">
        <v>919</v>
      </c>
      <c r="BO113" s="4">
        <v>1812</v>
      </c>
      <c r="BP113" s="5" t="s">
        <v>71</v>
      </c>
      <c r="BQ113" s="4" t="s">
        <v>71</v>
      </c>
      <c r="BR113" s="4">
        <v>0</v>
      </c>
      <c r="BU113" s="4" t="s">
        <v>542</v>
      </c>
      <c r="BW113" s="4">
        <v>6511</v>
      </c>
    </row>
    <row r="114" spans="1:75">
      <c r="A114" s="4" t="s">
        <v>543</v>
      </c>
      <c r="B114" s="4">
        <v>3696</v>
      </c>
      <c r="C114" s="4">
        <v>6600</v>
      </c>
      <c r="D114" s="9">
        <v>42802.571527777778</v>
      </c>
      <c r="E114" s="9">
        <v>42849.099305555559</v>
      </c>
      <c r="F114" s="4" t="s">
        <v>535</v>
      </c>
      <c r="J114" s="4" t="s">
        <v>95</v>
      </c>
      <c r="K114" s="4" t="s">
        <v>70</v>
      </c>
      <c r="L114" s="4" t="s">
        <v>70</v>
      </c>
      <c r="M114" s="4">
        <v>35</v>
      </c>
      <c r="N114" s="4" t="s">
        <v>70</v>
      </c>
      <c r="O114" s="4">
        <v>0.8</v>
      </c>
      <c r="P114" s="4">
        <v>1</v>
      </c>
      <c r="Q114" s="4">
        <v>224</v>
      </c>
      <c r="R114" s="4">
        <v>6</v>
      </c>
      <c r="S114" s="4">
        <v>7339</v>
      </c>
      <c r="T114" s="4">
        <v>0.75509999999999999</v>
      </c>
      <c r="U114" s="4">
        <v>0.75470000000000004</v>
      </c>
      <c r="V114" s="4">
        <v>0.99939999999999996</v>
      </c>
      <c r="W114" s="4" t="s">
        <v>70</v>
      </c>
      <c r="X114" s="4" t="s">
        <v>70</v>
      </c>
      <c r="Y114" s="4" t="s">
        <v>70</v>
      </c>
      <c r="Z114" s="4">
        <v>0.17130000000000001</v>
      </c>
      <c r="AA114" s="4" t="s">
        <v>167</v>
      </c>
      <c r="AB114" s="4" t="s">
        <v>70</v>
      </c>
      <c r="AC114" s="4">
        <v>2.23E-2</v>
      </c>
      <c r="AD114" s="4" t="s">
        <v>167</v>
      </c>
      <c r="AE114" s="4">
        <v>571.45309999999995</v>
      </c>
      <c r="AF114" s="4">
        <v>1364.9469999999999</v>
      </c>
      <c r="AG114" s="4" t="s">
        <v>70</v>
      </c>
      <c r="AH114" s="4" t="s">
        <v>70</v>
      </c>
      <c r="AI114" s="4" t="s">
        <v>70</v>
      </c>
      <c r="AJ114" s="4" t="s">
        <v>96</v>
      </c>
      <c r="AK114" s="4" t="s">
        <v>70</v>
      </c>
      <c r="AL114" s="4" t="s">
        <v>70</v>
      </c>
      <c r="AM114" s="4" t="s">
        <v>70</v>
      </c>
      <c r="AN114" s="4" t="s">
        <v>70</v>
      </c>
      <c r="AO114" s="4" t="s">
        <v>70</v>
      </c>
      <c r="AP114" s="4" t="s">
        <v>70</v>
      </c>
      <c r="AQ114" s="4" t="s">
        <v>70</v>
      </c>
      <c r="AR114" s="4" t="s">
        <v>70</v>
      </c>
      <c r="AS114" s="4" t="s">
        <v>70</v>
      </c>
      <c r="AT114" s="4" t="s">
        <v>70</v>
      </c>
      <c r="AU114" s="4" t="s">
        <v>70</v>
      </c>
      <c r="AV114" s="4" t="s">
        <v>70</v>
      </c>
      <c r="AW114" s="4" t="s">
        <v>70</v>
      </c>
      <c r="AX114" s="4" t="s">
        <v>70</v>
      </c>
      <c r="AY114" s="4" t="s">
        <v>70</v>
      </c>
      <c r="AZ114" s="4" t="s">
        <v>70</v>
      </c>
      <c r="BA114" s="4" t="s">
        <v>70</v>
      </c>
      <c r="BB114" s="4" t="s">
        <v>70</v>
      </c>
      <c r="BC114" s="4" t="s">
        <v>70</v>
      </c>
      <c r="BD114" s="4" t="s">
        <v>70</v>
      </c>
      <c r="BE114" s="4" t="s">
        <v>70</v>
      </c>
      <c r="BF114" s="4">
        <v>0.01</v>
      </c>
      <c r="BG114" s="4">
        <v>0.01</v>
      </c>
      <c r="BH114" s="4">
        <v>0.01</v>
      </c>
      <c r="BI114" s="4">
        <v>429</v>
      </c>
      <c r="BJ114" s="4">
        <v>394</v>
      </c>
      <c r="BK114" s="4">
        <v>100</v>
      </c>
      <c r="BL114" s="4">
        <v>232</v>
      </c>
      <c r="BM114" s="4">
        <v>137</v>
      </c>
      <c r="BN114" s="4">
        <v>923</v>
      </c>
      <c r="BO114" s="4">
        <v>1812</v>
      </c>
      <c r="BP114" s="5" t="s">
        <v>71</v>
      </c>
      <c r="BQ114" s="4" t="s">
        <v>71</v>
      </c>
      <c r="BR114" s="4">
        <v>0</v>
      </c>
      <c r="BU114" s="4" t="s">
        <v>544</v>
      </c>
      <c r="BW114" s="4">
        <v>6511</v>
      </c>
    </row>
    <row r="115" spans="1:75">
      <c r="A115" s="4" t="s">
        <v>545</v>
      </c>
      <c r="B115" s="4">
        <v>3697</v>
      </c>
      <c r="C115" s="4">
        <v>6601</v>
      </c>
      <c r="D115" s="9">
        <v>42802.731944444444</v>
      </c>
      <c r="E115" s="9">
        <v>42849.112500000003</v>
      </c>
      <c r="F115" s="4" t="s">
        <v>546</v>
      </c>
      <c r="J115" s="4" t="s">
        <v>95</v>
      </c>
      <c r="K115" s="4" t="s">
        <v>70</v>
      </c>
      <c r="L115" s="4" t="s">
        <v>70</v>
      </c>
      <c r="M115" s="4">
        <v>35</v>
      </c>
      <c r="N115" s="4" t="s">
        <v>70</v>
      </c>
      <c r="O115" s="4">
        <v>0.8</v>
      </c>
      <c r="P115" s="4">
        <v>1</v>
      </c>
      <c r="Q115" s="4">
        <v>224</v>
      </c>
      <c r="R115" s="4">
        <v>6</v>
      </c>
      <c r="S115" s="4">
        <v>7339</v>
      </c>
      <c r="T115" s="4">
        <v>0.91479999999999995</v>
      </c>
      <c r="U115" s="4">
        <v>0.91420000000000001</v>
      </c>
      <c r="V115" s="4">
        <v>0.99939999999999996</v>
      </c>
      <c r="W115" s="4" t="s">
        <v>70</v>
      </c>
      <c r="X115" s="4" t="s">
        <v>70</v>
      </c>
      <c r="Y115" s="4" t="s">
        <v>70</v>
      </c>
      <c r="Z115" s="4">
        <v>0.1966</v>
      </c>
      <c r="AA115" s="4" t="s">
        <v>508</v>
      </c>
      <c r="AB115" s="4" t="s">
        <v>70</v>
      </c>
      <c r="AC115" s="4">
        <v>2.0500000000000001E-2</v>
      </c>
      <c r="AD115" s="4" t="s">
        <v>167</v>
      </c>
      <c r="AE115" s="4">
        <v>607.98749999999995</v>
      </c>
      <c r="AF115" s="4">
        <v>1359.4739999999999</v>
      </c>
      <c r="AG115" s="4" t="s">
        <v>70</v>
      </c>
      <c r="AH115" s="4" t="s">
        <v>70</v>
      </c>
      <c r="AI115" s="4" t="s">
        <v>70</v>
      </c>
      <c r="AJ115" s="4" t="s">
        <v>96</v>
      </c>
      <c r="AK115" s="4" t="s">
        <v>70</v>
      </c>
      <c r="AL115" s="4" t="s">
        <v>70</v>
      </c>
      <c r="AM115" s="4" t="s">
        <v>70</v>
      </c>
      <c r="AN115" s="4" t="s">
        <v>70</v>
      </c>
      <c r="AO115" s="4" t="s">
        <v>70</v>
      </c>
      <c r="AP115" s="4" t="s">
        <v>70</v>
      </c>
      <c r="AQ115" s="4" t="s">
        <v>70</v>
      </c>
      <c r="AR115" s="4" t="s">
        <v>70</v>
      </c>
      <c r="AS115" s="4" t="s">
        <v>70</v>
      </c>
      <c r="AT115" s="4" t="s">
        <v>70</v>
      </c>
      <c r="AU115" s="4" t="s">
        <v>70</v>
      </c>
      <c r="AV115" s="4" t="s">
        <v>70</v>
      </c>
      <c r="AW115" s="4" t="s">
        <v>70</v>
      </c>
      <c r="AX115" s="4" t="s">
        <v>70</v>
      </c>
      <c r="AY115" s="4" t="s">
        <v>70</v>
      </c>
      <c r="AZ115" s="4" t="s">
        <v>70</v>
      </c>
      <c r="BA115" s="4" t="s">
        <v>70</v>
      </c>
      <c r="BB115" s="4" t="s">
        <v>70</v>
      </c>
      <c r="BC115" s="4" t="s">
        <v>70</v>
      </c>
      <c r="BD115" s="4" t="s">
        <v>70</v>
      </c>
      <c r="BE115" s="4" t="s">
        <v>70</v>
      </c>
      <c r="BF115" s="4">
        <v>0.01</v>
      </c>
      <c r="BG115" s="4">
        <v>0.01</v>
      </c>
      <c r="BH115" s="4">
        <v>0.01</v>
      </c>
      <c r="BI115" s="4">
        <v>428</v>
      </c>
      <c r="BJ115" s="4">
        <v>397</v>
      </c>
      <c r="BK115" s="4">
        <v>100</v>
      </c>
      <c r="BL115" s="4">
        <v>100</v>
      </c>
      <c r="BM115" s="4">
        <v>103</v>
      </c>
      <c r="BN115" s="4">
        <v>899</v>
      </c>
      <c r="BO115" s="4">
        <v>1812</v>
      </c>
      <c r="BP115" s="5" t="s">
        <v>71</v>
      </c>
      <c r="BQ115" s="4" t="s">
        <v>71</v>
      </c>
      <c r="BR115" s="4">
        <v>0</v>
      </c>
      <c r="BU115" s="4" t="s">
        <v>547</v>
      </c>
      <c r="BW115" s="4">
        <v>6511</v>
      </c>
    </row>
    <row r="116" spans="1:75">
      <c r="A116" s="4" t="s">
        <v>548</v>
      </c>
      <c r="B116" s="4">
        <v>3698</v>
      </c>
      <c r="C116" s="4">
        <v>6602</v>
      </c>
      <c r="D116" s="9">
        <v>42802.731944444444</v>
      </c>
      <c r="E116" s="9">
        <v>42849.125694444447</v>
      </c>
      <c r="F116" s="4" t="s">
        <v>546</v>
      </c>
      <c r="J116" s="4" t="s">
        <v>95</v>
      </c>
      <c r="K116" s="4" t="s">
        <v>70</v>
      </c>
      <c r="L116" s="4" t="s">
        <v>70</v>
      </c>
      <c r="M116" s="4">
        <v>35</v>
      </c>
      <c r="N116" s="4" t="s">
        <v>70</v>
      </c>
      <c r="O116" s="4">
        <v>0.8</v>
      </c>
      <c r="P116" s="4">
        <v>1</v>
      </c>
      <c r="Q116" s="4">
        <v>224</v>
      </c>
      <c r="R116" s="4">
        <v>6</v>
      </c>
      <c r="S116" s="4">
        <v>7339</v>
      </c>
      <c r="T116" s="4">
        <v>0.78659999999999997</v>
      </c>
      <c r="U116" s="4">
        <v>0.78649999999999998</v>
      </c>
      <c r="V116" s="4">
        <v>0.99980000000000002</v>
      </c>
      <c r="W116" s="4" t="s">
        <v>70</v>
      </c>
      <c r="X116" s="4" t="s">
        <v>70</v>
      </c>
      <c r="Y116" s="4" t="s">
        <v>70</v>
      </c>
      <c r="Z116" s="4">
        <v>0.183</v>
      </c>
      <c r="AA116" s="4" t="s">
        <v>508</v>
      </c>
      <c r="AB116" s="4" t="s">
        <v>70</v>
      </c>
      <c r="AC116" s="4">
        <v>2.24E-2</v>
      </c>
      <c r="AD116" s="4" t="s">
        <v>167</v>
      </c>
      <c r="AE116" s="4">
        <v>624.95479999999998</v>
      </c>
      <c r="AF116" s="4">
        <v>1382.5989999999999</v>
      </c>
      <c r="AG116" s="4" t="s">
        <v>70</v>
      </c>
      <c r="AH116" s="4" t="s">
        <v>70</v>
      </c>
      <c r="AI116" s="4" t="s">
        <v>70</v>
      </c>
      <c r="AJ116" s="4" t="s">
        <v>96</v>
      </c>
      <c r="AK116" s="4" t="s">
        <v>70</v>
      </c>
      <c r="AL116" s="4" t="s">
        <v>70</v>
      </c>
      <c r="AM116" s="4" t="s">
        <v>70</v>
      </c>
      <c r="AN116" s="4" t="s">
        <v>70</v>
      </c>
      <c r="AO116" s="4" t="s">
        <v>70</v>
      </c>
      <c r="AP116" s="4" t="s">
        <v>70</v>
      </c>
      <c r="AQ116" s="4" t="s">
        <v>70</v>
      </c>
      <c r="AR116" s="4" t="s">
        <v>70</v>
      </c>
      <c r="AS116" s="4" t="s">
        <v>70</v>
      </c>
      <c r="AT116" s="4" t="s">
        <v>70</v>
      </c>
      <c r="AU116" s="4" t="s">
        <v>70</v>
      </c>
      <c r="AV116" s="4" t="s">
        <v>70</v>
      </c>
      <c r="AW116" s="4" t="s">
        <v>70</v>
      </c>
      <c r="AX116" s="4" t="s">
        <v>70</v>
      </c>
      <c r="AY116" s="4" t="s">
        <v>70</v>
      </c>
      <c r="AZ116" s="4" t="s">
        <v>70</v>
      </c>
      <c r="BA116" s="4" t="s">
        <v>70</v>
      </c>
      <c r="BB116" s="4" t="s">
        <v>70</v>
      </c>
      <c r="BC116" s="4" t="s">
        <v>70</v>
      </c>
      <c r="BD116" s="4" t="s">
        <v>70</v>
      </c>
      <c r="BE116" s="4" t="s">
        <v>70</v>
      </c>
      <c r="BF116" s="4">
        <v>0.01</v>
      </c>
      <c r="BG116" s="4">
        <v>0.01</v>
      </c>
      <c r="BH116" s="4">
        <v>0.01</v>
      </c>
      <c r="BI116" s="4">
        <v>403</v>
      </c>
      <c r="BJ116" s="4">
        <v>401</v>
      </c>
      <c r="BK116" s="4">
        <v>100</v>
      </c>
      <c r="BL116" s="4">
        <v>148</v>
      </c>
      <c r="BM116" s="4">
        <v>159</v>
      </c>
      <c r="BN116" s="4">
        <v>931</v>
      </c>
      <c r="BO116" s="4">
        <v>1812</v>
      </c>
      <c r="BP116" s="5" t="s">
        <v>71</v>
      </c>
      <c r="BQ116" s="4" t="s">
        <v>71</v>
      </c>
      <c r="BR116" s="4">
        <v>0</v>
      </c>
      <c r="BU116" s="4" t="s">
        <v>549</v>
      </c>
      <c r="BW116" s="4">
        <v>6511</v>
      </c>
    </row>
    <row r="117" spans="1:75">
      <c r="A117" s="4" t="s">
        <v>550</v>
      </c>
      <c r="B117" s="4">
        <v>3699</v>
      </c>
      <c r="C117" s="4">
        <v>6603</v>
      </c>
      <c r="D117" s="9">
        <v>42802.731944444444</v>
      </c>
      <c r="E117" s="9">
        <v>42849.150694444441</v>
      </c>
      <c r="F117" s="4" t="s">
        <v>546</v>
      </c>
      <c r="J117" s="4" t="s">
        <v>95</v>
      </c>
      <c r="K117" s="4" t="s">
        <v>70</v>
      </c>
      <c r="L117" s="4" t="s">
        <v>70</v>
      </c>
      <c r="M117" s="4">
        <v>35</v>
      </c>
      <c r="N117" s="4" t="s">
        <v>70</v>
      </c>
      <c r="O117" s="4">
        <v>0.8</v>
      </c>
      <c r="P117" s="4">
        <v>1</v>
      </c>
      <c r="Q117" s="4">
        <v>224</v>
      </c>
      <c r="R117" s="4">
        <v>6</v>
      </c>
      <c r="S117" s="4">
        <v>7339</v>
      </c>
      <c r="T117" s="4">
        <v>0.85160000000000002</v>
      </c>
      <c r="U117" s="4">
        <v>0.85150000000000003</v>
      </c>
      <c r="V117" s="4">
        <v>0.99990000000000001</v>
      </c>
      <c r="W117" s="4" t="s">
        <v>70</v>
      </c>
      <c r="X117" s="4" t="s">
        <v>70</v>
      </c>
      <c r="Y117" s="4" t="s">
        <v>70</v>
      </c>
      <c r="Z117" s="4">
        <v>0.1757</v>
      </c>
      <c r="AA117" s="4" t="s">
        <v>167</v>
      </c>
      <c r="AB117" s="4" t="s">
        <v>70</v>
      </c>
      <c r="AC117" s="4">
        <v>2.7699999999999999E-2</v>
      </c>
      <c r="AD117" s="4" t="s">
        <v>167</v>
      </c>
      <c r="AE117" s="4">
        <v>545.04430000000002</v>
      </c>
      <c r="AF117" s="4">
        <v>1357.421</v>
      </c>
      <c r="AG117" s="4" t="s">
        <v>70</v>
      </c>
      <c r="AH117" s="4" t="s">
        <v>70</v>
      </c>
      <c r="AI117" s="4" t="s">
        <v>70</v>
      </c>
      <c r="AJ117" s="4" t="s">
        <v>96</v>
      </c>
      <c r="AK117" s="4" t="s">
        <v>70</v>
      </c>
      <c r="AL117" s="4" t="s">
        <v>70</v>
      </c>
      <c r="AM117" s="4" t="s">
        <v>70</v>
      </c>
      <c r="AN117" s="4" t="s">
        <v>70</v>
      </c>
      <c r="AO117" s="4" t="s">
        <v>70</v>
      </c>
      <c r="AP117" s="4" t="s">
        <v>70</v>
      </c>
      <c r="AQ117" s="4" t="s">
        <v>70</v>
      </c>
      <c r="AR117" s="4" t="s">
        <v>70</v>
      </c>
      <c r="AS117" s="4" t="s">
        <v>70</v>
      </c>
      <c r="AT117" s="4" t="s">
        <v>70</v>
      </c>
      <c r="AU117" s="4" t="s">
        <v>70</v>
      </c>
      <c r="AV117" s="4" t="s">
        <v>70</v>
      </c>
      <c r="AW117" s="4" t="s">
        <v>70</v>
      </c>
      <c r="AX117" s="4" t="s">
        <v>70</v>
      </c>
      <c r="AY117" s="4" t="s">
        <v>70</v>
      </c>
      <c r="AZ117" s="4" t="s">
        <v>70</v>
      </c>
      <c r="BA117" s="4" t="s">
        <v>70</v>
      </c>
      <c r="BB117" s="4" t="s">
        <v>70</v>
      </c>
      <c r="BC117" s="4" t="s">
        <v>70</v>
      </c>
      <c r="BD117" s="4" t="s">
        <v>70</v>
      </c>
      <c r="BE117" s="4" t="s">
        <v>70</v>
      </c>
      <c r="BF117" s="4">
        <v>0.01</v>
      </c>
      <c r="BG117" s="4">
        <v>0.01</v>
      </c>
      <c r="BH117" s="4">
        <v>0.01</v>
      </c>
      <c r="BI117" s="4">
        <v>599</v>
      </c>
      <c r="BJ117" s="4">
        <v>413</v>
      </c>
      <c r="BK117" s="4">
        <v>100</v>
      </c>
      <c r="BL117" s="4">
        <v>81</v>
      </c>
      <c r="BM117" s="4">
        <v>56</v>
      </c>
      <c r="BN117" s="4">
        <v>913</v>
      </c>
      <c r="BO117" s="4">
        <v>1812</v>
      </c>
      <c r="BP117" s="5" t="s">
        <v>71</v>
      </c>
      <c r="BQ117" s="4" t="s">
        <v>71</v>
      </c>
      <c r="BR117" s="4">
        <v>0</v>
      </c>
      <c r="BU117" s="4" t="s">
        <v>551</v>
      </c>
      <c r="BW117" s="4">
        <v>6511</v>
      </c>
    </row>
    <row r="118" spans="1:75">
      <c r="A118" s="4" t="s">
        <v>552</v>
      </c>
      <c r="B118" s="4">
        <v>3700</v>
      </c>
      <c r="C118" s="4">
        <v>6604</v>
      </c>
      <c r="D118" s="9">
        <v>42802.731944444444</v>
      </c>
      <c r="E118" s="9">
        <v>42849.173611111109</v>
      </c>
      <c r="F118" s="4" t="s">
        <v>546</v>
      </c>
      <c r="J118" s="4" t="s">
        <v>95</v>
      </c>
      <c r="K118" s="4" t="s">
        <v>70</v>
      </c>
      <c r="L118" s="4" t="s">
        <v>70</v>
      </c>
      <c r="M118" s="4">
        <v>35</v>
      </c>
      <c r="N118" s="4" t="s">
        <v>70</v>
      </c>
      <c r="O118" s="4">
        <v>0.8</v>
      </c>
      <c r="P118" s="4">
        <v>1</v>
      </c>
      <c r="Q118" s="4">
        <v>224</v>
      </c>
      <c r="R118" s="4">
        <v>6</v>
      </c>
      <c r="S118" s="4">
        <v>7339</v>
      </c>
      <c r="T118" s="4">
        <v>0.91569999999999996</v>
      </c>
      <c r="U118" s="4">
        <v>0.91559999999999997</v>
      </c>
      <c r="V118" s="4">
        <v>0.99990000000000001</v>
      </c>
      <c r="W118" s="4" t="s">
        <v>70</v>
      </c>
      <c r="X118" s="4" t="s">
        <v>70</v>
      </c>
      <c r="Y118" s="4" t="s">
        <v>70</v>
      </c>
      <c r="Z118" s="4">
        <v>0.19400000000000001</v>
      </c>
      <c r="AA118" s="4" t="s">
        <v>508</v>
      </c>
      <c r="AB118" s="4" t="s">
        <v>70</v>
      </c>
      <c r="AC118" s="4">
        <v>2.3199999999999998E-2</v>
      </c>
      <c r="AD118" s="4" t="s">
        <v>167</v>
      </c>
      <c r="AE118" s="4">
        <v>606.20870000000002</v>
      </c>
      <c r="AF118" s="4">
        <v>1379.3150000000001</v>
      </c>
      <c r="AG118" s="4" t="s">
        <v>70</v>
      </c>
      <c r="AH118" s="4" t="s">
        <v>70</v>
      </c>
      <c r="AI118" s="4" t="s">
        <v>70</v>
      </c>
      <c r="AJ118" s="4" t="s">
        <v>96</v>
      </c>
      <c r="AK118" s="4" t="s">
        <v>70</v>
      </c>
      <c r="AL118" s="4" t="s">
        <v>70</v>
      </c>
      <c r="AM118" s="4" t="s">
        <v>70</v>
      </c>
      <c r="AN118" s="4" t="s">
        <v>70</v>
      </c>
      <c r="AO118" s="4" t="s">
        <v>70</v>
      </c>
      <c r="AP118" s="4" t="s">
        <v>70</v>
      </c>
      <c r="AQ118" s="4" t="s">
        <v>70</v>
      </c>
      <c r="AR118" s="4" t="s">
        <v>70</v>
      </c>
      <c r="AS118" s="4" t="s">
        <v>70</v>
      </c>
      <c r="AT118" s="4" t="s">
        <v>70</v>
      </c>
      <c r="AU118" s="4" t="s">
        <v>70</v>
      </c>
      <c r="AV118" s="4" t="s">
        <v>70</v>
      </c>
      <c r="AW118" s="4" t="s">
        <v>70</v>
      </c>
      <c r="AX118" s="4" t="s">
        <v>70</v>
      </c>
      <c r="AY118" s="4" t="s">
        <v>70</v>
      </c>
      <c r="AZ118" s="4" t="s">
        <v>70</v>
      </c>
      <c r="BA118" s="4" t="s">
        <v>70</v>
      </c>
      <c r="BB118" s="4" t="s">
        <v>70</v>
      </c>
      <c r="BC118" s="4" t="s">
        <v>70</v>
      </c>
      <c r="BD118" s="4" t="s">
        <v>70</v>
      </c>
      <c r="BE118" s="4" t="s">
        <v>70</v>
      </c>
      <c r="BF118" s="4">
        <v>0.01</v>
      </c>
      <c r="BG118" s="4">
        <v>0.01</v>
      </c>
      <c r="BH118" s="4">
        <v>0.01</v>
      </c>
      <c r="BI118" s="4">
        <v>448</v>
      </c>
      <c r="BJ118" s="4">
        <v>457</v>
      </c>
      <c r="BK118" s="4">
        <v>100</v>
      </c>
      <c r="BL118" s="4">
        <v>198</v>
      </c>
      <c r="BM118" s="4">
        <v>139</v>
      </c>
      <c r="BN118" s="4">
        <v>916</v>
      </c>
      <c r="BO118" s="4">
        <v>1812</v>
      </c>
      <c r="BP118" s="5" t="s">
        <v>71</v>
      </c>
      <c r="BQ118" s="4" t="s">
        <v>71</v>
      </c>
      <c r="BR118" s="4">
        <v>0</v>
      </c>
      <c r="BU118" s="4" t="s">
        <v>553</v>
      </c>
      <c r="BW118" s="4">
        <v>6511</v>
      </c>
    </row>
    <row r="119" spans="1:75">
      <c r="A119" s="4" t="s">
        <v>554</v>
      </c>
      <c r="B119" s="4">
        <v>3701</v>
      </c>
      <c r="C119" s="4">
        <v>6605</v>
      </c>
      <c r="D119" s="9">
        <v>42802.731944444444</v>
      </c>
      <c r="E119" s="9">
        <v>42849.194444444445</v>
      </c>
      <c r="F119" s="4" t="s">
        <v>546</v>
      </c>
      <c r="J119" s="4" t="s">
        <v>95</v>
      </c>
      <c r="K119" s="4" t="s">
        <v>70</v>
      </c>
      <c r="L119" s="4" t="s">
        <v>70</v>
      </c>
      <c r="M119" s="4">
        <v>35</v>
      </c>
      <c r="N119" s="4" t="s">
        <v>70</v>
      </c>
      <c r="O119" s="4">
        <v>0.8</v>
      </c>
      <c r="P119" s="4">
        <v>1</v>
      </c>
      <c r="Q119" s="4">
        <v>224</v>
      </c>
      <c r="R119" s="4">
        <v>6</v>
      </c>
      <c r="S119" s="4">
        <v>7339</v>
      </c>
      <c r="T119" s="4">
        <v>0.84840000000000004</v>
      </c>
      <c r="U119" s="4">
        <v>0.84830000000000005</v>
      </c>
      <c r="V119" s="4">
        <v>0.99980000000000002</v>
      </c>
      <c r="W119" s="4" t="s">
        <v>70</v>
      </c>
      <c r="X119" s="4" t="s">
        <v>70</v>
      </c>
      <c r="Y119" s="4" t="s">
        <v>70</v>
      </c>
      <c r="Z119" s="4">
        <v>0.1777</v>
      </c>
      <c r="AA119" s="4" t="s">
        <v>167</v>
      </c>
      <c r="AB119" s="4" t="s">
        <v>70</v>
      </c>
      <c r="AC119" s="4">
        <v>2.5600000000000001E-2</v>
      </c>
      <c r="AD119" s="4" t="s">
        <v>167</v>
      </c>
      <c r="AE119" s="4">
        <v>537.24490000000003</v>
      </c>
      <c r="AF119" s="4">
        <v>1329.3710000000001</v>
      </c>
      <c r="AG119" s="4" t="s">
        <v>70</v>
      </c>
      <c r="AH119" s="4" t="s">
        <v>70</v>
      </c>
      <c r="AI119" s="4" t="s">
        <v>70</v>
      </c>
      <c r="AJ119" s="4" t="s">
        <v>96</v>
      </c>
      <c r="AK119" s="4" t="s">
        <v>70</v>
      </c>
      <c r="AL119" s="4" t="s">
        <v>70</v>
      </c>
      <c r="AM119" s="4" t="s">
        <v>70</v>
      </c>
      <c r="AN119" s="4" t="s">
        <v>70</v>
      </c>
      <c r="AO119" s="4" t="s">
        <v>70</v>
      </c>
      <c r="AP119" s="4" t="s">
        <v>70</v>
      </c>
      <c r="AQ119" s="4" t="s">
        <v>70</v>
      </c>
      <c r="AR119" s="4" t="s">
        <v>70</v>
      </c>
      <c r="AS119" s="4" t="s">
        <v>70</v>
      </c>
      <c r="AT119" s="4" t="s">
        <v>70</v>
      </c>
      <c r="AU119" s="4" t="s">
        <v>70</v>
      </c>
      <c r="AV119" s="4" t="s">
        <v>70</v>
      </c>
      <c r="AW119" s="4" t="s">
        <v>70</v>
      </c>
      <c r="AX119" s="4" t="s">
        <v>70</v>
      </c>
      <c r="AY119" s="4" t="s">
        <v>70</v>
      </c>
      <c r="AZ119" s="4" t="s">
        <v>70</v>
      </c>
      <c r="BA119" s="4" t="s">
        <v>70</v>
      </c>
      <c r="BB119" s="4" t="s">
        <v>70</v>
      </c>
      <c r="BC119" s="4" t="s">
        <v>70</v>
      </c>
      <c r="BD119" s="4" t="s">
        <v>70</v>
      </c>
      <c r="BE119" s="4" t="s">
        <v>70</v>
      </c>
      <c r="BF119" s="4">
        <v>0.01</v>
      </c>
      <c r="BG119" s="4">
        <v>0.01</v>
      </c>
      <c r="BH119" s="4">
        <v>0.01</v>
      </c>
      <c r="BI119" s="4">
        <v>424</v>
      </c>
      <c r="BJ119" s="4">
        <v>503</v>
      </c>
      <c r="BK119" s="4">
        <v>100</v>
      </c>
      <c r="BL119" s="4">
        <v>370</v>
      </c>
      <c r="BM119" s="4">
        <v>87</v>
      </c>
      <c r="BN119" s="4">
        <v>900</v>
      </c>
      <c r="BO119" s="4">
        <v>1812</v>
      </c>
      <c r="BP119" s="5" t="s">
        <v>71</v>
      </c>
      <c r="BQ119" s="4" t="s">
        <v>71</v>
      </c>
      <c r="BR119" s="4">
        <v>0</v>
      </c>
      <c r="BU119" s="4" t="s">
        <v>555</v>
      </c>
      <c r="BW119" s="4">
        <v>6511</v>
      </c>
    </row>
    <row r="120" spans="1:75">
      <c r="A120" s="4" t="s">
        <v>556</v>
      </c>
      <c r="B120" s="4">
        <v>3702</v>
      </c>
      <c r="C120" s="4">
        <v>6606</v>
      </c>
      <c r="D120" s="9">
        <v>42802.890972222223</v>
      </c>
      <c r="E120" s="9">
        <v>42849.208333333336</v>
      </c>
      <c r="F120" s="4" t="s">
        <v>557</v>
      </c>
      <c r="J120" s="4" t="s">
        <v>95</v>
      </c>
      <c r="K120" s="4" t="s">
        <v>70</v>
      </c>
      <c r="L120" s="4" t="s">
        <v>70</v>
      </c>
      <c r="M120" s="4">
        <v>35</v>
      </c>
      <c r="N120" s="4" t="s">
        <v>70</v>
      </c>
      <c r="O120" s="4">
        <v>0.8</v>
      </c>
      <c r="P120" s="4">
        <v>1</v>
      </c>
      <c r="Q120" s="4">
        <v>224</v>
      </c>
      <c r="R120" s="4">
        <v>6</v>
      </c>
      <c r="S120" s="4">
        <v>7339</v>
      </c>
      <c r="T120" s="4">
        <v>1.01</v>
      </c>
      <c r="U120" s="4">
        <v>1.0098</v>
      </c>
      <c r="V120" s="4">
        <v>0.99980000000000002</v>
      </c>
      <c r="W120" s="4" t="s">
        <v>70</v>
      </c>
      <c r="X120" s="4" t="s">
        <v>70</v>
      </c>
      <c r="Y120" s="4" t="s">
        <v>70</v>
      </c>
      <c r="Z120" s="4">
        <v>0.2036</v>
      </c>
      <c r="AA120" s="4" t="s">
        <v>167</v>
      </c>
      <c r="AB120" s="4" t="s">
        <v>70</v>
      </c>
      <c r="AC120" s="4">
        <v>2.6100000000000002E-2</v>
      </c>
      <c r="AD120" s="4" t="s">
        <v>167</v>
      </c>
      <c r="AE120" s="4">
        <v>592.52539999999999</v>
      </c>
      <c r="AF120" s="4">
        <v>1351.674</v>
      </c>
      <c r="AG120" s="4" t="s">
        <v>70</v>
      </c>
      <c r="AH120" s="4" t="s">
        <v>70</v>
      </c>
      <c r="AI120" s="4" t="s">
        <v>70</v>
      </c>
      <c r="AJ120" s="4" t="s">
        <v>96</v>
      </c>
      <c r="AK120" s="4" t="s">
        <v>70</v>
      </c>
      <c r="AL120" s="4" t="s">
        <v>70</v>
      </c>
      <c r="AM120" s="4" t="s">
        <v>70</v>
      </c>
      <c r="AN120" s="4" t="s">
        <v>70</v>
      </c>
      <c r="AO120" s="4" t="s">
        <v>70</v>
      </c>
      <c r="AP120" s="4" t="s">
        <v>70</v>
      </c>
      <c r="AQ120" s="4" t="s">
        <v>70</v>
      </c>
      <c r="AR120" s="4" t="s">
        <v>70</v>
      </c>
      <c r="AS120" s="4" t="s">
        <v>70</v>
      </c>
      <c r="AT120" s="4" t="s">
        <v>70</v>
      </c>
      <c r="AU120" s="4" t="s">
        <v>70</v>
      </c>
      <c r="AV120" s="4" t="s">
        <v>70</v>
      </c>
      <c r="AW120" s="4" t="s">
        <v>70</v>
      </c>
      <c r="AX120" s="4" t="s">
        <v>70</v>
      </c>
      <c r="AY120" s="4" t="s">
        <v>70</v>
      </c>
      <c r="AZ120" s="4" t="s">
        <v>70</v>
      </c>
      <c r="BA120" s="4" t="s">
        <v>70</v>
      </c>
      <c r="BB120" s="4" t="s">
        <v>70</v>
      </c>
      <c r="BC120" s="4" t="s">
        <v>70</v>
      </c>
      <c r="BD120" s="4" t="s">
        <v>70</v>
      </c>
      <c r="BE120" s="4" t="s">
        <v>70</v>
      </c>
      <c r="BF120" s="4">
        <v>0.01</v>
      </c>
      <c r="BG120" s="4">
        <v>0.01</v>
      </c>
      <c r="BH120" s="4">
        <v>0.01</v>
      </c>
      <c r="BI120" s="4">
        <v>421</v>
      </c>
      <c r="BJ120" s="4">
        <v>491</v>
      </c>
      <c r="BK120" s="4">
        <v>100</v>
      </c>
      <c r="BL120" s="4">
        <v>77</v>
      </c>
      <c r="BM120" s="4">
        <v>66</v>
      </c>
      <c r="BN120" s="4">
        <v>894</v>
      </c>
      <c r="BO120" s="4">
        <v>1812</v>
      </c>
      <c r="BP120" s="5" t="s">
        <v>71</v>
      </c>
      <c r="BQ120" s="4" t="s">
        <v>71</v>
      </c>
      <c r="BR120" s="4">
        <v>0</v>
      </c>
      <c r="BU120" s="4" t="s">
        <v>558</v>
      </c>
      <c r="BW120" s="4">
        <v>6511</v>
      </c>
    </row>
    <row r="121" spans="1:75">
      <c r="A121" s="4" t="s">
        <v>559</v>
      </c>
      <c r="B121" s="4">
        <v>3703</v>
      </c>
      <c r="C121" s="4">
        <v>6607</v>
      </c>
      <c r="D121" s="9">
        <v>42802.890972222223</v>
      </c>
      <c r="E121" s="9">
        <v>42849.222222222219</v>
      </c>
      <c r="F121" s="4" t="s">
        <v>557</v>
      </c>
      <c r="J121" s="4" t="s">
        <v>95</v>
      </c>
      <c r="K121" s="4" t="s">
        <v>70</v>
      </c>
      <c r="L121" s="4" t="s">
        <v>70</v>
      </c>
      <c r="M121" s="4">
        <v>35</v>
      </c>
      <c r="N121" s="4" t="s">
        <v>70</v>
      </c>
      <c r="O121" s="4">
        <v>0.8</v>
      </c>
      <c r="P121" s="4">
        <v>1</v>
      </c>
      <c r="Q121" s="4">
        <v>224</v>
      </c>
      <c r="R121" s="4">
        <v>6</v>
      </c>
      <c r="S121" s="4">
        <v>7339</v>
      </c>
      <c r="T121" s="4">
        <v>0.8478</v>
      </c>
      <c r="U121" s="4">
        <v>0.84770000000000001</v>
      </c>
      <c r="V121" s="4">
        <v>0.99990000000000001</v>
      </c>
      <c r="W121" s="4" t="s">
        <v>70</v>
      </c>
      <c r="X121" s="4" t="s">
        <v>70</v>
      </c>
      <c r="Y121" s="4" t="s">
        <v>70</v>
      </c>
      <c r="Z121" s="4">
        <v>0.18279999999999999</v>
      </c>
      <c r="AA121" s="4" t="s">
        <v>508</v>
      </c>
      <c r="AB121" s="4" t="s">
        <v>70</v>
      </c>
      <c r="AC121" s="4">
        <v>2.0199999999999999E-2</v>
      </c>
      <c r="AD121" s="4" t="s">
        <v>167</v>
      </c>
      <c r="AE121" s="4">
        <v>560.78020000000004</v>
      </c>
      <c r="AF121" s="4">
        <v>1336.76</v>
      </c>
      <c r="AG121" s="4" t="s">
        <v>70</v>
      </c>
      <c r="AH121" s="4" t="s">
        <v>70</v>
      </c>
      <c r="AI121" s="4" t="s">
        <v>70</v>
      </c>
      <c r="AJ121" s="4" t="s">
        <v>96</v>
      </c>
      <c r="AK121" s="4" t="s">
        <v>70</v>
      </c>
      <c r="AL121" s="4" t="s">
        <v>70</v>
      </c>
      <c r="AM121" s="4" t="s">
        <v>70</v>
      </c>
      <c r="AN121" s="4" t="s">
        <v>70</v>
      </c>
      <c r="AO121" s="4" t="s">
        <v>70</v>
      </c>
      <c r="AP121" s="4" t="s">
        <v>70</v>
      </c>
      <c r="AQ121" s="4" t="s">
        <v>70</v>
      </c>
      <c r="AR121" s="4" t="s">
        <v>70</v>
      </c>
      <c r="AS121" s="4" t="s">
        <v>70</v>
      </c>
      <c r="AT121" s="4" t="s">
        <v>70</v>
      </c>
      <c r="AU121" s="4" t="s">
        <v>70</v>
      </c>
      <c r="AV121" s="4" t="s">
        <v>70</v>
      </c>
      <c r="AW121" s="4" t="s">
        <v>70</v>
      </c>
      <c r="AX121" s="4" t="s">
        <v>70</v>
      </c>
      <c r="AY121" s="4" t="s">
        <v>70</v>
      </c>
      <c r="AZ121" s="4" t="s">
        <v>70</v>
      </c>
      <c r="BA121" s="4" t="s">
        <v>70</v>
      </c>
      <c r="BB121" s="4" t="s">
        <v>70</v>
      </c>
      <c r="BC121" s="4" t="s">
        <v>70</v>
      </c>
      <c r="BD121" s="4" t="s">
        <v>70</v>
      </c>
      <c r="BE121" s="4" t="s">
        <v>70</v>
      </c>
      <c r="BF121" s="4">
        <v>0.01</v>
      </c>
      <c r="BG121" s="4">
        <v>0.01</v>
      </c>
      <c r="BH121" s="4">
        <v>0.01</v>
      </c>
      <c r="BI121" s="4">
        <v>440</v>
      </c>
      <c r="BJ121" s="4">
        <v>416</v>
      </c>
      <c r="BK121" s="4">
        <v>100</v>
      </c>
      <c r="BL121" s="4">
        <v>144</v>
      </c>
      <c r="BM121" s="4">
        <v>132</v>
      </c>
      <c r="BN121" s="4">
        <v>929</v>
      </c>
      <c r="BO121" s="4">
        <v>1812</v>
      </c>
      <c r="BP121" s="5" t="s">
        <v>71</v>
      </c>
      <c r="BQ121" s="4" t="s">
        <v>71</v>
      </c>
      <c r="BR121" s="4">
        <v>0</v>
      </c>
      <c r="BU121" s="4" t="s">
        <v>560</v>
      </c>
      <c r="BW121" s="4">
        <v>6511</v>
      </c>
    </row>
    <row r="122" spans="1:75">
      <c r="A122" s="4" t="s">
        <v>561</v>
      </c>
      <c r="B122" s="4">
        <v>3704</v>
      </c>
      <c r="C122" s="4">
        <v>6608</v>
      </c>
      <c r="D122" s="9">
        <v>42802.890972222223</v>
      </c>
      <c r="E122" s="9">
        <v>42849.236111111109</v>
      </c>
      <c r="F122" s="4" t="s">
        <v>557</v>
      </c>
      <c r="J122" s="4" t="s">
        <v>95</v>
      </c>
      <c r="K122" s="4" t="s">
        <v>70</v>
      </c>
      <c r="L122" s="4" t="s">
        <v>70</v>
      </c>
      <c r="M122" s="4">
        <v>35</v>
      </c>
      <c r="N122" s="4" t="s">
        <v>70</v>
      </c>
      <c r="O122" s="4">
        <v>0.8</v>
      </c>
      <c r="P122" s="4">
        <v>1</v>
      </c>
      <c r="Q122" s="4">
        <v>224</v>
      </c>
      <c r="R122" s="4">
        <v>6</v>
      </c>
      <c r="S122" s="4">
        <v>7339</v>
      </c>
      <c r="T122" s="4">
        <v>0.97250000000000003</v>
      </c>
      <c r="U122" s="4">
        <v>0.97230000000000005</v>
      </c>
      <c r="V122" s="4">
        <v>0.99980000000000002</v>
      </c>
      <c r="W122" s="4" t="s">
        <v>70</v>
      </c>
      <c r="X122" s="4" t="s">
        <v>70</v>
      </c>
      <c r="Y122" s="4" t="s">
        <v>70</v>
      </c>
      <c r="Z122" s="4">
        <v>0.2051</v>
      </c>
      <c r="AA122" s="4" t="s">
        <v>508</v>
      </c>
      <c r="AB122" s="4" t="s">
        <v>70</v>
      </c>
      <c r="AC122" s="4">
        <v>2.7099999999999999E-2</v>
      </c>
      <c r="AD122" s="4" t="s">
        <v>167</v>
      </c>
      <c r="AE122" s="4">
        <v>642.60630000000003</v>
      </c>
      <c r="AF122" s="4">
        <v>1381.778</v>
      </c>
      <c r="AG122" s="4" t="s">
        <v>70</v>
      </c>
      <c r="AH122" s="4" t="s">
        <v>70</v>
      </c>
      <c r="AI122" s="4" t="s">
        <v>70</v>
      </c>
      <c r="AJ122" s="4" t="s">
        <v>96</v>
      </c>
      <c r="AK122" s="4" t="s">
        <v>70</v>
      </c>
      <c r="AL122" s="4" t="s">
        <v>70</v>
      </c>
      <c r="AM122" s="4" t="s">
        <v>70</v>
      </c>
      <c r="AN122" s="4" t="s">
        <v>70</v>
      </c>
      <c r="AO122" s="4" t="s">
        <v>70</v>
      </c>
      <c r="AP122" s="4" t="s">
        <v>70</v>
      </c>
      <c r="AQ122" s="4" t="s">
        <v>70</v>
      </c>
      <c r="AR122" s="4" t="s">
        <v>70</v>
      </c>
      <c r="AS122" s="4" t="s">
        <v>70</v>
      </c>
      <c r="AT122" s="4" t="s">
        <v>70</v>
      </c>
      <c r="AU122" s="4" t="s">
        <v>70</v>
      </c>
      <c r="AV122" s="4" t="s">
        <v>70</v>
      </c>
      <c r="AW122" s="4" t="s">
        <v>70</v>
      </c>
      <c r="AX122" s="4" t="s">
        <v>70</v>
      </c>
      <c r="AY122" s="4" t="s">
        <v>70</v>
      </c>
      <c r="AZ122" s="4" t="s">
        <v>70</v>
      </c>
      <c r="BA122" s="4" t="s">
        <v>70</v>
      </c>
      <c r="BB122" s="4" t="s">
        <v>70</v>
      </c>
      <c r="BC122" s="4" t="s">
        <v>70</v>
      </c>
      <c r="BD122" s="4" t="s">
        <v>70</v>
      </c>
      <c r="BE122" s="4" t="s">
        <v>70</v>
      </c>
      <c r="BF122" s="4">
        <v>0.01</v>
      </c>
      <c r="BG122" s="4">
        <v>0.01</v>
      </c>
      <c r="BH122" s="4">
        <v>0.01</v>
      </c>
      <c r="BI122" s="4">
        <v>467</v>
      </c>
      <c r="BJ122" s="4">
        <v>461</v>
      </c>
      <c r="BK122" s="4">
        <v>100</v>
      </c>
      <c r="BL122" s="4">
        <v>77</v>
      </c>
      <c r="BM122" s="4">
        <v>89</v>
      </c>
      <c r="BN122" s="4">
        <v>899</v>
      </c>
      <c r="BO122" s="4">
        <v>1812</v>
      </c>
      <c r="BP122" s="5" t="s">
        <v>71</v>
      </c>
      <c r="BQ122" s="4" t="s">
        <v>71</v>
      </c>
      <c r="BR122" s="4">
        <v>0</v>
      </c>
      <c r="BU122" s="4" t="s">
        <v>562</v>
      </c>
      <c r="BW122" s="4">
        <v>6511</v>
      </c>
    </row>
    <row r="123" spans="1:75">
      <c r="A123" s="4" t="s">
        <v>563</v>
      </c>
      <c r="B123" s="4">
        <v>3705</v>
      </c>
      <c r="C123" s="4">
        <v>6609</v>
      </c>
      <c r="D123" s="9">
        <v>42802.890972222223</v>
      </c>
      <c r="E123" s="9">
        <v>42849.249305555553</v>
      </c>
      <c r="F123" s="4" t="s">
        <v>557</v>
      </c>
      <c r="J123" s="4" t="s">
        <v>95</v>
      </c>
      <c r="K123" s="4" t="s">
        <v>70</v>
      </c>
      <c r="L123" s="4" t="s">
        <v>70</v>
      </c>
      <c r="M123" s="4">
        <v>35</v>
      </c>
      <c r="N123" s="4" t="s">
        <v>70</v>
      </c>
      <c r="O123" s="4">
        <v>0.8</v>
      </c>
      <c r="P123" s="4">
        <v>1</v>
      </c>
      <c r="Q123" s="4">
        <v>224</v>
      </c>
      <c r="R123" s="4">
        <v>6</v>
      </c>
      <c r="S123" s="4">
        <v>7339</v>
      </c>
      <c r="T123" s="4">
        <v>0.94410000000000005</v>
      </c>
      <c r="U123" s="4">
        <v>0.94340000000000002</v>
      </c>
      <c r="V123" s="4">
        <v>0.99919999999999998</v>
      </c>
      <c r="W123" s="4" t="s">
        <v>70</v>
      </c>
      <c r="X123" s="4" t="s">
        <v>70</v>
      </c>
      <c r="Y123" s="4" t="s">
        <v>70</v>
      </c>
      <c r="Z123" s="4">
        <v>0.2034</v>
      </c>
      <c r="AA123" s="4">
        <v>3.73E-2</v>
      </c>
      <c r="AB123" s="4" t="s">
        <v>70</v>
      </c>
      <c r="AC123" s="4">
        <v>2.23E-2</v>
      </c>
      <c r="AD123" s="4">
        <v>4.8999999999999998E-3</v>
      </c>
      <c r="AE123" s="4">
        <v>644.9325</v>
      </c>
      <c r="AF123" s="4">
        <v>1387.5250000000001</v>
      </c>
      <c r="AG123" s="4" t="s">
        <v>70</v>
      </c>
      <c r="AH123" s="4" t="s">
        <v>70</v>
      </c>
      <c r="AI123" s="4" t="s">
        <v>70</v>
      </c>
      <c r="AJ123" s="4" t="s">
        <v>96</v>
      </c>
      <c r="AK123" s="4" t="s">
        <v>70</v>
      </c>
      <c r="AL123" s="4" t="s">
        <v>70</v>
      </c>
      <c r="AM123" s="4" t="s">
        <v>70</v>
      </c>
      <c r="AN123" s="4" t="s">
        <v>70</v>
      </c>
      <c r="AO123" s="4" t="s">
        <v>70</v>
      </c>
      <c r="AP123" s="4" t="s">
        <v>70</v>
      </c>
      <c r="AQ123" s="4" t="s">
        <v>70</v>
      </c>
      <c r="AR123" s="4" t="s">
        <v>70</v>
      </c>
      <c r="AS123" s="4" t="s">
        <v>70</v>
      </c>
      <c r="AT123" s="4" t="s">
        <v>70</v>
      </c>
      <c r="AU123" s="4" t="s">
        <v>70</v>
      </c>
      <c r="AV123" s="4" t="s">
        <v>70</v>
      </c>
      <c r="AW123" s="4" t="s">
        <v>70</v>
      </c>
      <c r="AX123" s="4" t="s">
        <v>70</v>
      </c>
      <c r="AY123" s="4" t="s">
        <v>70</v>
      </c>
      <c r="AZ123" s="4" t="s">
        <v>70</v>
      </c>
      <c r="BA123" s="4" t="s">
        <v>70</v>
      </c>
      <c r="BB123" s="4" t="s">
        <v>70</v>
      </c>
      <c r="BC123" s="4" t="s">
        <v>70</v>
      </c>
      <c r="BD123" s="4" t="s">
        <v>70</v>
      </c>
      <c r="BE123" s="4" t="s">
        <v>70</v>
      </c>
      <c r="BF123" s="4">
        <v>0.01</v>
      </c>
      <c r="BG123" s="4">
        <v>0.01</v>
      </c>
      <c r="BH123" s="4">
        <v>0.01</v>
      </c>
      <c r="BI123" s="4">
        <v>417</v>
      </c>
      <c r="BJ123" s="4">
        <v>452</v>
      </c>
      <c r="BK123" s="4">
        <v>100</v>
      </c>
      <c r="BL123" s="4">
        <v>44</v>
      </c>
      <c r="BM123" s="4">
        <v>129</v>
      </c>
      <c r="BN123" s="4">
        <v>924</v>
      </c>
      <c r="BO123" s="4">
        <v>1812</v>
      </c>
      <c r="BP123" s="5" t="s">
        <v>71</v>
      </c>
      <c r="BQ123" s="4" t="s">
        <v>71</v>
      </c>
      <c r="BR123" s="4">
        <v>0</v>
      </c>
      <c r="BU123" s="4" t="s">
        <v>564</v>
      </c>
      <c r="BW123" s="4">
        <v>6511</v>
      </c>
    </row>
    <row r="124" spans="1:75">
      <c r="A124" s="4" t="s">
        <v>565</v>
      </c>
      <c r="B124" s="4">
        <v>3706</v>
      </c>
      <c r="C124" s="4">
        <v>6610</v>
      </c>
      <c r="D124" s="9">
        <v>42802.890972222223</v>
      </c>
      <c r="E124" s="9">
        <v>42849.262499999997</v>
      </c>
      <c r="F124" s="4" t="s">
        <v>557</v>
      </c>
      <c r="J124" s="4" t="s">
        <v>95</v>
      </c>
      <c r="K124" s="4" t="s">
        <v>70</v>
      </c>
      <c r="L124" s="4" t="s">
        <v>70</v>
      </c>
      <c r="M124" s="4">
        <v>35</v>
      </c>
      <c r="N124" s="4" t="s">
        <v>70</v>
      </c>
      <c r="O124" s="4">
        <v>0.8</v>
      </c>
      <c r="P124" s="4">
        <v>1</v>
      </c>
      <c r="Q124" s="4">
        <v>224</v>
      </c>
      <c r="R124" s="4">
        <v>6</v>
      </c>
      <c r="S124" s="4">
        <v>7339</v>
      </c>
      <c r="T124" s="4">
        <v>0.92589999999999995</v>
      </c>
      <c r="U124" s="4">
        <v>0.92589999999999995</v>
      </c>
      <c r="V124" s="4">
        <v>1</v>
      </c>
      <c r="W124" s="4" t="s">
        <v>70</v>
      </c>
      <c r="X124" s="4" t="s">
        <v>70</v>
      </c>
      <c r="Y124" s="4" t="s">
        <v>70</v>
      </c>
      <c r="Z124" s="4">
        <v>0.1938</v>
      </c>
      <c r="AA124" s="4">
        <v>0</v>
      </c>
      <c r="AB124" s="4" t="s">
        <v>70</v>
      </c>
      <c r="AC124" s="4">
        <v>2.24E-2</v>
      </c>
      <c r="AD124" s="4">
        <v>0</v>
      </c>
      <c r="AE124" s="4">
        <v>588.83090000000004</v>
      </c>
      <c r="AF124" s="4">
        <v>1349.896</v>
      </c>
      <c r="AG124" s="4" t="s">
        <v>70</v>
      </c>
      <c r="AH124" s="4" t="s">
        <v>70</v>
      </c>
      <c r="AI124" s="4" t="s">
        <v>70</v>
      </c>
      <c r="AJ124" s="4" t="s">
        <v>96</v>
      </c>
      <c r="AK124" s="4" t="s">
        <v>70</v>
      </c>
      <c r="AL124" s="4" t="s">
        <v>70</v>
      </c>
      <c r="AM124" s="4" t="s">
        <v>70</v>
      </c>
      <c r="AN124" s="4" t="s">
        <v>70</v>
      </c>
      <c r="AO124" s="4" t="s">
        <v>70</v>
      </c>
      <c r="AP124" s="4" t="s">
        <v>70</v>
      </c>
      <c r="AQ124" s="4" t="s">
        <v>70</v>
      </c>
      <c r="AR124" s="4" t="s">
        <v>70</v>
      </c>
      <c r="AS124" s="4" t="s">
        <v>70</v>
      </c>
      <c r="AT124" s="4" t="s">
        <v>70</v>
      </c>
      <c r="AU124" s="4" t="s">
        <v>70</v>
      </c>
      <c r="AV124" s="4" t="s">
        <v>70</v>
      </c>
      <c r="AW124" s="4" t="s">
        <v>70</v>
      </c>
      <c r="AX124" s="4" t="s">
        <v>70</v>
      </c>
      <c r="AY124" s="4" t="s">
        <v>70</v>
      </c>
      <c r="AZ124" s="4" t="s">
        <v>70</v>
      </c>
      <c r="BA124" s="4" t="s">
        <v>70</v>
      </c>
      <c r="BB124" s="4" t="s">
        <v>70</v>
      </c>
      <c r="BC124" s="4" t="s">
        <v>70</v>
      </c>
      <c r="BD124" s="4" t="s">
        <v>70</v>
      </c>
      <c r="BE124" s="4" t="s">
        <v>70</v>
      </c>
      <c r="BF124" s="4">
        <v>0.01</v>
      </c>
      <c r="BG124" s="4">
        <v>0.01</v>
      </c>
      <c r="BH124" s="4">
        <v>0.01</v>
      </c>
      <c r="BI124" s="4">
        <v>441</v>
      </c>
      <c r="BJ124" s="4">
        <v>394</v>
      </c>
      <c r="BK124" s="4">
        <v>100</v>
      </c>
      <c r="BL124" s="4">
        <v>183</v>
      </c>
      <c r="BM124" s="4">
        <v>96</v>
      </c>
      <c r="BN124" s="4">
        <v>916</v>
      </c>
      <c r="BO124" s="4">
        <v>1812</v>
      </c>
      <c r="BP124" s="5" t="s">
        <v>71</v>
      </c>
      <c r="BQ124" s="4" t="s">
        <v>71</v>
      </c>
      <c r="BR124" s="4">
        <v>0</v>
      </c>
      <c r="BU124" s="4" t="s">
        <v>566</v>
      </c>
      <c r="BW124" s="4">
        <v>6511</v>
      </c>
    </row>
    <row r="125" spans="1:75">
      <c r="A125" s="4" t="s">
        <v>567</v>
      </c>
      <c r="B125" s="4">
        <v>3707</v>
      </c>
      <c r="C125" s="4">
        <v>6613</v>
      </c>
      <c r="D125" s="9">
        <v>42803.048611111109</v>
      </c>
      <c r="E125" s="9">
        <v>42849.284722222219</v>
      </c>
      <c r="F125" s="4" t="s">
        <v>568</v>
      </c>
      <c r="J125" s="4" t="s">
        <v>95</v>
      </c>
      <c r="K125" s="4" t="s">
        <v>70</v>
      </c>
      <c r="L125" s="4" t="s">
        <v>70</v>
      </c>
      <c r="M125" s="4">
        <v>35</v>
      </c>
      <c r="N125" s="4" t="s">
        <v>70</v>
      </c>
      <c r="O125" s="4">
        <v>0.8</v>
      </c>
      <c r="P125" s="4">
        <v>1</v>
      </c>
      <c r="Q125" s="4">
        <v>224</v>
      </c>
      <c r="R125" s="4">
        <v>6</v>
      </c>
      <c r="S125" s="4">
        <v>7339</v>
      </c>
      <c r="T125" s="4">
        <v>0.9486</v>
      </c>
      <c r="U125" s="4">
        <v>0.94810000000000005</v>
      </c>
      <c r="V125" s="4">
        <v>0.99939999999999996</v>
      </c>
      <c r="W125" s="4" t="s">
        <v>70</v>
      </c>
      <c r="X125" s="4" t="s">
        <v>70</v>
      </c>
      <c r="Y125" s="4" t="s">
        <v>70</v>
      </c>
      <c r="Z125" s="4">
        <v>0.2019</v>
      </c>
      <c r="AA125" s="4" t="s">
        <v>569</v>
      </c>
      <c r="AB125" s="4" t="s">
        <v>70</v>
      </c>
      <c r="AC125" s="4">
        <v>2.6700000000000002E-2</v>
      </c>
      <c r="AD125" s="4" t="s">
        <v>570</v>
      </c>
      <c r="AE125" s="4">
        <v>622.35500000000002</v>
      </c>
      <c r="AF125" s="4">
        <v>1341.412</v>
      </c>
      <c r="AG125" s="4" t="s">
        <v>70</v>
      </c>
      <c r="AH125" s="4" t="s">
        <v>70</v>
      </c>
      <c r="AI125" s="4" t="s">
        <v>70</v>
      </c>
      <c r="AJ125" s="4" t="s">
        <v>96</v>
      </c>
      <c r="AK125" s="4" t="s">
        <v>70</v>
      </c>
      <c r="AL125" s="4" t="s">
        <v>70</v>
      </c>
      <c r="AM125" s="4" t="s">
        <v>70</v>
      </c>
      <c r="AN125" s="4" t="s">
        <v>70</v>
      </c>
      <c r="AO125" s="4" t="s">
        <v>70</v>
      </c>
      <c r="AP125" s="4" t="s">
        <v>70</v>
      </c>
      <c r="AQ125" s="4" t="s">
        <v>70</v>
      </c>
      <c r="AR125" s="4" t="s">
        <v>70</v>
      </c>
      <c r="AS125" s="4" t="s">
        <v>70</v>
      </c>
      <c r="AT125" s="4" t="s">
        <v>70</v>
      </c>
      <c r="AU125" s="4" t="s">
        <v>70</v>
      </c>
      <c r="AV125" s="4" t="s">
        <v>70</v>
      </c>
      <c r="AW125" s="4" t="s">
        <v>70</v>
      </c>
      <c r="AX125" s="4" t="s">
        <v>70</v>
      </c>
      <c r="AY125" s="4" t="s">
        <v>70</v>
      </c>
      <c r="AZ125" s="4" t="s">
        <v>70</v>
      </c>
      <c r="BA125" s="4" t="s">
        <v>70</v>
      </c>
      <c r="BB125" s="4" t="s">
        <v>70</v>
      </c>
      <c r="BC125" s="4" t="s">
        <v>70</v>
      </c>
      <c r="BD125" s="4" t="s">
        <v>70</v>
      </c>
      <c r="BE125" s="4" t="s">
        <v>70</v>
      </c>
      <c r="BF125" s="4">
        <v>0.01</v>
      </c>
      <c r="BG125" s="4">
        <v>0.01</v>
      </c>
      <c r="BH125" s="4">
        <v>0.01</v>
      </c>
      <c r="BI125" s="4">
        <v>520</v>
      </c>
      <c r="BJ125" s="4">
        <v>425</v>
      </c>
      <c r="BK125" s="4">
        <v>100</v>
      </c>
      <c r="BL125" s="4">
        <v>64</v>
      </c>
      <c r="BM125" s="4">
        <v>139</v>
      </c>
      <c r="BN125" s="4">
        <v>884</v>
      </c>
      <c r="BO125" s="4">
        <v>1812</v>
      </c>
      <c r="BP125" s="5" t="s">
        <v>71</v>
      </c>
      <c r="BQ125" s="4" t="s">
        <v>71</v>
      </c>
      <c r="BR125" s="4">
        <v>0</v>
      </c>
      <c r="BU125" s="4" t="s">
        <v>571</v>
      </c>
      <c r="BW125" s="4">
        <v>6511</v>
      </c>
    </row>
    <row r="126" spans="1:75">
      <c r="A126" s="4" t="s">
        <v>572</v>
      </c>
      <c r="B126" s="4">
        <v>3708</v>
      </c>
      <c r="C126" s="4">
        <v>6614</v>
      </c>
      <c r="D126" s="9">
        <v>42803.048611111109</v>
      </c>
      <c r="E126" s="9">
        <v>42849.298611111109</v>
      </c>
      <c r="F126" s="4" t="s">
        <v>568</v>
      </c>
      <c r="J126" s="4" t="s">
        <v>95</v>
      </c>
      <c r="K126" s="4" t="s">
        <v>70</v>
      </c>
      <c r="L126" s="4" t="s">
        <v>70</v>
      </c>
      <c r="M126" s="4">
        <v>35</v>
      </c>
      <c r="N126" s="4" t="s">
        <v>70</v>
      </c>
      <c r="O126" s="4">
        <v>0.8</v>
      </c>
      <c r="P126" s="4">
        <v>1</v>
      </c>
      <c r="Q126" s="4">
        <v>224</v>
      </c>
      <c r="R126" s="4">
        <v>6</v>
      </c>
      <c r="S126" s="4">
        <v>7339</v>
      </c>
      <c r="T126" s="4">
        <v>1.034</v>
      </c>
      <c r="U126" s="4">
        <v>1.034</v>
      </c>
      <c r="V126" s="4">
        <v>1</v>
      </c>
      <c r="W126" s="4" t="s">
        <v>70</v>
      </c>
      <c r="X126" s="4" t="s">
        <v>70</v>
      </c>
      <c r="Y126" s="4" t="s">
        <v>70</v>
      </c>
      <c r="Z126" s="4">
        <v>0.21199999999999999</v>
      </c>
      <c r="AA126" s="4" t="s">
        <v>167</v>
      </c>
      <c r="AB126" s="4" t="s">
        <v>70</v>
      </c>
      <c r="AC126" s="4">
        <v>2.6700000000000002E-2</v>
      </c>
      <c r="AD126" s="4" t="s">
        <v>167</v>
      </c>
      <c r="AE126" s="4">
        <v>635.49099999999999</v>
      </c>
      <c r="AF126" s="4">
        <v>1378.4939999999999</v>
      </c>
      <c r="AG126" s="4" t="s">
        <v>70</v>
      </c>
      <c r="AH126" s="4" t="s">
        <v>70</v>
      </c>
      <c r="AI126" s="4" t="s">
        <v>70</v>
      </c>
      <c r="AJ126" s="4" t="s">
        <v>96</v>
      </c>
      <c r="AK126" s="4" t="s">
        <v>70</v>
      </c>
      <c r="AL126" s="4" t="s">
        <v>70</v>
      </c>
      <c r="AM126" s="4" t="s">
        <v>70</v>
      </c>
      <c r="AN126" s="4" t="s">
        <v>70</v>
      </c>
      <c r="AO126" s="4" t="s">
        <v>70</v>
      </c>
      <c r="AP126" s="4" t="s">
        <v>70</v>
      </c>
      <c r="AQ126" s="4" t="s">
        <v>70</v>
      </c>
      <c r="AR126" s="4" t="s">
        <v>70</v>
      </c>
      <c r="AS126" s="4" t="s">
        <v>70</v>
      </c>
      <c r="AT126" s="4" t="s">
        <v>70</v>
      </c>
      <c r="AU126" s="4" t="s">
        <v>70</v>
      </c>
      <c r="AV126" s="4" t="s">
        <v>70</v>
      </c>
      <c r="AW126" s="4" t="s">
        <v>70</v>
      </c>
      <c r="AX126" s="4" t="s">
        <v>70</v>
      </c>
      <c r="AY126" s="4" t="s">
        <v>70</v>
      </c>
      <c r="AZ126" s="4" t="s">
        <v>70</v>
      </c>
      <c r="BA126" s="4" t="s">
        <v>70</v>
      </c>
      <c r="BB126" s="4" t="s">
        <v>70</v>
      </c>
      <c r="BC126" s="4" t="s">
        <v>70</v>
      </c>
      <c r="BD126" s="4" t="s">
        <v>70</v>
      </c>
      <c r="BE126" s="4" t="s">
        <v>70</v>
      </c>
      <c r="BF126" s="4">
        <v>0.01</v>
      </c>
      <c r="BG126" s="4">
        <v>0.01</v>
      </c>
      <c r="BH126" s="4">
        <v>0.01</v>
      </c>
      <c r="BI126" s="4">
        <v>450</v>
      </c>
      <c r="BJ126" s="4">
        <v>444</v>
      </c>
      <c r="BK126" s="4">
        <v>100</v>
      </c>
      <c r="BL126" s="4">
        <v>77</v>
      </c>
      <c r="BM126" s="4">
        <v>63</v>
      </c>
      <c r="BN126" s="4">
        <v>878</v>
      </c>
      <c r="BO126" s="4">
        <v>1812</v>
      </c>
      <c r="BP126" s="5" t="s">
        <v>71</v>
      </c>
      <c r="BQ126" s="4" t="s">
        <v>71</v>
      </c>
      <c r="BR126" s="4">
        <v>0</v>
      </c>
      <c r="BU126" s="4" t="s">
        <v>573</v>
      </c>
      <c r="BW126" s="4">
        <v>6511</v>
      </c>
    </row>
    <row r="127" spans="1:75">
      <c r="A127" s="4" t="s">
        <v>574</v>
      </c>
      <c r="B127" s="4">
        <v>3709</v>
      </c>
      <c r="C127" s="4">
        <v>6615</v>
      </c>
      <c r="D127" s="9">
        <v>42803.048611111109</v>
      </c>
      <c r="E127" s="9">
        <v>42849.313194444447</v>
      </c>
      <c r="F127" s="4" t="s">
        <v>568</v>
      </c>
      <c r="J127" s="4" t="s">
        <v>95</v>
      </c>
      <c r="K127" s="4" t="s">
        <v>70</v>
      </c>
      <c r="L127" s="4" t="s">
        <v>70</v>
      </c>
      <c r="M127" s="4">
        <v>35</v>
      </c>
      <c r="N127" s="4" t="s">
        <v>70</v>
      </c>
      <c r="O127" s="4">
        <v>0.8</v>
      </c>
      <c r="P127" s="4">
        <v>1</v>
      </c>
      <c r="Q127" s="4">
        <v>224</v>
      </c>
      <c r="R127" s="4">
        <v>6</v>
      </c>
      <c r="S127" s="4">
        <v>7339</v>
      </c>
      <c r="T127" s="4">
        <v>0.92079999999999995</v>
      </c>
      <c r="U127" s="4">
        <v>0.92069999999999996</v>
      </c>
      <c r="V127" s="4">
        <v>0.99980000000000002</v>
      </c>
      <c r="W127" s="4" t="s">
        <v>70</v>
      </c>
      <c r="X127" s="4" t="s">
        <v>70</v>
      </c>
      <c r="Y127" s="4" t="s">
        <v>70</v>
      </c>
      <c r="Z127" s="4">
        <v>0.19939999999999999</v>
      </c>
      <c r="AA127" s="4" t="s">
        <v>508</v>
      </c>
      <c r="AB127" s="4" t="s">
        <v>70</v>
      </c>
      <c r="AC127" s="4">
        <v>2.7799999999999998E-2</v>
      </c>
      <c r="AD127" s="4" t="s">
        <v>167</v>
      </c>
      <c r="AE127" s="4">
        <v>636.31200000000001</v>
      </c>
      <c r="AF127" s="4">
        <v>1386.43</v>
      </c>
      <c r="AG127" s="4" t="s">
        <v>70</v>
      </c>
      <c r="AH127" s="4" t="s">
        <v>70</v>
      </c>
      <c r="AI127" s="4" t="s">
        <v>70</v>
      </c>
      <c r="AJ127" s="4" t="s">
        <v>96</v>
      </c>
      <c r="AK127" s="4" t="s">
        <v>70</v>
      </c>
      <c r="AL127" s="4" t="s">
        <v>70</v>
      </c>
      <c r="AM127" s="4" t="s">
        <v>70</v>
      </c>
      <c r="AN127" s="4" t="s">
        <v>70</v>
      </c>
      <c r="AO127" s="4" t="s">
        <v>70</v>
      </c>
      <c r="AP127" s="4" t="s">
        <v>70</v>
      </c>
      <c r="AQ127" s="4" t="s">
        <v>70</v>
      </c>
      <c r="AR127" s="4" t="s">
        <v>70</v>
      </c>
      <c r="AS127" s="4" t="s">
        <v>70</v>
      </c>
      <c r="AT127" s="4" t="s">
        <v>70</v>
      </c>
      <c r="AU127" s="4" t="s">
        <v>70</v>
      </c>
      <c r="AV127" s="4" t="s">
        <v>70</v>
      </c>
      <c r="AW127" s="4" t="s">
        <v>70</v>
      </c>
      <c r="AX127" s="4" t="s">
        <v>70</v>
      </c>
      <c r="AY127" s="4" t="s">
        <v>70</v>
      </c>
      <c r="AZ127" s="4" t="s">
        <v>70</v>
      </c>
      <c r="BA127" s="4" t="s">
        <v>70</v>
      </c>
      <c r="BB127" s="4" t="s">
        <v>70</v>
      </c>
      <c r="BC127" s="4" t="s">
        <v>70</v>
      </c>
      <c r="BD127" s="4" t="s">
        <v>70</v>
      </c>
      <c r="BE127" s="4" t="s">
        <v>70</v>
      </c>
      <c r="BF127" s="4">
        <v>0.01</v>
      </c>
      <c r="BG127" s="4">
        <v>0.01</v>
      </c>
      <c r="BH127" s="4">
        <v>0.01</v>
      </c>
      <c r="BI127" s="4">
        <v>418</v>
      </c>
      <c r="BJ127" s="4">
        <v>332</v>
      </c>
      <c r="BK127" s="4">
        <v>100</v>
      </c>
      <c r="BL127" s="4">
        <v>98</v>
      </c>
      <c r="BM127" s="4">
        <v>111</v>
      </c>
      <c r="BN127" s="4">
        <v>868</v>
      </c>
      <c r="BO127" s="4">
        <v>1812</v>
      </c>
      <c r="BP127" s="5" t="s">
        <v>71</v>
      </c>
      <c r="BQ127" s="4" t="s">
        <v>71</v>
      </c>
      <c r="BR127" s="4">
        <v>0</v>
      </c>
      <c r="BU127" s="4" t="s">
        <v>575</v>
      </c>
      <c r="BW127" s="4">
        <v>6511</v>
      </c>
    </row>
    <row r="128" spans="1:75">
      <c r="A128" s="4" t="s">
        <v>576</v>
      </c>
      <c r="B128" s="4">
        <v>3710</v>
      </c>
      <c r="C128" s="4">
        <v>6616</v>
      </c>
      <c r="D128" s="9">
        <v>42803.048611111109</v>
      </c>
      <c r="E128" s="9">
        <v>42849.330555555556</v>
      </c>
      <c r="F128" s="4" t="s">
        <v>568</v>
      </c>
      <c r="J128" s="4" t="s">
        <v>95</v>
      </c>
      <c r="K128" s="4" t="s">
        <v>70</v>
      </c>
      <c r="L128" s="4" t="s">
        <v>70</v>
      </c>
      <c r="M128" s="4">
        <v>35</v>
      </c>
      <c r="N128" s="4" t="s">
        <v>70</v>
      </c>
      <c r="O128" s="4">
        <v>0.8</v>
      </c>
      <c r="P128" s="4">
        <v>1</v>
      </c>
      <c r="Q128" s="4">
        <v>224</v>
      </c>
      <c r="R128" s="4">
        <v>6</v>
      </c>
      <c r="S128" s="4">
        <v>7339</v>
      </c>
      <c r="T128" s="4">
        <v>0.871</v>
      </c>
      <c r="U128" s="4">
        <v>0.87</v>
      </c>
      <c r="V128" s="4">
        <v>0.99890000000000001</v>
      </c>
      <c r="W128" s="4" t="s">
        <v>70</v>
      </c>
      <c r="X128" s="4" t="s">
        <v>70</v>
      </c>
      <c r="Y128" s="4" t="s">
        <v>70</v>
      </c>
      <c r="Z128" s="4">
        <v>0.18679999999999999</v>
      </c>
      <c r="AA128" s="4" t="s">
        <v>167</v>
      </c>
      <c r="AB128" s="4" t="s">
        <v>70</v>
      </c>
      <c r="AC128" s="4">
        <v>2.1700000000000001E-2</v>
      </c>
      <c r="AD128" s="4" t="s">
        <v>167</v>
      </c>
      <c r="AE128" s="4">
        <v>587.0521</v>
      </c>
      <c r="AF128" s="4">
        <v>1347.296</v>
      </c>
      <c r="AG128" s="4" t="s">
        <v>70</v>
      </c>
      <c r="AH128" s="4" t="s">
        <v>70</v>
      </c>
      <c r="AI128" s="4" t="s">
        <v>70</v>
      </c>
      <c r="AJ128" s="4" t="s">
        <v>96</v>
      </c>
      <c r="AK128" s="4" t="s">
        <v>70</v>
      </c>
      <c r="AL128" s="4" t="s">
        <v>70</v>
      </c>
      <c r="AM128" s="4" t="s">
        <v>70</v>
      </c>
      <c r="AN128" s="4" t="s">
        <v>70</v>
      </c>
      <c r="AO128" s="4" t="s">
        <v>70</v>
      </c>
      <c r="AP128" s="4" t="s">
        <v>70</v>
      </c>
      <c r="AQ128" s="4" t="s">
        <v>70</v>
      </c>
      <c r="AR128" s="4" t="s">
        <v>70</v>
      </c>
      <c r="AS128" s="4" t="s">
        <v>70</v>
      </c>
      <c r="AT128" s="4" t="s">
        <v>70</v>
      </c>
      <c r="AU128" s="4" t="s">
        <v>70</v>
      </c>
      <c r="AV128" s="4" t="s">
        <v>70</v>
      </c>
      <c r="AW128" s="4" t="s">
        <v>70</v>
      </c>
      <c r="AX128" s="4" t="s">
        <v>70</v>
      </c>
      <c r="AY128" s="4" t="s">
        <v>70</v>
      </c>
      <c r="AZ128" s="4" t="s">
        <v>70</v>
      </c>
      <c r="BA128" s="4" t="s">
        <v>70</v>
      </c>
      <c r="BB128" s="4" t="s">
        <v>70</v>
      </c>
      <c r="BC128" s="4" t="s">
        <v>70</v>
      </c>
      <c r="BD128" s="4" t="s">
        <v>70</v>
      </c>
      <c r="BE128" s="4" t="s">
        <v>70</v>
      </c>
      <c r="BF128" s="4">
        <v>0.01</v>
      </c>
      <c r="BG128" s="4">
        <v>0.01</v>
      </c>
      <c r="BH128" s="4">
        <v>0.01</v>
      </c>
      <c r="BI128" s="4">
        <v>430</v>
      </c>
      <c r="BJ128" s="4">
        <v>481</v>
      </c>
      <c r="BK128" s="4">
        <v>100</v>
      </c>
      <c r="BL128" s="4">
        <v>213</v>
      </c>
      <c r="BM128" s="4">
        <v>185</v>
      </c>
      <c r="BN128" s="4">
        <v>881</v>
      </c>
      <c r="BO128" s="4">
        <v>1812</v>
      </c>
      <c r="BP128" s="5" t="s">
        <v>71</v>
      </c>
      <c r="BQ128" s="4" t="s">
        <v>71</v>
      </c>
      <c r="BR128" s="4">
        <v>0</v>
      </c>
      <c r="BU128" s="4" t="s">
        <v>577</v>
      </c>
      <c r="BW128" s="4">
        <v>6511</v>
      </c>
    </row>
    <row r="129" spans="1:75">
      <c r="A129" s="4" t="s">
        <v>578</v>
      </c>
      <c r="B129" s="4">
        <v>3711</v>
      </c>
      <c r="C129" s="4">
        <v>6617</v>
      </c>
      <c r="D129" s="9">
        <v>42803.048611111109</v>
      </c>
      <c r="E129" s="9">
        <v>42849.34652777778</v>
      </c>
      <c r="F129" s="4" t="s">
        <v>568</v>
      </c>
      <c r="J129" s="4" t="s">
        <v>95</v>
      </c>
      <c r="K129" s="4" t="s">
        <v>70</v>
      </c>
      <c r="L129" s="4" t="s">
        <v>70</v>
      </c>
      <c r="M129" s="4">
        <v>35</v>
      </c>
      <c r="N129" s="4" t="s">
        <v>70</v>
      </c>
      <c r="O129" s="4">
        <v>0.8</v>
      </c>
      <c r="P129" s="4">
        <v>1</v>
      </c>
      <c r="Q129" s="4">
        <v>224</v>
      </c>
      <c r="R129" s="4">
        <v>6</v>
      </c>
      <c r="S129" s="4">
        <v>7339</v>
      </c>
      <c r="T129" s="4">
        <v>0.93259999999999998</v>
      </c>
      <c r="U129" s="4">
        <v>0.93259999999999998</v>
      </c>
      <c r="V129" s="4">
        <v>1</v>
      </c>
      <c r="W129" s="4" t="s">
        <v>70</v>
      </c>
      <c r="X129" s="4" t="s">
        <v>70</v>
      </c>
      <c r="Y129" s="4" t="s">
        <v>70</v>
      </c>
      <c r="Z129" s="4">
        <v>0.19950000000000001</v>
      </c>
      <c r="AA129" s="4">
        <v>0</v>
      </c>
      <c r="AB129" s="4" t="s">
        <v>70</v>
      </c>
      <c r="AC129" s="4">
        <v>2.12E-2</v>
      </c>
      <c r="AD129" s="4">
        <v>0</v>
      </c>
      <c r="AE129" s="4">
        <v>626.59680000000003</v>
      </c>
      <c r="AF129" s="4">
        <v>1363.442</v>
      </c>
      <c r="AG129" s="4" t="s">
        <v>70</v>
      </c>
      <c r="AH129" s="4" t="s">
        <v>70</v>
      </c>
      <c r="AI129" s="4" t="s">
        <v>70</v>
      </c>
      <c r="AJ129" s="4" t="s">
        <v>96</v>
      </c>
      <c r="AK129" s="4" t="s">
        <v>70</v>
      </c>
      <c r="AL129" s="4" t="s">
        <v>70</v>
      </c>
      <c r="AM129" s="4" t="s">
        <v>70</v>
      </c>
      <c r="AN129" s="4" t="s">
        <v>70</v>
      </c>
      <c r="AO129" s="4" t="s">
        <v>70</v>
      </c>
      <c r="AP129" s="4" t="s">
        <v>70</v>
      </c>
      <c r="AQ129" s="4" t="s">
        <v>70</v>
      </c>
      <c r="AR129" s="4" t="s">
        <v>70</v>
      </c>
      <c r="AS129" s="4" t="s">
        <v>70</v>
      </c>
      <c r="AT129" s="4" t="s">
        <v>70</v>
      </c>
      <c r="AU129" s="4" t="s">
        <v>70</v>
      </c>
      <c r="AV129" s="4" t="s">
        <v>70</v>
      </c>
      <c r="AW129" s="4" t="s">
        <v>70</v>
      </c>
      <c r="AX129" s="4" t="s">
        <v>70</v>
      </c>
      <c r="AY129" s="4" t="s">
        <v>70</v>
      </c>
      <c r="AZ129" s="4" t="s">
        <v>70</v>
      </c>
      <c r="BA129" s="4" t="s">
        <v>70</v>
      </c>
      <c r="BB129" s="4" t="s">
        <v>70</v>
      </c>
      <c r="BC129" s="4" t="s">
        <v>70</v>
      </c>
      <c r="BD129" s="4" t="s">
        <v>70</v>
      </c>
      <c r="BE129" s="4" t="s">
        <v>70</v>
      </c>
      <c r="BF129" s="4">
        <v>0.01</v>
      </c>
      <c r="BG129" s="4">
        <v>0.01</v>
      </c>
      <c r="BH129" s="4">
        <v>0.01</v>
      </c>
      <c r="BI129" s="4">
        <v>523</v>
      </c>
      <c r="BJ129" s="4">
        <v>413</v>
      </c>
      <c r="BK129" s="4">
        <v>100</v>
      </c>
      <c r="BL129" s="4">
        <v>45</v>
      </c>
      <c r="BM129" s="4">
        <v>199</v>
      </c>
      <c r="BN129" s="4">
        <v>891</v>
      </c>
      <c r="BO129" s="4">
        <v>1812</v>
      </c>
      <c r="BP129" s="5" t="s">
        <v>71</v>
      </c>
      <c r="BQ129" s="4" t="s">
        <v>71</v>
      </c>
      <c r="BR129" s="4">
        <v>0</v>
      </c>
      <c r="BU129" s="4" t="s">
        <v>579</v>
      </c>
      <c r="BW129" s="4">
        <v>6511</v>
      </c>
    </row>
    <row r="135" spans="1:75">
      <c r="A135" s="4" t="s">
        <v>890</v>
      </c>
      <c r="B135" s="4">
        <v>3781</v>
      </c>
      <c r="C135" s="4">
        <v>6807</v>
      </c>
      <c r="D135" s="9">
        <v>42851.526388888888</v>
      </c>
      <c r="E135" s="9">
        <v>42869.762499999997</v>
      </c>
      <c r="F135" s="4" t="s">
        <v>891</v>
      </c>
      <c r="J135" s="4" t="s">
        <v>95</v>
      </c>
      <c r="K135" s="4" t="s">
        <v>70</v>
      </c>
      <c r="L135" s="4" t="s">
        <v>70</v>
      </c>
      <c r="M135" s="4">
        <v>35</v>
      </c>
      <c r="N135" s="4" t="s">
        <v>70</v>
      </c>
      <c r="O135" s="4">
        <v>0.8</v>
      </c>
      <c r="P135" s="4">
        <v>1</v>
      </c>
      <c r="Q135" s="4">
        <v>224</v>
      </c>
      <c r="R135" s="4">
        <v>6</v>
      </c>
      <c r="S135" s="4">
        <v>7339</v>
      </c>
      <c r="T135" s="4">
        <v>0.65090000000000003</v>
      </c>
      <c r="U135" s="4">
        <v>0.65069999999999995</v>
      </c>
      <c r="V135" s="4">
        <v>0.99980000000000002</v>
      </c>
      <c r="W135" s="4" t="s">
        <v>70</v>
      </c>
      <c r="X135" s="4" t="s">
        <v>70</v>
      </c>
      <c r="Y135" s="4" t="s">
        <v>70</v>
      </c>
      <c r="Z135" s="4">
        <v>0.16220000000000001</v>
      </c>
      <c r="AA135" s="4" t="s">
        <v>167</v>
      </c>
      <c r="AB135" s="4" t="s">
        <v>70</v>
      </c>
      <c r="AC135" s="4">
        <v>2.1000000000000001E-2</v>
      </c>
      <c r="AD135" s="4" t="s">
        <v>167</v>
      </c>
      <c r="AE135" s="4">
        <v>586.64160000000004</v>
      </c>
      <c r="AF135" s="4">
        <v>1351.538</v>
      </c>
      <c r="AG135" s="4" t="s">
        <v>70</v>
      </c>
      <c r="AH135" s="4" t="s">
        <v>70</v>
      </c>
      <c r="AI135" s="4" t="s">
        <v>70</v>
      </c>
      <c r="AJ135" s="4" t="s">
        <v>96</v>
      </c>
      <c r="AK135" s="4" t="s">
        <v>70</v>
      </c>
      <c r="AL135" s="4" t="s">
        <v>70</v>
      </c>
      <c r="AM135" s="4" t="s">
        <v>70</v>
      </c>
      <c r="AN135" s="4" t="s">
        <v>70</v>
      </c>
      <c r="AO135" s="4" t="s">
        <v>70</v>
      </c>
      <c r="AP135" s="4" t="s">
        <v>70</v>
      </c>
      <c r="AQ135" s="4" t="s">
        <v>70</v>
      </c>
      <c r="AR135" s="4" t="s">
        <v>70</v>
      </c>
      <c r="AS135" s="4" t="s">
        <v>70</v>
      </c>
      <c r="AT135" s="4" t="s">
        <v>70</v>
      </c>
      <c r="AU135" s="4" t="s">
        <v>70</v>
      </c>
      <c r="AV135" s="4" t="s">
        <v>70</v>
      </c>
      <c r="AW135" s="4" t="s">
        <v>70</v>
      </c>
      <c r="AX135" s="4" t="s">
        <v>70</v>
      </c>
      <c r="AY135" s="4" t="s">
        <v>70</v>
      </c>
      <c r="AZ135" s="4" t="s">
        <v>70</v>
      </c>
      <c r="BA135" s="4" t="s">
        <v>70</v>
      </c>
      <c r="BB135" s="4" t="s">
        <v>70</v>
      </c>
      <c r="BC135" s="4" t="s">
        <v>70</v>
      </c>
      <c r="BD135" s="4" t="s">
        <v>70</v>
      </c>
      <c r="BE135" s="4" t="s">
        <v>70</v>
      </c>
      <c r="BF135" s="4">
        <v>0.01</v>
      </c>
      <c r="BG135" s="4">
        <v>0.01</v>
      </c>
      <c r="BH135" s="4">
        <v>0.01</v>
      </c>
      <c r="BI135" s="4">
        <v>434</v>
      </c>
      <c r="BJ135" s="4">
        <v>416</v>
      </c>
      <c r="BK135" s="4">
        <v>100</v>
      </c>
      <c r="BL135" s="4">
        <v>77</v>
      </c>
      <c r="BM135" s="4">
        <v>127</v>
      </c>
      <c r="BN135" s="4">
        <v>901</v>
      </c>
      <c r="BO135" s="4">
        <v>1765</v>
      </c>
      <c r="BP135" s="4" t="s">
        <v>71</v>
      </c>
      <c r="BQ135" s="4" t="s">
        <v>71</v>
      </c>
      <c r="BR135" s="4">
        <v>0</v>
      </c>
      <c r="BU135" s="4" t="s">
        <v>894</v>
      </c>
      <c r="BW135" s="4">
        <v>6511</v>
      </c>
    </row>
    <row r="136" spans="1:75">
      <c r="A136" s="4" t="s">
        <v>895</v>
      </c>
      <c r="B136" s="4">
        <v>3782</v>
      </c>
      <c r="C136" s="4">
        <v>6808</v>
      </c>
      <c r="D136" s="9">
        <v>42851.526388888888</v>
      </c>
      <c r="E136" s="9">
        <v>42869.775694444441</v>
      </c>
      <c r="F136" s="4" t="s">
        <v>891</v>
      </c>
      <c r="J136" s="4" t="s">
        <v>95</v>
      </c>
      <c r="K136" s="4" t="s">
        <v>70</v>
      </c>
      <c r="L136" s="4" t="s">
        <v>70</v>
      </c>
      <c r="M136" s="4">
        <v>35</v>
      </c>
      <c r="N136" s="4" t="s">
        <v>70</v>
      </c>
      <c r="O136" s="4">
        <v>0.8</v>
      </c>
      <c r="P136" s="4">
        <v>1</v>
      </c>
      <c r="Q136" s="4">
        <v>224</v>
      </c>
      <c r="R136" s="4">
        <v>6</v>
      </c>
      <c r="S136" s="4">
        <v>7339</v>
      </c>
      <c r="T136" s="4">
        <v>0.61809999999999998</v>
      </c>
      <c r="U136" s="4">
        <v>0.61799999999999999</v>
      </c>
      <c r="V136" s="4">
        <v>0.99990000000000001</v>
      </c>
      <c r="W136" s="4" t="s">
        <v>70</v>
      </c>
      <c r="X136" s="4" t="s">
        <v>70</v>
      </c>
      <c r="Y136" s="4" t="s">
        <v>70</v>
      </c>
      <c r="Z136" s="4">
        <v>0.1552</v>
      </c>
      <c r="AA136" s="4" t="s">
        <v>167</v>
      </c>
      <c r="AB136" s="4" t="s">
        <v>70</v>
      </c>
      <c r="AC136" s="4">
        <v>0.02</v>
      </c>
      <c r="AD136" s="4" t="s">
        <v>167</v>
      </c>
      <c r="AE136" s="4">
        <v>574.87400000000002</v>
      </c>
      <c r="AF136" s="4">
        <v>1369.873</v>
      </c>
      <c r="AG136" s="4" t="s">
        <v>70</v>
      </c>
      <c r="AH136" s="4" t="s">
        <v>70</v>
      </c>
      <c r="AI136" s="4" t="s">
        <v>70</v>
      </c>
      <c r="AJ136" s="4" t="s">
        <v>96</v>
      </c>
      <c r="AK136" s="4" t="s">
        <v>70</v>
      </c>
      <c r="AL136" s="4" t="s">
        <v>70</v>
      </c>
      <c r="AM136" s="4" t="s">
        <v>70</v>
      </c>
      <c r="AN136" s="4" t="s">
        <v>70</v>
      </c>
      <c r="AO136" s="4" t="s">
        <v>70</v>
      </c>
      <c r="AP136" s="4" t="s">
        <v>70</v>
      </c>
      <c r="AQ136" s="4" t="s">
        <v>70</v>
      </c>
      <c r="AR136" s="4" t="s">
        <v>70</v>
      </c>
      <c r="AS136" s="4" t="s">
        <v>70</v>
      </c>
      <c r="AT136" s="4" t="s">
        <v>70</v>
      </c>
      <c r="AU136" s="4" t="s">
        <v>70</v>
      </c>
      <c r="AV136" s="4" t="s">
        <v>70</v>
      </c>
      <c r="AW136" s="4" t="s">
        <v>70</v>
      </c>
      <c r="AX136" s="4" t="s">
        <v>70</v>
      </c>
      <c r="AY136" s="4" t="s">
        <v>70</v>
      </c>
      <c r="AZ136" s="4" t="s">
        <v>70</v>
      </c>
      <c r="BA136" s="4" t="s">
        <v>70</v>
      </c>
      <c r="BB136" s="4" t="s">
        <v>70</v>
      </c>
      <c r="BC136" s="4" t="s">
        <v>70</v>
      </c>
      <c r="BD136" s="4" t="s">
        <v>70</v>
      </c>
      <c r="BE136" s="4" t="s">
        <v>70</v>
      </c>
      <c r="BF136" s="4">
        <v>0.01</v>
      </c>
      <c r="BG136" s="4">
        <v>0.01</v>
      </c>
      <c r="BH136" s="4">
        <v>0.01</v>
      </c>
      <c r="BI136" s="4">
        <v>410</v>
      </c>
      <c r="BJ136" s="4">
        <v>433</v>
      </c>
      <c r="BK136" s="4">
        <v>100</v>
      </c>
      <c r="BL136" s="4">
        <v>65</v>
      </c>
      <c r="BM136" s="4">
        <v>87</v>
      </c>
      <c r="BN136" s="4">
        <v>912</v>
      </c>
      <c r="BO136" s="4">
        <v>1765</v>
      </c>
      <c r="BP136" s="4" t="s">
        <v>71</v>
      </c>
      <c r="BQ136" s="4" t="s">
        <v>71</v>
      </c>
      <c r="BR136" s="4">
        <v>0</v>
      </c>
      <c r="BU136" s="4" t="s">
        <v>898</v>
      </c>
      <c r="BW136" s="4">
        <v>6511</v>
      </c>
    </row>
    <row r="137" spans="1:75">
      <c r="A137" s="4" t="s">
        <v>899</v>
      </c>
      <c r="B137" s="4">
        <v>3783</v>
      </c>
      <c r="C137" s="4">
        <v>6809</v>
      </c>
      <c r="D137" s="9">
        <v>42851.526388888888</v>
      </c>
      <c r="E137" s="9">
        <v>42869.790277777778</v>
      </c>
      <c r="F137" s="4" t="s">
        <v>891</v>
      </c>
      <c r="J137" s="4" t="s">
        <v>95</v>
      </c>
      <c r="K137" s="4" t="s">
        <v>70</v>
      </c>
      <c r="L137" s="4" t="s">
        <v>70</v>
      </c>
      <c r="M137" s="4">
        <v>35</v>
      </c>
      <c r="N137" s="4" t="s">
        <v>70</v>
      </c>
      <c r="O137" s="4">
        <v>0.8</v>
      </c>
      <c r="P137" s="4">
        <v>1</v>
      </c>
      <c r="Q137" s="4">
        <v>224</v>
      </c>
      <c r="R137" s="4">
        <v>6</v>
      </c>
      <c r="S137" s="4">
        <v>7339</v>
      </c>
      <c r="T137" s="4">
        <v>0.65329999999999999</v>
      </c>
      <c r="U137" s="4">
        <v>0.65259999999999996</v>
      </c>
      <c r="V137" s="4">
        <v>0.999</v>
      </c>
      <c r="W137" s="4" t="s">
        <v>70</v>
      </c>
      <c r="X137" s="4" t="s">
        <v>70</v>
      </c>
      <c r="Y137" s="4" t="s">
        <v>70</v>
      </c>
      <c r="Z137" s="4">
        <v>0.16689999999999999</v>
      </c>
      <c r="AA137" s="4" t="s">
        <v>167</v>
      </c>
      <c r="AB137" s="4" t="s">
        <v>70</v>
      </c>
      <c r="AC137" s="4">
        <v>2.2100000000000002E-2</v>
      </c>
      <c r="AD137" s="4" t="s">
        <v>167</v>
      </c>
      <c r="AE137" s="4">
        <v>623.72339999999997</v>
      </c>
      <c r="AF137" s="4">
        <v>1391.7670000000001</v>
      </c>
      <c r="AG137" s="4" t="s">
        <v>70</v>
      </c>
      <c r="AH137" s="4" t="s">
        <v>70</v>
      </c>
      <c r="AI137" s="4" t="s">
        <v>70</v>
      </c>
      <c r="AJ137" s="4" t="s">
        <v>96</v>
      </c>
      <c r="AK137" s="4" t="s">
        <v>70</v>
      </c>
      <c r="AL137" s="4" t="s">
        <v>70</v>
      </c>
      <c r="AM137" s="4" t="s">
        <v>70</v>
      </c>
      <c r="AN137" s="4" t="s">
        <v>70</v>
      </c>
      <c r="AO137" s="4" t="s">
        <v>70</v>
      </c>
      <c r="AP137" s="4" t="s">
        <v>70</v>
      </c>
      <c r="AQ137" s="4" t="s">
        <v>70</v>
      </c>
      <c r="AR137" s="4" t="s">
        <v>70</v>
      </c>
      <c r="AS137" s="4" t="s">
        <v>70</v>
      </c>
      <c r="AT137" s="4" t="s">
        <v>70</v>
      </c>
      <c r="AU137" s="4" t="s">
        <v>70</v>
      </c>
      <c r="AV137" s="4" t="s">
        <v>70</v>
      </c>
      <c r="AW137" s="4" t="s">
        <v>70</v>
      </c>
      <c r="AX137" s="4" t="s">
        <v>70</v>
      </c>
      <c r="AY137" s="4" t="s">
        <v>70</v>
      </c>
      <c r="AZ137" s="4" t="s">
        <v>70</v>
      </c>
      <c r="BA137" s="4" t="s">
        <v>70</v>
      </c>
      <c r="BB137" s="4" t="s">
        <v>70</v>
      </c>
      <c r="BC137" s="4" t="s">
        <v>70</v>
      </c>
      <c r="BD137" s="4" t="s">
        <v>70</v>
      </c>
      <c r="BE137" s="4" t="s">
        <v>70</v>
      </c>
      <c r="BF137" s="4">
        <v>0.01</v>
      </c>
      <c r="BG137" s="4">
        <v>0.01</v>
      </c>
      <c r="BH137" s="4">
        <v>0.01</v>
      </c>
      <c r="BI137" s="4">
        <v>528</v>
      </c>
      <c r="BJ137" s="4">
        <v>360</v>
      </c>
      <c r="BK137" s="4">
        <v>100</v>
      </c>
      <c r="BL137" s="4">
        <v>96</v>
      </c>
      <c r="BM137" s="4">
        <v>90</v>
      </c>
      <c r="BN137" s="4">
        <v>919</v>
      </c>
      <c r="BO137" s="4">
        <v>1765</v>
      </c>
      <c r="BP137" s="4" t="s">
        <v>71</v>
      </c>
      <c r="BQ137" s="4" t="s">
        <v>71</v>
      </c>
      <c r="BR137" s="4">
        <v>0</v>
      </c>
      <c r="BU137" s="4" t="s">
        <v>902</v>
      </c>
      <c r="BW137" s="4">
        <v>6511</v>
      </c>
    </row>
    <row r="138" spans="1:75">
      <c r="A138" s="4" t="s">
        <v>903</v>
      </c>
      <c r="B138" s="4">
        <v>3784</v>
      </c>
      <c r="C138" s="4">
        <v>6810</v>
      </c>
      <c r="D138" s="9">
        <v>42851.526388888888</v>
      </c>
      <c r="E138" s="9">
        <v>42869.804861111108</v>
      </c>
      <c r="F138" s="4" t="s">
        <v>891</v>
      </c>
      <c r="J138" s="4" t="s">
        <v>95</v>
      </c>
      <c r="K138" s="4" t="s">
        <v>70</v>
      </c>
      <c r="L138" s="4" t="s">
        <v>70</v>
      </c>
      <c r="M138" s="4">
        <v>35</v>
      </c>
      <c r="N138" s="4" t="s">
        <v>70</v>
      </c>
      <c r="O138" s="4">
        <v>0.8</v>
      </c>
      <c r="P138" s="4">
        <v>1</v>
      </c>
      <c r="Q138" s="4">
        <v>224</v>
      </c>
      <c r="R138" s="4">
        <v>6</v>
      </c>
      <c r="S138" s="4">
        <v>7339</v>
      </c>
      <c r="T138" s="4">
        <v>0.62350000000000005</v>
      </c>
      <c r="U138" s="4">
        <v>0.623</v>
      </c>
      <c r="V138" s="4">
        <v>0.99919999999999998</v>
      </c>
      <c r="W138" s="4" t="s">
        <v>70</v>
      </c>
      <c r="X138" s="4" t="s">
        <v>70</v>
      </c>
      <c r="Y138" s="4" t="s">
        <v>70</v>
      </c>
      <c r="Z138" s="4">
        <v>0.156</v>
      </c>
      <c r="AA138" s="4" t="s">
        <v>167</v>
      </c>
      <c r="AB138" s="4" t="s">
        <v>70</v>
      </c>
      <c r="AC138" s="4">
        <v>1.7899999999999999E-2</v>
      </c>
      <c r="AD138" s="4" t="s">
        <v>167</v>
      </c>
      <c r="AE138" s="4">
        <v>577.88430000000005</v>
      </c>
      <c r="AF138" s="4">
        <v>1367.2729999999999</v>
      </c>
      <c r="AG138" s="4" t="s">
        <v>70</v>
      </c>
      <c r="AH138" s="4" t="s">
        <v>70</v>
      </c>
      <c r="AI138" s="4" t="s">
        <v>70</v>
      </c>
      <c r="AJ138" s="4" t="s">
        <v>96</v>
      </c>
      <c r="AK138" s="4" t="s">
        <v>70</v>
      </c>
      <c r="AL138" s="4" t="s">
        <v>70</v>
      </c>
      <c r="AM138" s="4" t="s">
        <v>70</v>
      </c>
      <c r="AN138" s="4" t="s">
        <v>70</v>
      </c>
      <c r="AO138" s="4" t="s">
        <v>70</v>
      </c>
      <c r="AP138" s="4" t="s">
        <v>70</v>
      </c>
      <c r="AQ138" s="4" t="s">
        <v>70</v>
      </c>
      <c r="AR138" s="4" t="s">
        <v>70</v>
      </c>
      <c r="AS138" s="4" t="s">
        <v>70</v>
      </c>
      <c r="AT138" s="4" t="s">
        <v>70</v>
      </c>
      <c r="AU138" s="4" t="s">
        <v>70</v>
      </c>
      <c r="AV138" s="4" t="s">
        <v>70</v>
      </c>
      <c r="AW138" s="4" t="s">
        <v>70</v>
      </c>
      <c r="AX138" s="4" t="s">
        <v>70</v>
      </c>
      <c r="AY138" s="4" t="s">
        <v>70</v>
      </c>
      <c r="AZ138" s="4" t="s">
        <v>70</v>
      </c>
      <c r="BA138" s="4" t="s">
        <v>70</v>
      </c>
      <c r="BB138" s="4" t="s">
        <v>70</v>
      </c>
      <c r="BC138" s="4" t="s">
        <v>70</v>
      </c>
      <c r="BD138" s="4" t="s">
        <v>70</v>
      </c>
      <c r="BE138" s="4" t="s">
        <v>70</v>
      </c>
      <c r="BF138" s="4">
        <v>0.01</v>
      </c>
      <c r="BG138" s="4">
        <v>0.01</v>
      </c>
      <c r="BH138" s="4">
        <v>0.01</v>
      </c>
      <c r="BI138" s="4">
        <v>408</v>
      </c>
      <c r="BJ138" s="4">
        <v>439</v>
      </c>
      <c r="BK138" s="4">
        <v>100</v>
      </c>
      <c r="BL138" s="4">
        <v>75</v>
      </c>
      <c r="BM138" s="4">
        <v>110</v>
      </c>
      <c r="BN138" s="4">
        <v>899</v>
      </c>
      <c r="BO138" s="4">
        <v>1765</v>
      </c>
      <c r="BP138" s="4" t="s">
        <v>71</v>
      </c>
      <c r="BQ138" s="4" t="s">
        <v>71</v>
      </c>
      <c r="BR138" s="4">
        <v>0</v>
      </c>
      <c r="BU138" s="4" t="s">
        <v>906</v>
      </c>
      <c r="BW138" s="4">
        <v>6511</v>
      </c>
    </row>
    <row r="139" spans="1:75">
      <c r="A139" s="4" t="s">
        <v>907</v>
      </c>
      <c r="B139" s="4">
        <v>3785</v>
      </c>
      <c r="C139" s="4">
        <v>6811</v>
      </c>
      <c r="D139" s="9">
        <v>42851.526388888888</v>
      </c>
      <c r="E139" s="9">
        <v>42869.820833333331</v>
      </c>
      <c r="F139" s="4" t="s">
        <v>891</v>
      </c>
      <c r="J139" s="4" t="s">
        <v>95</v>
      </c>
      <c r="K139" s="4" t="s">
        <v>70</v>
      </c>
      <c r="L139" s="4" t="s">
        <v>70</v>
      </c>
      <c r="M139" s="4">
        <v>35</v>
      </c>
      <c r="N139" s="4" t="s">
        <v>70</v>
      </c>
      <c r="O139" s="4">
        <v>0.8</v>
      </c>
      <c r="P139" s="4">
        <v>1</v>
      </c>
      <c r="Q139" s="4">
        <v>224</v>
      </c>
      <c r="R139" s="4">
        <v>6</v>
      </c>
      <c r="S139" s="4">
        <v>7339</v>
      </c>
      <c r="T139" s="4">
        <v>0.69089999999999996</v>
      </c>
      <c r="U139" s="4">
        <v>0.69030000000000002</v>
      </c>
      <c r="V139" s="4">
        <v>0.99909999999999999</v>
      </c>
      <c r="W139" s="4" t="s">
        <v>70</v>
      </c>
      <c r="X139" s="4" t="s">
        <v>70</v>
      </c>
      <c r="Y139" s="4" t="s">
        <v>70</v>
      </c>
      <c r="Z139" s="4">
        <v>0.16769999999999999</v>
      </c>
      <c r="AA139" s="4" t="s">
        <v>508</v>
      </c>
      <c r="AB139" s="4" t="s">
        <v>70</v>
      </c>
      <c r="AC139" s="4">
        <v>2.01E-2</v>
      </c>
      <c r="AD139" s="4" t="s">
        <v>167</v>
      </c>
      <c r="AE139" s="4">
        <v>575.42129999999997</v>
      </c>
      <c r="AF139" s="4">
        <v>1335.8019999999999</v>
      </c>
      <c r="AG139" s="4" t="s">
        <v>70</v>
      </c>
      <c r="AH139" s="4" t="s">
        <v>70</v>
      </c>
      <c r="AI139" s="4" t="s">
        <v>70</v>
      </c>
      <c r="AJ139" s="4" t="s">
        <v>96</v>
      </c>
      <c r="AK139" s="4" t="s">
        <v>70</v>
      </c>
      <c r="AL139" s="4" t="s">
        <v>70</v>
      </c>
      <c r="AM139" s="4" t="s">
        <v>70</v>
      </c>
      <c r="AN139" s="4" t="s">
        <v>70</v>
      </c>
      <c r="AO139" s="4" t="s">
        <v>70</v>
      </c>
      <c r="AP139" s="4" t="s">
        <v>70</v>
      </c>
      <c r="AQ139" s="4" t="s">
        <v>70</v>
      </c>
      <c r="AR139" s="4" t="s">
        <v>70</v>
      </c>
      <c r="AS139" s="4" t="s">
        <v>70</v>
      </c>
      <c r="AT139" s="4" t="s">
        <v>70</v>
      </c>
      <c r="AU139" s="4" t="s">
        <v>70</v>
      </c>
      <c r="AV139" s="4" t="s">
        <v>70</v>
      </c>
      <c r="AW139" s="4" t="s">
        <v>70</v>
      </c>
      <c r="AX139" s="4" t="s">
        <v>70</v>
      </c>
      <c r="AY139" s="4" t="s">
        <v>70</v>
      </c>
      <c r="AZ139" s="4" t="s">
        <v>70</v>
      </c>
      <c r="BA139" s="4" t="s">
        <v>70</v>
      </c>
      <c r="BB139" s="4" t="s">
        <v>70</v>
      </c>
      <c r="BC139" s="4" t="s">
        <v>70</v>
      </c>
      <c r="BD139" s="4" t="s">
        <v>70</v>
      </c>
      <c r="BE139" s="4" t="s">
        <v>70</v>
      </c>
      <c r="BF139" s="4">
        <v>0.01</v>
      </c>
      <c r="BG139" s="4">
        <v>0.01</v>
      </c>
      <c r="BH139" s="4">
        <v>0.01</v>
      </c>
      <c r="BI139" s="4">
        <v>431</v>
      </c>
      <c r="BJ139" s="4">
        <v>409</v>
      </c>
      <c r="BK139" s="4">
        <v>100</v>
      </c>
      <c r="BL139" s="4">
        <v>197</v>
      </c>
      <c r="BM139" s="4">
        <v>48</v>
      </c>
      <c r="BN139" s="4">
        <v>799</v>
      </c>
      <c r="BO139" s="4">
        <v>1765</v>
      </c>
      <c r="BP139" s="4" t="s">
        <v>71</v>
      </c>
      <c r="BQ139" s="4" t="s">
        <v>71</v>
      </c>
      <c r="BR139" s="4">
        <v>0</v>
      </c>
      <c r="BU139" s="4" t="s">
        <v>910</v>
      </c>
      <c r="BW139" s="4">
        <v>6511</v>
      </c>
    </row>
    <row r="140" spans="1:75">
      <c r="A140" s="4" t="s">
        <v>810</v>
      </c>
      <c r="B140" s="4">
        <v>3762</v>
      </c>
      <c r="C140" s="4">
        <v>6788</v>
      </c>
      <c r="D140" s="9">
        <v>42850.71597222222</v>
      </c>
      <c r="E140" s="9">
        <v>42869.467361111114</v>
      </c>
      <c r="F140" s="4" t="s">
        <v>811</v>
      </c>
      <c r="J140" s="4" t="s">
        <v>95</v>
      </c>
      <c r="K140" s="4" t="s">
        <v>70</v>
      </c>
      <c r="L140" s="4" t="s">
        <v>70</v>
      </c>
      <c r="M140" s="4">
        <v>35</v>
      </c>
      <c r="N140" s="4" t="s">
        <v>70</v>
      </c>
      <c r="O140" s="4">
        <v>0.8</v>
      </c>
      <c r="P140" s="4">
        <v>1</v>
      </c>
      <c r="Q140" s="4">
        <v>224</v>
      </c>
      <c r="R140" s="4">
        <v>6</v>
      </c>
      <c r="S140" s="4">
        <v>7339</v>
      </c>
      <c r="T140" s="4">
        <v>0.62529999999999997</v>
      </c>
      <c r="U140" s="4">
        <v>0.62509999999999999</v>
      </c>
      <c r="V140" s="4">
        <v>0.99960000000000004</v>
      </c>
      <c r="W140" s="4" t="s">
        <v>70</v>
      </c>
      <c r="X140" s="4" t="s">
        <v>70</v>
      </c>
      <c r="Y140" s="4" t="s">
        <v>70</v>
      </c>
      <c r="Z140" s="4">
        <v>0.16389999999999999</v>
      </c>
      <c r="AA140" s="4" t="s">
        <v>167</v>
      </c>
      <c r="AB140" s="4" t="s">
        <v>70</v>
      </c>
      <c r="AC140" s="4">
        <v>2.0899999999999998E-2</v>
      </c>
      <c r="AD140" s="4" t="s">
        <v>167</v>
      </c>
      <c r="AE140" s="4">
        <v>599.9144</v>
      </c>
      <c r="AF140" s="4">
        <v>1330.192</v>
      </c>
      <c r="AG140" s="4" t="s">
        <v>70</v>
      </c>
      <c r="AH140" s="4" t="s">
        <v>70</v>
      </c>
      <c r="AI140" s="4" t="s">
        <v>70</v>
      </c>
      <c r="AJ140" s="4" t="s">
        <v>96</v>
      </c>
      <c r="AK140" s="4" t="s">
        <v>70</v>
      </c>
      <c r="AL140" s="4" t="s">
        <v>70</v>
      </c>
      <c r="AM140" s="4" t="s">
        <v>70</v>
      </c>
      <c r="AN140" s="4" t="s">
        <v>70</v>
      </c>
      <c r="AO140" s="4" t="s">
        <v>70</v>
      </c>
      <c r="AP140" s="4" t="s">
        <v>70</v>
      </c>
      <c r="AQ140" s="4" t="s">
        <v>70</v>
      </c>
      <c r="AR140" s="4" t="s">
        <v>70</v>
      </c>
      <c r="AS140" s="4" t="s">
        <v>70</v>
      </c>
      <c r="AT140" s="4" t="s">
        <v>70</v>
      </c>
      <c r="AU140" s="4" t="s">
        <v>70</v>
      </c>
      <c r="AV140" s="4" t="s">
        <v>70</v>
      </c>
      <c r="AW140" s="4" t="s">
        <v>70</v>
      </c>
      <c r="AX140" s="4" t="s">
        <v>70</v>
      </c>
      <c r="AY140" s="4" t="s">
        <v>70</v>
      </c>
      <c r="AZ140" s="4" t="s">
        <v>70</v>
      </c>
      <c r="BA140" s="4" t="s">
        <v>70</v>
      </c>
      <c r="BB140" s="4" t="s">
        <v>70</v>
      </c>
      <c r="BC140" s="4" t="s">
        <v>70</v>
      </c>
      <c r="BD140" s="4" t="s">
        <v>70</v>
      </c>
      <c r="BE140" s="4" t="s">
        <v>70</v>
      </c>
      <c r="BF140" s="4">
        <v>0.01</v>
      </c>
      <c r="BG140" s="4">
        <v>0.01</v>
      </c>
      <c r="BH140" s="4">
        <v>0.01</v>
      </c>
      <c r="BI140" s="4">
        <v>381</v>
      </c>
      <c r="BJ140" s="4">
        <v>391</v>
      </c>
      <c r="BK140" s="4">
        <v>100</v>
      </c>
      <c r="BL140" s="4">
        <v>71</v>
      </c>
      <c r="BM140" s="4">
        <v>97</v>
      </c>
      <c r="BN140" s="4">
        <v>879</v>
      </c>
      <c r="BO140" s="4">
        <v>1765</v>
      </c>
      <c r="BP140" s="4" t="s">
        <v>71</v>
      </c>
      <c r="BQ140" s="4" t="s">
        <v>71</v>
      </c>
      <c r="BR140" s="4">
        <v>0</v>
      </c>
      <c r="BU140" s="4" t="s">
        <v>814</v>
      </c>
      <c r="BW140" s="4">
        <v>6511</v>
      </c>
    </row>
    <row r="141" spans="1:75">
      <c r="A141" s="4" t="s">
        <v>815</v>
      </c>
      <c r="B141" s="4">
        <v>3763</v>
      </c>
      <c r="C141" s="4">
        <v>6789</v>
      </c>
      <c r="D141" s="9">
        <v>42850.71597222222</v>
      </c>
      <c r="E141" s="9">
        <v>42869.480555555558</v>
      </c>
      <c r="F141" s="4" t="s">
        <v>811</v>
      </c>
      <c r="J141" s="4" t="s">
        <v>95</v>
      </c>
      <c r="K141" s="4" t="s">
        <v>70</v>
      </c>
      <c r="L141" s="4" t="s">
        <v>70</v>
      </c>
      <c r="M141" s="4">
        <v>35</v>
      </c>
      <c r="N141" s="4" t="s">
        <v>70</v>
      </c>
      <c r="O141" s="4">
        <v>0.8</v>
      </c>
      <c r="P141" s="4">
        <v>1</v>
      </c>
      <c r="Q141" s="4">
        <v>224</v>
      </c>
      <c r="R141" s="4">
        <v>6</v>
      </c>
      <c r="S141" s="4">
        <v>7339</v>
      </c>
      <c r="T141" s="4">
        <v>0.65210000000000001</v>
      </c>
      <c r="U141" s="4">
        <v>0.65200000000000002</v>
      </c>
      <c r="V141" s="4">
        <v>0.99980000000000002</v>
      </c>
      <c r="W141" s="4" t="s">
        <v>70</v>
      </c>
      <c r="X141" s="4" t="s">
        <v>70</v>
      </c>
      <c r="Y141" s="4" t="s">
        <v>70</v>
      </c>
      <c r="Z141" s="4">
        <v>0.16739999999999999</v>
      </c>
      <c r="AA141" s="4" t="s">
        <v>167</v>
      </c>
      <c r="AB141" s="4" t="s">
        <v>70</v>
      </c>
      <c r="AC141" s="4">
        <v>2.6499999999999999E-2</v>
      </c>
      <c r="AD141" s="4" t="s">
        <v>167</v>
      </c>
      <c r="AE141" s="4">
        <v>603.88260000000002</v>
      </c>
      <c r="AF141" s="4">
        <v>1358.106</v>
      </c>
      <c r="AG141" s="4" t="s">
        <v>70</v>
      </c>
      <c r="AH141" s="4" t="s">
        <v>70</v>
      </c>
      <c r="AI141" s="4" t="s">
        <v>70</v>
      </c>
      <c r="AJ141" s="4" t="s">
        <v>96</v>
      </c>
      <c r="AK141" s="4" t="s">
        <v>70</v>
      </c>
      <c r="AL141" s="4" t="s">
        <v>70</v>
      </c>
      <c r="AM141" s="4" t="s">
        <v>70</v>
      </c>
      <c r="AN141" s="4" t="s">
        <v>70</v>
      </c>
      <c r="AO141" s="4" t="s">
        <v>70</v>
      </c>
      <c r="AP141" s="4" t="s">
        <v>70</v>
      </c>
      <c r="AQ141" s="4" t="s">
        <v>70</v>
      </c>
      <c r="AR141" s="4" t="s">
        <v>70</v>
      </c>
      <c r="AS141" s="4" t="s">
        <v>70</v>
      </c>
      <c r="AT141" s="4" t="s">
        <v>70</v>
      </c>
      <c r="AU141" s="4" t="s">
        <v>70</v>
      </c>
      <c r="AV141" s="4" t="s">
        <v>70</v>
      </c>
      <c r="AW141" s="4" t="s">
        <v>70</v>
      </c>
      <c r="AX141" s="4" t="s">
        <v>70</v>
      </c>
      <c r="AY141" s="4" t="s">
        <v>70</v>
      </c>
      <c r="AZ141" s="4" t="s">
        <v>70</v>
      </c>
      <c r="BA141" s="4" t="s">
        <v>70</v>
      </c>
      <c r="BB141" s="4" t="s">
        <v>70</v>
      </c>
      <c r="BC141" s="4" t="s">
        <v>70</v>
      </c>
      <c r="BD141" s="4" t="s">
        <v>70</v>
      </c>
      <c r="BE141" s="4" t="s">
        <v>70</v>
      </c>
      <c r="BF141" s="4">
        <v>0.01</v>
      </c>
      <c r="BG141" s="4">
        <v>0.01</v>
      </c>
      <c r="BH141" s="4">
        <v>0.01</v>
      </c>
      <c r="BI141" s="4">
        <v>343</v>
      </c>
      <c r="BJ141" s="4">
        <v>489</v>
      </c>
      <c r="BK141" s="4">
        <v>100</v>
      </c>
      <c r="BL141" s="4">
        <v>126</v>
      </c>
      <c r="BM141" s="4">
        <v>26</v>
      </c>
      <c r="BN141" s="4">
        <v>872</v>
      </c>
      <c r="BO141" s="4">
        <v>1765</v>
      </c>
      <c r="BP141" s="4" t="s">
        <v>71</v>
      </c>
      <c r="BQ141" s="4" t="s">
        <v>71</v>
      </c>
      <c r="BR141" s="4">
        <v>0</v>
      </c>
      <c r="BU141" s="4" t="s">
        <v>818</v>
      </c>
      <c r="BW141" s="4">
        <v>6511</v>
      </c>
    </row>
    <row r="142" spans="1:75">
      <c r="A142" s="4" t="s">
        <v>819</v>
      </c>
      <c r="B142" s="4">
        <v>3764</v>
      </c>
      <c r="C142" s="4">
        <v>6790</v>
      </c>
      <c r="D142" s="9">
        <v>42850.71597222222</v>
      </c>
      <c r="E142" s="9">
        <v>42869.492361111108</v>
      </c>
      <c r="F142" s="4" t="s">
        <v>811</v>
      </c>
      <c r="J142" s="4" t="s">
        <v>95</v>
      </c>
      <c r="K142" s="4" t="s">
        <v>70</v>
      </c>
      <c r="L142" s="4" t="s">
        <v>70</v>
      </c>
      <c r="M142" s="4">
        <v>35</v>
      </c>
      <c r="N142" s="4" t="s">
        <v>70</v>
      </c>
      <c r="O142" s="4">
        <v>0.8</v>
      </c>
      <c r="P142" s="4">
        <v>1</v>
      </c>
      <c r="Q142" s="4">
        <v>224</v>
      </c>
      <c r="R142" s="4">
        <v>6</v>
      </c>
      <c r="S142" s="4">
        <v>7339</v>
      </c>
      <c r="T142" s="4">
        <v>0.68410000000000004</v>
      </c>
      <c r="U142" s="4">
        <v>0.68389999999999995</v>
      </c>
      <c r="V142" s="4">
        <v>0.99970000000000003</v>
      </c>
      <c r="W142" s="4" t="s">
        <v>70</v>
      </c>
      <c r="X142" s="4" t="s">
        <v>70</v>
      </c>
      <c r="Y142" s="4" t="s">
        <v>70</v>
      </c>
      <c r="Z142" s="4">
        <v>0.16639999999999999</v>
      </c>
      <c r="AA142" s="4" t="s">
        <v>167</v>
      </c>
      <c r="AB142" s="4" t="s">
        <v>70</v>
      </c>
      <c r="AC142" s="4">
        <v>2.0199999999999999E-2</v>
      </c>
      <c r="AD142" s="4" t="s">
        <v>167</v>
      </c>
      <c r="AE142" s="4">
        <v>602.51430000000005</v>
      </c>
      <c r="AF142" s="4">
        <v>1342.096</v>
      </c>
      <c r="AG142" s="4" t="s">
        <v>70</v>
      </c>
      <c r="AH142" s="4" t="s">
        <v>70</v>
      </c>
      <c r="AI142" s="4" t="s">
        <v>70</v>
      </c>
      <c r="AJ142" s="4" t="s">
        <v>96</v>
      </c>
      <c r="AK142" s="4" t="s">
        <v>70</v>
      </c>
      <c r="AL142" s="4" t="s">
        <v>70</v>
      </c>
      <c r="AM142" s="4" t="s">
        <v>70</v>
      </c>
      <c r="AN142" s="4" t="s">
        <v>70</v>
      </c>
      <c r="AO142" s="4" t="s">
        <v>70</v>
      </c>
      <c r="AP142" s="4" t="s">
        <v>70</v>
      </c>
      <c r="AQ142" s="4" t="s">
        <v>70</v>
      </c>
      <c r="AR142" s="4" t="s">
        <v>70</v>
      </c>
      <c r="AS142" s="4" t="s">
        <v>70</v>
      </c>
      <c r="AT142" s="4" t="s">
        <v>70</v>
      </c>
      <c r="AU142" s="4" t="s">
        <v>70</v>
      </c>
      <c r="AV142" s="4" t="s">
        <v>70</v>
      </c>
      <c r="AW142" s="4" t="s">
        <v>70</v>
      </c>
      <c r="AX142" s="4" t="s">
        <v>70</v>
      </c>
      <c r="AY142" s="4" t="s">
        <v>70</v>
      </c>
      <c r="AZ142" s="4" t="s">
        <v>70</v>
      </c>
      <c r="BA142" s="4" t="s">
        <v>70</v>
      </c>
      <c r="BB142" s="4" t="s">
        <v>70</v>
      </c>
      <c r="BC142" s="4" t="s">
        <v>70</v>
      </c>
      <c r="BD142" s="4" t="s">
        <v>70</v>
      </c>
      <c r="BE142" s="4" t="s">
        <v>70</v>
      </c>
      <c r="BF142" s="4">
        <v>0.01</v>
      </c>
      <c r="BG142" s="4">
        <v>0.01</v>
      </c>
      <c r="BH142" s="4">
        <v>0.01</v>
      </c>
      <c r="BI142" s="4">
        <v>478</v>
      </c>
      <c r="BJ142" s="4">
        <v>332</v>
      </c>
      <c r="BK142" s="4">
        <v>100</v>
      </c>
      <c r="BL142" s="4">
        <v>67</v>
      </c>
      <c r="BM142" s="4">
        <v>176</v>
      </c>
      <c r="BN142" s="4">
        <v>857</v>
      </c>
      <c r="BO142" s="4">
        <v>1765</v>
      </c>
      <c r="BP142" s="4" t="s">
        <v>71</v>
      </c>
      <c r="BQ142" s="4" t="s">
        <v>71</v>
      </c>
      <c r="BR142" s="4">
        <v>0</v>
      </c>
      <c r="BU142" s="4" t="s">
        <v>822</v>
      </c>
      <c r="BW142" s="4">
        <v>6511</v>
      </c>
    </row>
    <row r="143" spans="1:75">
      <c r="A143" s="4" t="s">
        <v>823</v>
      </c>
      <c r="B143" s="4">
        <v>3765</v>
      </c>
      <c r="C143" s="4">
        <v>6791</v>
      </c>
      <c r="D143" s="9">
        <v>42850.875694444447</v>
      </c>
      <c r="E143" s="9">
        <v>42869.515277777777</v>
      </c>
      <c r="F143" s="4" t="s">
        <v>824</v>
      </c>
      <c r="J143" s="4" t="s">
        <v>95</v>
      </c>
      <c r="K143" s="4" t="s">
        <v>70</v>
      </c>
      <c r="L143" s="4" t="s">
        <v>70</v>
      </c>
      <c r="M143" s="4">
        <v>35</v>
      </c>
      <c r="N143" s="4" t="s">
        <v>70</v>
      </c>
      <c r="O143" s="4">
        <v>0.8</v>
      </c>
      <c r="P143" s="4">
        <v>1</v>
      </c>
      <c r="Q143" s="4">
        <v>224</v>
      </c>
      <c r="R143" s="4">
        <v>6</v>
      </c>
      <c r="S143" s="4">
        <v>7339</v>
      </c>
      <c r="T143" s="4">
        <v>0.67090000000000005</v>
      </c>
      <c r="U143" s="4">
        <v>0.67049999999999998</v>
      </c>
      <c r="V143" s="4">
        <v>0.99939999999999996</v>
      </c>
      <c r="W143" s="4" t="s">
        <v>70</v>
      </c>
      <c r="X143" s="4" t="s">
        <v>70</v>
      </c>
      <c r="Y143" s="4" t="s">
        <v>70</v>
      </c>
      <c r="Z143" s="4">
        <v>0.16689999999999999</v>
      </c>
      <c r="AA143" s="4" t="s">
        <v>167</v>
      </c>
      <c r="AB143" s="4" t="s">
        <v>70</v>
      </c>
      <c r="AC143" s="4">
        <v>2.46E-2</v>
      </c>
      <c r="AD143" s="4" t="s">
        <v>167</v>
      </c>
      <c r="AE143" s="4">
        <v>601.28269999999998</v>
      </c>
      <c r="AF143" s="4">
        <v>1376.8520000000001</v>
      </c>
      <c r="AG143" s="4" t="s">
        <v>70</v>
      </c>
      <c r="AH143" s="4" t="s">
        <v>70</v>
      </c>
      <c r="AI143" s="4" t="s">
        <v>70</v>
      </c>
      <c r="AJ143" s="4" t="s">
        <v>96</v>
      </c>
      <c r="AK143" s="4" t="s">
        <v>70</v>
      </c>
      <c r="AL143" s="4" t="s">
        <v>70</v>
      </c>
      <c r="AM143" s="4" t="s">
        <v>70</v>
      </c>
      <c r="AN143" s="4" t="s">
        <v>70</v>
      </c>
      <c r="AO143" s="4" t="s">
        <v>70</v>
      </c>
      <c r="AP143" s="4" t="s">
        <v>70</v>
      </c>
      <c r="AQ143" s="4" t="s">
        <v>70</v>
      </c>
      <c r="AR143" s="4" t="s">
        <v>70</v>
      </c>
      <c r="AS143" s="4" t="s">
        <v>70</v>
      </c>
      <c r="AT143" s="4" t="s">
        <v>70</v>
      </c>
      <c r="AU143" s="4" t="s">
        <v>70</v>
      </c>
      <c r="AV143" s="4" t="s">
        <v>70</v>
      </c>
      <c r="AW143" s="4" t="s">
        <v>70</v>
      </c>
      <c r="AX143" s="4" t="s">
        <v>70</v>
      </c>
      <c r="AY143" s="4" t="s">
        <v>70</v>
      </c>
      <c r="AZ143" s="4" t="s">
        <v>70</v>
      </c>
      <c r="BA143" s="4" t="s">
        <v>70</v>
      </c>
      <c r="BB143" s="4" t="s">
        <v>70</v>
      </c>
      <c r="BC143" s="4" t="s">
        <v>70</v>
      </c>
      <c r="BD143" s="4" t="s">
        <v>70</v>
      </c>
      <c r="BE143" s="4" t="s">
        <v>70</v>
      </c>
      <c r="BF143" s="4">
        <v>0.01</v>
      </c>
      <c r="BG143" s="4">
        <v>0.01</v>
      </c>
      <c r="BH143" s="4">
        <v>0.01</v>
      </c>
      <c r="BI143" s="4">
        <v>365</v>
      </c>
      <c r="BJ143" s="4">
        <v>484</v>
      </c>
      <c r="BK143" s="4">
        <v>100</v>
      </c>
      <c r="BL143" s="4">
        <v>61</v>
      </c>
      <c r="BM143" s="4">
        <v>85</v>
      </c>
      <c r="BN143" s="4">
        <v>861</v>
      </c>
      <c r="BO143" s="4">
        <v>1765</v>
      </c>
      <c r="BP143" s="4" t="s">
        <v>71</v>
      </c>
      <c r="BQ143" s="4" t="s">
        <v>71</v>
      </c>
      <c r="BR143" s="4">
        <v>0</v>
      </c>
      <c r="BU143" s="4" t="s">
        <v>827</v>
      </c>
      <c r="BW143" s="4">
        <v>6511</v>
      </c>
    </row>
    <row r="144" spans="1:75">
      <c r="A144" s="4" t="s">
        <v>828</v>
      </c>
      <c r="B144" s="4">
        <v>3766</v>
      </c>
      <c r="C144" s="4">
        <v>6792</v>
      </c>
      <c r="D144" s="9">
        <v>42850.875694444447</v>
      </c>
      <c r="E144" s="9">
        <v>42869.525694444441</v>
      </c>
      <c r="F144" s="4" t="s">
        <v>824</v>
      </c>
      <c r="J144" s="4" t="s">
        <v>95</v>
      </c>
      <c r="K144" s="4" t="s">
        <v>70</v>
      </c>
      <c r="L144" s="4" t="s">
        <v>70</v>
      </c>
      <c r="M144" s="4">
        <v>35</v>
      </c>
      <c r="N144" s="4" t="s">
        <v>70</v>
      </c>
      <c r="O144" s="4">
        <v>0.8</v>
      </c>
      <c r="P144" s="4">
        <v>1</v>
      </c>
      <c r="Q144" s="4">
        <v>224</v>
      </c>
      <c r="R144" s="4">
        <v>6</v>
      </c>
      <c r="S144" s="4">
        <v>7339</v>
      </c>
      <c r="T144" s="4">
        <v>0.67230000000000001</v>
      </c>
      <c r="U144" s="4">
        <v>0.67220000000000002</v>
      </c>
      <c r="V144" s="4">
        <v>0.99980000000000002</v>
      </c>
      <c r="W144" s="4" t="s">
        <v>70</v>
      </c>
      <c r="X144" s="4" t="s">
        <v>70</v>
      </c>
      <c r="Y144" s="4" t="s">
        <v>70</v>
      </c>
      <c r="Z144" s="4">
        <v>0.1653</v>
      </c>
      <c r="AA144" s="4" t="s">
        <v>167</v>
      </c>
      <c r="AB144" s="4" t="s">
        <v>70</v>
      </c>
      <c r="AC144" s="4">
        <v>2.18E-2</v>
      </c>
      <c r="AD144" s="4" t="s">
        <v>167</v>
      </c>
      <c r="AE144" s="4">
        <v>591.84130000000005</v>
      </c>
      <c r="AF144" s="4">
        <v>1383.693</v>
      </c>
      <c r="AG144" s="4" t="s">
        <v>70</v>
      </c>
      <c r="AH144" s="4" t="s">
        <v>70</v>
      </c>
      <c r="AI144" s="4" t="s">
        <v>70</v>
      </c>
      <c r="AJ144" s="4" t="s">
        <v>96</v>
      </c>
      <c r="AK144" s="4" t="s">
        <v>70</v>
      </c>
      <c r="AL144" s="4" t="s">
        <v>70</v>
      </c>
      <c r="AM144" s="4" t="s">
        <v>70</v>
      </c>
      <c r="AN144" s="4" t="s">
        <v>70</v>
      </c>
      <c r="AO144" s="4" t="s">
        <v>70</v>
      </c>
      <c r="AP144" s="4" t="s">
        <v>70</v>
      </c>
      <c r="AQ144" s="4" t="s">
        <v>70</v>
      </c>
      <c r="AR144" s="4" t="s">
        <v>70</v>
      </c>
      <c r="AS144" s="4" t="s">
        <v>70</v>
      </c>
      <c r="AT144" s="4" t="s">
        <v>70</v>
      </c>
      <c r="AU144" s="4" t="s">
        <v>70</v>
      </c>
      <c r="AV144" s="4" t="s">
        <v>70</v>
      </c>
      <c r="AW144" s="4" t="s">
        <v>70</v>
      </c>
      <c r="AX144" s="4" t="s">
        <v>70</v>
      </c>
      <c r="AY144" s="4" t="s">
        <v>70</v>
      </c>
      <c r="AZ144" s="4" t="s">
        <v>70</v>
      </c>
      <c r="BA144" s="4" t="s">
        <v>70</v>
      </c>
      <c r="BB144" s="4" t="s">
        <v>70</v>
      </c>
      <c r="BC144" s="4" t="s">
        <v>70</v>
      </c>
      <c r="BD144" s="4" t="s">
        <v>70</v>
      </c>
      <c r="BE144" s="4" t="s">
        <v>70</v>
      </c>
      <c r="BF144" s="4">
        <v>0.01</v>
      </c>
      <c r="BG144" s="4">
        <v>0.01</v>
      </c>
      <c r="BH144" s="4">
        <v>0.01</v>
      </c>
      <c r="BI144" s="4">
        <v>338</v>
      </c>
      <c r="BJ144" s="4">
        <v>381</v>
      </c>
      <c r="BK144" s="4">
        <v>100</v>
      </c>
      <c r="BL144" s="4">
        <v>36</v>
      </c>
      <c r="BM144" s="4">
        <v>80</v>
      </c>
      <c r="BN144" s="4">
        <v>846</v>
      </c>
      <c r="BO144" s="4">
        <v>1765</v>
      </c>
      <c r="BP144" s="4" t="s">
        <v>71</v>
      </c>
      <c r="BQ144" s="4" t="s">
        <v>71</v>
      </c>
      <c r="BR144" s="4">
        <v>0</v>
      </c>
      <c r="BU144" s="4" t="s">
        <v>831</v>
      </c>
      <c r="BW144" s="4">
        <v>6511</v>
      </c>
    </row>
    <row r="145" spans="1:75">
      <c r="A145" s="4" t="s">
        <v>832</v>
      </c>
      <c r="B145" s="4">
        <v>3767</v>
      </c>
      <c r="C145" s="4">
        <v>6793</v>
      </c>
      <c r="D145" s="9">
        <v>42850.875694444447</v>
      </c>
      <c r="E145" s="9">
        <v>42869.543749999997</v>
      </c>
      <c r="F145" s="4" t="s">
        <v>824</v>
      </c>
      <c r="J145" s="4" t="s">
        <v>95</v>
      </c>
      <c r="K145" s="4" t="s">
        <v>70</v>
      </c>
      <c r="L145" s="4" t="s">
        <v>70</v>
      </c>
      <c r="M145" s="4">
        <v>35</v>
      </c>
      <c r="N145" s="4" t="s">
        <v>70</v>
      </c>
      <c r="O145" s="4">
        <v>0.8</v>
      </c>
      <c r="P145" s="4">
        <v>1</v>
      </c>
      <c r="Q145" s="4">
        <v>224</v>
      </c>
      <c r="R145" s="4">
        <v>6</v>
      </c>
      <c r="S145" s="4">
        <v>7339</v>
      </c>
      <c r="T145" s="4">
        <v>0.63009999999999999</v>
      </c>
      <c r="U145" s="4">
        <v>0.63</v>
      </c>
      <c r="V145" s="4">
        <v>0.99990000000000001</v>
      </c>
      <c r="W145" s="4" t="s">
        <v>70</v>
      </c>
      <c r="X145" s="4" t="s">
        <v>70</v>
      </c>
      <c r="Y145" s="4" t="s">
        <v>70</v>
      </c>
      <c r="Z145" s="4">
        <v>0.15579999999999999</v>
      </c>
      <c r="AA145" s="4" t="s">
        <v>167</v>
      </c>
      <c r="AB145" s="4" t="s">
        <v>70</v>
      </c>
      <c r="AC145" s="4">
        <v>2.2599999999999999E-2</v>
      </c>
      <c r="AD145" s="4" t="s">
        <v>167</v>
      </c>
      <c r="AE145" s="4">
        <v>581.98929999999996</v>
      </c>
      <c r="AF145" s="4">
        <v>1382.0509999999999</v>
      </c>
      <c r="AG145" s="4" t="s">
        <v>70</v>
      </c>
      <c r="AH145" s="4" t="s">
        <v>70</v>
      </c>
      <c r="AI145" s="4" t="s">
        <v>70</v>
      </c>
      <c r="AJ145" s="4" t="s">
        <v>96</v>
      </c>
      <c r="AK145" s="4" t="s">
        <v>70</v>
      </c>
      <c r="AL145" s="4" t="s">
        <v>70</v>
      </c>
      <c r="AM145" s="4" t="s">
        <v>70</v>
      </c>
      <c r="AN145" s="4" t="s">
        <v>70</v>
      </c>
      <c r="AO145" s="4" t="s">
        <v>70</v>
      </c>
      <c r="AP145" s="4" t="s">
        <v>70</v>
      </c>
      <c r="AQ145" s="4" t="s">
        <v>70</v>
      </c>
      <c r="AR145" s="4" t="s">
        <v>70</v>
      </c>
      <c r="AS145" s="4" t="s">
        <v>70</v>
      </c>
      <c r="AT145" s="4" t="s">
        <v>70</v>
      </c>
      <c r="AU145" s="4" t="s">
        <v>70</v>
      </c>
      <c r="AV145" s="4" t="s">
        <v>70</v>
      </c>
      <c r="AW145" s="4" t="s">
        <v>70</v>
      </c>
      <c r="AX145" s="4" t="s">
        <v>70</v>
      </c>
      <c r="AY145" s="4" t="s">
        <v>70</v>
      </c>
      <c r="AZ145" s="4" t="s">
        <v>70</v>
      </c>
      <c r="BA145" s="4" t="s">
        <v>70</v>
      </c>
      <c r="BB145" s="4" t="s">
        <v>70</v>
      </c>
      <c r="BC145" s="4" t="s">
        <v>70</v>
      </c>
      <c r="BD145" s="4" t="s">
        <v>70</v>
      </c>
      <c r="BE145" s="4" t="s">
        <v>70</v>
      </c>
      <c r="BF145" s="4">
        <v>0.01</v>
      </c>
      <c r="BG145" s="4">
        <v>0.01</v>
      </c>
      <c r="BH145" s="4">
        <v>0.01</v>
      </c>
      <c r="BI145" s="4">
        <v>426</v>
      </c>
      <c r="BJ145" s="4">
        <v>340</v>
      </c>
      <c r="BK145" s="4">
        <v>100</v>
      </c>
      <c r="BL145" s="4">
        <v>223</v>
      </c>
      <c r="BM145" s="4">
        <v>92</v>
      </c>
      <c r="BN145" s="4">
        <v>864</v>
      </c>
      <c r="BO145" s="4">
        <v>1765</v>
      </c>
      <c r="BP145" s="4" t="s">
        <v>71</v>
      </c>
      <c r="BQ145" s="4" t="s">
        <v>71</v>
      </c>
      <c r="BR145" s="4">
        <v>0</v>
      </c>
      <c r="BU145" s="4" t="s">
        <v>835</v>
      </c>
      <c r="BW145" s="4">
        <v>6511</v>
      </c>
    </row>
    <row r="146" spans="1:75">
      <c r="A146" s="4" t="s">
        <v>836</v>
      </c>
      <c r="B146" s="4">
        <v>3768</v>
      </c>
      <c r="C146" s="4">
        <v>6794</v>
      </c>
      <c r="D146" s="9">
        <v>42850.875694444447</v>
      </c>
      <c r="E146" s="9">
        <v>42869.557638888888</v>
      </c>
      <c r="F146" s="4" t="s">
        <v>824</v>
      </c>
      <c r="J146" s="4" t="s">
        <v>95</v>
      </c>
      <c r="K146" s="4" t="s">
        <v>70</v>
      </c>
      <c r="L146" s="4" t="s">
        <v>70</v>
      </c>
      <c r="M146" s="4">
        <v>35</v>
      </c>
      <c r="N146" s="4" t="s">
        <v>70</v>
      </c>
      <c r="O146" s="4">
        <v>0.8</v>
      </c>
      <c r="P146" s="4">
        <v>1</v>
      </c>
      <c r="Q146" s="4">
        <v>224</v>
      </c>
      <c r="R146" s="4">
        <v>6</v>
      </c>
      <c r="S146" s="4">
        <v>7339</v>
      </c>
      <c r="T146" s="4">
        <v>0.68830000000000002</v>
      </c>
      <c r="U146" s="4">
        <v>0.68830000000000002</v>
      </c>
      <c r="V146" s="4">
        <v>0.99990000000000001</v>
      </c>
      <c r="W146" s="4" t="s">
        <v>70</v>
      </c>
      <c r="X146" s="4" t="s">
        <v>70</v>
      </c>
      <c r="Y146" s="4" t="s">
        <v>70</v>
      </c>
      <c r="Z146" s="4">
        <v>0.1598</v>
      </c>
      <c r="AA146" s="4" t="s">
        <v>167</v>
      </c>
      <c r="AB146" s="4" t="s">
        <v>70</v>
      </c>
      <c r="AC146" s="4">
        <v>2.01E-2</v>
      </c>
      <c r="AD146" s="4" t="s">
        <v>167</v>
      </c>
      <c r="AE146" s="4">
        <v>568.30600000000004</v>
      </c>
      <c r="AF146" s="4">
        <v>1392.3140000000001</v>
      </c>
      <c r="AG146" s="4" t="s">
        <v>70</v>
      </c>
      <c r="AH146" s="4" t="s">
        <v>70</v>
      </c>
      <c r="AI146" s="4" t="s">
        <v>70</v>
      </c>
      <c r="AJ146" s="4" t="s">
        <v>96</v>
      </c>
      <c r="AK146" s="4" t="s">
        <v>70</v>
      </c>
      <c r="AL146" s="4" t="s">
        <v>70</v>
      </c>
      <c r="AM146" s="4" t="s">
        <v>70</v>
      </c>
      <c r="AN146" s="4" t="s">
        <v>70</v>
      </c>
      <c r="AO146" s="4" t="s">
        <v>70</v>
      </c>
      <c r="AP146" s="4" t="s">
        <v>70</v>
      </c>
      <c r="AQ146" s="4" t="s">
        <v>70</v>
      </c>
      <c r="AR146" s="4" t="s">
        <v>70</v>
      </c>
      <c r="AS146" s="4" t="s">
        <v>70</v>
      </c>
      <c r="AT146" s="4" t="s">
        <v>70</v>
      </c>
      <c r="AU146" s="4" t="s">
        <v>70</v>
      </c>
      <c r="AV146" s="4" t="s">
        <v>70</v>
      </c>
      <c r="AW146" s="4" t="s">
        <v>70</v>
      </c>
      <c r="AX146" s="4" t="s">
        <v>70</v>
      </c>
      <c r="AY146" s="4" t="s">
        <v>70</v>
      </c>
      <c r="AZ146" s="4" t="s">
        <v>70</v>
      </c>
      <c r="BA146" s="4" t="s">
        <v>70</v>
      </c>
      <c r="BB146" s="4" t="s">
        <v>70</v>
      </c>
      <c r="BC146" s="4" t="s">
        <v>70</v>
      </c>
      <c r="BD146" s="4" t="s">
        <v>70</v>
      </c>
      <c r="BE146" s="4" t="s">
        <v>70</v>
      </c>
      <c r="BF146" s="4">
        <v>0.01</v>
      </c>
      <c r="BG146" s="4">
        <v>0.01</v>
      </c>
      <c r="BH146" s="4">
        <v>0.01</v>
      </c>
      <c r="BI146" s="4">
        <v>426</v>
      </c>
      <c r="BJ146" s="4">
        <v>454</v>
      </c>
      <c r="BK146" s="4">
        <v>100</v>
      </c>
      <c r="BL146" s="4">
        <v>124</v>
      </c>
      <c r="BM146" s="4">
        <v>51</v>
      </c>
      <c r="BN146" s="4">
        <v>866</v>
      </c>
      <c r="BO146" s="4">
        <v>1765</v>
      </c>
      <c r="BP146" s="4" t="s">
        <v>71</v>
      </c>
      <c r="BQ146" s="4" t="s">
        <v>71</v>
      </c>
      <c r="BR146" s="4">
        <v>0</v>
      </c>
      <c r="BU146" s="4" t="s">
        <v>839</v>
      </c>
      <c r="BW146" s="4">
        <v>6511</v>
      </c>
    </row>
    <row r="147" spans="1:75">
      <c r="A147" s="4" t="s">
        <v>840</v>
      </c>
      <c r="B147" s="4">
        <v>3769</v>
      </c>
      <c r="C147" s="4">
        <v>6795</v>
      </c>
      <c r="D147" s="9">
        <v>42850.875694444447</v>
      </c>
      <c r="E147" s="9">
        <v>42869.570138888892</v>
      </c>
      <c r="F147" s="4" t="s">
        <v>824</v>
      </c>
      <c r="J147" s="4" t="s">
        <v>95</v>
      </c>
      <c r="K147" s="4" t="s">
        <v>70</v>
      </c>
      <c r="L147" s="4" t="s">
        <v>70</v>
      </c>
      <c r="M147" s="4">
        <v>35</v>
      </c>
      <c r="N147" s="4" t="s">
        <v>70</v>
      </c>
      <c r="O147" s="4">
        <v>0.8</v>
      </c>
      <c r="P147" s="4">
        <v>1</v>
      </c>
      <c r="Q147" s="4">
        <v>224</v>
      </c>
      <c r="R147" s="4">
        <v>6</v>
      </c>
      <c r="S147" s="4">
        <v>7339</v>
      </c>
      <c r="T147" s="4">
        <v>0.62380000000000002</v>
      </c>
      <c r="U147" s="4">
        <v>0.62350000000000005</v>
      </c>
      <c r="V147" s="4">
        <v>0.99939999999999996</v>
      </c>
      <c r="W147" s="4" t="s">
        <v>70</v>
      </c>
      <c r="X147" s="4" t="s">
        <v>70</v>
      </c>
      <c r="Y147" s="4" t="s">
        <v>70</v>
      </c>
      <c r="Z147" s="4">
        <v>0.15820000000000001</v>
      </c>
      <c r="AA147" s="4" t="s">
        <v>167</v>
      </c>
      <c r="AB147" s="4" t="s">
        <v>70</v>
      </c>
      <c r="AC147" s="4">
        <v>1.6899999999999998E-2</v>
      </c>
      <c r="AD147" s="4" t="s">
        <v>167</v>
      </c>
      <c r="AE147" s="4">
        <v>589.78880000000004</v>
      </c>
      <c r="AF147" s="4">
        <v>1362.347</v>
      </c>
      <c r="AG147" s="4" t="s">
        <v>70</v>
      </c>
      <c r="AH147" s="4" t="s">
        <v>70</v>
      </c>
      <c r="AI147" s="4" t="s">
        <v>70</v>
      </c>
      <c r="AJ147" s="4" t="s">
        <v>96</v>
      </c>
      <c r="AK147" s="4" t="s">
        <v>70</v>
      </c>
      <c r="AL147" s="4" t="s">
        <v>70</v>
      </c>
      <c r="AM147" s="4" t="s">
        <v>70</v>
      </c>
      <c r="AN147" s="4" t="s">
        <v>70</v>
      </c>
      <c r="AO147" s="4" t="s">
        <v>70</v>
      </c>
      <c r="AP147" s="4" t="s">
        <v>70</v>
      </c>
      <c r="AQ147" s="4" t="s">
        <v>70</v>
      </c>
      <c r="AR147" s="4" t="s">
        <v>70</v>
      </c>
      <c r="AS147" s="4" t="s">
        <v>70</v>
      </c>
      <c r="AT147" s="4" t="s">
        <v>70</v>
      </c>
      <c r="AU147" s="4" t="s">
        <v>70</v>
      </c>
      <c r="AV147" s="4" t="s">
        <v>70</v>
      </c>
      <c r="AW147" s="4" t="s">
        <v>70</v>
      </c>
      <c r="AX147" s="4" t="s">
        <v>70</v>
      </c>
      <c r="AY147" s="4" t="s">
        <v>70</v>
      </c>
      <c r="AZ147" s="4" t="s">
        <v>70</v>
      </c>
      <c r="BA147" s="4" t="s">
        <v>70</v>
      </c>
      <c r="BB147" s="4" t="s">
        <v>70</v>
      </c>
      <c r="BC147" s="4" t="s">
        <v>70</v>
      </c>
      <c r="BD147" s="4" t="s">
        <v>70</v>
      </c>
      <c r="BE147" s="4" t="s">
        <v>70</v>
      </c>
      <c r="BF147" s="4">
        <v>0.01</v>
      </c>
      <c r="BG147" s="4">
        <v>0.01</v>
      </c>
      <c r="BH147" s="4">
        <v>0.01</v>
      </c>
      <c r="BI147" s="4">
        <v>388</v>
      </c>
      <c r="BJ147" s="4">
        <v>439</v>
      </c>
      <c r="BK147" s="4">
        <v>100</v>
      </c>
      <c r="BL147" s="4">
        <v>76</v>
      </c>
      <c r="BM147" s="4">
        <v>180</v>
      </c>
      <c r="BN147" s="4">
        <v>866</v>
      </c>
      <c r="BO147" s="4">
        <v>1765</v>
      </c>
      <c r="BP147" s="4" t="s">
        <v>71</v>
      </c>
      <c r="BQ147" s="4" t="s">
        <v>71</v>
      </c>
      <c r="BR147" s="4">
        <v>0</v>
      </c>
      <c r="BU147" s="4" t="s">
        <v>843</v>
      </c>
      <c r="BW147" s="4">
        <v>6511</v>
      </c>
    </row>
    <row r="148" spans="1:75">
      <c r="A148" s="4" t="s">
        <v>844</v>
      </c>
      <c r="B148" s="4">
        <v>3770</v>
      </c>
      <c r="C148" s="4">
        <v>6796</v>
      </c>
      <c r="D148" s="9">
        <v>42851.033333333333</v>
      </c>
      <c r="E148" s="9">
        <v>42869.582638888889</v>
      </c>
      <c r="F148" s="4" t="s">
        <v>845</v>
      </c>
      <c r="J148" s="4" t="s">
        <v>95</v>
      </c>
      <c r="K148" s="4" t="s">
        <v>70</v>
      </c>
      <c r="L148" s="4" t="s">
        <v>70</v>
      </c>
      <c r="M148" s="4">
        <v>35</v>
      </c>
      <c r="N148" s="4" t="s">
        <v>70</v>
      </c>
      <c r="O148" s="4">
        <v>0.8</v>
      </c>
      <c r="P148" s="4">
        <v>1</v>
      </c>
      <c r="Q148" s="4">
        <v>224</v>
      </c>
      <c r="R148" s="4">
        <v>6</v>
      </c>
      <c r="S148" s="4">
        <v>7339</v>
      </c>
      <c r="T148" s="4">
        <v>0.64849999999999997</v>
      </c>
      <c r="U148" s="4">
        <v>0.64810000000000001</v>
      </c>
      <c r="V148" s="4">
        <v>0.99929999999999997</v>
      </c>
      <c r="W148" s="4" t="s">
        <v>70</v>
      </c>
      <c r="X148" s="4" t="s">
        <v>70</v>
      </c>
      <c r="Y148" s="4" t="s">
        <v>70</v>
      </c>
      <c r="Z148" s="4">
        <v>0.1542</v>
      </c>
      <c r="AA148" s="4" t="s">
        <v>167</v>
      </c>
      <c r="AB148" s="4" t="s">
        <v>70</v>
      </c>
      <c r="AC148" s="4">
        <v>2.0500000000000001E-2</v>
      </c>
      <c r="AD148" s="4" t="s">
        <v>167</v>
      </c>
      <c r="AE148" s="4">
        <v>560.91700000000003</v>
      </c>
      <c r="AF148" s="4">
        <v>1376.8520000000001</v>
      </c>
      <c r="AG148" s="4" t="s">
        <v>70</v>
      </c>
      <c r="AH148" s="4" t="s">
        <v>70</v>
      </c>
      <c r="AI148" s="4" t="s">
        <v>70</v>
      </c>
      <c r="AJ148" s="4" t="s">
        <v>96</v>
      </c>
      <c r="AK148" s="4" t="s">
        <v>70</v>
      </c>
      <c r="AL148" s="4" t="s">
        <v>70</v>
      </c>
      <c r="AM148" s="4" t="s">
        <v>70</v>
      </c>
      <c r="AN148" s="4" t="s">
        <v>70</v>
      </c>
      <c r="AO148" s="4" t="s">
        <v>70</v>
      </c>
      <c r="AP148" s="4" t="s">
        <v>70</v>
      </c>
      <c r="AQ148" s="4" t="s">
        <v>70</v>
      </c>
      <c r="AR148" s="4" t="s">
        <v>70</v>
      </c>
      <c r="AS148" s="4" t="s">
        <v>70</v>
      </c>
      <c r="AT148" s="4" t="s">
        <v>70</v>
      </c>
      <c r="AU148" s="4" t="s">
        <v>70</v>
      </c>
      <c r="AV148" s="4" t="s">
        <v>70</v>
      </c>
      <c r="AW148" s="4" t="s">
        <v>70</v>
      </c>
      <c r="AX148" s="4" t="s">
        <v>70</v>
      </c>
      <c r="AY148" s="4" t="s">
        <v>70</v>
      </c>
      <c r="AZ148" s="4" t="s">
        <v>70</v>
      </c>
      <c r="BA148" s="4" t="s">
        <v>70</v>
      </c>
      <c r="BB148" s="4" t="s">
        <v>70</v>
      </c>
      <c r="BC148" s="4" t="s">
        <v>70</v>
      </c>
      <c r="BD148" s="4" t="s">
        <v>70</v>
      </c>
      <c r="BE148" s="4" t="s">
        <v>70</v>
      </c>
      <c r="BF148" s="4">
        <v>0.01</v>
      </c>
      <c r="BG148" s="4">
        <v>0.01</v>
      </c>
      <c r="BH148" s="4">
        <v>0.01</v>
      </c>
      <c r="BI148" s="4">
        <v>452</v>
      </c>
      <c r="BJ148" s="4">
        <v>418</v>
      </c>
      <c r="BK148" s="4">
        <v>100</v>
      </c>
      <c r="BL148" s="4">
        <v>92</v>
      </c>
      <c r="BM148" s="4">
        <v>158</v>
      </c>
      <c r="BN148" s="4">
        <v>871</v>
      </c>
      <c r="BO148" s="4">
        <v>1765</v>
      </c>
      <c r="BP148" s="4" t="s">
        <v>71</v>
      </c>
      <c r="BQ148" s="4" t="s">
        <v>71</v>
      </c>
      <c r="BR148" s="4">
        <v>0</v>
      </c>
      <c r="BU148" s="4" t="s">
        <v>848</v>
      </c>
      <c r="BW148" s="4">
        <v>6511</v>
      </c>
    </row>
    <row r="149" spans="1:75">
      <c r="A149" s="4" t="s">
        <v>849</v>
      </c>
      <c r="B149" s="4">
        <v>3771</v>
      </c>
      <c r="C149" s="4">
        <v>6797</v>
      </c>
      <c r="D149" s="9">
        <v>42851.033333333333</v>
      </c>
      <c r="E149" s="9">
        <v>42869.595138888886</v>
      </c>
      <c r="F149" s="4" t="s">
        <v>845</v>
      </c>
      <c r="J149" s="4" t="s">
        <v>95</v>
      </c>
      <c r="K149" s="4" t="s">
        <v>70</v>
      </c>
      <c r="L149" s="4" t="s">
        <v>70</v>
      </c>
      <c r="M149" s="4">
        <v>35</v>
      </c>
      <c r="N149" s="4" t="s">
        <v>70</v>
      </c>
      <c r="O149" s="4">
        <v>0.8</v>
      </c>
      <c r="P149" s="4">
        <v>1</v>
      </c>
      <c r="Q149" s="4">
        <v>224</v>
      </c>
      <c r="R149" s="4">
        <v>6</v>
      </c>
      <c r="S149" s="4">
        <v>7339</v>
      </c>
      <c r="T149" s="4">
        <v>0.65349999999999997</v>
      </c>
      <c r="U149" s="4">
        <v>0.65339999999999998</v>
      </c>
      <c r="V149" s="4">
        <v>0.99990000000000001</v>
      </c>
      <c r="W149" s="4" t="s">
        <v>70</v>
      </c>
      <c r="X149" s="4" t="s">
        <v>70</v>
      </c>
      <c r="Y149" s="4" t="s">
        <v>70</v>
      </c>
      <c r="Z149" s="4">
        <v>0.16059999999999999</v>
      </c>
      <c r="AA149" s="4" t="s">
        <v>167</v>
      </c>
      <c r="AB149" s="4" t="s">
        <v>70</v>
      </c>
      <c r="AC149" s="4">
        <v>2.06E-2</v>
      </c>
      <c r="AD149" s="4" t="s">
        <v>167</v>
      </c>
      <c r="AE149" s="4">
        <v>593.20960000000002</v>
      </c>
      <c r="AF149" s="4">
        <v>1401.0709999999999</v>
      </c>
      <c r="AG149" s="4" t="s">
        <v>70</v>
      </c>
      <c r="AH149" s="4" t="s">
        <v>70</v>
      </c>
      <c r="AI149" s="4" t="s">
        <v>70</v>
      </c>
      <c r="AJ149" s="4" t="s">
        <v>96</v>
      </c>
      <c r="AK149" s="4" t="s">
        <v>70</v>
      </c>
      <c r="AL149" s="4" t="s">
        <v>70</v>
      </c>
      <c r="AM149" s="4" t="s">
        <v>70</v>
      </c>
      <c r="AN149" s="4" t="s">
        <v>70</v>
      </c>
      <c r="AO149" s="4" t="s">
        <v>70</v>
      </c>
      <c r="AP149" s="4" t="s">
        <v>70</v>
      </c>
      <c r="AQ149" s="4" t="s">
        <v>70</v>
      </c>
      <c r="AR149" s="4" t="s">
        <v>70</v>
      </c>
      <c r="AS149" s="4" t="s">
        <v>70</v>
      </c>
      <c r="AT149" s="4" t="s">
        <v>70</v>
      </c>
      <c r="AU149" s="4" t="s">
        <v>70</v>
      </c>
      <c r="AV149" s="4" t="s">
        <v>70</v>
      </c>
      <c r="AW149" s="4" t="s">
        <v>70</v>
      </c>
      <c r="AX149" s="4" t="s">
        <v>70</v>
      </c>
      <c r="AY149" s="4" t="s">
        <v>70</v>
      </c>
      <c r="AZ149" s="4" t="s">
        <v>70</v>
      </c>
      <c r="BA149" s="4" t="s">
        <v>70</v>
      </c>
      <c r="BB149" s="4" t="s">
        <v>70</v>
      </c>
      <c r="BC149" s="4" t="s">
        <v>70</v>
      </c>
      <c r="BD149" s="4" t="s">
        <v>70</v>
      </c>
      <c r="BE149" s="4" t="s">
        <v>70</v>
      </c>
      <c r="BF149" s="4">
        <v>0.01</v>
      </c>
      <c r="BG149" s="4">
        <v>0.01</v>
      </c>
      <c r="BH149" s="4">
        <v>0.01</v>
      </c>
      <c r="BI149" s="4">
        <v>416</v>
      </c>
      <c r="BJ149" s="4">
        <v>414</v>
      </c>
      <c r="BK149" s="4">
        <v>100</v>
      </c>
      <c r="BL149" s="4">
        <v>98</v>
      </c>
      <c r="BM149" s="4">
        <v>145</v>
      </c>
      <c r="BN149" s="4">
        <v>865</v>
      </c>
      <c r="BO149" s="4">
        <v>1765</v>
      </c>
      <c r="BP149" s="4" t="s">
        <v>71</v>
      </c>
      <c r="BQ149" s="4" t="s">
        <v>71</v>
      </c>
      <c r="BR149" s="4">
        <v>0</v>
      </c>
      <c r="BU149" s="4" t="s">
        <v>852</v>
      </c>
      <c r="BW149" s="4">
        <v>6511</v>
      </c>
    </row>
    <row r="150" spans="1:75">
      <c r="A150" s="4" t="s">
        <v>853</v>
      </c>
      <c r="B150" s="4">
        <v>3772</v>
      </c>
      <c r="C150" s="4">
        <v>6798</v>
      </c>
      <c r="D150" s="9">
        <v>42851.033333333333</v>
      </c>
      <c r="E150" s="9">
        <v>42869.613888888889</v>
      </c>
      <c r="F150" s="4" t="s">
        <v>845</v>
      </c>
      <c r="J150" s="4" t="s">
        <v>95</v>
      </c>
      <c r="K150" s="4" t="s">
        <v>70</v>
      </c>
      <c r="L150" s="4" t="s">
        <v>70</v>
      </c>
      <c r="M150" s="4">
        <v>35</v>
      </c>
      <c r="N150" s="4" t="s">
        <v>70</v>
      </c>
      <c r="O150" s="4">
        <v>0.8</v>
      </c>
      <c r="P150" s="4">
        <v>1</v>
      </c>
      <c r="Q150" s="4">
        <v>224</v>
      </c>
      <c r="R150" s="4">
        <v>6</v>
      </c>
      <c r="S150" s="4">
        <v>7339</v>
      </c>
      <c r="T150" s="4">
        <v>0.62980000000000003</v>
      </c>
      <c r="U150" s="4">
        <v>0.62939999999999996</v>
      </c>
      <c r="V150" s="4">
        <v>0.99939999999999996</v>
      </c>
      <c r="W150" s="4" t="s">
        <v>70</v>
      </c>
      <c r="X150" s="4" t="s">
        <v>70</v>
      </c>
      <c r="Y150" s="4" t="s">
        <v>70</v>
      </c>
      <c r="Z150" s="4">
        <v>0.1618</v>
      </c>
      <c r="AA150" s="4" t="s">
        <v>167</v>
      </c>
      <c r="AB150" s="4" t="s">
        <v>70</v>
      </c>
      <c r="AC150" s="4">
        <v>1.89E-2</v>
      </c>
      <c r="AD150" s="4" t="s">
        <v>167</v>
      </c>
      <c r="AE150" s="4">
        <v>630.42819999999995</v>
      </c>
      <c r="AF150" s="4">
        <v>1411.1969999999999</v>
      </c>
      <c r="AG150" s="4" t="s">
        <v>70</v>
      </c>
      <c r="AH150" s="4" t="s">
        <v>70</v>
      </c>
      <c r="AI150" s="4" t="s">
        <v>70</v>
      </c>
      <c r="AJ150" s="4" t="s">
        <v>96</v>
      </c>
      <c r="AK150" s="4" t="s">
        <v>70</v>
      </c>
      <c r="AL150" s="4" t="s">
        <v>70</v>
      </c>
      <c r="AM150" s="4" t="s">
        <v>70</v>
      </c>
      <c r="AN150" s="4" t="s">
        <v>70</v>
      </c>
      <c r="AO150" s="4" t="s">
        <v>70</v>
      </c>
      <c r="AP150" s="4" t="s">
        <v>70</v>
      </c>
      <c r="AQ150" s="4" t="s">
        <v>70</v>
      </c>
      <c r="AR150" s="4" t="s">
        <v>70</v>
      </c>
      <c r="AS150" s="4" t="s">
        <v>70</v>
      </c>
      <c r="AT150" s="4" t="s">
        <v>70</v>
      </c>
      <c r="AU150" s="4" t="s">
        <v>70</v>
      </c>
      <c r="AV150" s="4" t="s">
        <v>70</v>
      </c>
      <c r="AW150" s="4" t="s">
        <v>70</v>
      </c>
      <c r="AX150" s="4" t="s">
        <v>70</v>
      </c>
      <c r="AY150" s="4" t="s">
        <v>70</v>
      </c>
      <c r="AZ150" s="4" t="s">
        <v>70</v>
      </c>
      <c r="BA150" s="4" t="s">
        <v>70</v>
      </c>
      <c r="BB150" s="4" t="s">
        <v>70</v>
      </c>
      <c r="BC150" s="4" t="s">
        <v>70</v>
      </c>
      <c r="BD150" s="4" t="s">
        <v>70</v>
      </c>
      <c r="BE150" s="4" t="s">
        <v>70</v>
      </c>
      <c r="BF150" s="4">
        <v>0.01</v>
      </c>
      <c r="BG150" s="4">
        <v>0.01</v>
      </c>
      <c r="BH150" s="4">
        <v>0.01</v>
      </c>
      <c r="BI150" s="4">
        <v>546</v>
      </c>
      <c r="BJ150" s="4">
        <v>364</v>
      </c>
      <c r="BK150" s="4">
        <v>100</v>
      </c>
      <c r="BL150" s="4">
        <v>55</v>
      </c>
      <c r="BM150" s="4">
        <v>103</v>
      </c>
      <c r="BN150" s="4">
        <v>873</v>
      </c>
      <c r="BO150" s="4">
        <v>1765</v>
      </c>
      <c r="BP150" s="4" t="s">
        <v>71</v>
      </c>
      <c r="BQ150" s="4" t="s">
        <v>71</v>
      </c>
      <c r="BR150" s="4">
        <v>0</v>
      </c>
      <c r="BU150" s="4" t="s">
        <v>855</v>
      </c>
      <c r="BW150" s="4">
        <v>6511</v>
      </c>
    </row>
    <row r="151" spans="1:75">
      <c r="A151" s="4" t="s">
        <v>856</v>
      </c>
      <c r="B151" s="4">
        <v>3773</v>
      </c>
      <c r="C151" s="4">
        <v>6799</v>
      </c>
      <c r="D151" s="9">
        <v>42851.191666666666</v>
      </c>
      <c r="E151" s="9">
        <v>42869.640972222223</v>
      </c>
      <c r="F151" s="4" t="s">
        <v>857</v>
      </c>
      <c r="J151" s="4" t="s">
        <v>95</v>
      </c>
      <c r="K151" s="4" t="s">
        <v>70</v>
      </c>
      <c r="L151" s="4" t="s">
        <v>70</v>
      </c>
      <c r="M151" s="4">
        <v>35</v>
      </c>
      <c r="N151" s="4" t="s">
        <v>70</v>
      </c>
      <c r="O151" s="4">
        <v>0.8</v>
      </c>
      <c r="P151" s="4">
        <v>1</v>
      </c>
      <c r="Q151" s="4">
        <v>224</v>
      </c>
      <c r="R151" s="4">
        <v>6</v>
      </c>
      <c r="S151" s="4">
        <v>7339</v>
      </c>
      <c r="T151" s="4">
        <v>0.63109999999999999</v>
      </c>
      <c r="U151" s="4">
        <v>0.63109999999999999</v>
      </c>
      <c r="V151" s="4">
        <v>1</v>
      </c>
      <c r="W151" s="4" t="s">
        <v>70</v>
      </c>
      <c r="X151" s="4" t="s">
        <v>70</v>
      </c>
      <c r="Y151" s="4" t="s">
        <v>70</v>
      </c>
      <c r="Z151" s="4">
        <v>0.1598</v>
      </c>
      <c r="AA151" s="4">
        <v>0</v>
      </c>
      <c r="AB151" s="4" t="s">
        <v>70</v>
      </c>
      <c r="AC151" s="4">
        <v>1.78E-2</v>
      </c>
      <c r="AD151" s="4">
        <v>0</v>
      </c>
      <c r="AE151" s="4">
        <v>587.46259999999995</v>
      </c>
      <c r="AF151" s="4">
        <v>1357.2850000000001</v>
      </c>
      <c r="AG151" s="4" t="s">
        <v>70</v>
      </c>
      <c r="AH151" s="4" t="s">
        <v>70</v>
      </c>
      <c r="AI151" s="4" t="s">
        <v>70</v>
      </c>
      <c r="AJ151" s="4" t="s">
        <v>96</v>
      </c>
      <c r="AK151" s="4" t="s">
        <v>70</v>
      </c>
      <c r="AL151" s="4" t="s">
        <v>70</v>
      </c>
      <c r="AM151" s="4" t="s">
        <v>70</v>
      </c>
      <c r="AN151" s="4" t="s">
        <v>70</v>
      </c>
      <c r="AO151" s="4" t="s">
        <v>70</v>
      </c>
      <c r="AP151" s="4" t="s">
        <v>70</v>
      </c>
      <c r="AQ151" s="4" t="s">
        <v>70</v>
      </c>
      <c r="AR151" s="4" t="s">
        <v>70</v>
      </c>
      <c r="AS151" s="4" t="s">
        <v>70</v>
      </c>
      <c r="AT151" s="4" t="s">
        <v>70</v>
      </c>
      <c r="AU151" s="4" t="s">
        <v>70</v>
      </c>
      <c r="AV151" s="4" t="s">
        <v>70</v>
      </c>
      <c r="AW151" s="4" t="s">
        <v>70</v>
      </c>
      <c r="AX151" s="4" t="s">
        <v>70</v>
      </c>
      <c r="AY151" s="4" t="s">
        <v>70</v>
      </c>
      <c r="AZ151" s="4" t="s">
        <v>70</v>
      </c>
      <c r="BA151" s="4" t="s">
        <v>70</v>
      </c>
      <c r="BB151" s="4" t="s">
        <v>70</v>
      </c>
      <c r="BC151" s="4" t="s">
        <v>70</v>
      </c>
      <c r="BD151" s="4" t="s">
        <v>70</v>
      </c>
      <c r="BE151" s="4" t="s">
        <v>70</v>
      </c>
      <c r="BF151" s="4">
        <v>0.01</v>
      </c>
      <c r="BG151" s="4">
        <v>0.01</v>
      </c>
      <c r="BH151" s="4">
        <v>0.01</v>
      </c>
      <c r="BI151" s="4">
        <v>533</v>
      </c>
      <c r="BJ151" s="4">
        <v>400</v>
      </c>
      <c r="BK151" s="4">
        <v>100</v>
      </c>
      <c r="BL151" s="4">
        <v>69</v>
      </c>
      <c r="BM151" s="4">
        <v>177</v>
      </c>
      <c r="BN151" s="4">
        <v>836</v>
      </c>
      <c r="BO151" s="4">
        <v>1765</v>
      </c>
      <c r="BP151" s="4" t="s">
        <v>71</v>
      </c>
      <c r="BQ151" s="4" t="s">
        <v>71</v>
      </c>
      <c r="BR151" s="4">
        <v>0</v>
      </c>
      <c r="BU151" s="4" t="s">
        <v>860</v>
      </c>
      <c r="BW151" s="4">
        <v>6511</v>
      </c>
    </row>
    <row r="152" spans="1:75">
      <c r="A152" s="4" t="s">
        <v>861</v>
      </c>
      <c r="B152" s="4">
        <v>3774</v>
      </c>
      <c r="C152" s="4">
        <v>6800</v>
      </c>
      <c r="D152" s="9">
        <v>42851.191666666666</v>
      </c>
      <c r="E152" s="9">
        <v>42869.655555555553</v>
      </c>
      <c r="F152" s="4" t="s">
        <v>857</v>
      </c>
      <c r="J152" s="4" t="s">
        <v>95</v>
      </c>
      <c r="K152" s="4" t="s">
        <v>70</v>
      </c>
      <c r="L152" s="4" t="s">
        <v>70</v>
      </c>
      <c r="M152" s="4">
        <v>35</v>
      </c>
      <c r="N152" s="4" t="s">
        <v>70</v>
      </c>
      <c r="O152" s="4">
        <v>0.8</v>
      </c>
      <c r="P152" s="4">
        <v>1</v>
      </c>
      <c r="Q152" s="4">
        <v>224</v>
      </c>
      <c r="R152" s="4">
        <v>6</v>
      </c>
      <c r="S152" s="4">
        <v>7339</v>
      </c>
      <c r="T152" s="4">
        <v>0.61580000000000001</v>
      </c>
      <c r="U152" s="4">
        <v>0.61560000000000004</v>
      </c>
      <c r="V152" s="4">
        <v>0.99960000000000004</v>
      </c>
      <c r="W152" s="4" t="s">
        <v>70</v>
      </c>
      <c r="X152" s="4" t="s">
        <v>70</v>
      </c>
      <c r="Y152" s="4" t="s">
        <v>70</v>
      </c>
      <c r="Z152" s="4">
        <v>0.15390000000000001</v>
      </c>
      <c r="AA152" s="4" t="s">
        <v>167</v>
      </c>
      <c r="AB152" s="4" t="s">
        <v>70</v>
      </c>
      <c r="AC152" s="4">
        <v>1.8599999999999998E-2</v>
      </c>
      <c r="AD152" s="4" t="s">
        <v>167</v>
      </c>
      <c r="AE152" s="4">
        <v>579.38940000000002</v>
      </c>
      <c r="AF152" s="4">
        <v>1378.6310000000001</v>
      </c>
      <c r="AG152" s="4" t="s">
        <v>70</v>
      </c>
      <c r="AH152" s="4" t="s">
        <v>70</v>
      </c>
      <c r="AI152" s="4" t="s">
        <v>70</v>
      </c>
      <c r="AJ152" s="4" t="s">
        <v>96</v>
      </c>
      <c r="AK152" s="4" t="s">
        <v>70</v>
      </c>
      <c r="AL152" s="4" t="s">
        <v>70</v>
      </c>
      <c r="AM152" s="4" t="s">
        <v>70</v>
      </c>
      <c r="AN152" s="4" t="s">
        <v>70</v>
      </c>
      <c r="AO152" s="4" t="s">
        <v>70</v>
      </c>
      <c r="AP152" s="4" t="s">
        <v>70</v>
      </c>
      <c r="AQ152" s="4" t="s">
        <v>70</v>
      </c>
      <c r="AR152" s="4" t="s">
        <v>70</v>
      </c>
      <c r="AS152" s="4" t="s">
        <v>70</v>
      </c>
      <c r="AT152" s="4" t="s">
        <v>70</v>
      </c>
      <c r="AU152" s="4" t="s">
        <v>70</v>
      </c>
      <c r="AV152" s="4" t="s">
        <v>70</v>
      </c>
      <c r="AW152" s="4" t="s">
        <v>70</v>
      </c>
      <c r="AX152" s="4" t="s">
        <v>70</v>
      </c>
      <c r="AY152" s="4" t="s">
        <v>70</v>
      </c>
      <c r="AZ152" s="4" t="s">
        <v>70</v>
      </c>
      <c r="BA152" s="4" t="s">
        <v>70</v>
      </c>
      <c r="BB152" s="4" t="s">
        <v>70</v>
      </c>
      <c r="BC152" s="4" t="s">
        <v>70</v>
      </c>
      <c r="BD152" s="4" t="s">
        <v>70</v>
      </c>
      <c r="BE152" s="4" t="s">
        <v>70</v>
      </c>
      <c r="BF152" s="4">
        <v>0.01</v>
      </c>
      <c r="BG152" s="4">
        <v>0.01</v>
      </c>
      <c r="BH152" s="4">
        <v>0.01</v>
      </c>
      <c r="BI152" s="4">
        <v>433</v>
      </c>
      <c r="BJ152" s="4">
        <v>399</v>
      </c>
      <c r="BK152" s="4">
        <v>100</v>
      </c>
      <c r="BL152" s="4">
        <v>65</v>
      </c>
      <c r="BM152" s="4">
        <v>71</v>
      </c>
      <c r="BN152" s="4">
        <v>876</v>
      </c>
      <c r="BO152" s="4">
        <v>1765</v>
      </c>
      <c r="BP152" s="4" t="s">
        <v>71</v>
      </c>
      <c r="BQ152" s="4" t="s">
        <v>71</v>
      </c>
      <c r="BR152" s="4">
        <v>0</v>
      </c>
      <c r="BU152" s="4" t="s">
        <v>864</v>
      </c>
      <c r="BW152" s="4">
        <v>6511</v>
      </c>
    </row>
    <row r="153" spans="1:75">
      <c r="A153" s="4" t="s">
        <v>865</v>
      </c>
      <c r="B153" s="4">
        <v>3775</v>
      </c>
      <c r="C153" s="4">
        <v>6801</v>
      </c>
      <c r="D153" s="9">
        <v>42851.191666666666</v>
      </c>
      <c r="E153" s="9">
        <v>42869.667361111111</v>
      </c>
      <c r="F153" s="4" t="s">
        <v>857</v>
      </c>
      <c r="J153" s="4" t="s">
        <v>95</v>
      </c>
      <c r="K153" s="4" t="s">
        <v>70</v>
      </c>
      <c r="L153" s="4" t="s">
        <v>70</v>
      </c>
      <c r="M153" s="4">
        <v>35</v>
      </c>
      <c r="N153" s="4" t="s">
        <v>70</v>
      </c>
      <c r="O153" s="4">
        <v>0.8</v>
      </c>
      <c r="P153" s="4">
        <v>1</v>
      </c>
      <c r="Q153" s="4">
        <v>224</v>
      </c>
      <c r="R153" s="4">
        <v>6</v>
      </c>
      <c r="S153" s="4">
        <v>7339</v>
      </c>
      <c r="T153" s="4">
        <v>0.71350000000000002</v>
      </c>
      <c r="U153" s="4">
        <v>0.71309999999999996</v>
      </c>
      <c r="V153" s="4">
        <v>0.99950000000000006</v>
      </c>
      <c r="W153" s="4" t="s">
        <v>70</v>
      </c>
      <c r="X153" s="4" t="s">
        <v>70</v>
      </c>
      <c r="Y153" s="4" t="s">
        <v>70</v>
      </c>
      <c r="Z153" s="4">
        <v>0.17150000000000001</v>
      </c>
      <c r="AA153" s="4" t="s">
        <v>167</v>
      </c>
      <c r="AB153" s="4" t="s">
        <v>70</v>
      </c>
      <c r="AC153" s="4">
        <v>3.2800000000000003E-2</v>
      </c>
      <c r="AD153" s="4" t="s">
        <v>167</v>
      </c>
      <c r="AE153" s="4">
        <v>581.16830000000004</v>
      </c>
      <c r="AF153" s="4">
        <v>1374.5260000000001</v>
      </c>
      <c r="AG153" s="4" t="s">
        <v>70</v>
      </c>
      <c r="AH153" s="4" t="s">
        <v>70</v>
      </c>
      <c r="AI153" s="4" t="s">
        <v>70</v>
      </c>
      <c r="AJ153" s="4" t="s">
        <v>96</v>
      </c>
      <c r="AK153" s="4" t="s">
        <v>70</v>
      </c>
      <c r="AL153" s="4" t="s">
        <v>70</v>
      </c>
      <c r="AM153" s="4" t="s">
        <v>70</v>
      </c>
      <c r="AN153" s="4" t="s">
        <v>70</v>
      </c>
      <c r="AO153" s="4" t="s">
        <v>70</v>
      </c>
      <c r="AP153" s="4" t="s">
        <v>70</v>
      </c>
      <c r="AQ153" s="4" t="s">
        <v>70</v>
      </c>
      <c r="AR153" s="4" t="s">
        <v>70</v>
      </c>
      <c r="AS153" s="4" t="s">
        <v>70</v>
      </c>
      <c r="AT153" s="4" t="s">
        <v>70</v>
      </c>
      <c r="AU153" s="4" t="s">
        <v>70</v>
      </c>
      <c r="AV153" s="4" t="s">
        <v>70</v>
      </c>
      <c r="AW153" s="4" t="s">
        <v>70</v>
      </c>
      <c r="AX153" s="4" t="s">
        <v>70</v>
      </c>
      <c r="AY153" s="4" t="s">
        <v>70</v>
      </c>
      <c r="AZ153" s="4" t="s">
        <v>70</v>
      </c>
      <c r="BA153" s="4" t="s">
        <v>70</v>
      </c>
      <c r="BB153" s="4" t="s">
        <v>70</v>
      </c>
      <c r="BC153" s="4" t="s">
        <v>70</v>
      </c>
      <c r="BD153" s="4" t="s">
        <v>70</v>
      </c>
      <c r="BE153" s="4" t="s">
        <v>70</v>
      </c>
      <c r="BF153" s="4">
        <v>0.01</v>
      </c>
      <c r="BG153" s="4">
        <v>0.01</v>
      </c>
      <c r="BH153" s="4">
        <v>0.01</v>
      </c>
      <c r="BI153" s="4">
        <v>441</v>
      </c>
      <c r="BJ153" s="4">
        <v>329</v>
      </c>
      <c r="BK153" s="4">
        <v>100</v>
      </c>
      <c r="BL153" s="4">
        <v>84</v>
      </c>
      <c r="BM153" s="4">
        <v>110</v>
      </c>
      <c r="BN153" s="4">
        <v>850</v>
      </c>
      <c r="BO153" s="4">
        <v>1765</v>
      </c>
      <c r="BP153" s="4" t="s">
        <v>71</v>
      </c>
      <c r="BQ153" s="4" t="s">
        <v>71</v>
      </c>
      <c r="BR153" s="4">
        <v>0</v>
      </c>
      <c r="BU153" s="4" t="s">
        <v>868</v>
      </c>
      <c r="BW153" s="4">
        <v>6511</v>
      </c>
    </row>
    <row r="154" spans="1:75">
      <c r="A154" s="4" t="s">
        <v>869</v>
      </c>
      <c r="B154" s="4">
        <v>3776</v>
      </c>
      <c r="C154" s="4">
        <v>6802</v>
      </c>
      <c r="D154" s="9">
        <v>42851.191666666666</v>
      </c>
      <c r="E154" s="9">
        <v>42869.686111111114</v>
      </c>
      <c r="F154" s="4" t="s">
        <v>857</v>
      </c>
      <c r="J154" s="4" t="s">
        <v>95</v>
      </c>
      <c r="K154" s="4" t="s">
        <v>70</v>
      </c>
      <c r="L154" s="4" t="s">
        <v>70</v>
      </c>
      <c r="M154" s="4">
        <v>35</v>
      </c>
      <c r="N154" s="4" t="s">
        <v>70</v>
      </c>
      <c r="O154" s="4">
        <v>0.8</v>
      </c>
      <c r="P154" s="4">
        <v>1</v>
      </c>
      <c r="Q154" s="4">
        <v>224</v>
      </c>
      <c r="R154" s="4">
        <v>6</v>
      </c>
      <c r="S154" s="4">
        <v>7339</v>
      </c>
      <c r="T154" s="4">
        <v>0.60709999999999997</v>
      </c>
      <c r="U154" s="4">
        <v>0.60699999999999998</v>
      </c>
      <c r="V154" s="4">
        <v>0.99970000000000003</v>
      </c>
      <c r="W154" s="4" t="s">
        <v>70</v>
      </c>
      <c r="X154" s="4" t="s">
        <v>70</v>
      </c>
      <c r="Y154" s="4" t="s">
        <v>70</v>
      </c>
      <c r="Z154" s="4">
        <v>0.15179999999999999</v>
      </c>
      <c r="AA154" s="4" t="s">
        <v>167</v>
      </c>
      <c r="AB154" s="4" t="s">
        <v>70</v>
      </c>
      <c r="AC154" s="4">
        <v>2.1399999999999999E-2</v>
      </c>
      <c r="AD154" s="4" t="s">
        <v>167</v>
      </c>
      <c r="AE154" s="4">
        <v>575.28440000000001</v>
      </c>
      <c r="AF154" s="4">
        <v>1384.241</v>
      </c>
      <c r="AG154" s="4" t="s">
        <v>70</v>
      </c>
      <c r="AH154" s="4" t="s">
        <v>70</v>
      </c>
      <c r="AI154" s="4" t="s">
        <v>70</v>
      </c>
      <c r="AJ154" s="4" t="s">
        <v>96</v>
      </c>
      <c r="AK154" s="4" t="s">
        <v>70</v>
      </c>
      <c r="AL154" s="4" t="s">
        <v>70</v>
      </c>
      <c r="AM154" s="4" t="s">
        <v>70</v>
      </c>
      <c r="AN154" s="4" t="s">
        <v>70</v>
      </c>
      <c r="AO154" s="4" t="s">
        <v>70</v>
      </c>
      <c r="AP154" s="4" t="s">
        <v>70</v>
      </c>
      <c r="AQ154" s="4" t="s">
        <v>70</v>
      </c>
      <c r="AR154" s="4" t="s">
        <v>70</v>
      </c>
      <c r="AS154" s="4" t="s">
        <v>70</v>
      </c>
      <c r="AT154" s="4" t="s">
        <v>70</v>
      </c>
      <c r="AU154" s="4" t="s">
        <v>70</v>
      </c>
      <c r="AV154" s="4" t="s">
        <v>70</v>
      </c>
      <c r="AW154" s="4" t="s">
        <v>70</v>
      </c>
      <c r="AX154" s="4" t="s">
        <v>70</v>
      </c>
      <c r="AY154" s="4" t="s">
        <v>70</v>
      </c>
      <c r="AZ154" s="4" t="s">
        <v>70</v>
      </c>
      <c r="BA154" s="4" t="s">
        <v>70</v>
      </c>
      <c r="BB154" s="4" t="s">
        <v>70</v>
      </c>
      <c r="BC154" s="4" t="s">
        <v>70</v>
      </c>
      <c r="BD154" s="4" t="s">
        <v>70</v>
      </c>
      <c r="BE154" s="4" t="s">
        <v>70</v>
      </c>
      <c r="BF154" s="4">
        <v>0.01</v>
      </c>
      <c r="BG154" s="4">
        <v>0.01</v>
      </c>
      <c r="BH154" s="4">
        <v>0.01</v>
      </c>
      <c r="BI154" s="4">
        <v>369</v>
      </c>
      <c r="BJ154" s="4">
        <v>441</v>
      </c>
      <c r="BK154" s="4">
        <v>100</v>
      </c>
      <c r="BL154" s="4">
        <v>110</v>
      </c>
      <c r="BM154" s="4">
        <v>43</v>
      </c>
      <c r="BN154" s="4">
        <v>875</v>
      </c>
      <c r="BO154" s="4">
        <v>1765</v>
      </c>
      <c r="BP154" s="4" t="s">
        <v>71</v>
      </c>
      <c r="BQ154" s="4" t="s">
        <v>71</v>
      </c>
      <c r="BR154" s="4">
        <v>0</v>
      </c>
      <c r="BU154" s="4" t="s">
        <v>872</v>
      </c>
      <c r="BW154" s="4">
        <v>6511</v>
      </c>
    </row>
    <row r="155" spans="1:75">
      <c r="A155" s="4" t="s">
        <v>873</v>
      </c>
      <c r="B155" s="4">
        <v>3777</v>
      </c>
      <c r="C155" s="4">
        <v>6803</v>
      </c>
      <c r="D155" s="9">
        <v>42851.191666666666</v>
      </c>
      <c r="E155" s="9">
        <v>42869.699305555558</v>
      </c>
      <c r="F155" s="4" t="s">
        <v>857</v>
      </c>
      <c r="J155" s="4" t="s">
        <v>95</v>
      </c>
      <c r="K155" s="4" t="s">
        <v>70</v>
      </c>
      <c r="L155" s="4" t="s">
        <v>70</v>
      </c>
      <c r="M155" s="4">
        <v>35</v>
      </c>
      <c r="N155" s="4" t="s">
        <v>70</v>
      </c>
      <c r="O155" s="4">
        <v>0.8</v>
      </c>
      <c r="P155" s="4">
        <v>1</v>
      </c>
      <c r="Q155" s="4">
        <v>224</v>
      </c>
      <c r="R155" s="4">
        <v>6</v>
      </c>
      <c r="S155" s="4">
        <v>7339</v>
      </c>
      <c r="T155" s="4">
        <v>0.63160000000000005</v>
      </c>
      <c r="U155" s="4">
        <v>0.63119999999999998</v>
      </c>
      <c r="V155" s="4">
        <v>0.99929999999999997</v>
      </c>
      <c r="W155" s="4" t="s">
        <v>70</v>
      </c>
      <c r="X155" s="4" t="s">
        <v>70</v>
      </c>
      <c r="Y155" s="4" t="s">
        <v>70</v>
      </c>
      <c r="Z155" s="4">
        <v>0.15859999999999999</v>
      </c>
      <c r="AA155" s="4" t="s">
        <v>167</v>
      </c>
      <c r="AB155" s="4" t="s">
        <v>70</v>
      </c>
      <c r="AC155" s="4">
        <v>2.0799999999999999E-2</v>
      </c>
      <c r="AD155" s="4" t="s">
        <v>167</v>
      </c>
      <c r="AE155" s="4">
        <v>583.7681</v>
      </c>
      <c r="AF155" s="4">
        <v>1361.9369999999999</v>
      </c>
      <c r="AG155" s="4" t="s">
        <v>70</v>
      </c>
      <c r="AH155" s="4" t="s">
        <v>70</v>
      </c>
      <c r="AI155" s="4" t="s">
        <v>70</v>
      </c>
      <c r="AJ155" s="4" t="s">
        <v>96</v>
      </c>
      <c r="AK155" s="4" t="s">
        <v>70</v>
      </c>
      <c r="AL155" s="4" t="s">
        <v>70</v>
      </c>
      <c r="AM155" s="4" t="s">
        <v>70</v>
      </c>
      <c r="AN155" s="4" t="s">
        <v>70</v>
      </c>
      <c r="AO155" s="4" t="s">
        <v>70</v>
      </c>
      <c r="AP155" s="4" t="s">
        <v>70</v>
      </c>
      <c r="AQ155" s="4" t="s">
        <v>70</v>
      </c>
      <c r="AR155" s="4" t="s">
        <v>70</v>
      </c>
      <c r="AS155" s="4" t="s">
        <v>70</v>
      </c>
      <c r="AT155" s="4" t="s">
        <v>70</v>
      </c>
      <c r="AU155" s="4" t="s">
        <v>70</v>
      </c>
      <c r="AV155" s="4" t="s">
        <v>70</v>
      </c>
      <c r="AW155" s="4" t="s">
        <v>70</v>
      </c>
      <c r="AX155" s="4" t="s">
        <v>70</v>
      </c>
      <c r="AY155" s="4" t="s">
        <v>70</v>
      </c>
      <c r="AZ155" s="4" t="s">
        <v>70</v>
      </c>
      <c r="BA155" s="4" t="s">
        <v>70</v>
      </c>
      <c r="BB155" s="4" t="s">
        <v>70</v>
      </c>
      <c r="BC155" s="4" t="s">
        <v>70</v>
      </c>
      <c r="BD155" s="4" t="s">
        <v>70</v>
      </c>
      <c r="BE155" s="4" t="s">
        <v>70</v>
      </c>
      <c r="BF155" s="4">
        <v>0.01</v>
      </c>
      <c r="BG155" s="4">
        <v>0.01</v>
      </c>
      <c r="BH155" s="4">
        <v>0.01</v>
      </c>
      <c r="BI155" s="4">
        <v>433</v>
      </c>
      <c r="BJ155" s="4">
        <v>387</v>
      </c>
      <c r="BK155" s="4">
        <v>100</v>
      </c>
      <c r="BL155" s="4">
        <v>98</v>
      </c>
      <c r="BM155" s="4">
        <v>112</v>
      </c>
      <c r="BN155" s="4">
        <v>863</v>
      </c>
      <c r="BO155" s="4">
        <v>1765</v>
      </c>
      <c r="BP155" s="4" t="s">
        <v>71</v>
      </c>
      <c r="BQ155" s="4" t="s">
        <v>71</v>
      </c>
      <c r="BR155" s="4">
        <v>0</v>
      </c>
      <c r="BU155" s="4" t="s">
        <v>876</v>
      </c>
      <c r="BW155" s="4">
        <v>6511</v>
      </c>
    </row>
    <row r="156" spans="1:75">
      <c r="A156" s="4" t="s">
        <v>877</v>
      </c>
      <c r="B156" s="4">
        <v>3778</v>
      </c>
      <c r="C156" s="4">
        <v>6804</v>
      </c>
      <c r="D156" s="9">
        <v>42851.350694444445</v>
      </c>
      <c r="E156" s="9">
        <v>42869.713194444441</v>
      </c>
      <c r="F156" s="4" t="s">
        <v>878</v>
      </c>
      <c r="J156" s="4" t="s">
        <v>95</v>
      </c>
      <c r="K156" s="4" t="s">
        <v>70</v>
      </c>
      <c r="L156" s="4" t="s">
        <v>70</v>
      </c>
      <c r="M156" s="4">
        <v>35</v>
      </c>
      <c r="N156" s="4" t="s">
        <v>70</v>
      </c>
      <c r="O156" s="4">
        <v>0.8</v>
      </c>
      <c r="P156" s="4">
        <v>1</v>
      </c>
      <c r="Q156" s="4">
        <v>224</v>
      </c>
      <c r="R156" s="4">
        <v>6</v>
      </c>
      <c r="S156" s="4">
        <v>7339</v>
      </c>
      <c r="T156" s="4">
        <v>0.65239999999999998</v>
      </c>
      <c r="U156" s="4">
        <v>0.65210000000000001</v>
      </c>
      <c r="V156" s="4">
        <v>0.99950000000000006</v>
      </c>
      <c r="W156" s="4" t="s">
        <v>70</v>
      </c>
      <c r="X156" s="4" t="s">
        <v>70</v>
      </c>
      <c r="Y156" s="4" t="s">
        <v>70</v>
      </c>
      <c r="Z156" s="4">
        <v>0.1628</v>
      </c>
      <c r="AA156" s="4" t="s">
        <v>167</v>
      </c>
      <c r="AB156" s="4" t="s">
        <v>70</v>
      </c>
      <c r="AC156" s="4">
        <v>1.9400000000000001E-2</v>
      </c>
      <c r="AD156" s="4" t="s">
        <v>167</v>
      </c>
      <c r="AE156" s="4">
        <v>601.41959999999995</v>
      </c>
      <c r="AF156" s="4">
        <v>1386.1559999999999</v>
      </c>
      <c r="AG156" s="4" t="s">
        <v>70</v>
      </c>
      <c r="AH156" s="4" t="s">
        <v>70</v>
      </c>
      <c r="AI156" s="4" t="s">
        <v>70</v>
      </c>
      <c r="AJ156" s="4" t="s">
        <v>96</v>
      </c>
      <c r="AK156" s="4" t="s">
        <v>70</v>
      </c>
      <c r="AL156" s="4" t="s">
        <v>70</v>
      </c>
      <c r="AM156" s="4" t="s">
        <v>70</v>
      </c>
      <c r="AN156" s="4" t="s">
        <v>70</v>
      </c>
      <c r="AO156" s="4" t="s">
        <v>70</v>
      </c>
      <c r="AP156" s="4" t="s">
        <v>70</v>
      </c>
      <c r="AQ156" s="4" t="s">
        <v>70</v>
      </c>
      <c r="AR156" s="4" t="s">
        <v>70</v>
      </c>
      <c r="AS156" s="4" t="s">
        <v>70</v>
      </c>
      <c r="AT156" s="4" t="s">
        <v>70</v>
      </c>
      <c r="AU156" s="4" t="s">
        <v>70</v>
      </c>
      <c r="AV156" s="4" t="s">
        <v>70</v>
      </c>
      <c r="AW156" s="4" t="s">
        <v>70</v>
      </c>
      <c r="AX156" s="4" t="s">
        <v>70</v>
      </c>
      <c r="AY156" s="4" t="s">
        <v>70</v>
      </c>
      <c r="AZ156" s="4" t="s">
        <v>70</v>
      </c>
      <c r="BA156" s="4" t="s">
        <v>70</v>
      </c>
      <c r="BB156" s="4" t="s">
        <v>70</v>
      </c>
      <c r="BC156" s="4" t="s">
        <v>70</v>
      </c>
      <c r="BD156" s="4" t="s">
        <v>70</v>
      </c>
      <c r="BE156" s="4" t="s">
        <v>70</v>
      </c>
      <c r="BF156" s="4">
        <v>0.01</v>
      </c>
      <c r="BG156" s="4">
        <v>0.01</v>
      </c>
      <c r="BH156" s="4">
        <v>0.01</v>
      </c>
      <c r="BI156" s="4">
        <v>412</v>
      </c>
      <c r="BJ156" s="4">
        <v>373</v>
      </c>
      <c r="BK156" s="4">
        <v>100</v>
      </c>
      <c r="BL156" s="4">
        <v>56</v>
      </c>
      <c r="BM156" s="4">
        <v>121</v>
      </c>
      <c r="BN156" s="4">
        <v>872</v>
      </c>
      <c r="BO156" s="4">
        <v>1765</v>
      </c>
      <c r="BP156" s="4" t="s">
        <v>71</v>
      </c>
      <c r="BQ156" s="4" t="s">
        <v>71</v>
      </c>
      <c r="BR156" s="4">
        <v>0</v>
      </c>
      <c r="BU156" s="4" t="s">
        <v>881</v>
      </c>
      <c r="BW156" s="4">
        <v>6511</v>
      </c>
    </row>
    <row r="157" spans="1:75">
      <c r="A157" s="4" t="s">
        <v>882</v>
      </c>
      <c r="B157" s="4">
        <v>3779</v>
      </c>
      <c r="C157" s="4">
        <v>6805</v>
      </c>
      <c r="D157" s="9">
        <v>42851.350694444445</v>
      </c>
      <c r="E157" s="9">
        <v>42869.729861111111</v>
      </c>
      <c r="F157" s="4" t="s">
        <v>878</v>
      </c>
      <c r="J157" s="4" t="s">
        <v>95</v>
      </c>
      <c r="K157" s="4" t="s">
        <v>70</v>
      </c>
      <c r="L157" s="4" t="s">
        <v>70</v>
      </c>
      <c r="M157" s="4">
        <v>35</v>
      </c>
      <c r="N157" s="4" t="s">
        <v>70</v>
      </c>
      <c r="O157" s="4">
        <v>0.8</v>
      </c>
      <c r="P157" s="4">
        <v>1</v>
      </c>
      <c r="Q157" s="4">
        <v>224</v>
      </c>
      <c r="R157" s="4">
        <v>6</v>
      </c>
      <c r="S157" s="4">
        <v>7339</v>
      </c>
      <c r="T157" s="4">
        <v>0.67669999999999997</v>
      </c>
      <c r="U157" s="4">
        <v>0.67669999999999997</v>
      </c>
      <c r="V157" s="4">
        <v>0.99990000000000001</v>
      </c>
      <c r="W157" s="4" t="s">
        <v>70</v>
      </c>
      <c r="X157" s="4" t="s">
        <v>70</v>
      </c>
      <c r="Y157" s="4" t="s">
        <v>70</v>
      </c>
      <c r="Z157" s="4">
        <v>0.15659999999999999</v>
      </c>
      <c r="AA157" s="4" t="s">
        <v>167</v>
      </c>
      <c r="AB157" s="4" t="s">
        <v>70</v>
      </c>
      <c r="AC157" s="4">
        <v>2.1499999999999998E-2</v>
      </c>
      <c r="AD157" s="4" t="s">
        <v>167</v>
      </c>
      <c r="AE157" s="4">
        <v>573.77930000000003</v>
      </c>
      <c r="AF157" s="4">
        <v>1386.43</v>
      </c>
      <c r="AG157" s="4" t="s">
        <v>70</v>
      </c>
      <c r="AH157" s="4" t="s">
        <v>70</v>
      </c>
      <c r="AI157" s="4" t="s">
        <v>70</v>
      </c>
      <c r="AJ157" s="4" t="s">
        <v>96</v>
      </c>
      <c r="AK157" s="4" t="s">
        <v>70</v>
      </c>
      <c r="AL157" s="4" t="s">
        <v>70</v>
      </c>
      <c r="AM157" s="4" t="s">
        <v>70</v>
      </c>
      <c r="AN157" s="4" t="s">
        <v>70</v>
      </c>
      <c r="AO157" s="4" t="s">
        <v>70</v>
      </c>
      <c r="AP157" s="4" t="s">
        <v>70</v>
      </c>
      <c r="AQ157" s="4" t="s">
        <v>70</v>
      </c>
      <c r="AR157" s="4" t="s">
        <v>70</v>
      </c>
      <c r="AS157" s="4" t="s">
        <v>70</v>
      </c>
      <c r="AT157" s="4" t="s">
        <v>70</v>
      </c>
      <c r="AU157" s="4" t="s">
        <v>70</v>
      </c>
      <c r="AV157" s="4" t="s">
        <v>70</v>
      </c>
      <c r="AW157" s="4" t="s">
        <v>70</v>
      </c>
      <c r="AX157" s="4" t="s">
        <v>70</v>
      </c>
      <c r="AY157" s="4" t="s">
        <v>70</v>
      </c>
      <c r="AZ157" s="4" t="s">
        <v>70</v>
      </c>
      <c r="BA157" s="4" t="s">
        <v>70</v>
      </c>
      <c r="BB157" s="4" t="s">
        <v>70</v>
      </c>
      <c r="BC157" s="4" t="s">
        <v>70</v>
      </c>
      <c r="BD157" s="4" t="s">
        <v>70</v>
      </c>
      <c r="BE157" s="4" t="s">
        <v>70</v>
      </c>
      <c r="BF157" s="4">
        <v>0.01</v>
      </c>
      <c r="BG157" s="4">
        <v>0.01</v>
      </c>
      <c r="BH157" s="4">
        <v>0.01</v>
      </c>
      <c r="BI157" s="4">
        <v>457</v>
      </c>
      <c r="BJ157" s="4">
        <v>470</v>
      </c>
      <c r="BK157" s="4">
        <v>100</v>
      </c>
      <c r="BL157" s="4">
        <v>65</v>
      </c>
      <c r="BM157" s="4">
        <v>92</v>
      </c>
      <c r="BN157" s="4">
        <v>855</v>
      </c>
      <c r="BO157" s="4">
        <v>1765</v>
      </c>
      <c r="BP157" s="4" t="s">
        <v>71</v>
      </c>
      <c r="BQ157" s="4" t="s">
        <v>71</v>
      </c>
      <c r="BR157" s="4">
        <v>0</v>
      </c>
      <c r="BU157" s="4" t="s">
        <v>885</v>
      </c>
      <c r="BW157" s="4">
        <v>6511</v>
      </c>
    </row>
    <row r="158" spans="1:75">
      <c r="A158" s="4" t="s">
        <v>886</v>
      </c>
      <c r="B158" s="4">
        <v>3780</v>
      </c>
      <c r="C158" s="4">
        <v>6806</v>
      </c>
      <c r="D158" s="9">
        <v>42851.350694444445</v>
      </c>
      <c r="E158" s="9">
        <v>42869.75</v>
      </c>
      <c r="F158" s="4" t="s">
        <v>878</v>
      </c>
      <c r="J158" s="4" t="s">
        <v>95</v>
      </c>
      <c r="K158" s="4" t="s">
        <v>70</v>
      </c>
      <c r="L158" s="4" t="s">
        <v>70</v>
      </c>
      <c r="M158" s="4">
        <v>35</v>
      </c>
      <c r="N158" s="4" t="s">
        <v>70</v>
      </c>
      <c r="O158" s="4">
        <v>0.8</v>
      </c>
      <c r="P158" s="4">
        <v>1</v>
      </c>
      <c r="Q158" s="4">
        <v>224</v>
      </c>
      <c r="R158" s="4">
        <v>6</v>
      </c>
      <c r="S158" s="4">
        <v>7339</v>
      </c>
      <c r="T158" s="4">
        <v>0.64700000000000002</v>
      </c>
      <c r="U158" s="4">
        <v>0.64659999999999995</v>
      </c>
      <c r="V158" s="4">
        <v>0.99939999999999996</v>
      </c>
      <c r="W158" s="4" t="s">
        <v>70</v>
      </c>
      <c r="X158" s="4" t="s">
        <v>70</v>
      </c>
      <c r="Y158" s="4" t="s">
        <v>70</v>
      </c>
      <c r="Z158" s="4">
        <v>0.16209999999999999</v>
      </c>
      <c r="AA158" s="4" t="s">
        <v>167</v>
      </c>
      <c r="AB158" s="4" t="s">
        <v>70</v>
      </c>
      <c r="AC158" s="4">
        <v>2.06E-2</v>
      </c>
      <c r="AD158" s="4" t="s">
        <v>167</v>
      </c>
      <c r="AE158" s="4">
        <v>604.70360000000005</v>
      </c>
      <c r="AF158" s="4">
        <v>1402.1659999999999</v>
      </c>
      <c r="AG158" s="4" t="s">
        <v>70</v>
      </c>
      <c r="AH158" s="4" t="s">
        <v>70</v>
      </c>
      <c r="AI158" s="4" t="s">
        <v>70</v>
      </c>
      <c r="AJ158" s="4" t="s">
        <v>96</v>
      </c>
      <c r="AK158" s="4" t="s">
        <v>70</v>
      </c>
      <c r="AL158" s="4" t="s">
        <v>70</v>
      </c>
      <c r="AM158" s="4" t="s">
        <v>70</v>
      </c>
      <c r="AN158" s="4" t="s">
        <v>70</v>
      </c>
      <c r="AO158" s="4" t="s">
        <v>70</v>
      </c>
      <c r="AP158" s="4" t="s">
        <v>70</v>
      </c>
      <c r="AQ158" s="4" t="s">
        <v>70</v>
      </c>
      <c r="AR158" s="4" t="s">
        <v>70</v>
      </c>
      <c r="AS158" s="4" t="s">
        <v>70</v>
      </c>
      <c r="AT158" s="4" t="s">
        <v>70</v>
      </c>
      <c r="AU158" s="4" t="s">
        <v>70</v>
      </c>
      <c r="AV158" s="4" t="s">
        <v>70</v>
      </c>
      <c r="AW158" s="4" t="s">
        <v>70</v>
      </c>
      <c r="AX158" s="4" t="s">
        <v>70</v>
      </c>
      <c r="AY158" s="4" t="s">
        <v>70</v>
      </c>
      <c r="AZ158" s="4" t="s">
        <v>70</v>
      </c>
      <c r="BA158" s="4" t="s">
        <v>70</v>
      </c>
      <c r="BB158" s="4" t="s">
        <v>70</v>
      </c>
      <c r="BC158" s="4" t="s">
        <v>70</v>
      </c>
      <c r="BD158" s="4" t="s">
        <v>70</v>
      </c>
      <c r="BE158" s="4" t="s">
        <v>70</v>
      </c>
      <c r="BF158" s="4">
        <v>0.01</v>
      </c>
      <c r="BG158" s="4">
        <v>0.01</v>
      </c>
      <c r="BH158" s="4">
        <v>0.01</v>
      </c>
      <c r="BI158" s="4">
        <v>378</v>
      </c>
      <c r="BJ158" s="4">
        <v>373</v>
      </c>
      <c r="BK158" s="4">
        <v>100</v>
      </c>
      <c r="BL158" s="4">
        <v>261</v>
      </c>
      <c r="BM158" s="4">
        <v>138</v>
      </c>
      <c r="BN158" s="4">
        <v>884</v>
      </c>
      <c r="BO158" s="4">
        <v>1765</v>
      </c>
      <c r="BP158" s="4" t="s">
        <v>71</v>
      </c>
      <c r="BQ158" s="4" t="s">
        <v>71</v>
      </c>
      <c r="BR158" s="4">
        <v>0</v>
      </c>
      <c r="BU158" s="4" t="s">
        <v>889</v>
      </c>
      <c r="BW158" s="4">
        <v>6511</v>
      </c>
    </row>
    <row r="164" spans="4:5">
      <c r="D164" s="9"/>
      <c r="E164" s="9"/>
    </row>
    <row r="165" spans="4:5">
      <c r="D165" s="9"/>
      <c r="E165" s="9"/>
    </row>
    <row r="166" spans="4:5">
      <c r="D166" s="9"/>
      <c r="E166" s="9"/>
    </row>
    <row r="167" spans="4:5">
      <c r="D167" s="9"/>
      <c r="E167" s="9"/>
    </row>
    <row r="168" spans="4:5">
      <c r="D168" s="9"/>
      <c r="E168" s="9"/>
    </row>
    <row r="169" spans="4:5">
      <c r="D169" s="9"/>
      <c r="E169" s="9"/>
    </row>
    <row r="170" spans="4:5">
      <c r="D170" s="9"/>
      <c r="E170" s="9"/>
    </row>
    <row r="171" spans="4:5">
      <c r="D171" s="9"/>
      <c r="E171" s="9"/>
    </row>
    <row r="172" spans="4:5">
      <c r="D172" s="9"/>
      <c r="E172" s="9"/>
    </row>
  </sheetData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5"/>
  <sheetViews>
    <sheetView workbookViewId="0">
      <selection activeCell="A18" sqref="A18:XFD25"/>
    </sheetView>
  </sheetViews>
  <sheetFormatPr defaultRowHeight="14.25"/>
  <cols>
    <col min="1" max="1" width="44.375" customWidth="1"/>
  </cols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97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98</v>
      </c>
      <c r="L1" t="s">
        <v>99</v>
      </c>
      <c r="M1" t="s">
        <v>100</v>
      </c>
      <c r="N1" t="s">
        <v>101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102</v>
      </c>
      <c r="Z1" t="s">
        <v>103</v>
      </c>
      <c r="AA1" t="s">
        <v>104</v>
      </c>
      <c r="AB1" t="s">
        <v>105</v>
      </c>
      <c r="AC1" t="s">
        <v>106</v>
      </c>
      <c r="AD1" t="s">
        <v>107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47</v>
      </c>
      <c r="BB1" t="s">
        <v>48</v>
      </c>
      <c r="BC1" t="s">
        <v>49</v>
      </c>
      <c r="BD1" t="s">
        <v>50</v>
      </c>
      <c r="BE1" t="s">
        <v>51</v>
      </c>
      <c r="BF1" t="s">
        <v>52</v>
      </c>
      <c r="BG1" t="s">
        <v>53</v>
      </c>
      <c r="BH1" t="s">
        <v>54</v>
      </c>
      <c r="BI1" t="s">
        <v>55</v>
      </c>
      <c r="BJ1" t="s">
        <v>56</v>
      </c>
      <c r="BK1" t="s">
        <v>57</v>
      </c>
      <c r="BL1" t="s">
        <v>58</v>
      </c>
      <c r="BM1" t="s">
        <v>59</v>
      </c>
      <c r="BN1" t="s">
        <v>60</v>
      </c>
      <c r="BO1" t="s">
        <v>61</v>
      </c>
      <c r="BP1" t="s">
        <v>62</v>
      </c>
      <c r="BQ1" t="s">
        <v>63</v>
      </c>
      <c r="BR1" t="s">
        <v>64</v>
      </c>
      <c r="BS1" t="s">
        <v>65</v>
      </c>
      <c r="BT1" t="s">
        <v>66</v>
      </c>
      <c r="BU1" t="s">
        <v>67</v>
      </c>
      <c r="BV1" t="s">
        <v>68</v>
      </c>
      <c r="BW1" t="s">
        <v>69</v>
      </c>
    </row>
    <row r="2" spans="1:75">
      <c r="A2" t="s">
        <v>171</v>
      </c>
      <c r="B2">
        <v>2722</v>
      </c>
      <c r="C2">
        <v>4922</v>
      </c>
      <c r="D2" s="9">
        <v>42470.640972222223</v>
      </c>
      <c r="E2" s="9">
        <v>42478.515972222223</v>
      </c>
      <c r="F2" t="s">
        <v>172</v>
      </c>
      <c r="J2" t="s">
        <v>95</v>
      </c>
      <c r="K2" t="s">
        <v>70</v>
      </c>
      <c r="L2" t="s">
        <v>70</v>
      </c>
      <c r="M2">
        <v>35</v>
      </c>
      <c r="N2" t="s">
        <v>70</v>
      </c>
      <c r="O2">
        <v>0.8</v>
      </c>
      <c r="P2">
        <v>2</v>
      </c>
      <c r="Q2">
        <v>224</v>
      </c>
      <c r="R2">
        <v>6</v>
      </c>
      <c r="S2">
        <v>7339</v>
      </c>
      <c r="T2">
        <v>0.2437</v>
      </c>
      <c r="U2">
        <v>0.2437</v>
      </c>
      <c r="V2">
        <v>1</v>
      </c>
      <c r="W2" t="s">
        <v>70</v>
      </c>
      <c r="X2" t="s">
        <v>70</v>
      </c>
      <c r="Y2" t="s">
        <v>70</v>
      </c>
      <c r="Z2">
        <v>0.19350000000000001</v>
      </c>
      <c r="AA2">
        <v>0</v>
      </c>
      <c r="AB2" t="s">
        <v>70</v>
      </c>
      <c r="AC2">
        <v>1.9E-2</v>
      </c>
      <c r="AD2">
        <v>0</v>
      </c>
      <c r="AE2">
        <v>1270.9945</v>
      </c>
      <c r="AF2" t="s">
        <v>173</v>
      </c>
      <c r="AG2" t="s">
        <v>70</v>
      </c>
      <c r="AH2" t="s">
        <v>70</v>
      </c>
      <c r="AI2" t="s">
        <v>70</v>
      </c>
      <c r="AJ2" t="s">
        <v>96</v>
      </c>
      <c r="AK2" t="s">
        <v>70</v>
      </c>
      <c r="AL2" t="s">
        <v>70</v>
      </c>
      <c r="AM2" t="s">
        <v>70</v>
      </c>
      <c r="AN2" t="s">
        <v>70</v>
      </c>
      <c r="AO2" t="s">
        <v>70</v>
      </c>
      <c r="AP2" t="s">
        <v>70</v>
      </c>
      <c r="AQ2" t="s">
        <v>70</v>
      </c>
      <c r="AR2" t="s">
        <v>70</v>
      </c>
      <c r="AS2" t="s">
        <v>70</v>
      </c>
      <c r="AT2" t="s">
        <v>70</v>
      </c>
      <c r="AU2" t="s">
        <v>70</v>
      </c>
      <c r="AV2" t="s">
        <v>70</v>
      </c>
      <c r="AW2" t="s">
        <v>70</v>
      </c>
      <c r="AX2" t="s">
        <v>70</v>
      </c>
      <c r="AY2" t="s">
        <v>70</v>
      </c>
      <c r="AZ2" t="s">
        <v>70</v>
      </c>
      <c r="BA2" t="s">
        <v>70</v>
      </c>
      <c r="BB2" t="s">
        <v>70</v>
      </c>
      <c r="BC2" t="s">
        <v>70</v>
      </c>
      <c r="BD2" t="s">
        <v>70</v>
      </c>
      <c r="BE2" t="s">
        <v>70</v>
      </c>
      <c r="BF2">
        <v>0.01</v>
      </c>
      <c r="BG2">
        <v>0.01</v>
      </c>
      <c r="BH2">
        <v>0.01</v>
      </c>
      <c r="BI2">
        <v>191</v>
      </c>
      <c r="BJ2">
        <v>152</v>
      </c>
      <c r="BK2">
        <v>100</v>
      </c>
      <c r="BL2">
        <v>194</v>
      </c>
      <c r="BM2">
        <v>42</v>
      </c>
      <c r="BN2">
        <v>810</v>
      </c>
      <c r="BO2">
        <v>1702</v>
      </c>
      <c r="BP2" t="s">
        <v>71</v>
      </c>
      <c r="BR2">
        <v>0</v>
      </c>
      <c r="BU2" t="s">
        <v>174</v>
      </c>
      <c r="BW2">
        <v>6511</v>
      </c>
    </row>
    <row r="3" spans="1:75">
      <c r="A3" t="s">
        <v>175</v>
      </c>
      <c r="B3">
        <v>2723</v>
      </c>
      <c r="C3">
        <v>4923</v>
      </c>
      <c r="D3" s="9">
        <v>42470.640972222223</v>
      </c>
      <c r="E3" s="9">
        <v>42478.525000000001</v>
      </c>
      <c r="F3" t="s">
        <v>172</v>
      </c>
      <c r="J3" t="s">
        <v>95</v>
      </c>
      <c r="K3" t="s">
        <v>70</v>
      </c>
      <c r="L3" t="s">
        <v>70</v>
      </c>
      <c r="M3">
        <v>35</v>
      </c>
      <c r="N3" t="s">
        <v>70</v>
      </c>
      <c r="O3">
        <v>0.8</v>
      </c>
      <c r="P3">
        <v>2</v>
      </c>
      <c r="Q3">
        <v>224</v>
      </c>
      <c r="R3">
        <v>6</v>
      </c>
      <c r="S3">
        <v>7339</v>
      </c>
      <c r="T3">
        <v>0.36449999999999999</v>
      </c>
      <c r="U3">
        <v>0.3644</v>
      </c>
      <c r="V3">
        <v>1</v>
      </c>
      <c r="W3" t="s">
        <v>70</v>
      </c>
      <c r="X3" t="s">
        <v>70</v>
      </c>
      <c r="Y3" t="s">
        <v>70</v>
      </c>
      <c r="Z3">
        <v>0.16209999999999999</v>
      </c>
      <c r="AA3" t="s">
        <v>167</v>
      </c>
      <c r="AB3" t="s">
        <v>70</v>
      </c>
      <c r="AC3">
        <v>1.6199999999999999E-2</v>
      </c>
      <c r="AD3" t="s">
        <v>167</v>
      </c>
      <c r="AE3">
        <v>1232.5939000000001</v>
      </c>
      <c r="AF3" t="s">
        <v>176</v>
      </c>
      <c r="AG3" t="s">
        <v>70</v>
      </c>
      <c r="AH3" t="s">
        <v>70</v>
      </c>
      <c r="AI3" t="s">
        <v>70</v>
      </c>
      <c r="AJ3" t="s">
        <v>96</v>
      </c>
      <c r="AK3" t="s">
        <v>70</v>
      </c>
      <c r="AL3" t="s">
        <v>70</v>
      </c>
      <c r="AM3" t="s">
        <v>70</v>
      </c>
      <c r="AN3" t="s">
        <v>70</v>
      </c>
      <c r="AO3" t="s">
        <v>70</v>
      </c>
      <c r="AP3" t="s">
        <v>70</v>
      </c>
      <c r="AQ3" t="s">
        <v>70</v>
      </c>
      <c r="AR3" t="s">
        <v>70</v>
      </c>
      <c r="AS3" t="s">
        <v>70</v>
      </c>
      <c r="AT3" t="s">
        <v>70</v>
      </c>
      <c r="AU3" t="s">
        <v>70</v>
      </c>
      <c r="AV3" t="s">
        <v>70</v>
      </c>
      <c r="AW3" t="s">
        <v>70</v>
      </c>
      <c r="AX3" t="s">
        <v>70</v>
      </c>
      <c r="AY3" t="s">
        <v>70</v>
      </c>
      <c r="AZ3" t="s">
        <v>70</v>
      </c>
      <c r="BA3" t="s">
        <v>70</v>
      </c>
      <c r="BB3" t="s">
        <v>70</v>
      </c>
      <c r="BC3" t="s">
        <v>70</v>
      </c>
      <c r="BD3" t="s">
        <v>70</v>
      </c>
      <c r="BE3" t="s">
        <v>70</v>
      </c>
      <c r="BF3">
        <v>0.01</v>
      </c>
      <c r="BG3">
        <v>0.01</v>
      </c>
      <c r="BH3">
        <v>0.01</v>
      </c>
      <c r="BI3">
        <v>191</v>
      </c>
      <c r="BJ3">
        <v>191</v>
      </c>
      <c r="BK3">
        <v>100</v>
      </c>
      <c r="BL3">
        <v>194</v>
      </c>
      <c r="BM3">
        <v>194</v>
      </c>
      <c r="BN3">
        <v>840</v>
      </c>
      <c r="BO3">
        <v>1702</v>
      </c>
      <c r="BP3" t="s">
        <v>71</v>
      </c>
      <c r="BR3">
        <v>0</v>
      </c>
      <c r="BU3" t="s">
        <v>177</v>
      </c>
      <c r="BW3">
        <v>6511</v>
      </c>
    </row>
    <row r="4" spans="1:75">
      <c r="A4" t="s">
        <v>178</v>
      </c>
      <c r="B4">
        <v>2724</v>
      </c>
      <c r="C4">
        <v>4926</v>
      </c>
      <c r="D4" s="9">
        <v>42470.640972222223</v>
      </c>
      <c r="E4" s="9">
        <v>42478.533333333333</v>
      </c>
      <c r="F4" t="s">
        <v>172</v>
      </c>
      <c r="J4" t="s">
        <v>95</v>
      </c>
      <c r="K4" t="s">
        <v>70</v>
      </c>
      <c r="L4" t="s">
        <v>70</v>
      </c>
      <c r="M4">
        <v>35</v>
      </c>
      <c r="N4" t="s">
        <v>70</v>
      </c>
      <c r="O4">
        <v>0.8</v>
      </c>
      <c r="P4">
        <v>2</v>
      </c>
      <c r="Q4">
        <v>224</v>
      </c>
      <c r="R4">
        <v>6</v>
      </c>
      <c r="S4">
        <v>7339</v>
      </c>
      <c r="T4">
        <v>0.4768</v>
      </c>
      <c r="U4">
        <v>0.47670000000000001</v>
      </c>
      <c r="V4">
        <v>0.99980000000000002</v>
      </c>
      <c r="W4" t="s">
        <v>70</v>
      </c>
      <c r="X4" t="s">
        <v>70</v>
      </c>
      <c r="Y4" t="s">
        <v>70</v>
      </c>
      <c r="Z4">
        <v>0.1595</v>
      </c>
      <c r="AA4" t="s">
        <v>167</v>
      </c>
      <c r="AB4" t="s">
        <v>70</v>
      </c>
      <c r="AC4">
        <v>2.93E-2</v>
      </c>
      <c r="AD4" t="s">
        <v>167</v>
      </c>
      <c r="AE4">
        <v>1253.3657000000001</v>
      </c>
      <c r="AF4" t="s">
        <v>179</v>
      </c>
      <c r="AG4" t="s">
        <v>70</v>
      </c>
      <c r="AH4" t="s">
        <v>70</v>
      </c>
      <c r="AI4" t="s">
        <v>70</v>
      </c>
      <c r="AJ4" t="s">
        <v>96</v>
      </c>
      <c r="AK4" t="s">
        <v>70</v>
      </c>
      <c r="AL4" t="s">
        <v>70</v>
      </c>
      <c r="AM4" t="s">
        <v>70</v>
      </c>
      <c r="AN4" t="s">
        <v>70</v>
      </c>
      <c r="AO4" t="s">
        <v>70</v>
      </c>
      <c r="AP4" t="s">
        <v>70</v>
      </c>
      <c r="AQ4" t="s">
        <v>70</v>
      </c>
      <c r="AR4" t="s">
        <v>70</v>
      </c>
      <c r="AS4" t="s">
        <v>70</v>
      </c>
      <c r="AT4" t="s">
        <v>70</v>
      </c>
      <c r="AU4" t="s">
        <v>70</v>
      </c>
      <c r="AV4" t="s">
        <v>70</v>
      </c>
      <c r="AW4" t="s">
        <v>70</v>
      </c>
      <c r="AX4" t="s">
        <v>70</v>
      </c>
      <c r="AY4" t="s">
        <v>70</v>
      </c>
      <c r="AZ4" t="s">
        <v>70</v>
      </c>
      <c r="BA4" t="s">
        <v>70</v>
      </c>
      <c r="BB4" t="s">
        <v>70</v>
      </c>
      <c r="BC4" t="s">
        <v>70</v>
      </c>
      <c r="BD4" t="s">
        <v>70</v>
      </c>
      <c r="BE4" t="s">
        <v>70</v>
      </c>
      <c r="BF4">
        <v>0.01</v>
      </c>
      <c r="BG4">
        <v>0.01</v>
      </c>
      <c r="BH4">
        <v>0.01</v>
      </c>
      <c r="BI4">
        <v>191</v>
      </c>
      <c r="BJ4">
        <v>191</v>
      </c>
      <c r="BK4">
        <v>100</v>
      </c>
      <c r="BL4">
        <v>194</v>
      </c>
      <c r="BM4">
        <v>194</v>
      </c>
      <c r="BN4">
        <v>845</v>
      </c>
      <c r="BO4">
        <v>1702</v>
      </c>
      <c r="BP4" t="s">
        <v>71</v>
      </c>
      <c r="BR4">
        <v>0</v>
      </c>
      <c r="BU4" t="s">
        <v>180</v>
      </c>
      <c r="BW4">
        <v>6511</v>
      </c>
    </row>
    <row r="5" spans="1:75">
      <c r="A5" t="s">
        <v>181</v>
      </c>
      <c r="B5">
        <v>2725</v>
      </c>
      <c r="C5">
        <v>4927</v>
      </c>
      <c r="D5" s="9">
        <v>42470.640972222223</v>
      </c>
      <c r="E5" s="9">
        <v>42478.541666666664</v>
      </c>
      <c r="F5" t="s">
        <v>172</v>
      </c>
      <c r="J5" t="s">
        <v>95</v>
      </c>
      <c r="K5" t="s">
        <v>70</v>
      </c>
      <c r="L5" t="s">
        <v>70</v>
      </c>
      <c r="M5">
        <v>35</v>
      </c>
      <c r="N5" t="s">
        <v>70</v>
      </c>
      <c r="O5">
        <v>0.8</v>
      </c>
      <c r="P5">
        <v>2</v>
      </c>
      <c r="Q5">
        <v>224</v>
      </c>
      <c r="R5">
        <v>6</v>
      </c>
      <c r="S5">
        <v>7339</v>
      </c>
      <c r="T5">
        <v>0.40389999999999998</v>
      </c>
      <c r="U5">
        <v>0.40389999999999998</v>
      </c>
      <c r="V5">
        <v>1</v>
      </c>
      <c r="W5" t="s">
        <v>70</v>
      </c>
      <c r="X5" t="s">
        <v>70</v>
      </c>
      <c r="Y5" t="s">
        <v>70</v>
      </c>
      <c r="Z5">
        <v>0.16070000000000001</v>
      </c>
      <c r="AA5">
        <v>0</v>
      </c>
      <c r="AB5" t="s">
        <v>70</v>
      </c>
      <c r="AC5">
        <v>1.61E-2</v>
      </c>
      <c r="AD5">
        <v>0</v>
      </c>
      <c r="AE5">
        <v>1239.29</v>
      </c>
      <c r="AF5" t="s">
        <v>182</v>
      </c>
      <c r="AG5" t="s">
        <v>70</v>
      </c>
      <c r="AH5" t="s">
        <v>70</v>
      </c>
      <c r="AI5" t="s">
        <v>70</v>
      </c>
      <c r="AJ5" t="s">
        <v>96</v>
      </c>
      <c r="AK5" t="s">
        <v>70</v>
      </c>
      <c r="AL5" t="s">
        <v>70</v>
      </c>
      <c r="AM5" t="s">
        <v>70</v>
      </c>
      <c r="AN5" t="s">
        <v>70</v>
      </c>
      <c r="AO5" t="s">
        <v>70</v>
      </c>
      <c r="AP5" t="s">
        <v>70</v>
      </c>
      <c r="AQ5" t="s">
        <v>70</v>
      </c>
      <c r="AR5" t="s">
        <v>70</v>
      </c>
      <c r="AS5" t="s">
        <v>70</v>
      </c>
      <c r="AT5" t="s">
        <v>70</v>
      </c>
      <c r="AU5" t="s">
        <v>70</v>
      </c>
      <c r="AV5" t="s">
        <v>70</v>
      </c>
      <c r="AW5" t="s">
        <v>70</v>
      </c>
      <c r="AX5" t="s">
        <v>70</v>
      </c>
      <c r="AY5" t="s">
        <v>70</v>
      </c>
      <c r="AZ5" t="s">
        <v>70</v>
      </c>
      <c r="BA5" t="s">
        <v>70</v>
      </c>
      <c r="BB5" t="s">
        <v>70</v>
      </c>
      <c r="BC5" t="s">
        <v>70</v>
      </c>
      <c r="BD5" t="s">
        <v>70</v>
      </c>
      <c r="BE5" t="s">
        <v>70</v>
      </c>
      <c r="BF5">
        <v>0.01</v>
      </c>
      <c r="BG5">
        <v>0.01</v>
      </c>
      <c r="BH5">
        <v>0.01</v>
      </c>
      <c r="BI5">
        <v>191</v>
      </c>
      <c r="BJ5">
        <v>191</v>
      </c>
      <c r="BK5">
        <v>100</v>
      </c>
      <c r="BL5">
        <v>194</v>
      </c>
      <c r="BM5">
        <v>194</v>
      </c>
      <c r="BN5">
        <v>845</v>
      </c>
      <c r="BO5">
        <v>1702</v>
      </c>
      <c r="BP5" t="s">
        <v>71</v>
      </c>
      <c r="BR5">
        <v>0</v>
      </c>
      <c r="BU5" t="s">
        <v>183</v>
      </c>
      <c r="BW5">
        <v>6511</v>
      </c>
    </row>
    <row r="6" spans="1:75">
      <c r="A6" t="s">
        <v>184</v>
      </c>
      <c r="B6">
        <v>2726</v>
      </c>
      <c r="C6">
        <v>4928</v>
      </c>
      <c r="D6" s="9">
        <v>42470.640972222223</v>
      </c>
      <c r="E6" s="9">
        <v>42478.550694444442</v>
      </c>
      <c r="F6" t="s">
        <v>172</v>
      </c>
      <c r="J6" t="s">
        <v>95</v>
      </c>
      <c r="K6" t="s">
        <v>70</v>
      </c>
      <c r="L6" t="s">
        <v>70</v>
      </c>
      <c r="M6">
        <v>35</v>
      </c>
      <c r="N6" t="s">
        <v>70</v>
      </c>
      <c r="O6">
        <v>0.8</v>
      </c>
      <c r="P6">
        <v>2</v>
      </c>
      <c r="Q6">
        <v>224</v>
      </c>
      <c r="R6">
        <v>6</v>
      </c>
      <c r="S6">
        <v>7339</v>
      </c>
      <c r="T6">
        <v>0.34810000000000002</v>
      </c>
      <c r="U6">
        <v>0.34810000000000002</v>
      </c>
      <c r="V6">
        <v>1</v>
      </c>
      <c r="W6" t="s">
        <v>70</v>
      </c>
      <c r="X6" t="s">
        <v>70</v>
      </c>
      <c r="Y6" t="s">
        <v>70</v>
      </c>
      <c r="Z6">
        <v>0.14530000000000001</v>
      </c>
      <c r="AA6" t="s">
        <v>167</v>
      </c>
      <c r="AB6" t="s">
        <v>70</v>
      </c>
      <c r="AC6">
        <v>1.14E-2</v>
      </c>
      <c r="AD6" t="s">
        <v>167</v>
      </c>
      <c r="AE6">
        <v>1234.6437000000001</v>
      </c>
      <c r="AF6" t="s">
        <v>185</v>
      </c>
      <c r="AG6" t="s">
        <v>70</v>
      </c>
      <c r="AH6" t="s">
        <v>70</v>
      </c>
      <c r="AI6" t="s">
        <v>70</v>
      </c>
      <c r="AJ6" t="s">
        <v>96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 t="s">
        <v>70</v>
      </c>
      <c r="BE6" t="s">
        <v>70</v>
      </c>
      <c r="BF6">
        <v>0.01</v>
      </c>
      <c r="BG6">
        <v>0.01</v>
      </c>
      <c r="BH6">
        <v>0.01</v>
      </c>
      <c r="BI6">
        <v>191</v>
      </c>
      <c r="BJ6">
        <v>191</v>
      </c>
      <c r="BK6">
        <v>100</v>
      </c>
      <c r="BL6">
        <v>194</v>
      </c>
      <c r="BM6">
        <v>194</v>
      </c>
      <c r="BN6">
        <v>873</v>
      </c>
      <c r="BO6">
        <v>1702</v>
      </c>
      <c r="BP6" t="s">
        <v>71</v>
      </c>
      <c r="BR6">
        <v>0</v>
      </c>
      <c r="BU6" t="s">
        <v>186</v>
      </c>
      <c r="BW6">
        <v>6511</v>
      </c>
    </row>
    <row r="7" spans="1:75">
      <c r="A7" t="s">
        <v>187</v>
      </c>
      <c r="B7">
        <v>2727</v>
      </c>
      <c r="C7">
        <v>4929</v>
      </c>
      <c r="D7" s="9">
        <v>42470.972222222219</v>
      </c>
      <c r="E7" s="9">
        <v>42478.559027777781</v>
      </c>
      <c r="F7" t="s">
        <v>188</v>
      </c>
      <c r="J7" t="s">
        <v>95</v>
      </c>
      <c r="K7" t="s">
        <v>70</v>
      </c>
      <c r="L7" t="s">
        <v>70</v>
      </c>
      <c r="M7">
        <v>35</v>
      </c>
      <c r="N7" t="s">
        <v>70</v>
      </c>
      <c r="O7">
        <v>0.8</v>
      </c>
      <c r="P7">
        <v>2</v>
      </c>
      <c r="Q7">
        <v>224</v>
      </c>
      <c r="R7">
        <v>6</v>
      </c>
      <c r="S7">
        <v>7339</v>
      </c>
      <c r="T7">
        <v>0.3019</v>
      </c>
      <c r="U7">
        <v>0.3019</v>
      </c>
      <c r="V7">
        <v>1</v>
      </c>
      <c r="W7" t="s">
        <v>70</v>
      </c>
      <c r="X7" t="s">
        <v>70</v>
      </c>
      <c r="Y7" t="s">
        <v>70</v>
      </c>
      <c r="Z7">
        <v>0.18210000000000001</v>
      </c>
      <c r="AA7" t="s">
        <v>167</v>
      </c>
      <c r="AB7" t="s">
        <v>70</v>
      </c>
      <c r="AC7">
        <v>1.5299999999999999E-2</v>
      </c>
      <c r="AD7" t="s">
        <v>167</v>
      </c>
      <c r="AE7">
        <v>1308.9851000000001</v>
      </c>
      <c r="AF7" t="s">
        <v>189</v>
      </c>
      <c r="AG7" t="s">
        <v>70</v>
      </c>
      <c r="AH7" t="s">
        <v>70</v>
      </c>
      <c r="AI7" t="s">
        <v>70</v>
      </c>
      <c r="AJ7" t="s">
        <v>96</v>
      </c>
      <c r="AK7" t="s">
        <v>70</v>
      </c>
      <c r="AL7" t="s">
        <v>70</v>
      </c>
      <c r="AM7" t="s">
        <v>70</v>
      </c>
      <c r="AN7" t="s">
        <v>70</v>
      </c>
      <c r="AO7" t="s">
        <v>70</v>
      </c>
      <c r="AP7" t="s">
        <v>70</v>
      </c>
      <c r="AQ7" t="s">
        <v>70</v>
      </c>
      <c r="AR7" t="s">
        <v>70</v>
      </c>
      <c r="AS7" t="s">
        <v>70</v>
      </c>
      <c r="AT7" t="s">
        <v>70</v>
      </c>
      <c r="AU7" t="s">
        <v>70</v>
      </c>
      <c r="AV7" t="s">
        <v>70</v>
      </c>
      <c r="AW7" t="s">
        <v>70</v>
      </c>
      <c r="AX7" t="s">
        <v>70</v>
      </c>
      <c r="AY7" t="s">
        <v>70</v>
      </c>
      <c r="AZ7" t="s">
        <v>70</v>
      </c>
      <c r="BA7" t="s">
        <v>70</v>
      </c>
      <c r="BB7" t="s">
        <v>70</v>
      </c>
      <c r="BC7" t="s">
        <v>70</v>
      </c>
      <c r="BD7" t="s">
        <v>70</v>
      </c>
      <c r="BE7" t="s">
        <v>70</v>
      </c>
      <c r="BF7">
        <v>0.01</v>
      </c>
      <c r="BG7">
        <v>0.01</v>
      </c>
      <c r="BH7">
        <v>0.01</v>
      </c>
      <c r="BI7">
        <v>191</v>
      </c>
      <c r="BJ7">
        <v>148</v>
      </c>
      <c r="BK7">
        <v>100</v>
      </c>
      <c r="BL7">
        <v>194</v>
      </c>
      <c r="BM7">
        <v>46</v>
      </c>
      <c r="BN7">
        <v>827</v>
      </c>
      <c r="BO7">
        <v>1702</v>
      </c>
      <c r="BP7" t="s">
        <v>71</v>
      </c>
      <c r="BR7">
        <v>0</v>
      </c>
      <c r="BU7" t="s">
        <v>190</v>
      </c>
      <c r="BW7">
        <v>6511</v>
      </c>
    </row>
    <row r="8" spans="1:75">
      <c r="A8" t="s">
        <v>191</v>
      </c>
      <c r="B8">
        <v>2728</v>
      </c>
      <c r="C8">
        <v>4930</v>
      </c>
      <c r="D8" s="9">
        <v>42470.972222222219</v>
      </c>
      <c r="E8" s="9">
        <v>42478.567361111112</v>
      </c>
      <c r="F8" t="s">
        <v>188</v>
      </c>
      <c r="J8" t="s">
        <v>95</v>
      </c>
      <c r="K8" t="s">
        <v>70</v>
      </c>
      <c r="L8" t="s">
        <v>70</v>
      </c>
      <c r="M8">
        <v>35</v>
      </c>
      <c r="N8" t="s">
        <v>70</v>
      </c>
      <c r="O8">
        <v>0.8</v>
      </c>
      <c r="P8">
        <v>2</v>
      </c>
      <c r="Q8">
        <v>224</v>
      </c>
      <c r="R8">
        <v>6</v>
      </c>
      <c r="S8">
        <v>7339</v>
      </c>
      <c r="T8">
        <v>0.59660000000000002</v>
      </c>
      <c r="U8">
        <v>0.59660000000000002</v>
      </c>
      <c r="V8">
        <v>1</v>
      </c>
      <c r="W8" t="s">
        <v>70</v>
      </c>
      <c r="X8" t="s">
        <v>70</v>
      </c>
      <c r="Y8" t="s">
        <v>70</v>
      </c>
      <c r="Z8">
        <v>0.15720000000000001</v>
      </c>
      <c r="AA8">
        <v>0</v>
      </c>
      <c r="AB8" t="s">
        <v>70</v>
      </c>
      <c r="AC8">
        <v>2.5600000000000001E-2</v>
      </c>
      <c r="AD8">
        <v>0</v>
      </c>
      <c r="AE8">
        <v>1301.059</v>
      </c>
      <c r="AF8" t="s">
        <v>192</v>
      </c>
      <c r="AG8" t="s">
        <v>70</v>
      </c>
      <c r="AH8" t="s">
        <v>70</v>
      </c>
      <c r="AI8" t="s">
        <v>70</v>
      </c>
      <c r="AJ8" t="s">
        <v>96</v>
      </c>
      <c r="AK8" t="s">
        <v>70</v>
      </c>
      <c r="AL8" t="s">
        <v>70</v>
      </c>
      <c r="AM8" t="s">
        <v>70</v>
      </c>
      <c r="AN8" t="s">
        <v>70</v>
      </c>
      <c r="AO8" t="s">
        <v>70</v>
      </c>
      <c r="AP8" t="s">
        <v>70</v>
      </c>
      <c r="AQ8" t="s">
        <v>70</v>
      </c>
      <c r="AR8" t="s">
        <v>70</v>
      </c>
      <c r="AS8" t="s">
        <v>70</v>
      </c>
      <c r="AT8" t="s">
        <v>70</v>
      </c>
      <c r="AU8" t="s">
        <v>70</v>
      </c>
      <c r="AV8" t="s">
        <v>70</v>
      </c>
      <c r="AW8" t="s">
        <v>70</v>
      </c>
      <c r="AX8" t="s">
        <v>70</v>
      </c>
      <c r="AY8" t="s">
        <v>70</v>
      </c>
      <c r="AZ8" t="s">
        <v>70</v>
      </c>
      <c r="BA8" t="s">
        <v>70</v>
      </c>
      <c r="BB8" t="s">
        <v>70</v>
      </c>
      <c r="BC8" t="s">
        <v>70</v>
      </c>
      <c r="BD8" t="s">
        <v>70</v>
      </c>
      <c r="BE8" t="s">
        <v>70</v>
      </c>
      <c r="BF8">
        <v>0.01</v>
      </c>
      <c r="BG8">
        <v>0.01</v>
      </c>
      <c r="BH8">
        <v>0.01</v>
      </c>
      <c r="BI8">
        <v>176</v>
      </c>
      <c r="BJ8">
        <v>191</v>
      </c>
      <c r="BK8">
        <v>100</v>
      </c>
      <c r="BL8">
        <v>194</v>
      </c>
      <c r="BM8">
        <v>194</v>
      </c>
      <c r="BN8">
        <v>871</v>
      </c>
      <c r="BO8">
        <v>1702</v>
      </c>
      <c r="BP8" t="s">
        <v>71</v>
      </c>
      <c r="BR8">
        <v>0</v>
      </c>
      <c r="BU8" t="s">
        <v>193</v>
      </c>
      <c r="BW8">
        <v>6511</v>
      </c>
    </row>
    <row r="9" spans="1:75">
      <c r="A9" t="s">
        <v>194</v>
      </c>
      <c r="B9">
        <v>2729</v>
      </c>
      <c r="C9">
        <v>4931</v>
      </c>
      <c r="D9" s="9">
        <v>42470.972222222219</v>
      </c>
      <c r="E9" s="9">
        <v>42478.575694444444</v>
      </c>
      <c r="F9" t="s">
        <v>188</v>
      </c>
      <c r="J9" t="s">
        <v>95</v>
      </c>
      <c r="K9" t="s">
        <v>70</v>
      </c>
      <c r="L9" t="s">
        <v>70</v>
      </c>
      <c r="M9">
        <v>35</v>
      </c>
      <c r="N9" t="s">
        <v>70</v>
      </c>
      <c r="O9">
        <v>0.8</v>
      </c>
      <c r="P9">
        <v>2</v>
      </c>
      <c r="Q9">
        <v>224</v>
      </c>
      <c r="R9">
        <v>6</v>
      </c>
      <c r="S9">
        <v>7339</v>
      </c>
      <c r="T9">
        <v>0.1988</v>
      </c>
      <c r="U9">
        <v>0.1988</v>
      </c>
      <c r="V9">
        <v>1</v>
      </c>
      <c r="W9" t="s">
        <v>70</v>
      </c>
      <c r="X9" t="s">
        <v>70</v>
      </c>
      <c r="Y9" t="s">
        <v>70</v>
      </c>
      <c r="Z9">
        <v>0.15049999999999999</v>
      </c>
      <c r="AA9">
        <v>0</v>
      </c>
      <c r="AB9" t="s">
        <v>70</v>
      </c>
      <c r="AC9">
        <v>1.4500000000000001E-2</v>
      </c>
      <c r="AD9">
        <v>0</v>
      </c>
      <c r="AE9">
        <v>1277.5540000000001</v>
      </c>
      <c r="AF9" t="s">
        <v>195</v>
      </c>
      <c r="AG9" t="s">
        <v>70</v>
      </c>
      <c r="AH9" t="s">
        <v>70</v>
      </c>
      <c r="AI9" t="s">
        <v>70</v>
      </c>
      <c r="AJ9" t="s">
        <v>96</v>
      </c>
      <c r="AK9" t="s">
        <v>70</v>
      </c>
      <c r="AL9" t="s">
        <v>70</v>
      </c>
      <c r="AM9" t="s">
        <v>70</v>
      </c>
      <c r="AN9" t="s">
        <v>70</v>
      </c>
      <c r="AO9" t="s">
        <v>70</v>
      </c>
      <c r="AP9" t="s">
        <v>70</v>
      </c>
      <c r="AQ9" t="s">
        <v>70</v>
      </c>
      <c r="AR9" t="s">
        <v>70</v>
      </c>
      <c r="AS9" t="s">
        <v>70</v>
      </c>
      <c r="AT9" t="s">
        <v>70</v>
      </c>
      <c r="AU9" t="s">
        <v>70</v>
      </c>
      <c r="AV9" t="s">
        <v>70</v>
      </c>
      <c r="AW9" t="s">
        <v>70</v>
      </c>
      <c r="AX9" t="s">
        <v>70</v>
      </c>
      <c r="AY9" t="s">
        <v>70</v>
      </c>
      <c r="AZ9" t="s">
        <v>70</v>
      </c>
      <c r="BA9" t="s">
        <v>70</v>
      </c>
      <c r="BB9" t="s">
        <v>70</v>
      </c>
      <c r="BC9" t="s">
        <v>70</v>
      </c>
      <c r="BD9" t="s">
        <v>70</v>
      </c>
      <c r="BE9" t="s">
        <v>70</v>
      </c>
      <c r="BF9">
        <v>0.01</v>
      </c>
      <c r="BG9">
        <v>0.01</v>
      </c>
      <c r="BH9">
        <v>0.01</v>
      </c>
      <c r="BI9">
        <v>191</v>
      </c>
      <c r="BJ9">
        <v>191</v>
      </c>
      <c r="BK9">
        <v>100</v>
      </c>
      <c r="BL9">
        <v>194</v>
      </c>
      <c r="BM9">
        <v>194</v>
      </c>
      <c r="BN9">
        <v>850</v>
      </c>
      <c r="BO9">
        <v>1702</v>
      </c>
      <c r="BP9" t="s">
        <v>71</v>
      </c>
      <c r="BR9">
        <v>0</v>
      </c>
      <c r="BU9" t="s">
        <v>196</v>
      </c>
      <c r="BW9">
        <v>6511</v>
      </c>
    </row>
    <row r="10" spans="1:75">
      <c r="A10" t="s">
        <v>197</v>
      </c>
      <c r="B10">
        <v>2730</v>
      </c>
      <c r="C10">
        <v>4932</v>
      </c>
      <c r="D10" s="9">
        <v>42470.972222222219</v>
      </c>
      <c r="E10" s="9">
        <v>42478.579861111109</v>
      </c>
      <c r="F10" t="s">
        <v>188</v>
      </c>
      <c r="J10" t="s">
        <v>95</v>
      </c>
      <c r="K10" t="s">
        <v>70</v>
      </c>
      <c r="L10" t="s">
        <v>70</v>
      </c>
      <c r="M10">
        <v>35</v>
      </c>
      <c r="N10" t="s">
        <v>70</v>
      </c>
      <c r="O10">
        <v>0.8</v>
      </c>
      <c r="P10">
        <v>2</v>
      </c>
      <c r="Q10">
        <v>224</v>
      </c>
      <c r="R10">
        <v>6</v>
      </c>
      <c r="S10">
        <v>7339</v>
      </c>
      <c r="T10">
        <v>0.4244</v>
      </c>
      <c r="U10">
        <v>0.4244</v>
      </c>
      <c r="V10">
        <v>1</v>
      </c>
      <c r="W10" t="s">
        <v>70</v>
      </c>
      <c r="X10" t="s">
        <v>70</v>
      </c>
      <c r="Y10" t="s">
        <v>70</v>
      </c>
      <c r="Z10">
        <v>0.17519999999999999</v>
      </c>
      <c r="AA10" t="s">
        <v>167</v>
      </c>
      <c r="AB10" t="s">
        <v>70</v>
      </c>
      <c r="AC10">
        <v>2.3599999999999999E-2</v>
      </c>
      <c r="AD10" t="s">
        <v>167</v>
      </c>
      <c r="AE10">
        <v>1331.1234999999999</v>
      </c>
      <c r="AF10" t="s">
        <v>198</v>
      </c>
      <c r="AG10" t="s">
        <v>70</v>
      </c>
      <c r="AH10" t="s">
        <v>70</v>
      </c>
      <c r="AI10" t="s">
        <v>70</v>
      </c>
      <c r="AJ10" t="s">
        <v>96</v>
      </c>
      <c r="AK10" t="s">
        <v>70</v>
      </c>
      <c r="AL10" t="s">
        <v>70</v>
      </c>
      <c r="AM10" t="s">
        <v>70</v>
      </c>
      <c r="AN10" t="s">
        <v>70</v>
      </c>
      <c r="AO10" t="s">
        <v>70</v>
      </c>
      <c r="AP10" t="s">
        <v>70</v>
      </c>
      <c r="AQ10" t="s">
        <v>70</v>
      </c>
      <c r="AR10" t="s">
        <v>70</v>
      </c>
      <c r="AS10" t="s">
        <v>70</v>
      </c>
      <c r="AT10" t="s">
        <v>70</v>
      </c>
      <c r="AU10" t="s">
        <v>70</v>
      </c>
      <c r="AV10" t="s">
        <v>70</v>
      </c>
      <c r="AW10" t="s">
        <v>70</v>
      </c>
      <c r="AX10" t="s">
        <v>70</v>
      </c>
      <c r="AY10" t="s">
        <v>70</v>
      </c>
      <c r="AZ10" t="s">
        <v>70</v>
      </c>
      <c r="BA10" t="s">
        <v>70</v>
      </c>
      <c r="BB10" t="s">
        <v>70</v>
      </c>
      <c r="BC10" t="s">
        <v>70</v>
      </c>
      <c r="BD10" t="s">
        <v>70</v>
      </c>
      <c r="BE10" t="s">
        <v>70</v>
      </c>
      <c r="BF10">
        <v>0.01</v>
      </c>
      <c r="BG10">
        <v>0.01</v>
      </c>
      <c r="BH10">
        <v>0.01</v>
      </c>
      <c r="BI10">
        <v>127</v>
      </c>
      <c r="BJ10">
        <v>127</v>
      </c>
      <c r="BK10">
        <v>100</v>
      </c>
      <c r="BL10">
        <v>257</v>
      </c>
      <c r="BM10">
        <v>130</v>
      </c>
      <c r="BN10">
        <v>845</v>
      </c>
      <c r="BO10">
        <v>1702</v>
      </c>
      <c r="BP10" t="s">
        <v>71</v>
      </c>
      <c r="BR10">
        <v>0</v>
      </c>
      <c r="BU10" t="s">
        <v>199</v>
      </c>
      <c r="BW10">
        <v>6511</v>
      </c>
    </row>
    <row r="11" spans="1:75">
      <c r="A11" t="s">
        <v>200</v>
      </c>
      <c r="B11">
        <v>2731</v>
      </c>
      <c r="C11">
        <v>4933</v>
      </c>
      <c r="D11" s="9">
        <v>42470.972222222219</v>
      </c>
      <c r="E11" s="9">
        <v>42478.588194444441</v>
      </c>
      <c r="F11" t="s">
        <v>188</v>
      </c>
      <c r="J11" t="s">
        <v>95</v>
      </c>
      <c r="K11" t="s">
        <v>70</v>
      </c>
      <c r="L11" t="s">
        <v>70</v>
      </c>
      <c r="M11">
        <v>35</v>
      </c>
      <c r="N11" t="s">
        <v>70</v>
      </c>
      <c r="O11">
        <v>0.8</v>
      </c>
      <c r="P11">
        <v>2</v>
      </c>
      <c r="Q11">
        <v>224</v>
      </c>
      <c r="R11">
        <v>6</v>
      </c>
      <c r="S11">
        <v>7339</v>
      </c>
      <c r="T11">
        <v>0.33489999999999998</v>
      </c>
      <c r="U11">
        <v>0.33489999999999998</v>
      </c>
      <c r="V11">
        <v>1</v>
      </c>
      <c r="W11" t="s">
        <v>70</v>
      </c>
      <c r="X11" t="s">
        <v>70</v>
      </c>
      <c r="Y11" t="s">
        <v>70</v>
      </c>
      <c r="Z11">
        <v>0.1835</v>
      </c>
      <c r="AA11">
        <v>0</v>
      </c>
      <c r="AB11" t="s">
        <v>70</v>
      </c>
      <c r="AC11">
        <v>1.7500000000000002E-2</v>
      </c>
      <c r="AD11">
        <v>0</v>
      </c>
      <c r="AE11">
        <v>1319.0977</v>
      </c>
      <c r="AF11" t="s">
        <v>201</v>
      </c>
      <c r="AG11" t="s">
        <v>70</v>
      </c>
      <c r="AH11" t="s">
        <v>70</v>
      </c>
      <c r="AI11" t="s">
        <v>70</v>
      </c>
      <c r="AJ11" t="s">
        <v>96</v>
      </c>
      <c r="AK11" t="s">
        <v>70</v>
      </c>
      <c r="AL11" t="s">
        <v>70</v>
      </c>
      <c r="AM11" t="s">
        <v>70</v>
      </c>
      <c r="AN11" t="s">
        <v>70</v>
      </c>
      <c r="AO11" t="s">
        <v>70</v>
      </c>
      <c r="AP11" t="s">
        <v>70</v>
      </c>
      <c r="AQ11" t="s">
        <v>70</v>
      </c>
      <c r="AR11" t="s">
        <v>70</v>
      </c>
      <c r="AS11" t="s">
        <v>70</v>
      </c>
      <c r="AT11" t="s">
        <v>70</v>
      </c>
      <c r="AU11" t="s">
        <v>70</v>
      </c>
      <c r="AV11" t="s">
        <v>70</v>
      </c>
      <c r="AW11" t="s">
        <v>70</v>
      </c>
      <c r="AX11" t="s">
        <v>70</v>
      </c>
      <c r="AY11" t="s">
        <v>70</v>
      </c>
      <c r="AZ11" t="s">
        <v>70</v>
      </c>
      <c r="BA11" t="s">
        <v>70</v>
      </c>
      <c r="BB11" t="s">
        <v>70</v>
      </c>
      <c r="BC11" t="s">
        <v>70</v>
      </c>
      <c r="BD11" t="s">
        <v>70</v>
      </c>
      <c r="BE11" t="s">
        <v>70</v>
      </c>
      <c r="BF11">
        <v>0.01</v>
      </c>
      <c r="BG11">
        <v>0.01</v>
      </c>
      <c r="BH11">
        <v>0.01</v>
      </c>
      <c r="BI11">
        <v>191</v>
      </c>
      <c r="BJ11">
        <v>161</v>
      </c>
      <c r="BK11">
        <v>100</v>
      </c>
      <c r="BL11">
        <v>194</v>
      </c>
      <c r="BM11">
        <v>33</v>
      </c>
      <c r="BN11">
        <v>865</v>
      </c>
      <c r="BO11">
        <v>1702</v>
      </c>
      <c r="BP11" t="s">
        <v>71</v>
      </c>
      <c r="BR11">
        <v>0</v>
      </c>
      <c r="BU11" t="s">
        <v>202</v>
      </c>
      <c r="BW11">
        <v>6511</v>
      </c>
    </row>
    <row r="12" spans="1:75">
      <c r="A12" t="s">
        <v>203</v>
      </c>
      <c r="B12">
        <v>2732</v>
      </c>
      <c r="C12">
        <v>4934</v>
      </c>
      <c r="D12" s="9">
        <v>42471.345833333333</v>
      </c>
      <c r="E12" s="9">
        <v>42478.593055555553</v>
      </c>
      <c r="F12" t="s">
        <v>204</v>
      </c>
      <c r="J12" t="s">
        <v>95</v>
      </c>
      <c r="K12" t="s">
        <v>70</v>
      </c>
      <c r="L12" t="s">
        <v>70</v>
      </c>
      <c r="M12">
        <v>35</v>
      </c>
      <c r="N12" t="s">
        <v>70</v>
      </c>
      <c r="O12">
        <v>0.8</v>
      </c>
      <c r="P12">
        <v>2</v>
      </c>
      <c r="Q12">
        <v>224</v>
      </c>
      <c r="R12">
        <v>6</v>
      </c>
      <c r="S12">
        <v>7339</v>
      </c>
      <c r="T12">
        <v>0.26040000000000002</v>
      </c>
      <c r="U12">
        <v>0.26029999999999998</v>
      </c>
      <c r="V12">
        <v>0.99970000000000003</v>
      </c>
      <c r="W12" t="s">
        <v>70</v>
      </c>
      <c r="X12" t="s">
        <v>70</v>
      </c>
      <c r="Y12" t="s">
        <v>70</v>
      </c>
      <c r="Z12">
        <v>0.17829999999999999</v>
      </c>
      <c r="AA12" t="s">
        <v>167</v>
      </c>
      <c r="AB12" t="s">
        <v>70</v>
      </c>
      <c r="AC12">
        <v>1.34E-2</v>
      </c>
      <c r="AD12" t="s">
        <v>167</v>
      </c>
      <c r="AE12">
        <v>1306.1153999999999</v>
      </c>
      <c r="AF12" t="s">
        <v>192</v>
      </c>
      <c r="AG12" t="s">
        <v>70</v>
      </c>
      <c r="AH12" t="s">
        <v>70</v>
      </c>
      <c r="AI12" t="s">
        <v>70</v>
      </c>
      <c r="AJ12" t="s">
        <v>96</v>
      </c>
      <c r="AK12" t="s">
        <v>70</v>
      </c>
      <c r="AL12" t="s">
        <v>70</v>
      </c>
      <c r="AM12" t="s">
        <v>70</v>
      </c>
      <c r="AN12" t="s">
        <v>70</v>
      </c>
      <c r="AO12" t="s">
        <v>70</v>
      </c>
      <c r="AP12" t="s">
        <v>70</v>
      </c>
      <c r="AQ12" t="s">
        <v>70</v>
      </c>
      <c r="AR12" t="s">
        <v>70</v>
      </c>
      <c r="AS12" t="s">
        <v>70</v>
      </c>
      <c r="AT12" t="s">
        <v>70</v>
      </c>
      <c r="AU12" t="s">
        <v>70</v>
      </c>
      <c r="AV12" t="s">
        <v>70</v>
      </c>
      <c r="AW12" t="s">
        <v>70</v>
      </c>
      <c r="AX12" t="s">
        <v>70</v>
      </c>
      <c r="AY12" t="s">
        <v>70</v>
      </c>
      <c r="AZ12" t="s">
        <v>70</v>
      </c>
      <c r="BA12" t="s">
        <v>70</v>
      </c>
      <c r="BB12" t="s">
        <v>70</v>
      </c>
      <c r="BC12" t="s">
        <v>70</v>
      </c>
      <c r="BD12" t="s">
        <v>70</v>
      </c>
      <c r="BE12" t="s">
        <v>70</v>
      </c>
      <c r="BF12">
        <v>0.01</v>
      </c>
      <c r="BG12">
        <v>0.01</v>
      </c>
      <c r="BH12">
        <v>0.01</v>
      </c>
      <c r="BI12">
        <v>127</v>
      </c>
      <c r="BJ12">
        <v>127</v>
      </c>
      <c r="BK12">
        <v>100</v>
      </c>
      <c r="BL12">
        <v>130</v>
      </c>
      <c r="BM12">
        <v>130</v>
      </c>
      <c r="BN12">
        <v>850</v>
      </c>
      <c r="BO12">
        <v>1781</v>
      </c>
      <c r="BP12" t="s">
        <v>71</v>
      </c>
      <c r="BR12">
        <v>0</v>
      </c>
      <c r="BU12" t="s">
        <v>205</v>
      </c>
      <c r="BW12">
        <v>6511</v>
      </c>
    </row>
    <row r="13" spans="1:75">
      <c r="A13" t="s">
        <v>206</v>
      </c>
      <c r="B13">
        <v>2733</v>
      </c>
      <c r="C13">
        <v>4935</v>
      </c>
      <c r="D13" s="9">
        <v>42471.345833333333</v>
      </c>
      <c r="E13" s="9">
        <v>42478.602083333331</v>
      </c>
      <c r="F13" t="s">
        <v>204</v>
      </c>
      <c r="J13" t="s">
        <v>95</v>
      </c>
      <c r="K13" t="s">
        <v>70</v>
      </c>
      <c r="L13" t="s">
        <v>70</v>
      </c>
      <c r="M13">
        <v>35</v>
      </c>
      <c r="N13" t="s">
        <v>70</v>
      </c>
      <c r="O13">
        <v>0.8</v>
      </c>
      <c r="P13">
        <v>2</v>
      </c>
      <c r="Q13">
        <v>224</v>
      </c>
      <c r="R13">
        <v>6</v>
      </c>
      <c r="S13">
        <v>7339</v>
      </c>
      <c r="T13">
        <v>0.59719999999999995</v>
      </c>
      <c r="U13">
        <v>0.59719999999999995</v>
      </c>
      <c r="V13">
        <v>1</v>
      </c>
      <c r="W13" t="s">
        <v>70</v>
      </c>
      <c r="X13" t="s">
        <v>70</v>
      </c>
      <c r="Y13" t="s">
        <v>70</v>
      </c>
      <c r="Z13">
        <v>0.15429999999999999</v>
      </c>
      <c r="AA13">
        <v>0</v>
      </c>
      <c r="AB13" t="s">
        <v>70</v>
      </c>
      <c r="AC13">
        <v>2.1899999999999999E-2</v>
      </c>
      <c r="AD13">
        <v>0</v>
      </c>
      <c r="AE13">
        <v>1287.1199999999999</v>
      </c>
      <c r="AF13" t="s">
        <v>207</v>
      </c>
      <c r="AG13" t="s">
        <v>70</v>
      </c>
      <c r="AH13" t="s">
        <v>70</v>
      </c>
      <c r="AI13" t="s">
        <v>70</v>
      </c>
      <c r="AJ13" t="s">
        <v>96</v>
      </c>
      <c r="AK13" t="s">
        <v>70</v>
      </c>
      <c r="AL13" t="s">
        <v>70</v>
      </c>
      <c r="AM13" t="s">
        <v>70</v>
      </c>
      <c r="AN13" t="s">
        <v>70</v>
      </c>
      <c r="AO13" t="s">
        <v>70</v>
      </c>
      <c r="AP13" t="s">
        <v>70</v>
      </c>
      <c r="AQ13" t="s">
        <v>70</v>
      </c>
      <c r="AR13" t="s">
        <v>70</v>
      </c>
      <c r="AS13" t="s">
        <v>70</v>
      </c>
      <c r="AT13" t="s">
        <v>70</v>
      </c>
      <c r="AU13" t="s">
        <v>70</v>
      </c>
      <c r="AV13" t="s">
        <v>70</v>
      </c>
      <c r="AW13" t="s">
        <v>70</v>
      </c>
      <c r="AX13" t="s">
        <v>70</v>
      </c>
      <c r="AY13" t="s">
        <v>70</v>
      </c>
      <c r="AZ13" t="s">
        <v>70</v>
      </c>
      <c r="BA13" t="s">
        <v>70</v>
      </c>
      <c r="BB13" t="s">
        <v>70</v>
      </c>
      <c r="BC13" t="s">
        <v>70</v>
      </c>
      <c r="BD13" t="s">
        <v>70</v>
      </c>
      <c r="BE13" t="s">
        <v>70</v>
      </c>
      <c r="BF13">
        <v>0.01</v>
      </c>
      <c r="BG13">
        <v>0.01</v>
      </c>
      <c r="BH13">
        <v>0.01</v>
      </c>
      <c r="BI13">
        <v>191</v>
      </c>
      <c r="BJ13">
        <v>191</v>
      </c>
      <c r="BK13">
        <v>100</v>
      </c>
      <c r="BL13">
        <v>194</v>
      </c>
      <c r="BM13">
        <v>194</v>
      </c>
      <c r="BN13">
        <v>876</v>
      </c>
      <c r="BO13">
        <v>1781</v>
      </c>
      <c r="BP13" t="s">
        <v>71</v>
      </c>
      <c r="BR13">
        <v>0</v>
      </c>
      <c r="BU13" t="s">
        <v>208</v>
      </c>
      <c r="BW13">
        <v>6511</v>
      </c>
    </row>
    <row r="14" spans="1:75">
      <c r="A14" t="s">
        <v>209</v>
      </c>
      <c r="B14">
        <v>2734</v>
      </c>
      <c r="C14">
        <v>4936</v>
      </c>
      <c r="D14" s="9">
        <v>42471.345833333333</v>
      </c>
      <c r="E14" s="9">
        <v>42478.606249999997</v>
      </c>
      <c r="F14" t="s">
        <v>204</v>
      </c>
      <c r="J14" t="s">
        <v>95</v>
      </c>
      <c r="K14" t="s">
        <v>70</v>
      </c>
      <c r="L14" t="s">
        <v>70</v>
      </c>
      <c r="M14">
        <v>35</v>
      </c>
      <c r="N14" t="s">
        <v>70</v>
      </c>
      <c r="O14">
        <v>0.8</v>
      </c>
      <c r="P14">
        <v>2</v>
      </c>
      <c r="Q14">
        <v>224</v>
      </c>
      <c r="R14">
        <v>6</v>
      </c>
      <c r="S14">
        <v>7339</v>
      </c>
      <c r="T14">
        <v>0.23719999999999999</v>
      </c>
      <c r="U14">
        <v>0.23719999999999999</v>
      </c>
      <c r="V14">
        <v>0.99990000000000001</v>
      </c>
      <c r="W14" t="s">
        <v>70</v>
      </c>
      <c r="X14" t="s">
        <v>70</v>
      </c>
      <c r="Y14" t="s">
        <v>70</v>
      </c>
      <c r="Z14">
        <v>0.1709</v>
      </c>
      <c r="AA14" t="s">
        <v>167</v>
      </c>
      <c r="AB14" t="s">
        <v>70</v>
      </c>
      <c r="AC14">
        <v>2.1100000000000001E-2</v>
      </c>
      <c r="AD14" t="s">
        <v>167</v>
      </c>
      <c r="AE14">
        <v>1315.9546</v>
      </c>
      <c r="AF14" t="s">
        <v>210</v>
      </c>
      <c r="AG14" t="s">
        <v>70</v>
      </c>
      <c r="AH14" t="s">
        <v>70</v>
      </c>
      <c r="AI14" t="s">
        <v>70</v>
      </c>
      <c r="AJ14" t="s">
        <v>96</v>
      </c>
      <c r="AK14" t="s">
        <v>70</v>
      </c>
      <c r="AL14" t="s">
        <v>70</v>
      </c>
      <c r="AM14" t="s">
        <v>70</v>
      </c>
      <c r="AN14" t="s">
        <v>70</v>
      </c>
      <c r="AO14" t="s">
        <v>70</v>
      </c>
      <c r="AP14" t="s">
        <v>70</v>
      </c>
      <c r="AQ14" t="s">
        <v>70</v>
      </c>
      <c r="AR14" t="s">
        <v>70</v>
      </c>
      <c r="AS14" t="s">
        <v>70</v>
      </c>
      <c r="AT14" t="s">
        <v>70</v>
      </c>
      <c r="AU14" t="s">
        <v>70</v>
      </c>
      <c r="AV14" t="s">
        <v>70</v>
      </c>
      <c r="AW14" t="s">
        <v>70</v>
      </c>
      <c r="AX14" t="s">
        <v>70</v>
      </c>
      <c r="AY14" t="s">
        <v>70</v>
      </c>
      <c r="AZ14" t="s">
        <v>70</v>
      </c>
      <c r="BA14" t="s">
        <v>70</v>
      </c>
      <c r="BB14" t="s">
        <v>70</v>
      </c>
      <c r="BC14" t="s">
        <v>70</v>
      </c>
      <c r="BD14" t="s">
        <v>70</v>
      </c>
      <c r="BE14" t="s">
        <v>70</v>
      </c>
      <c r="BF14">
        <v>0.01</v>
      </c>
      <c r="BG14">
        <v>0.01</v>
      </c>
      <c r="BH14">
        <v>0.01</v>
      </c>
      <c r="BI14">
        <v>127</v>
      </c>
      <c r="BJ14">
        <v>127</v>
      </c>
      <c r="BK14">
        <v>100</v>
      </c>
      <c r="BL14">
        <v>130</v>
      </c>
      <c r="BM14">
        <v>130</v>
      </c>
      <c r="BN14">
        <v>874</v>
      </c>
      <c r="BO14">
        <v>1781</v>
      </c>
      <c r="BP14" t="s">
        <v>71</v>
      </c>
      <c r="BR14">
        <v>0</v>
      </c>
      <c r="BU14" t="s">
        <v>211</v>
      </c>
      <c r="BW14">
        <v>6511</v>
      </c>
    </row>
    <row r="15" spans="1:75">
      <c r="A15" t="s">
        <v>212</v>
      </c>
      <c r="B15">
        <v>2735</v>
      </c>
      <c r="C15">
        <v>4937</v>
      </c>
      <c r="D15" s="9">
        <v>42471.345833333333</v>
      </c>
      <c r="E15" s="9">
        <v>42478.614583333336</v>
      </c>
      <c r="F15" t="s">
        <v>204</v>
      </c>
      <c r="J15" t="s">
        <v>95</v>
      </c>
      <c r="K15" t="s">
        <v>70</v>
      </c>
      <c r="L15" t="s">
        <v>70</v>
      </c>
      <c r="M15">
        <v>35</v>
      </c>
      <c r="N15" t="s">
        <v>70</v>
      </c>
      <c r="O15">
        <v>0.8</v>
      </c>
      <c r="P15">
        <v>2</v>
      </c>
      <c r="Q15">
        <v>224</v>
      </c>
      <c r="R15">
        <v>6</v>
      </c>
      <c r="S15">
        <v>7339</v>
      </c>
      <c r="T15">
        <v>0.62949999999999995</v>
      </c>
      <c r="U15">
        <v>0.62949999999999995</v>
      </c>
      <c r="V15">
        <v>1</v>
      </c>
      <c r="W15" t="s">
        <v>70</v>
      </c>
      <c r="X15" t="s">
        <v>70</v>
      </c>
      <c r="Y15" t="s">
        <v>70</v>
      </c>
      <c r="Z15">
        <v>0.15939999999999999</v>
      </c>
      <c r="AA15">
        <v>0</v>
      </c>
      <c r="AB15" t="s">
        <v>70</v>
      </c>
      <c r="AC15">
        <v>2.1299999999999999E-2</v>
      </c>
      <c r="AD15">
        <v>0</v>
      </c>
      <c r="AE15">
        <v>1334.6766</v>
      </c>
      <c r="AF15" t="s">
        <v>213</v>
      </c>
      <c r="AG15" t="s">
        <v>70</v>
      </c>
      <c r="AH15" t="s">
        <v>70</v>
      </c>
      <c r="AI15" t="s">
        <v>70</v>
      </c>
      <c r="AJ15" t="s">
        <v>96</v>
      </c>
      <c r="AK15" t="s">
        <v>70</v>
      </c>
      <c r="AL15" t="s">
        <v>70</v>
      </c>
      <c r="AM15" t="s">
        <v>70</v>
      </c>
      <c r="AN15" t="s">
        <v>70</v>
      </c>
      <c r="AO15" t="s">
        <v>70</v>
      </c>
      <c r="AP15" t="s">
        <v>70</v>
      </c>
      <c r="AQ15" t="s">
        <v>70</v>
      </c>
      <c r="AR15" t="s">
        <v>70</v>
      </c>
      <c r="AS15" t="s">
        <v>70</v>
      </c>
      <c r="AT15" t="s">
        <v>70</v>
      </c>
      <c r="AU15" t="s">
        <v>70</v>
      </c>
      <c r="AV15" t="s">
        <v>70</v>
      </c>
      <c r="AW15" t="s">
        <v>70</v>
      </c>
      <c r="AX15" t="s">
        <v>70</v>
      </c>
      <c r="AY15" t="s">
        <v>70</v>
      </c>
      <c r="AZ15" t="s">
        <v>70</v>
      </c>
      <c r="BA15" t="s">
        <v>70</v>
      </c>
      <c r="BB15" t="s">
        <v>70</v>
      </c>
      <c r="BC15" t="s">
        <v>70</v>
      </c>
      <c r="BD15" t="s">
        <v>70</v>
      </c>
      <c r="BE15" t="s">
        <v>70</v>
      </c>
      <c r="BF15">
        <v>0.01</v>
      </c>
      <c r="BG15">
        <v>0.01</v>
      </c>
      <c r="BH15">
        <v>0.01</v>
      </c>
      <c r="BI15">
        <v>191</v>
      </c>
      <c r="BJ15">
        <v>191</v>
      </c>
      <c r="BK15">
        <v>100</v>
      </c>
      <c r="BL15">
        <v>194</v>
      </c>
      <c r="BM15">
        <v>194</v>
      </c>
      <c r="BN15">
        <v>900</v>
      </c>
      <c r="BO15">
        <v>1781</v>
      </c>
      <c r="BP15" t="s">
        <v>71</v>
      </c>
      <c r="BR15">
        <v>0</v>
      </c>
      <c r="BU15" t="s">
        <v>214</v>
      </c>
      <c r="BW15">
        <v>6511</v>
      </c>
    </row>
    <row r="16" spans="1:75">
      <c r="A16" t="s">
        <v>215</v>
      </c>
      <c r="B16">
        <v>2736</v>
      </c>
      <c r="C16">
        <v>4939</v>
      </c>
      <c r="D16" s="9">
        <v>42471.345833333333</v>
      </c>
      <c r="E16" s="9">
        <v>42478.623611111114</v>
      </c>
      <c r="F16" t="s">
        <v>204</v>
      </c>
      <c r="J16" t="s">
        <v>95</v>
      </c>
      <c r="K16" t="s">
        <v>70</v>
      </c>
      <c r="L16" t="s">
        <v>70</v>
      </c>
      <c r="M16">
        <v>35</v>
      </c>
      <c r="N16" t="s">
        <v>70</v>
      </c>
      <c r="O16">
        <v>0.8</v>
      </c>
      <c r="P16">
        <v>2</v>
      </c>
      <c r="Q16">
        <v>224</v>
      </c>
      <c r="R16">
        <v>6</v>
      </c>
      <c r="S16">
        <v>7339</v>
      </c>
      <c r="T16">
        <v>0.24929999999999999</v>
      </c>
      <c r="U16">
        <v>0.24929999999999999</v>
      </c>
      <c r="V16">
        <v>1</v>
      </c>
      <c r="W16" t="s">
        <v>70</v>
      </c>
      <c r="X16" t="s">
        <v>70</v>
      </c>
      <c r="Y16" t="s">
        <v>70</v>
      </c>
      <c r="Z16">
        <v>0.1545</v>
      </c>
      <c r="AA16">
        <v>0</v>
      </c>
      <c r="AB16" t="s">
        <v>70</v>
      </c>
      <c r="AC16">
        <v>1.18E-2</v>
      </c>
      <c r="AD16">
        <v>0</v>
      </c>
      <c r="AE16">
        <v>1295.1827000000001</v>
      </c>
      <c r="AF16" t="s">
        <v>216</v>
      </c>
      <c r="AG16" t="s">
        <v>70</v>
      </c>
      <c r="AH16" t="s">
        <v>70</v>
      </c>
      <c r="AI16" t="s">
        <v>70</v>
      </c>
      <c r="AJ16" t="s">
        <v>96</v>
      </c>
      <c r="AK16" t="s">
        <v>70</v>
      </c>
      <c r="AL16" t="s">
        <v>70</v>
      </c>
      <c r="AM16" t="s">
        <v>70</v>
      </c>
      <c r="AN16" t="s">
        <v>70</v>
      </c>
      <c r="AO16" t="s">
        <v>70</v>
      </c>
      <c r="AP16" t="s">
        <v>70</v>
      </c>
      <c r="AQ16" t="s">
        <v>70</v>
      </c>
      <c r="AR16" t="s">
        <v>70</v>
      </c>
      <c r="AS16" t="s">
        <v>70</v>
      </c>
      <c r="AT16" t="s">
        <v>70</v>
      </c>
      <c r="AU16" t="s">
        <v>70</v>
      </c>
      <c r="AV16" t="s">
        <v>70</v>
      </c>
      <c r="AW16" t="s">
        <v>70</v>
      </c>
      <c r="AX16" t="s">
        <v>70</v>
      </c>
      <c r="AY16" t="s">
        <v>70</v>
      </c>
      <c r="AZ16" t="s">
        <v>70</v>
      </c>
      <c r="BA16" t="s">
        <v>70</v>
      </c>
      <c r="BB16" t="s">
        <v>70</v>
      </c>
      <c r="BC16" t="s">
        <v>70</v>
      </c>
      <c r="BD16" t="s">
        <v>70</v>
      </c>
      <c r="BE16" t="s">
        <v>70</v>
      </c>
      <c r="BF16">
        <v>0.01</v>
      </c>
      <c r="BG16">
        <v>0.01</v>
      </c>
      <c r="BH16">
        <v>0.01</v>
      </c>
      <c r="BI16">
        <v>191</v>
      </c>
      <c r="BJ16">
        <v>184</v>
      </c>
      <c r="BK16">
        <v>100</v>
      </c>
      <c r="BL16">
        <v>194</v>
      </c>
      <c r="BM16">
        <v>194</v>
      </c>
      <c r="BN16">
        <v>898</v>
      </c>
      <c r="BO16">
        <v>1781</v>
      </c>
      <c r="BP16" t="s">
        <v>71</v>
      </c>
      <c r="BR16">
        <v>0</v>
      </c>
      <c r="BU16" t="s">
        <v>217</v>
      </c>
      <c r="BW16">
        <v>6511</v>
      </c>
    </row>
    <row r="17" spans="1:75">
      <c r="A17" t="s">
        <v>218</v>
      </c>
      <c r="B17">
        <v>2737</v>
      </c>
      <c r="C17">
        <v>4940</v>
      </c>
      <c r="D17" s="9">
        <v>42471.770138888889</v>
      </c>
      <c r="E17" s="9">
        <v>42478.632638888892</v>
      </c>
      <c r="F17" t="s">
        <v>219</v>
      </c>
      <c r="J17" t="s">
        <v>95</v>
      </c>
      <c r="K17" t="s">
        <v>70</v>
      </c>
      <c r="L17" t="s">
        <v>70</v>
      </c>
      <c r="M17">
        <v>35</v>
      </c>
      <c r="N17" t="s">
        <v>70</v>
      </c>
      <c r="O17">
        <v>0.8</v>
      </c>
      <c r="P17">
        <v>2</v>
      </c>
      <c r="Q17">
        <v>224</v>
      </c>
      <c r="R17">
        <v>6</v>
      </c>
      <c r="S17">
        <v>7339</v>
      </c>
      <c r="T17">
        <v>0.4859</v>
      </c>
      <c r="U17">
        <v>0.4859</v>
      </c>
      <c r="V17">
        <v>1</v>
      </c>
      <c r="W17" t="s">
        <v>70</v>
      </c>
      <c r="X17" t="s">
        <v>70</v>
      </c>
      <c r="Y17" t="s">
        <v>70</v>
      </c>
      <c r="Z17">
        <v>0.15740000000000001</v>
      </c>
      <c r="AA17" t="s">
        <v>167</v>
      </c>
      <c r="AB17" t="s">
        <v>70</v>
      </c>
      <c r="AC17">
        <v>1.4999999999999999E-2</v>
      </c>
      <c r="AD17" t="s">
        <v>167</v>
      </c>
      <c r="AE17">
        <v>1296.8226</v>
      </c>
      <c r="AF17" t="s">
        <v>220</v>
      </c>
      <c r="AG17" t="s">
        <v>70</v>
      </c>
      <c r="AH17" t="s">
        <v>70</v>
      </c>
      <c r="AI17" t="s">
        <v>70</v>
      </c>
      <c r="AJ17" t="s">
        <v>96</v>
      </c>
      <c r="AK17" t="s">
        <v>70</v>
      </c>
      <c r="AL17" t="s">
        <v>70</v>
      </c>
      <c r="AM17" t="s">
        <v>70</v>
      </c>
      <c r="AN17" t="s">
        <v>70</v>
      </c>
      <c r="AO17" t="s">
        <v>70</v>
      </c>
      <c r="AP17" t="s">
        <v>70</v>
      </c>
      <c r="AQ17" t="s">
        <v>70</v>
      </c>
      <c r="AR17" t="s">
        <v>70</v>
      </c>
      <c r="AS17" t="s">
        <v>70</v>
      </c>
      <c r="AT17" t="s">
        <v>70</v>
      </c>
      <c r="AU17" t="s">
        <v>70</v>
      </c>
      <c r="AV17" t="s">
        <v>70</v>
      </c>
      <c r="AW17" t="s">
        <v>70</v>
      </c>
      <c r="AX17" t="s">
        <v>70</v>
      </c>
      <c r="AY17" t="s">
        <v>70</v>
      </c>
      <c r="AZ17" t="s">
        <v>70</v>
      </c>
      <c r="BA17" t="s">
        <v>70</v>
      </c>
      <c r="BB17" t="s">
        <v>70</v>
      </c>
      <c r="BC17" t="s">
        <v>70</v>
      </c>
      <c r="BD17" t="s">
        <v>70</v>
      </c>
      <c r="BE17" t="s">
        <v>70</v>
      </c>
      <c r="BF17">
        <v>0.01</v>
      </c>
      <c r="BG17">
        <v>0.01</v>
      </c>
      <c r="BH17">
        <v>0.01</v>
      </c>
      <c r="BI17">
        <v>190</v>
      </c>
      <c r="BJ17">
        <v>191</v>
      </c>
      <c r="BK17">
        <v>100</v>
      </c>
      <c r="BL17">
        <v>194</v>
      </c>
      <c r="BM17">
        <v>194</v>
      </c>
      <c r="BN17">
        <v>965</v>
      </c>
      <c r="BO17">
        <v>1812</v>
      </c>
      <c r="BP17" t="s">
        <v>71</v>
      </c>
      <c r="BR17">
        <v>0</v>
      </c>
      <c r="BU17" t="s">
        <v>221</v>
      </c>
      <c r="BW17">
        <v>6511</v>
      </c>
    </row>
    <row r="18" spans="1:75">
      <c r="A18" t="s">
        <v>222</v>
      </c>
      <c r="B18">
        <v>2738</v>
      </c>
      <c r="C18">
        <v>4941</v>
      </c>
      <c r="D18" s="9">
        <v>42471.770138888889</v>
      </c>
      <c r="E18" s="9">
        <v>42478.637499999997</v>
      </c>
      <c r="F18" t="s">
        <v>219</v>
      </c>
      <c r="J18" t="s">
        <v>95</v>
      </c>
      <c r="K18" t="s">
        <v>70</v>
      </c>
      <c r="L18" t="s">
        <v>70</v>
      </c>
      <c r="M18">
        <v>35</v>
      </c>
      <c r="N18" t="s">
        <v>70</v>
      </c>
      <c r="O18">
        <v>0.8</v>
      </c>
      <c r="P18">
        <v>2</v>
      </c>
      <c r="Q18">
        <v>224</v>
      </c>
      <c r="R18">
        <v>6</v>
      </c>
      <c r="S18">
        <v>7339</v>
      </c>
      <c r="T18">
        <v>0.21940000000000001</v>
      </c>
      <c r="U18">
        <v>0.21940000000000001</v>
      </c>
      <c r="V18">
        <v>1</v>
      </c>
      <c r="W18" t="s">
        <v>70</v>
      </c>
      <c r="X18" t="s">
        <v>70</v>
      </c>
      <c r="Y18" t="s">
        <v>70</v>
      </c>
      <c r="Z18">
        <v>0.15160000000000001</v>
      </c>
      <c r="AA18">
        <v>0</v>
      </c>
      <c r="AB18" t="s">
        <v>70</v>
      </c>
      <c r="AC18">
        <v>1.47E-2</v>
      </c>
      <c r="AD18">
        <v>0</v>
      </c>
      <c r="AE18">
        <v>1306.7986000000001</v>
      </c>
      <c r="AF18" t="s">
        <v>223</v>
      </c>
      <c r="AG18" t="s">
        <v>70</v>
      </c>
      <c r="AH18" t="s">
        <v>70</v>
      </c>
      <c r="AI18" t="s">
        <v>70</v>
      </c>
      <c r="AJ18" t="s">
        <v>96</v>
      </c>
      <c r="AK18" t="s">
        <v>70</v>
      </c>
      <c r="AL18" t="s">
        <v>70</v>
      </c>
      <c r="AM18" t="s">
        <v>70</v>
      </c>
      <c r="AN18" t="s">
        <v>70</v>
      </c>
      <c r="AO18" t="s">
        <v>70</v>
      </c>
      <c r="AP18" t="s">
        <v>70</v>
      </c>
      <c r="AQ18" t="s">
        <v>70</v>
      </c>
      <c r="AR18" t="s">
        <v>70</v>
      </c>
      <c r="AS18" t="s">
        <v>70</v>
      </c>
      <c r="AT18" t="s">
        <v>70</v>
      </c>
      <c r="AU18" t="s">
        <v>70</v>
      </c>
      <c r="AV18" t="s">
        <v>70</v>
      </c>
      <c r="AW18" t="s">
        <v>70</v>
      </c>
      <c r="AX18" t="s">
        <v>70</v>
      </c>
      <c r="AY18" t="s">
        <v>70</v>
      </c>
      <c r="AZ18" t="s">
        <v>70</v>
      </c>
      <c r="BA18" t="s">
        <v>70</v>
      </c>
      <c r="BB18" t="s">
        <v>70</v>
      </c>
      <c r="BC18" t="s">
        <v>70</v>
      </c>
      <c r="BD18" t="s">
        <v>70</v>
      </c>
      <c r="BE18" t="s">
        <v>70</v>
      </c>
      <c r="BF18">
        <v>0.01</v>
      </c>
      <c r="BG18">
        <v>0.01</v>
      </c>
      <c r="BH18">
        <v>0.01</v>
      </c>
      <c r="BI18">
        <v>127</v>
      </c>
      <c r="BJ18">
        <v>127</v>
      </c>
      <c r="BK18">
        <v>100</v>
      </c>
      <c r="BL18">
        <v>257</v>
      </c>
      <c r="BM18">
        <v>130</v>
      </c>
      <c r="BN18">
        <v>932</v>
      </c>
      <c r="BO18">
        <v>1812</v>
      </c>
      <c r="BP18" t="s">
        <v>71</v>
      </c>
      <c r="BR18">
        <v>0</v>
      </c>
      <c r="BU18" t="s">
        <v>224</v>
      </c>
      <c r="BW18">
        <v>6511</v>
      </c>
    </row>
    <row r="19" spans="1:75">
      <c r="A19" t="s">
        <v>225</v>
      </c>
      <c r="B19">
        <v>2739</v>
      </c>
      <c r="C19">
        <v>4942</v>
      </c>
      <c r="D19" s="9">
        <v>42471.770138888889</v>
      </c>
      <c r="E19" s="9">
        <v>42478.645833333336</v>
      </c>
      <c r="F19" t="s">
        <v>219</v>
      </c>
      <c r="J19" t="s">
        <v>95</v>
      </c>
      <c r="K19" t="s">
        <v>70</v>
      </c>
      <c r="L19" t="s">
        <v>70</v>
      </c>
      <c r="M19">
        <v>35</v>
      </c>
      <c r="N19" t="s">
        <v>70</v>
      </c>
      <c r="O19">
        <v>0.8</v>
      </c>
      <c r="P19">
        <v>2</v>
      </c>
      <c r="Q19">
        <v>224</v>
      </c>
      <c r="R19">
        <v>6</v>
      </c>
      <c r="S19">
        <v>7339</v>
      </c>
      <c r="T19">
        <v>0.3221</v>
      </c>
      <c r="U19">
        <v>0.3221</v>
      </c>
      <c r="V19">
        <v>1</v>
      </c>
      <c r="W19" t="s">
        <v>70</v>
      </c>
      <c r="X19" t="s">
        <v>70</v>
      </c>
      <c r="Y19" t="s">
        <v>70</v>
      </c>
      <c r="Z19">
        <v>0.18079999999999999</v>
      </c>
      <c r="AA19" t="s">
        <v>167</v>
      </c>
      <c r="AB19" t="s">
        <v>70</v>
      </c>
      <c r="AC19">
        <v>1.5900000000000001E-2</v>
      </c>
      <c r="AD19" t="s">
        <v>167</v>
      </c>
      <c r="AE19">
        <v>1354.2184999999999</v>
      </c>
      <c r="AF19" t="s">
        <v>226</v>
      </c>
      <c r="AG19" t="s">
        <v>70</v>
      </c>
      <c r="AH19" t="s">
        <v>70</v>
      </c>
      <c r="AI19" t="s">
        <v>70</v>
      </c>
      <c r="AJ19" t="s">
        <v>96</v>
      </c>
      <c r="AK19" t="s">
        <v>70</v>
      </c>
      <c r="AL19" t="s">
        <v>70</v>
      </c>
      <c r="AM19" t="s">
        <v>70</v>
      </c>
      <c r="AN19" t="s">
        <v>70</v>
      </c>
      <c r="AO19" t="s">
        <v>70</v>
      </c>
      <c r="AP19" t="s">
        <v>70</v>
      </c>
      <c r="AQ19" t="s">
        <v>70</v>
      </c>
      <c r="AR19" t="s">
        <v>70</v>
      </c>
      <c r="AS19" t="s">
        <v>70</v>
      </c>
      <c r="AT19" t="s">
        <v>70</v>
      </c>
      <c r="AU19" t="s">
        <v>70</v>
      </c>
      <c r="AV19" t="s">
        <v>70</v>
      </c>
      <c r="AW19" t="s">
        <v>70</v>
      </c>
      <c r="AX19" t="s">
        <v>70</v>
      </c>
      <c r="AY19" t="s">
        <v>70</v>
      </c>
      <c r="AZ19" t="s">
        <v>70</v>
      </c>
      <c r="BA19" t="s">
        <v>70</v>
      </c>
      <c r="BB19" t="s">
        <v>70</v>
      </c>
      <c r="BC19" t="s">
        <v>70</v>
      </c>
      <c r="BD19" t="s">
        <v>70</v>
      </c>
      <c r="BE19" t="s">
        <v>70</v>
      </c>
      <c r="BF19">
        <v>0.01</v>
      </c>
      <c r="BG19">
        <v>0.01</v>
      </c>
      <c r="BH19">
        <v>0.01</v>
      </c>
      <c r="BI19">
        <v>187</v>
      </c>
      <c r="BJ19">
        <v>191</v>
      </c>
      <c r="BK19">
        <v>100</v>
      </c>
      <c r="BL19">
        <v>194</v>
      </c>
      <c r="BM19">
        <v>194</v>
      </c>
      <c r="BN19">
        <v>883</v>
      </c>
      <c r="BO19">
        <v>1812</v>
      </c>
      <c r="BP19" t="s">
        <v>71</v>
      </c>
      <c r="BR19">
        <v>0</v>
      </c>
      <c r="BU19" t="s">
        <v>227</v>
      </c>
      <c r="BW19">
        <v>6511</v>
      </c>
    </row>
    <row r="20" spans="1:75">
      <c r="A20" t="s">
        <v>228</v>
      </c>
      <c r="B20">
        <v>2740</v>
      </c>
      <c r="C20">
        <v>4943</v>
      </c>
      <c r="D20" s="9">
        <v>42471.770138888889</v>
      </c>
      <c r="E20" s="9">
        <v>42478.654861111114</v>
      </c>
      <c r="F20" t="s">
        <v>219</v>
      </c>
      <c r="J20" t="s">
        <v>95</v>
      </c>
      <c r="K20" t="s">
        <v>70</v>
      </c>
      <c r="L20" t="s">
        <v>70</v>
      </c>
      <c r="M20">
        <v>35</v>
      </c>
      <c r="N20" t="s">
        <v>70</v>
      </c>
      <c r="O20">
        <v>0.8</v>
      </c>
      <c r="P20">
        <v>2</v>
      </c>
      <c r="Q20">
        <v>224</v>
      </c>
      <c r="R20">
        <v>6</v>
      </c>
      <c r="S20">
        <v>7339</v>
      </c>
      <c r="T20">
        <v>0.48249999999999998</v>
      </c>
      <c r="U20">
        <v>0.48199999999999998</v>
      </c>
      <c r="V20">
        <v>0.99919999999999998</v>
      </c>
      <c r="W20" t="s">
        <v>70</v>
      </c>
      <c r="X20" t="s">
        <v>70</v>
      </c>
      <c r="Y20" t="s">
        <v>70</v>
      </c>
      <c r="Z20">
        <v>0.1489</v>
      </c>
      <c r="AA20" t="s">
        <v>167</v>
      </c>
      <c r="AB20" t="s">
        <v>70</v>
      </c>
      <c r="AC20">
        <v>1.7100000000000001E-2</v>
      </c>
      <c r="AD20" t="s">
        <v>167</v>
      </c>
      <c r="AE20">
        <v>1307.4818</v>
      </c>
      <c r="AF20" t="s">
        <v>229</v>
      </c>
      <c r="AG20" t="s">
        <v>70</v>
      </c>
      <c r="AH20" t="s">
        <v>70</v>
      </c>
      <c r="AI20" t="s">
        <v>70</v>
      </c>
      <c r="AJ20" t="s">
        <v>96</v>
      </c>
      <c r="AK20" t="s">
        <v>70</v>
      </c>
      <c r="AL20" t="s">
        <v>70</v>
      </c>
      <c r="AM20" t="s">
        <v>70</v>
      </c>
      <c r="AN20" t="s">
        <v>70</v>
      </c>
      <c r="AO20" t="s">
        <v>70</v>
      </c>
      <c r="AP20" t="s">
        <v>70</v>
      </c>
      <c r="AQ20" t="s">
        <v>70</v>
      </c>
      <c r="AR20" t="s">
        <v>70</v>
      </c>
      <c r="AS20" t="s">
        <v>70</v>
      </c>
      <c r="AT20" t="s">
        <v>70</v>
      </c>
      <c r="AU20" t="s">
        <v>70</v>
      </c>
      <c r="AV20" t="s">
        <v>70</v>
      </c>
      <c r="AW20" t="s">
        <v>70</v>
      </c>
      <c r="AX20" t="s">
        <v>70</v>
      </c>
      <c r="AY20" t="s">
        <v>70</v>
      </c>
      <c r="AZ20" t="s">
        <v>70</v>
      </c>
      <c r="BA20" t="s">
        <v>70</v>
      </c>
      <c r="BB20" t="s">
        <v>70</v>
      </c>
      <c r="BC20" t="s">
        <v>70</v>
      </c>
      <c r="BD20" t="s">
        <v>70</v>
      </c>
      <c r="BE20" t="s">
        <v>70</v>
      </c>
      <c r="BF20">
        <v>0.01</v>
      </c>
      <c r="BG20">
        <v>0.01</v>
      </c>
      <c r="BH20">
        <v>0.01</v>
      </c>
      <c r="BI20">
        <v>184</v>
      </c>
      <c r="BJ20">
        <v>191</v>
      </c>
      <c r="BK20">
        <v>100</v>
      </c>
      <c r="BL20">
        <v>194</v>
      </c>
      <c r="BM20">
        <v>385</v>
      </c>
      <c r="BN20">
        <v>987</v>
      </c>
      <c r="BO20">
        <v>1812</v>
      </c>
      <c r="BP20" t="s">
        <v>71</v>
      </c>
      <c r="BR20">
        <v>0</v>
      </c>
      <c r="BU20" t="s">
        <v>230</v>
      </c>
      <c r="BW20">
        <v>6511</v>
      </c>
    </row>
    <row r="21" spans="1:75">
      <c r="A21" t="s">
        <v>231</v>
      </c>
      <c r="B21">
        <v>2741</v>
      </c>
      <c r="C21">
        <v>4944</v>
      </c>
      <c r="D21" s="9">
        <v>42471.770138888889</v>
      </c>
      <c r="E21" s="9">
        <v>42478.659722222219</v>
      </c>
      <c r="F21" t="s">
        <v>219</v>
      </c>
      <c r="J21" t="s">
        <v>95</v>
      </c>
      <c r="K21" t="s">
        <v>70</v>
      </c>
      <c r="L21" t="s">
        <v>70</v>
      </c>
      <c r="M21">
        <v>35</v>
      </c>
      <c r="N21" t="s">
        <v>70</v>
      </c>
      <c r="O21">
        <v>0.8</v>
      </c>
      <c r="P21">
        <v>2</v>
      </c>
      <c r="Q21">
        <v>224</v>
      </c>
      <c r="R21">
        <v>6</v>
      </c>
      <c r="S21">
        <v>7339</v>
      </c>
      <c r="T21">
        <v>0.22120000000000001</v>
      </c>
      <c r="U21">
        <v>0.22120000000000001</v>
      </c>
      <c r="V21">
        <v>1</v>
      </c>
      <c r="W21" t="s">
        <v>70</v>
      </c>
      <c r="X21" t="s">
        <v>70</v>
      </c>
      <c r="Y21" t="s">
        <v>70</v>
      </c>
      <c r="Z21">
        <v>0.16650000000000001</v>
      </c>
      <c r="AA21" t="s">
        <v>167</v>
      </c>
      <c r="AB21" t="s">
        <v>70</v>
      </c>
      <c r="AC21">
        <v>1.8800000000000001E-2</v>
      </c>
      <c r="AD21" t="s">
        <v>167</v>
      </c>
      <c r="AE21">
        <v>1300.5123000000001</v>
      </c>
      <c r="AF21" t="s">
        <v>232</v>
      </c>
      <c r="AG21" t="s">
        <v>70</v>
      </c>
      <c r="AH21" t="s">
        <v>70</v>
      </c>
      <c r="AI21" t="s">
        <v>70</v>
      </c>
      <c r="AJ21" t="s">
        <v>96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 t="s">
        <v>70</v>
      </c>
      <c r="BE21" t="s">
        <v>70</v>
      </c>
      <c r="BF21">
        <v>0.01</v>
      </c>
      <c r="BG21">
        <v>0.01</v>
      </c>
      <c r="BH21">
        <v>0.01</v>
      </c>
      <c r="BI21">
        <v>127</v>
      </c>
      <c r="BJ21">
        <v>127</v>
      </c>
      <c r="BK21">
        <v>100</v>
      </c>
      <c r="BL21">
        <v>257</v>
      </c>
      <c r="BM21">
        <v>130</v>
      </c>
      <c r="BN21">
        <v>917</v>
      </c>
      <c r="BO21">
        <v>1812</v>
      </c>
      <c r="BP21" t="s">
        <v>71</v>
      </c>
      <c r="BR21">
        <v>0</v>
      </c>
      <c r="BU21" t="s">
        <v>233</v>
      </c>
      <c r="BW21">
        <v>6511</v>
      </c>
    </row>
    <row r="22" spans="1:75">
      <c r="A22" t="s">
        <v>234</v>
      </c>
      <c r="B22">
        <v>2742</v>
      </c>
      <c r="C22">
        <v>4945</v>
      </c>
      <c r="D22" s="9">
        <v>42472.118750000001</v>
      </c>
      <c r="E22" s="9">
        <v>42478.669444444444</v>
      </c>
      <c r="F22" t="s">
        <v>235</v>
      </c>
      <c r="J22" t="s">
        <v>95</v>
      </c>
      <c r="K22" t="s">
        <v>70</v>
      </c>
      <c r="L22" t="s">
        <v>70</v>
      </c>
      <c r="M22">
        <v>35</v>
      </c>
      <c r="N22" t="s">
        <v>70</v>
      </c>
      <c r="O22">
        <v>0.8</v>
      </c>
      <c r="P22">
        <v>2</v>
      </c>
      <c r="Q22">
        <v>224</v>
      </c>
      <c r="R22">
        <v>6</v>
      </c>
      <c r="S22">
        <v>7339</v>
      </c>
      <c r="T22">
        <v>0.53200000000000003</v>
      </c>
      <c r="U22">
        <v>0.53200000000000003</v>
      </c>
      <c r="V22">
        <v>1</v>
      </c>
      <c r="W22" t="s">
        <v>70</v>
      </c>
      <c r="X22" t="s">
        <v>70</v>
      </c>
      <c r="Y22" t="s">
        <v>70</v>
      </c>
      <c r="Z22">
        <v>0.17810000000000001</v>
      </c>
      <c r="AA22">
        <v>0</v>
      </c>
      <c r="AB22" t="s">
        <v>70</v>
      </c>
      <c r="AC22">
        <v>3.04E-2</v>
      </c>
      <c r="AD22">
        <v>0</v>
      </c>
      <c r="AE22">
        <v>1353.3986</v>
      </c>
      <c r="AF22" t="s">
        <v>236</v>
      </c>
      <c r="AG22" t="s">
        <v>70</v>
      </c>
      <c r="AH22" t="s">
        <v>70</v>
      </c>
      <c r="AI22" t="s">
        <v>70</v>
      </c>
      <c r="AJ22" t="s">
        <v>96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 t="s">
        <v>70</v>
      </c>
      <c r="BE22" t="s">
        <v>70</v>
      </c>
      <c r="BF22">
        <v>0.01</v>
      </c>
      <c r="BG22">
        <v>0.01</v>
      </c>
      <c r="BH22">
        <v>0.01</v>
      </c>
      <c r="BI22">
        <v>171</v>
      </c>
      <c r="BJ22">
        <v>191</v>
      </c>
      <c r="BK22">
        <v>100</v>
      </c>
      <c r="BL22">
        <v>194</v>
      </c>
      <c r="BM22">
        <v>194</v>
      </c>
      <c r="BN22">
        <v>914</v>
      </c>
      <c r="BO22">
        <v>1812</v>
      </c>
      <c r="BP22" t="s">
        <v>71</v>
      </c>
      <c r="BR22">
        <v>0</v>
      </c>
      <c r="BU22" t="s">
        <v>237</v>
      </c>
      <c r="BW22">
        <v>6511</v>
      </c>
    </row>
    <row r="23" spans="1:75">
      <c r="A23" t="s">
        <v>238</v>
      </c>
      <c r="B23">
        <v>2743</v>
      </c>
      <c r="C23">
        <v>4946</v>
      </c>
      <c r="D23" s="9">
        <v>42472.118750000001</v>
      </c>
      <c r="E23" s="9">
        <v>42478.679166666669</v>
      </c>
      <c r="F23" t="s">
        <v>235</v>
      </c>
      <c r="J23" t="s">
        <v>95</v>
      </c>
      <c r="K23" t="s">
        <v>70</v>
      </c>
      <c r="L23" t="s">
        <v>70</v>
      </c>
      <c r="M23">
        <v>35</v>
      </c>
      <c r="N23" t="s">
        <v>70</v>
      </c>
      <c r="O23">
        <v>0.8</v>
      </c>
      <c r="P23">
        <v>2</v>
      </c>
      <c r="Q23">
        <v>224</v>
      </c>
      <c r="R23">
        <v>6</v>
      </c>
      <c r="S23">
        <v>7339</v>
      </c>
      <c r="T23">
        <v>0.35830000000000001</v>
      </c>
      <c r="U23">
        <v>0.35830000000000001</v>
      </c>
      <c r="V23">
        <v>1</v>
      </c>
      <c r="W23" t="s">
        <v>70</v>
      </c>
      <c r="X23" t="s">
        <v>70</v>
      </c>
      <c r="Y23" t="s">
        <v>70</v>
      </c>
      <c r="Z23">
        <v>0.18559999999999999</v>
      </c>
      <c r="AA23" t="s">
        <v>167</v>
      </c>
      <c r="AB23" t="s">
        <v>70</v>
      </c>
      <c r="AC23">
        <v>1.84E-2</v>
      </c>
      <c r="AD23" t="s">
        <v>167</v>
      </c>
      <c r="AE23">
        <v>1365.0144</v>
      </c>
      <c r="AF23" t="s">
        <v>239</v>
      </c>
      <c r="AG23" t="s">
        <v>70</v>
      </c>
      <c r="AH23" t="s">
        <v>70</v>
      </c>
      <c r="AI23" t="s">
        <v>70</v>
      </c>
      <c r="AJ23" t="s">
        <v>96</v>
      </c>
      <c r="AK23" t="s">
        <v>70</v>
      </c>
      <c r="AL23" t="s">
        <v>70</v>
      </c>
      <c r="AM23" t="s">
        <v>70</v>
      </c>
      <c r="AN23" t="s">
        <v>70</v>
      </c>
      <c r="AO23" t="s">
        <v>70</v>
      </c>
      <c r="AP23" t="s">
        <v>70</v>
      </c>
      <c r="AQ23" t="s">
        <v>70</v>
      </c>
      <c r="AR23" t="s">
        <v>70</v>
      </c>
      <c r="AS23" t="s">
        <v>70</v>
      </c>
      <c r="AT23" t="s">
        <v>70</v>
      </c>
      <c r="AU23" t="s">
        <v>70</v>
      </c>
      <c r="AV23" t="s">
        <v>70</v>
      </c>
      <c r="AW23" t="s">
        <v>70</v>
      </c>
      <c r="AX23" t="s">
        <v>70</v>
      </c>
      <c r="AY23" t="s">
        <v>70</v>
      </c>
      <c r="AZ23" t="s">
        <v>70</v>
      </c>
      <c r="BA23" t="s">
        <v>70</v>
      </c>
      <c r="BB23" t="s">
        <v>70</v>
      </c>
      <c r="BC23" t="s">
        <v>70</v>
      </c>
      <c r="BD23" t="s">
        <v>70</v>
      </c>
      <c r="BE23" t="s">
        <v>70</v>
      </c>
      <c r="BF23">
        <v>0.01</v>
      </c>
      <c r="BG23">
        <v>0.01</v>
      </c>
      <c r="BH23">
        <v>0.01</v>
      </c>
      <c r="BI23">
        <v>190</v>
      </c>
      <c r="BJ23">
        <v>132</v>
      </c>
      <c r="BK23">
        <v>100</v>
      </c>
      <c r="BL23">
        <v>195</v>
      </c>
      <c r="BM23">
        <v>62</v>
      </c>
      <c r="BN23">
        <v>881</v>
      </c>
      <c r="BO23">
        <v>1812</v>
      </c>
      <c r="BP23" t="s">
        <v>71</v>
      </c>
      <c r="BR23">
        <v>0</v>
      </c>
      <c r="BU23" t="s">
        <v>240</v>
      </c>
      <c r="BW23">
        <v>6511</v>
      </c>
    </row>
    <row r="24" spans="1:75">
      <c r="A24" t="s">
        <v>241</v>
      </c>
      <c r="B24">
        <v>2744</v>
      </c>
      <c r="C24">
        <v>4947</v>
      </c>
      <c r="D24" s="9">
        <v>42472.118750000001</v>
      </c>
      <c r="E24" s="9">
        <v>42478.688194444447</v>
      </c>
      <c r="F24" t="s">
        <v>235</v>
      </c>
      <c r="J24" t="s">
        <v>95</v>
      </c>
      <c r="K24" t="s">
        <v>70</v>
      </c>
      <c r="L24" t="s">
        <v>70</v>
      </c>
      <c r="M24">
        <v>35</v>
      </c>
      <c r="N24" t="s">
        <v>70</v>
      </c>
      <c r="O24">
        <v>0.8</v>
      </c>
      <c r="P24">
        <v>2</v>
      </c>
      <c r="Q24">
        <v>224</v>
      </c>
      <c r="R24">
        <v>6</v>
      </c>
      <c r="S24">
        <v>7339</v>
      </c>
      <c r="T24">
        <v>0.66300000000000003</v>
      </c>
      <c r="U24">
        <v>0.66279999999999994</v>
      </c>
      <c r="V24">
        <v>0.99970000000000003</v>
      </c>
      <c r="W24" t="s">
        <v>70</v>
      </c>
      <c r="X24" t="s">
        <v>70</v>
      </c>
      <c r="Y24" t="s">
        <v>70</v>
      </c>
      <c r="Z24">
        <v>0.16650000000000001</v>
      </c>
      <c r="AA24" t="s">
        <v>167</v>
      </c>
      <c r="AB24" t="s">
        <v>70</v>
      </c>
      <c r="AC24">
        <v>2.2499999999999999E-2</v>
      </c>
      <c r="AD24" t="s">
        <v>167</v>
      </c>
      <c r="AE24">
        <v>1355.4485</v>
      </c>
      <c r="AF24" t="s">
        <v>242</v>
      </c>
      <c r="AG24" t="s">
        <v>70</v>
      </c>
      <c r="AH24" t="s">
        <v>70</v>
      </c>
      <c r="AI24" t="s">
        <v>70</v>
      </c>
      <c r="AJ24" t="s">
        <v>96</v>
      </c>
      <c r="AK24" t="s">
        <v>70</v>
      </c>
      <c r="AL24" t="s">
        <v>70</v>
      </c>
      <c r="AM24" t="s">
        <v>70</v>
      </c>
      <c r="AN24" t="s">
        <v>70</v>
      </c>
      <c r="AO24" t="s">
        <v>70</v>
      </c>
      <c r="AP24" t="s">
        <v>70</v>
      </c>
      <c r="AQ24" t="s">
        <v>70</v>
      </c>
      <c r="AR24" t="s">
        <v>70</v>
      </c>
      <c r="AS24" t="s">
        <v>70</v>
      </c>
      <c r="AT24" t="s">
        <v>70</v>
      </c>
      <c r="AU24" t="s">
        <v>70</v>
      </c>
      <c r="AV24" t="s">
        <v>70</v>
      </c>
      <c r="AW24" t="s">
        <v>70</v>
      </c>
      <c r="AX24" t="s">
        <v>70</v>
      </c>
      <c r="AY24" t="s">
        <v>70</v>
      </c>
      <c r="AZ24" t="s">
        <v>70</v>
      </c>
      <c r="BA24" t="s">
        <v>70</v>
      </c>
      <c r="BB24" t="s">
        <v>70</v>
      </c>
      <c r="BC24" t="s">
        <v>70</v>
      </c>
      <c r="BD24" t="s">
        <v>70</v>
      </c>
      <c r="BE24" t="s">
        <v>70</v>
      </c>
      <c r="BF24">
        <v>0.01</v>
      </c>
      <c r="BG24">
        <v>0.01</v>
      </c>
      <c r="BH24">
        <v>0.01</v>
      </c>
      <c r="BI24">
        <v>191</v>
      </c>
      <c r="BJ24">
        <v>191</v>
      </c>
      <c r="BK24">
        <v>100</v>
      </c>
      <c r="BL24">
        <v>194</v>
      </c>
      <c r="BM24">
        <v>194</v>
      </c>
      <c r="BN24">
        <v>912</v>
      </c>
      <c r="BO24">
        <v>1812</v>
      </c>
      <c r="BP24" t="s">
        <v>71</v>
      </c>
      <c r="BR24">
        <v>0</v>
      </c>
      <c r="BU24" t="s">
        <v>243</v>
      </c>
      <c r="BW24">
        <v>6511</v>
      </c>
    </row>
    <row r="25" spans="1:75">
      <c r="A25" t="s">
        <v>244</v>
      </c>
      <c r="B25">
        <v>2745</v>
      </c>
      <c r="C25">
        <v>4948</v>
      </c>
      <c r="D25" s="9">
        <v>42472.118750000001</v>
      </c>
      <c r="E25" s="9">
        <v>42478.697916666664</v>
      </c>
      <c r="F25" t="s">
        <v>235</v>
      </c>
      <c r="J25" t="s">
        <v>95</v>
      </c>
      <c r="K25" t="s">
        <v>70</v>
      </c>
      <c r="L25" t="s">
        <v>70</v>
      </c>
      <c r="M25">
        <v>35</v>
      </c>
      <c r="N25" t="s">
        <v>70</v>
      </c>
      <c r="O25">
        <v>0.8</v>
      </c>
      <c r="P25">
        <v>2</v>
      </c>
      <c r="Q25">
        <v>224</v>
      </c>
      <c r="R25">
        <v>6</v>
      </c>
      <c r="S25">
        <v>7339</v>
      </c>
      <c r="T25">
        <v>0.19159999999999999</v>
      </c>
      <c r="U25">
        <v>0.19159999999999999</v>
      </c>
      <c r="V25">
        <v>0.99990000000000001</v>
      </c>
      <c r="W25" t="s">
        <v>70</v>
      </c>
      <c r="X25" t="s">
        <v>70</v>
      </c>
      <c r="Y25" t="s">
        <v>70</v>
      </c>
      <c r="Z25">
        <v>0.16869999999999999</v>
      </c>
      <c r="AA25" t="s">
        <v>167</v>
      </c>
      <c r="AB25" t="s">
        <v>70</v>
      </c>
      <c r="AC25">
        <v>1.4999999999999999E-2</v>
      </c>
      <c r="AD25" t="s">
        <v>167</v>
      </c>
      <c r="AE25">
        <v>1346.8390999999999</v>
      </c>
      <c r="AF25" t="s">
        <v>245</v>
      </c>
      <c r="AG25" t="s">
        <v>70</v>
      </c>
      <c r="AH25" t="s">
        <v>70</v>
      </c>
      <c r="AI25" t="s">
        <v>70</v>
      </c>
      <c r="AJ25" t="s">
        <v>96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 t="s">
        <v>70</v>
      </c>
      <c r="BE25" t="s">
        <v>70</v>
      </c>
      <c r="BF25">
        <v>0.01</v>
      </c>
      <c r="BG25">
        <v>0.01</v>
      </c>
      <c r="BH25">
        <v>0.01</v>
      </c>
      <c r="BI25">
        <v>191</v>
      </c>
      <c r="BJ25">
        <v>191</v>
      </c>
      <c r="BK25">
        <v>100</v>
      </c>
      <c r="BL25">
        <v>194</v>
      </c>
      <c r="BM25">
        <v>194</v>
      </c>
      <c r="BN25">
        <v>897</v>
      </c>
      <c r="BO25">
        <v>1812</v>
      </c>
      <c r="BP25" t="s">
        <v>71</v>
      </c>
      <c r="BR25">
        <v>0</v>
      </c>
      <c r="BU25" t="s">
        <v>246</v>
      </c>
      <c r="BW25">
        <v>6511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8"/>
  <sheetViews>
    <sheetView topLeftCell="A29" zoomScale="85" zoomScaleNormal="85" workbookViewId="0">
      <selection activeCell="A140" sqref="A140:XFD140"/>
    </sheetView>
  </sheetViews>
  <sheetFormatPr defaultColWidth="9" defaultRowHeight="14.25"/>
  <cols>
    <col min="1" max="1" width="40.375" style="94" customWidth="1"/>
    <col min="2" max="21" width="9" style="94"/>
    <col min="22" max="22" width="12" style="94" customWidth="1"/>
    <col min="23" max="23" width="14.625" style="94" customWidth="1"/>
    <col min="24" max="16384" width="9" style="94"/>
  </cols>
  <sheetData>
    <row r="1" spans="1:70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  <c r="F1" s="93" t="s">
        <v>5</v>
      </c>
      <c r="G1" s="93" t="s">
        <v>6</v>
      </c>
      <c r="H1" s="93" t="s">
        <v>7</v>
      </c>
      <c r="I1" s="93" t="s">
        <v>8</v>
      </c>
      <c r="J1" s="93" t="s">
        <v>9</v>
      </c>
      <c r="K1" s="93" t="s">
        <v>10</v>
      </c>
      <c r="L1" s="93" t="s">
        <v>11</v>
      </c>
      <c r="M1" s="93" t="s">
        <v>12</v>
      </c>
      <c r="N1" s="93" t="s">
        <v>13</v>
      </c>
      <c r="O1" s="93" t="s">
        <v>14</v>
      </c>
      <c r="P1" s="93" t="s">
        <v>15</v>
      </c>
      <c r="Q1" s="93" t="s">
        <v>16</v>
      </c>
      <c r="R1" s="93" t="s">
        <v>17</v>
      </c>
      <c r="S1" s="93" t="s">
        <v>18</v>
      </c>
      <c r="T1" s="93" t="s">
        <v>19</v>
      </c>
      <c r="U1" s="93" t="s">
        <v>20</v>
      </c>
      <c r="V1" s="93" t="s">
        <v>21</v>
      </c>
      <c r="W1" s="93" t="s">
        <v>22</v>
      </c>
      <c r="X1" s="93" t="s">
        <v>23</v>
      </c>
      <c r="Y1" s="93" t="s">
        <v>24</v>
      </c>
      <c r="Z1" s="93" t="s">
        <v>25</v>
      </c>
      <c r="AA1" s="93" t="s">
        <v>26</v>
      </c>
      <c r="AB1" s="93" t="s">
        <v>27</v>
      </c>
      <c r="AC1" s="93" t="s">
        <v>28</v>
      </c>
      <c r="AD1" s="93" t="s">
        <v>29</v>
      </c>
      <c r="AE1" s="93" t="s">
        <v>30</v>
      </c>
      <c r="AF1" s="93" t="s">
        <v>31</v>
      </c>
      <c r="AG1" s="93" t="s">
        <v>32</v>
      </c>
      <c r="AH1" s="93" t="s">
        <v>33</v>
      </c>
      <c r="AI1" s="93" t="s">
        <v>34</v>
      </c>
      <c r="AJ1" s="93" t="s">
        <v>35</v>
      </c>
      <c r="AK1" s="93" t="s">
        <v>36</v>
      </c>
      <c r="AL1" s="93" t="s">
        <v>37</v>
      </c>
      <c r="AM1" s="93" t="s">
        <v>38</v>
      </c>
      <c r="AN1" s="93" t="s">
        <v>39</v>
      </c>
      <c r="AO1" s="93" t="s">
        <v>40</v>
      </c>
      <c r="AP1" s="93" t="s">
        <v>41</v>
      </c>
      <c r="AQ1" s="93" t="s">
        <v>42</v>
      </c>
      <c r="AR1" s="93" t="s">
        <v>43</v>
      </c>
      <c r="AS1" s="93" t="s">
        <v>44</v>
      </c>
      <c r="AT1" s="93" t="s">
        <v>45</v>
      </c>
      <c r="AU1" s="93" t="s">
        <v>46</v>
      </c>
      <c r="AV1" s="93" t="s">
        <v>47</v>
      </c>
      <c r="AW1" s="93" t="s">
        <v>48</v>
      </c>
      <c r="AX1" s="93" t="s">
        <v>49</v>
      </c>
      <c r="AY1" s="93" t="s">
        <v>50</v>
      </c>
      <c r="AZ1" s="93" t="s">
        <v>51</v>
      </c>
      <c r="BA1" s="93" t="s">
        <v>52</v>
      </c>
      <c r="BB1" s="93" t="s">
        <v>53</v>
      </c>
      <c r="BC1" s="93" t="s">
        <v>54</v>
      </c>
      <c r="BD1" s="93" t="s">
        <v>55</v>
      </c>
      <c r="BE1" s="93" t="s">
        <v>56</v>
      </c>
      <c r="BF1" s="93" t="s">
        <v>57</v>
      </c>
      <c r="BG1" s="93" t="s">
        <v>58</v>
      </c>
      <c r="BH1" s="93" t="s">
        <v>59</v>
      </c>
      <c r="BI1" s="93" t="s">
        <v>60</v>
      </c>
      <c r="BJ1" s="93" t="s">
        <v>61</v>
      </c>
      <c r="BK1" s="93" t="s">
        <v>62</v>
      </c>
      <c r="BL1" s="93" t="s">
        <v>63</v>
      </c>
      <c r="BM1" s="93" t="s">
        <v>64</v>
      </c>
      <c r="BN1" s="93" t="s">
        <v>65</v>
      </c>
      <c r="BO1" s="93" t="s">
        <v>66</v>
      </c>
      <c r="BP1" s="93" t="s">
        <v>67</v>
      </c>
      <c r="BQ1" s="93" t="s">
        <v>68</v>
      </c>
      <c r="BR1" s="93" t="s">
        <v>69</v>
      </c>
    </row>
    <row r="2" spans="1:70" s="99" customFormat="1">
      <c r="A2" s="307" t="s">
        <v>171</v>
      </c>
      <c r="B2" s="307">
        <v>2722</v>
      </c>
      <c r="C2" s="307">
        <v>4922</v>
      </c>
      <c r="D2" s="308">
        <v>42470.640972222223</v>
      </c>
      <c r="E2" s="307" t="s">
        <v>172</v>
      </c>
      <c r="F2" s="307"/>
      <c r="G2" s="307"/>
      <c r="H2" s="307"/>
      <c r="I2" s="307" t="s">
        <v>95</v>
      </c>
      <c r="J2" s="307">
        <v>0.8</v>
      </c>
      <c r="K2" s="307">
        <v>1</v>
      </c>
      <c r="L2" s="307">
        <v>140</v>
      </c>
      <c r="M2" s="307">
        <v>6</v>
      </c>
      <c r="N2" s="307">
        <v>4587</v>
      </c>
      <c r="O2" s="307">
        <v>3.5632999999999999</v>
      </c>
      <c r="P2" s="307">
        <v>5.7000000000000002E-2</v>
      </c>
      <c r="Q2" s="307">
        <v>1.6E-2</v>
      </c>
      <c r="R2" s="307">
        <v>3.0870000000000002</v>
      </c>
      <c r="S2" s="307">
        <v>3.8289</v>
      </c>
      <c r="T2" s="307">
        <v>2.0074000000000001</v>
      </c>
      <c r="U2" s="307">
        <v>4.7800000000000002E-2</v>
      </c>
      <c r="V2" s="307">
        <v>0.50149999999999995</v>
      </c>
      <c r="W2" s="307">
        <v>0.16769999999999999</v>
      </c>
      <c r="X2" s="307">
        <v>1.8700000000000001E-2</v>
      </c>
      <c r="Y2" s="307">
        <v>0.1666</v>
      </c>
      <c r="Z2" s="307">
        <v>-2.3754</v>
      </c>
      <c r="AA2" s="307">
        <v>929.07870000000003</v>
      </c>
      <c r="AB2" s="307" t="s">
        <v>70</v>
      </c>
      <c r="AC2" s="307" t="s">
        <v>70</v>
      </c>
      <c r="AD2" s="307" t="s">
        <v>70</v>
      </c>
      <c r="AE2" s="307" t="s">
        <v>96</v>
      </c>
      <c r="AF2" s="307">
        <v>3.504</v>
      </c>
      <c r="AG2" s="307">
        <v>5.11E-2</v>
      </c>
      <c r="AH2" s="307">
        <v>1.46E-2</v>
      </c>
      <c r="AI2" s="307">
        <v>2.9636999999999998</v>
      </c>
      <c r="AJ2" s="307">
        <v>58.023699999999998</v>
      </c>
      <c r="AK2" s="307">
        <v>0.4229</v>
      </c>
      <c r="AL2" s="307">
        <v>3.4500000000000003E-2</v>
      </c>
      <c r="AM2" s="307">
        <v>2.3300999999999998</v>
      </c>
      <c r="AN2" s="307">
        <v>1.2681</v>
      </c>
      <c r="AO2" s="307">
        <v>2.1676000000000002</v>
      </c>
      <c r="AP2" s="307">
        <v>2.7486999999999999</v>
      </c>
      <c r="AQ2" s="307">
        <v>2.2761</v>
      </c>
      <c r="AR2" s="307">
        <v>-1.1868000000000001</v>
      </c>
      <c r="AS2" s="307">
        <v>1.7277</v>
      </c>
      <c r="AT2" s="307">
        <v>0.55230000000000001</v>
      </c>
      <c r="AU2" s="307">
        <v>0.78790000000000004</v>
      </c>
      <c r="AV2" s="307">
        <v>-0.29520000000000002</v>
      </c>
      <c r="AW2" s="307">
        <v>2.6168</v>
      </c>
      <c r="AX2" s="307">
        <v>-1.7894000000000001</v>
      </c>
      <c r="AY2" s="307">
        <v>-1.3525</v>
      </c>
      <c r="AZ2" s="307">
        <v>0.38629999999999998</v>
      </c>
      <c r="BA2" s="307">
        <v>0.01</v>
      </c>
      <c r="BB2" s="307">
        <v>0.01</v>
      </c>
      <c r="BC2" s="307">
        <v>0.01</v>
      </c>
      <c r="BD2" s="307">
        <v>192</v>
      </c>
      <c r="BE2" s="307">
        <v>182</v>
      </c>
      <c r="BF2" s="307">
        <v>299</v>
      </c>
      <c r="BG2" s="307">
        <v>326</v>
      </c>
      <c r="BH2" s="307">
        <v>104</v>
      </c>
      <c r="BI2" s="307">
        <v>1125</v>
      </c>
      <c r="BJ2" s="307">
        <v>1702</v>
      </c>
      <c r="BK2" s="307" t="s">
        <v>71</v>
      </c>
      <c r="BL2" s="307" t="s">
        <v>71</v>
      </c>
      <c r="BM2" s="307">
        <v>0</v>
      </c>
      <c r="BN2" s="307"/>
      <c r="BO2" s="307"/>
      <c r="BP2" s="307" t="s">
        <v>696</v>
      </c>
      <c r="BQ2" s="307" t="s">
        <v>697</v>
      </c>
      <c r="BR2" s="307">
        <v>6511</v>
      </c>
    </row>
    <row r="3" spans="1:70" s="95" customFormat="1">
      <c r="A3" s="5" t="s">
        <v>175</v>
      </c>
      <c r="B3" s="5">
        <v>2723</v>
      </c>
      <c r="C3" s="5">
        <v>4923</v>
      </c>
      <c r="D3" s="306">
        <v>42470.640972222223</v>
      </c>
      <c r="E3" s="5" t="s">
        <v>172</v>
      </c>
      <c r="F3" s="5"/>
      <c r="G3" s="5"/>
      <c r="H3" s="5"/>
      <c r="I3" s="5" t="s">
        <v>95</v>
      </c>
      <c r="J3" s="5">
        <v>0.8</v>
      </c>
      <c r="K3" s="5">
        <v>1</v>
      </c>
      <c r="L3" s="5">
        <v>140</v>
      </c>
      <c r="M3" s="5">
        <v>6</v>
      </c>
      <c r="N3" s="5">
        <v>4587</v>
      </c>
      <c r="O3" s="5">
        <v>4.2492000000000001</v>
      </c>
      <c r="P3" s="5">
        <v>6.5000000000000002E-2</v>
      </c>
      <c r="Q3" s="5">
        <v>1.5299999999999999E-2</v>
      </c>
      <c r="R3" s="5">
        <v>3.177</v>
      </c>
      <c r="S3" s="5">
        <v>3.4089</v>
      </c>
      <c r="T3" s="5">
        <v>1.87</v>
      </c>
      <c r="U3" s="5">
        <v>4.3299999999999998E-2</v>
      </c>
      <c r="V3" s="5">
        <v>0.53639999999999999</v>
      </c>
      <c r="W3" s="5">
        <v>0.18729999999999999</v>
      </c>
      <c r="X3" s="5">
        <v>1.78E-2</v>
      </c>
      <c r="Y3" s="5">
        <v>0.1883</v>
      </c>
      <c r="Z3" s="5">
        <v>3.6375000000000002</v>
      </c>
      <c r="AA3" s="5">
        <v>893.41120000000001</v>
      </c>
      <c r="AB3" s="5" t="s">
        <v>70</v>
      </c>
      <c r="AC3" s="5" t="s">
        <v>70</v>
      </c>
      <c r="AD3" s="5" t="s">
        <v>70</v>
      </c>
      <c r="AE3" s="5" t="s">
        <v>96</v>
      </c>
      <c r="AF3" s="5">
        <v>4.1839000000000004</v>
      </c>
      <c r="AG3" s="5">
        <v>5.8299999999999998E-2</v>
      </c>
      <c r="AH3" s="5">
        <v>1.3899999999999999E-2</v>
      </c>
      <c r="AI3" s="5">
        <v>3.9331</v>
      </c>
      <c r="AJ3" s="5">
        <v>67.504199999999997</v>
      </c>
      <c r="AK3" s="5">
        <v>0.47</v>
      </c>
      <c r="AL3" s="5">
        <v>2.9600000000000001E-2</v>
      </c>
      <c r="AM3" s="5">
        <v>2.0979000000000001</v>
      </c>
      <c r="AN3" s="5">
        <v>1.2476</v>
      </c>
      <c r="AO3" s="5">
        <v>1.8882000000000001</v>
      </c>
      <c r="AP3" s="5">
        <v>2.3557000000000001</v>
      </c>
      <c r="AQ3" s="5">
        <v>2.2147999999999999</v>
      </c>
      <c r="AR3" s="5">
        <v>1.6851</v>
      </c>
      <c r="AS3" s="5">
        <v>-0.83169999999999999</v>
      </c>
      <c r="AT3" s="5">
        <v>0.18390000000000001</v>
      </c>
      <c r="AU3" s="5">
        <v>0.95740000000000003</v>
      </c>
      <c r="AV3" s="5">
        <v>1.6286</v>
      </c>
      <c r="AW3" s="5">
        <v>-1.4073</v>
      </c>
      <c r="AX3" s="5">
        <v>0.43369999999999997</v>
      </c>
      <c r="AY3" s="5">
        <v>1.2685</v>
      </c>
      <c r="AZ3" s="5">
        <v>1.7628999999999999</v>
      </c>
      <c r="BA3" s="5">
        <v>0.01</v>
      </c>
      <c r="BB3" s="5">
        <v>0.01</v>
      </c>
      <c r="BC3" s="5">
        <v>0.01</v>
      </c>
      <c r="BD3" s="5">
        <v>195</v>
      </c>
      <c r="BE3" s="5">
        <v>192</v>
      </c>
      <c r="BF3" s="5">
        <v>299</v>
      </c>
      <c r="BG3" s="5">
        <v>202</v>
      </c>
      <c r="BH3" s="5">
        <v>287</v>
      </c>
      <c r="BI3" s="5">
        <v>1132</v>
      </c>
      <c r="BJ3" s="5">
        <v>1702</v>
      </c>
      <c r="BK3" s="5" t="s">
        <v>71</v>
      </c>
      <c r="BL3" s="5" t="s">
        <v>71</v>
      </c>
      <c r="BM3" s="5">
        <v>0</v>
      </c>
      <c r="BN3" s="5"/>
      <c r="BO3" s="5"/>
      <c r="BP3" s="5" t="s">
        <v>698</v>
      </c>
      <c r="BQ3" s="5" t="s">
        <v>697</v>
      </c>
      <c r="BR3" s="5">
        <v>6511</v>
      </c>
    </row>
    <row r="4" spans="1:70">
      <c r="A4" s="311" t="s">
        <v>178</v>
      </c>
      <c r="B4" s="311">
        <v>2724</v>
      </c>
      <c r="C4" s="311">
        <v>4926</v>
      </c>
      <c r="D4" s="312">
        <v>42470.640972222223</v>
      </c>
      <c r="E4" s="311" t="s">
        <v>172</v>
      </c>
      <c r="F4" s="311"/>
      <c r="G4" s="311"/>
      <c r="H4" s="311"/>
      <c r="I4" s="311" t="s">
        <v>95</v>
      </c>
      <c r="J4" s="311">
        <v>0.8</v>
      </c>
      <c r="K4" s="311">
        <v>1</v>
      </c>
      <c r="L4" s="311">
        <v>140</v>
      </c>
      <c r="M4" s="311">
        <v>6</v>
      </c>
      <c r="N4" s="311">
        <v>4587</v>
      </c>
      <c r="O4" s="311">
        <v>3.6657999999999999</v>
      </c>
      <c r="P4" s="311">
        <v>0.05</v>
      </c>
      <c r="Q4" s="311">
        <v>1.3599999999999999E-2</v>
      </c>
      <c r="R4" s="311">
        <v>2.7279</v>
      </c>
      <c r="S4" s="311">
        <v>3.7437</v>
      </c>
      <c r="T4" s="311">
        <v>1.6348</v>
      </c>
      <c r="U4" s="311">
        <v>5.1499999999999997E-2</v>
      </c>
      <c r="V4" s="311">
        <v>0.61280000000000001</v>
      </c>
      <c r="W4" s="311">
        <v>0.2303</v>
      </c>
      <c r="X4" s="311">
        <v>1.8599999999999998E-2</v>
      </c>
      <c r="Y4" s="311">
        <v>0.23250000000000001</v>
      </c>
      <c r="Z4" s="311">
        <v>9.9238</v>
      </c>
      <c r="AA4" s="311">
        <v>934.40830000000005</v>
      </c>
      <c r="AB4" s="311" t="s">
        <v>70</v>
      </c>
      <c r="AC4" s="311" t="s">
        <v>70</v>
      </c>
      <c r="AD4" s="311" t="s">
        <v>70</v>
      </c>
      <c r="AE4" s="311" t="s">
        <v>96</v>
      </c>
      <c r="AF4" s="311">
        <v>3.6080000000000001</v>
      </c>
      <c r="AG4" s="311">
        <v>4.5900000000000003E-2</v>
      </c>
      <c r="AH4" s="311">
        <v>1.2699999999999999E-2</v>
      </c>
      <c r="AI4" s="311">
        <v>2.4746999999999999</v>
      </c>
      <c r="AJ4" s="311">
        <v>53.918999999999997</v>
      </c>
      <c r="AK4" s="311">
        <v>0.34300000000000003</v>
      </c>
      <c r="AL4" s="311">
        <v>3.7100000000000001E-2</v>
      </c>
      <c r="AM4" s="311">
        <v>2.8786999999999998</v>
      </c>
      <c r="AN4" s="311">
        <v>1.4602999999999999</v>
      </c>
      <c r="AO4" s="311">
        <v>2.3573</v>
      </c>
      <c r="AP4" s="311">
        <v>3.4424000000000001</v>
      </c>
      <c r="AQ4" s="311">
        <v>3.2847</v>
      </c>
      <c r="AR4" s="311">
        <v>2.0423</v>
      </c>
      <c r="AS4" s="311">
        <v>1.1709000000000001</v>
      </c>
      <c r="AT4" s="311">
        <v>-0.12139999999999999</v>
      </c>
      <c r="AU4" s="311">
        <v>1.3128</v>
      </c>
      <c r="AV4" s="311">
        <v>-2.0363000000000002</v>
      </c>
      <c r="AW4" s="311">
        <v>2.4453999999999998</v>
      </c>
      <c r="AX4" s="311">
        <v>-1.0589999999999999</v>
      </c>
      <c r="AY4" s="311">
        <v>2.0861999999999998</v>
      </c>
      <c r="AZ4" s="311">
        <v>2.3056000000000001</v>
      </c>
      <c r="BA4" s="311">
        <v>0.01</v>
      </c>
      <c r="BB4" s="311">
        <v>0.01</v>
      </c>
      <c r="BC4" s="311">
        <v>0.01</v>
      </c>
      <c r="BD4" s="311">
        <v>194</v>
      </c>
      <c r="BE4" s="311">
        <v>198</v>
      </c>
      <c r="BF4" s="311">
        <v>299</v>
      </c>
      <c r="BG4" s="311">
        <v>185</v>
      </c>
      <c r="BH4" s="311">
        <v>201</v>
      </c>
      <c r="BI4" s="311">
        <v>1153</v>
      </c>
      <c r="BJ4" s="311">
        <v>1702</v>
      </c>
      <c r="BK4" s="311" t="s">
        <v>71</v>
      </c>
      <c r="BL4" s="311" t="s">
        <v>71</v>
      </c>
      <c r="BM4" s="311">
        <v>0</v>
      </c>
      <c r="BN4" s="311"/>
      <c r="BO4" s="311"/>
      <c r="BP4" s="311" t="s">
        <v>703</v>
      </c>
      <c r="BQ4" s="311" t="s">
        <v>697</v>
      </c>
      <c r="BR4" s="311">
        <v>6511</v>
      </c>
    </row>
    <row r="5" spans="1:70">
      <c r="A5" s="311" t="s">
        <v>181</v>
      </c>
      <c r="B5" s="311">
        <v>2725</v>
      </c>
      <c r="C5" s="311">
        <v>4927</v>
      </c>
      <c r="D5" s="312">
        <v>42470.640972222223</v>
      </c>
      <c r="E5" s="311" t="s">
        <v>172</v>
      </c>
      <c r="F5" s="311"/>
      <c r="G5" s="311"/>
      <c r="H5" s="311"/>
      <c r="I5" s="311" t="s">
        <v>95</v>
      </c>
      <c r="J5" s="311">
        <v>0.8</v>
      </c>
      <c r="K5" s="311">
        <v>1</v>
      </c>
      <c r="L5" s="311">
        <v>140</v>
      </c>
      <c r="M5" s="311">
        <v>6</v>
      </c>
      <c r="N5" s="311">
        <v>4587</v>
      </c>
      <c r="O5" s="311">
        <v>3.6356000000000002</v>
      </c>
      <c r="P5" s="311">
        <v>7.3499999999999996E-2</v>
      </c>
      <c r="Q5" s="311">
        <v>2.0199999999999999E-2</v>
      </c>
      <c r="R5" s="311">
        <v>12.9276</v>
      </c>
      <c r="S5" s="311">
        <v>2.9731999999999998</v>
      </c>
      <c r="T5" s="311">
        <v>1.6554</v>
      </c>
      <c r="U5" s="311">
        <v>4.6100000000000002E-2</v>
      </c>
      <c r="V5" s="311">
        <v>0.60799999999999998</v>
      </c>
      <c r="W5" s="311">
        <v>0.25280000000000002</v>
      </c>
      <c r="X5" s="311">
        <v>1.6199999999999999E-2</v>
      </c>
      <c r="Y5" s="311">
        <v>0.251</v>
      </c>
      <c r="Z5" s="311">
        <v>7.0540000000000003</v>
      </c>
      <c r="AA5" s="311">
        <v>916.9162</v>
      </c>
      <c r="AB5" s="311" t="s">
        <v>70</v>
      </c>
      <c r="AC5" s="311" t="s">
        <v>70</v>
      </c>
      <c r="AD5" s="311" t="s">
        <v>70</v>
      </c>
      <c r="AE5" s="311" t="s">
        <v>96</v>
      </c>
      <c r="AF5" s="311">
        <v>3.5762999999999998</v>
      </c>
      <c r="AG5" s="311">
        <v>6.7400000000000002E-2</v>
      </c>
      <c r="AH5" s="311">
        <v>1.89E-2</v>
      </c>
      <c r="AI5" s="311">
        <v>3.8119000000000001</v>
      </c>
      <c r="AJ5" s="311">
        <v>56.517099999999999</v>
      </c>
      <c r="AK5" s="311">
        <v>0.53290000000000004</v>
      </c>
      <c r="AL5" s="311">
        <v>3.5400000000000001E-2</v>
      </c>
      <c r="AM5" s="311">
        <v>1.841</v>
      </c>
      <c r="AN5" s="311">
        <v>1.462</v>
      </c>
      <c r="AO5" s="311">
        <v>1.5915999999999999</v>
      </c>
      <c r="AP5" s="311">
        <v>2.3269000000000002</v>
      </c>
      <c r="AQ5" s="311">
        <v>1.8904000000000001</v>
      </c>
      <c r="AR5" s="311">
        <v>-1.5788</v>
      </c>
      <c r="AS5" s="311">
        <v>-9.4E-2</v>
      </c>
      <c r="AT5" s="311">
        <v>0.17810000000000001</v>
      </c>
      <c r="AU5" s="311">
        <v>0.23780000000000001</v>
      </c>
      <c r="AV5" s="311">
        <v>0.34350000000000003</v>
      </c>
      <c r="AW5" s="311">
        <v>2.2890999999999999</v>
      </c>
      <c r="AX5" s="311">
        <v>-0.14099999999999999</v>
      </c>
      <c r="AY5" s="311">
        <v>1.8663000000000001</v>
      </c>
      <c r="AZ5" s="311">
        <v>-0.26540000000000002</v>
      </c>
      <c r="BA5" s="311">
        <v>0.01</v>
      </c>
      <c r="BB5" s="311">
        <v>0.01</v>
      </c>
      <c r="BC5" s="311">
        <v>0.01</v>
      </c>
      <c r="BD5" s="311">
        <v>167</v>
      </c>
      <c r="BE5" s="311">
        <v>211</v>
      </c>
      <c r="BF5" s="311">
        <v>299</v>
      </c>
      <c r="BG5" s="311">
        <v>178</v>
      </c>
      <c r="BH5" s="311">
        <v>167</v>
      </c>
      <c r="BI5" s="311">
        <v>1134</v>
      </c>
      <c r="BJ5" s="311">
        <v>1702</v>
      </c>
      <c r="BK5" s="311" t="s">
        <v>71</v>
      </c>
      <c r="BL5" s="311" t="s">
        <v>71</v>
      </c>
      <c r="BM5" s="311">
        <v>0</v>
      </c>
      <c r="BN5" s="311"/>
      <c r="BO5" s="311"/>
      <c r="BP5" s="311" t="s">
        <v>704</v>
      </c>
      <c r="BQ5" s="311" t="s">
        <v>697</v>
      </c>
      <c r="BR5" s="311">
        <v>6511</v>
      </c>
    </row>
    <row r="6" spans="1:70">
      <c r="A6" s="311" t="s">
        <v>184</v>
      </c>
      <c r="B6" s="311">
        <v>2726</v>
      </c>
      <c r="C6" s="311">
        <v>4962</v>
      </c>
      <c r="D6" s="312">
        <v>42470.640972222223</v>
      </c>
      <c r="E6" s="311" t="s">
        <v>172</v>
      </c>
      <c r="F6" s="311"/>
      <c r="G6" s="311"/>
      <c r="H6" s="311"/>
      <c r="I6" s="311" t="s">
        <v>95</v>
      </c>
      <c r="J6" s="311">
        <v>0.8</v>
      </c>
      <c r="K6" s="311">
        <v>1</v>
      </c>
      <c r="L6" s="311">
        <v>140</v>
      </c>
      <c r="M6" s="311">
        <v>6</v>
      </c>
      <c r="N6" s="311">
        <v>4587</v>
      </c>
      <c r="O6" s="311">
        <v>3.5918999999999999</v>
      </c>
      <c r="P6" s="311">
        <v>4.3099999999999999E-2</v>
      </c>
      <c r="Q6" s="311">
        <v>1.2E-2</v>
      </c>
      <c r="R6" s="311">
        <v>2.9232999999999998</v>
      </c>
      <c r="S6" s="311">
        <v>3.5478000000000001</v>
      </c>
      <c r="T6" s="311">
        <v>1.6418999999999999</v>
      </c>
      <c r="U6" s="311">
        <v>4.8899999999999999E-2</v>
      </c>
      <c r="V6" s="311">
        <v>0.60840000000000005</v>
      </c>
      <c r="W6" s="311">
        <v>0.17730000000000001</v>
      </c>
      <c r="X6" s="311">
        <v>1.5900000000000001E-2</v>
      </c>
      <c r="Y6" s="311">
        <v>0.17460000000000001</v>
      </c>
      <c r="Z6" s="311">
        <v>-7.8417000000000003</v>
      </c>
      <c r="AA6" s="311">
        <v>929.76189999999997</v>
      </c>
      <c r="AB6" s="311" t="s">
        <v>70</v>
      </c>
      <c r="AC6" s="311" t="s">
        <v>70</v>
      </c>
      <c r="AD6" s="311" t="s">
        <v>70</v>
      </c>
      <c r="AE6" s="311" t="s">
        <v>96</v>
      </c>
      <c r="AF6" s="311">
        <v>3.5345</v>
      </c>
      <c r="AG6" s="311">
        <v>3.9E-2</v>
      </c>
      <c r="AH6" s="311">
        <v>1.0999999999999999E-2</v>
      </c>
      <c r="AI6" s="311">
        <v>2.1179000000000001</v>
      </c>
      <c r="AJ6" s="311">
        <v>54.264499999999998</v>
      </c>
      <c r="AK6" s="311">
        <v>0.29959999999999998</v>
      </c>
      <c r="AL6" s="311">
        <v>3.6900000000000002E-2</v>
      </c>
      <c r="AM6" s="311">
        <v>3.3008000000000002</v>
      </c>
      <c r="AN6" s="311">
        <v>1.3057000000000001</v>
      </c>
      <c r="AO6" s="311">
        <v>2.9697</v>
      </c>
      <c r="AP6" s="311">
        <v>3.8774000000000002</v>
      </c>
      <c r="AQ6" s="311">
        <v>3.327</v>
      </c>
      <c r="AR6" s="311">
        <v>-1.2112000000000001</v>
      </c>
      <c r="AS6" s="311">
        <v>-2.6596000000000002</v>
      </c>
      <c r="AT6" s="311">
        <v>-0.52780000000000005</v>
      </c>
      <c r="AU6" s="311">
        <v>-0.32700000000000001</v>
      </c>
      <c r="AV6" s="311">
        <v>-0.60829999999999995</v>
      </c>
      <c r="AW6" s="311">
        <v>3.8153000000000001</v>
      </c>
      <c r="AX6" s="311">
        <v>-3.0247000000000002</v>
      </c>
      <c r="AY6" s="311">
        <v>1.3851</v>
      </c>
      <c r="AZ6" s="311">
        <v>-3.8399999999999997E-2</v>
      </c>
      <c r="BA6" s="311">
        <v>0.01</v>
      </c>
      <c r="BB6" s="311">
        <v>0.01</v>
      </c>
      <c r="BC6" s="311">
        <v>0.01</v>
      </c>
      <c r="BD6" s="311">
        <v>216</v>
      </c>
      <c r="BE6" s="311">
        <v>165</v>
      </c>
      <c r="BF6" s="311">
        <v>299</v>
      </c>
      <c r="BG6" s="311">
        <v>155</v>
      </c>
      <c r="BH6" s="311">
        <v>154</v>
      </c>
      <c r="BI6" s="311">
        <v>1140</v>
      </c>
      <c r="BJ6" s="311">
        <v>1702</v>
      </c>
      <c r="BK6" s="311"/>
      <c r="BL6" s="311" t="s">
        <v>71</v>
      </c>
      <c r="BM6" s="311">
        <v>0</v>
      </c>
      <c r="BN6" s="311"/>
      <c r="BO6" s="311"/>
      <c r="BP6" s="311" t="s">
        <v>708</v>
      </c>
      <c r="BQ6" s="311" t="s">
        <v>697</v>
      </c>
      <c r="BR6" s="311">
        <v>6511</v>
      </c>
    </row>
    <row r="7" spans="1:70">
      <c r="A7" s="311" t="s">
        <v>187</v>
      </c>
      <c r="B7" s="311">
        <v>2727</v>
      </c>
      <c r="C7" s="311">
        <v>4929</v>
      </c>
      <c r="D7" s="312">
        <v>42470.972222222219</v>
      </c>
      <c r="E7" s="311" t="s">
        <v>188</v>
      </c>
      <c r="F7" s="311"/>
      <c r="G7" s="311"/>
      <c r="H7" s="311"/>
      <c r="I7" s="311" t="s">
        <v>95</v>
      </c>
      <c r="J7" s="311">
        <v>0.8</v>
      </c>
      <c r="K7" s="311">
        <v>1</v>
      </c>
      <c r="L7" s="311">
        <v>140</v>
      </c>
      <c r="M7" s="311">
        <v>6</v>
      </c>
      <c r="N7" s="311">
        <v>4587</v>
      </c>
      <c r="O7" s="311">
        <v>3.7299000000000002</v>
      </c>
      <c r="P7" s="311">
        <v>9.2399999999999996E-2</v>
      </c>
      <c r="Q7" s="311">
        <v>2.4799999999999999E-2</v>
      </c>
      <c r="R7" s="311">
        <v>5.7643000000000004</v>
      </c>
      <c r="S7" s="311">
        <v>3.5289999999999999</v>
      </c>
      <c r="T7" s="311">
        <v>2.1105999999999998</v>
      </c>
      <c r="U7" s="311">
        <v>4.9099999999999998E-2</v>
      </c>
      <c r="V7" s="311">
        <v>0.47610000000000002</v>
      </c>
      <c r="W7" s="311">
        <v>0.1198</v>
      </c>
      <c r="X7" s="311">
        <v>1.8200000000000001E-2</v>
      </c>
      <c r="Y7" s="311">
        <v>0.1217</v>
      </c>
      <c r="Z7" s="311">
        <v>9.2405000000000008</v>
      </c>
      <c r="AA7" s="311">
        <v>957.77660000000003</v>
      </c>
      <c r="AB7" s="311" t="s">
        <v>70</v>
      </c>
      <c r="AC7" s="311" t="s">
        <v>70</v>
      </c>
      <c r="AD7" s="311" t="s">
        <v>70</v>
      </c>
      <c r="AE7" s="311" t="s">
        <v>96</v>
      </c>
      <c r="AF7" s="311">
        <v>3.6684999999999999</v>
      </c>
      <c r="AG7" s="311">
        <v>8.5500000000000007E-2</v>
      </c>
      <c r="AH7" s="311">
        <v>2.3300000000000001E-2</v>
      </c>
      <c r="AI7" s="311">
        <v>4.6866000000000003</v>
      </c>
      <c r="AJ7" s="311">
        <v>54.839100000000002</v>
      </c>
      <c r="AK7" s="311">
        <v>0.63880000000000003</v>
      </c>
      <c r="AL7" s="311">
        <v>3.6499999999999998E-2</v>
      </c>
      <c r="AM7" s="311">
        <v>1.5290999999999999</v>
      </c>
      <c r="AN7" s="311">
        <v>1.3089</v>
      </c>
      <c r="AO7" s="311">
        <v>1.4018999999999999</v>
      </c>
      <c r="AP7" s="311">
        <v>1.835</v>
      </c>
      <c r="AQ7" s="311">
        <v>1.5399</v>
      </c>
      <c r="AR7" s="311">
        <v>0.6966</v>
      </c>
      <c r="AS7" s="311">
        <v>1.2153</v>
      </c>
      <c r="AT7" s="311">
        <v>-5.67E-2</v>
      </c>
      <c r="AU7" s="311">
        <v>9.2200000000000004E-2</v>
      </c>
      <c r="AV7" s="311">
        <v>3.27E-2</v>
      </c>
      <c r="AW7" s="311">
        <v>1.8324</v>
      </c>
      <c r="AX7" s="311">
        <v>-1.3342000000000001</v>
      </c>
      <c r="AY7" s="311">
        <v>0.7671</v>
      </c>
      <c r="AZ7" s="311">
        <v>5.3400000000000003E-2</v>
      </c>
      <c r="BA7" s="311">
        <v>0.01</v>
      </c>
      <c r="BB7" s="311">
        <v>0.01</v>
      </c>
      <c r="BC7" s="311">
        <v>0.01</v>
      </c>
      <c r="BD7" s="311">
        <v>217</v>
      </c>
      <c r="BE7" s="311">
        <v>164</v>
      </c>
      <c r="BF7" s="311">
        <v>299</v>
      </c>
      <c r="BG7" s="311">
        <v>202</v>
      </c>
      <c r="BH7" s="311">
        <v>132</v>
      </c>
      <c r="BI7" s="311">
        <v>1155</v>
      </c>
      <c r="BJ7" s="311">
        <v>1702</v>
      </c>
      <c r="BK7" s="311" t="s">
        <v>71</v>
      </c>
      <c r="BL7" s="311" t="s">
        <v>71</v>
      </c>
      <c r="BM7" s="311">
        <v>0</v>
      </c>
      <c r="BN7" s="311"/>
      <c r="BO7" s="311"/>
      <c r="BP7" s="311" t="s">
        <v>709</v>
      </c>
      <c r="BQ7" s="311" t="s">
        <v>697</v>
      </c>
      <c r="BR7" s="311">
        <v>6511</v>
      </c>
    </row>
    <row r="8" spans="1:70">
      <c r="A8" s="311" t="s">
        <v>191</v>
      </c>
      <c r="B8" s="311">
        <v>2728</v>
      </c>
      <c r="C8" s="311">
        <v>4930</v>
      </c>
      <c r="D8" s="312">
        <v>42470.972222222219</v>
      </c>
      <c r="E8" s="311" t="s">
        <v>188</v>
      </c>
      <c r="F8" s="311"/>
      <c r="G8" s="311"/>
      <c r="H8" s="311"/>
      <c r="I8" s="311" t="s">
        <v>95</v>
      </c>
      <c r="J8" s="311">
        <v>0.8</v>
      </c>
      <c r="K8" s="311">
        <v>1</v>
      </c>
      <c r="L8" s="311">
        <v>140</v>
      </c>
      <c r="M8" s="311">
        <v>6</v>
      </c>
      <c r="N8" s="311">
        <v>4587</v>
      </c>
      <c r="O8" s="311">
        <v>3.4643999999999999</v>
      </c>
      <c r="P8" s="311">
        <v>4.9000000000000002E-2</v>
      </c>
      <c r="Q8" s="311">
        <v>1.41E-2</v>
      </c>
      <c r="R8" s="311">
        <v>4.1855000000000002</v>
      </c>
      <c r="S8" s="311">
        <v>3.5545</v>
      </c>
      <c r="T8" s="311">
        <v>1.853</v>
      </c>
      <c r="U8" s="311">
        <v>4.5900000000000003E-2</v>
      </c>
      <c r="V8" s="311">
        <v>0.57040000000000002</v>
      </c>
      <c r="W8" s="311">
        <v>0.1827</v>
      </c>
      <c r="X8" s="311">
        <v>1.84E-2</v>
      </c>
      <c r="Y8" s="311">
        <v>0.20030000000000001</v>
      </c>
      <c r="Z8" s="311">
        <v>-7.2949999999999999</v>
      </c>
      <c r="AA8" s="311">
        <v>927.98540000000003</v>
      </c>
      <c r="AB8" s="311" t="s">
        <v>70</v>
      </c>
      <c r="AC8" s="311" t="s">
        <v>70</v>
      </c>
      <c r="AD8" s="311" t="s">
        <v>70</v>
      </c>
      <c r="AE8" s="311" t="s">
        <v>96</v>
      </c>
      <c r="AF8" s="311">
        <v>3.4077000000000002</v>
      </c>
      <c r="AG8" s="311">
        <v>4.4299999999999999E-2</v>
      </c>
      <c r="AH8" s="311">
        <v>1.2999999999999999E-2</v>
      </c>
      <c r="AI8" s="311">
        <v>2.7671999999999999</v>
      </c>
      <c r="AJ8" s="311">
        <v>62.421900000000001</v>
      </c>
      <c r="AK8" s="311">
        <v>0.40600000000000003</v>
      </c>
      <c r="AL8" s="311">
        <v>3.2000000000000001E-2</v>
      </c>
      <c r="AM8" s="311">
        <v>2.4308999999999998</v>
      </c>
      <c r="AN8" s="311">
        <v>1.1977</v>
      </c>
      <c r="AO8" s="311">
        <v>2.2603</v>
      </c>
      <c r="AP8" s="311">
        <v>2.7071000000000001</v>
      </c>
      <c r="AQ8" s="311">
        <v>2.4742999999999999</v>
      </c>
      <c r="AR8" s="311">
        <v>1.1343000000000001</v>
      </c>
      <c r="AS8" s="311">
        <v>-1.9319999999999999</v>
      </c>
      <c r="AT8" s="311">
        <v>0.2994</v>
      </c>
      <c r="AU8" s="311">
        <v>1.5347</v>
      </c>
      <c r="AV8" s="311">
        <v>0.56669999999999998</v>
      </c>
      <c r="AW8" s="311">
        <v>-2.1568999999999998</v>
      </c>
      <c r="AX8" s="311">
        <v>-1.6165</v>
      </c>
      <c r="AY8" s="311">
        <v>-1.1753</v>
      </c>
      <c r="AZ8" s="311">
        <v>-1.4588000000000001</v>
      </c>
      <c r="BA8" s="311">
        <v>0.01</v>
      </c>
      <c r="BB8" s="311">
        <v>0.01</v>
      </c>
      <c r="BC8" s="311">
        <v>0.01</v>
      </c>
      <c r="BD8" s="311">
        <v>194</v>
      </c>
      <c r="BE8" s="311">
        <v>180</v>
      </c>
      <c r="BF8" s="311">
        <v>299</v>
      </c>
      <c r="BG8" s="311">
        <v>127</v>
      </c>
      <c r="BH8" s="311">
        <v>222</v>
      </c>
      <c r="BI8" s="311">
        <v>1163</v>
      </c>
      <c r="BJ8" s="311">
        <v>1702</v>
      </c>
      <c r="BK8" s="311" t="s">
        <v>71</v>
      </c>
      <c r="BL8" s="311" t="s">
        <v>71</v>
      </c>
      <c r="BM8" s="311">
        <v>0</v>
      </c>
      <c r="BN8" s="311"/>
      <c r="BO8" s="311"/>
      <c r="BP8" s="311" t="s">
        <v>710</v>
      </c>
      <c r="BQ8" s="311" t="s">
        <v>697</v>
      </c>
      <c r="BR8" s="311">
        <v>6511</v>
      </c>
    </row>
    <row r="9" spans="1:70">
      <c r="A9" s="311" t="s">
        <v>194</v>
      </c>
      <c r="B9" s="311">
        <v>2729</v>
      </c>
      <c r="C9" s="311">
        <v>4931</v>
      </c>
      <c r="D9" s="312">
        <v>42470.972222222219</v>
      </c>
      <c r="E9" s="311" t="s">
        <v>188</v>
      </c>
      <c r="F9" s="311"/>
      <c r="G9" s="311"/>
      <c r="H9" s="311"/>
      <c r="I9" s="311" t="s">
        <v>95</v>
      </c>
      <c r="J9" s="311">
        <v>0.8</v>
      </c>
      <c r="K9" s="311">
        <v>1</v>
      </c>
      <c r="L9" s="311">
        <v>140</v>
      </c>
      <c r="M9" s="311">
        <v>6</v>
      </c>
      <c r="N9" s="311">
        <v>4587</v>
      </c>
      <c r="O9" s="311">
        <v>3.9401999999999999</v>
      </c>
      <c r="P9" s="311">
        <v>6.4500000000000002E-2</v>
      </c>
      <c r="Q9" s="311">
        <v>1.6400000000000001E-2</v>
      </c>
      <c r="R9" s="311">
        <v>7.9945000000000004</v>
      </c>
      <c r="S9" s="311">
        <v>2.9769000000000001</v>
      </c>
      <c r="T9" s="311">
        <v>1.8424</v>
      </c>
      <c r="U9" s="311">
        <v>0.04</v>
      </c>
      <c r="V9" s="311">
        <v>0.54059999999999997</v>
      </c>
      <c r="W9" s="311">
        <v>0.1636</v>
      </c>
      <c r="X9" s="311">
        <v>1.4800000000000001E-2</v>
      </c>
      <c r="Y9" s="311">
        <v>0.15909999999999999</v>
      </c>
      <c r="Z9" s="311">
        <v>3.5009000000000001</v>
      </c>
      <c r="AA9" s="311">
        <v>946.29740000000004</v>
      </c>
      <c r="AB9" s="311" t="s">
        <v>70</v>
      </c>
      <c r="AC9" s="311" t="s">
        <v>70</v>
      </c>
      <c r="AD9" s="311" t="s">
        <v>70</v>
      </c>
      <c r="AE9" s="311" t="s">
        <v>96</v>
      </c>
      <c r="AF9" s="311">
        <v>3.8778000000000001</v>
      </c>
      <c r="AG9" s="311">
        <v>5.8500000000000003E-2</v>
      </c>
      <c r="AH9" s="311">
        <v>1.5100000000000001E-2</v>
      </c>
      <c r="AI9" s="311">
        <v>3.8672</v>
      </c>
      <c r="AJ9" s="311">
        <v>66.130099999999999</v>
      </c>
      <c r="AK9" s="311">
        <v>0.49859999999999999</v>
      </c>
      <c r="AL9" s="311">
        <v>3.0200000000000001E-2</v>
      </c>
      <c r="AM9" s="311">
        <v>1.9752000000000001</v>
      </c>
      <c r="AN9" s="311">
        <v>1.5928</v>
      </c>
      <c r="AO9" s="311">
        <v>1.6468</v>
      </c>
      <c r="AP9" s="311">
        <v>2.6231</v>
      </c>
      <c r="AQ9" s="311">
        <v>2.0362</v>
      </c>
      <c r="AR9" s="311">
        <v>-0.29389999999999999</v>
      </c>
      <c r="AS9" s="311">
        <v>-1.6180000000000001</v>
      </c>
      <c r="AT9" s="311">
        <v>-8.8400000000000006E-2</v>
      </c>
      <c r="AU9" s="311">
        <v>0.21729999999999999</v>
      </c>
      <c r="AV9" s="311">
        <v>-0.18190000000000001</v>
      </c>
      <c r="AW9" s="311">
        <v>2.6078000000000001</v>
      </c>
      <c r="AX9" s="311">
        <v>-1.9964</v>
      </c>
      <c r="AY9" s="311">
        <v>0.35220000000000001</v>
      </c>
      <c r="AZ9" s="311">
        <v>0.19089999999999999</v>
      </c>
      <c r="BA9" s="311">
        <v>0.01</v>
      </c>
      <c r="BB9" s="311">
        <v>0.01</v>
      </c>
      <c r="BC9" s="311">
        <v>0.01</v>
      </c>
      <c r="BD9" s="311">
        <v>228</v>
      </c>
      <c r="BE9" s="311">
        <v>167</v>
      </c>
      <c r="BF9" s="311">
        <v>299</v>
      </c>
      <c r="BG9" s="311">
        <v>104</v>
      </c>
      <c r="BH9" s="311">
        <v>129</v>
      </c>
      <c r="BI9" s="311">
        <v>1153</v>
      </c>
      <c r="BJ9" s="311">
        <v>1702</v>
      </c>
      <c r="BK9" s="311" t="s">
        <v>71</v>
      </c>
      <c r="BL9" s="311" t="s">
        <v>71</v>
      </c>
      <c r="BM9" s="311">
        <v>0</v>
      </c>
      <c r="BN9" s="311"/>
      <c r="BO9" s="311"/>
      <c r="BP9" s="311" t="s">
        <v>711</v>
      </c>
      <c r="BQ9" s="311" t="s">
        <v>697</v>
      </c>
      <c r="BR9" s="311">
        <v>6511</v>
      </c>
    </row>
    <row r="11" spans="1:70" s="95" customFormat="1">
      <c r="D11" s="98"/>
    </row>
    <row r="12" spans="1:70" s="95" customFormat="1">
      <c r="D12" s="98"/>
    </row>
    <row r="13" spans="1:70" s="95" customFormat="1">
      <c r="D13" s="98"/>
    </row>
    <row r="14" spans="1:70" s="95" customFormat="1">
      <c r="D14" s="98"/>
    </row>
    <row r="15" spans="1:70" s="95" customFormat="1">
      <c r="D15" s="98"/>
    </row>
    <row r="16" spans="1:70" s="95" customFormat="1">
      <c r="D16" s="98"/>
    </row>
    <row r="17" spans="1:70" s="99" customFormat="1">
      <c r="A17" s="307" t="s">
        <v>197</v>
      </c>
      <c r="B17" s="307">
        <v>2730</v>
      </c>
      <c r="C17" s="307">
        <v>4932</v>
      </c>
      <c r="D17" s="308">
        <v>42470.972222222219</v>
      </c>
      <c r="E17" s="307" t="s">
        <v>188</v>
      </c>
      <c r="F17" s="307"/>
      <c r="G17" s="307"/>
      <c r="H17" s="307"/>
      <c r="I17" s="307" t="s">
        <v>95</v>
      </c>
      <c r="J17" s="307">
        <v>0.8</v>
      </c>
      <c r="K17" s="307">
        <v>1</v>
      </c>
      <c r="L17" s="307">
        <v>140</v>
      </c>
      <c r="M17" s="307">
        <v>6</v>
      </c>
      <c r="N17" s="307">
        <v>4587</v>
      </c>
      <c r="O17" s="307">
        <v>4.0949</v>
      </c>
      <c r="P17" s="307">
        <v>0.1547</v>
      </c>
      <c r="Q17" s="307">
        <v>3.78E-2</v>
      </c>
      <c r="R17" s="307">
        <v>11.4778</v>
      </c>
      <c r="S17" s="307">
        <v>3.3595999999999999</v>
      </c>
      <c r="T17" s="307">
        <v>2.2547000000000001</v>
      </c>
      <c r="U17" s="307">
        <v>5.7500000000000002E-2</v>
      </c>
      <c r="V17" s="307">
        <v>0.4451</v>
      </c>
      <c r="W17" s="307">
        <v>0.13020000000000001</v>
      </c>
      <c r="X17" s="307">
        <v>2.2499999999999999E-2</v>
      </c>
      <c r="Y17" s="307">
        <v>0.1285</v>
      </c>
      <c r="Z17" s="307">
        <v>28.9191</v>
      </c>
      <c r="AA17" s="307">
        <v>1000.6867999999999</v>
      </c>
      <c r="AB17" s="307" t="s">
        <v>70</v>
      </c>
      <c r="AC17" s="307" t="s">
        <v>70</v>
      </c>
      <c r="AD17" s="307" t="s">
        <v>70</v>
      </c>
      <c r="AE17" s="307" t="s">
        <v>96</v>
      </c>
      <c r="AF17" s="307">
        <v>4.0274999999999999</v>
      </c>
      <c r="AG17" s="307">
        <v>0.1467</v>
      </c>
      <c r="AH17" s="307">
        <v>3.6400000000000002E-2</v>
      </c>
      <c r="AI17" s="307">
        <v>7.3498999999999999</v>
      </c>
      <c r="AJ17" s="307">
        <v>50.114199999999997</v>
      </c>
      <c r="AK17" s="307">
        <v>0.91249999999999998</v>
      </c>
      <c r="AL17" s="307">
        <v>3.9899999999999998E-2</v>
      </c>
      <c r="AM17" s="307">
        <v>1.056</v>
      </c>
      <c r="AN17" s="307">
        <v>1.3115000000000001</v>
      </c>
      <c r="AO17" s="307">
        <v>0.98029999999999995</v>
      </c>
      <c r="AP17" s="307">
        <v>1.2856000000000001</v>
      </c>
      <c r="AQ17" s="307">
        <v>1.0774999999999999</v>
      </c>
      <c r="AR17" s="307">
        <v>0.58609999999999995</v>
      </c>
      <c r="AS17" s="307">
        <v>-0.78310000000000002</v>
      </c>
      <c r="AT17" s="307">
        <v>-6.5600000000000006E-2</v>
      </c>
      <c r="AU17" s="307">
        <v>-0.17399999999999999</v>
      </c>
      <c r="AV17" s="307">
        <v>-0.2351</v>
      </c>
      <c r="AW17" s="307">
        <v>1.2519</v>
      </c>
      <c r="AX17" s="307">
        <v>-0.85129999999999995</v>
      </c>
      <c r="AY17" s="307">
        <v>-0.61750000000000005</v>
      </c>
      <c r="AZ17" s="307">
        <v>-0.23430000000000001</v>
      </c>
      <c r="BA17" s="307">
        <v>0.01</v>
      </c>
      <c r="BB17" s="307">
        <v>0.01</v>
      </c>
      <c r="BC17" s="307">
        <v>0.01</v>
      </c>
      <c r="BD17" s="307">
        <v>235</v>
      </c>
      <c r="BE17" s="307">
        <v>166</v>
      </c>
      <c r="BF17" s="307">
        <v>299</v>
      </c>
      <c r="BG17" s="307">
        <v>168</v>
      </c>
      <c r="BH17" s="307">
        <v>148</v>
      </c>
      <c r="BI17" s="307">
        <v>1159</v>
      </c>
      <c r="BJ17" s="307">
        <v>1702</v>
      </c>
      <c r="BK17" s="307" t="s">
        <v>71</v>
      </c>
      <c r="BL17" s="307" t="s">
        <v>71</v>
      </c>
      <c r="BM17" s="307">
        <v>0</v>
      </c>
      <c r="BN17" s="307"/>
      <c r="BO17" s="307"/>
      <c r="BP17" s="307" t="s">
        <v>712</v>
      </c>
      <c r="BQ17" s="307" t="s">
        <v>697</v>
      </c>
      <c r="BR17" s="307">
        <v>6511</v>
      </c>
    </row>
    <row r="18" spans="1:70" s="129" customFormat="1">
      <c r="A18" s="5" t="s">
        <v>200</v>
      </c>
      <c r="B18" s="5">
        <v>2731</v>
      </c>
      <c r="C18" s="5">
        <v>4933</v>
      </c>
      <c r="D18" s="306">
        <v>42470.972222222219</v>
      </c>
      <c r="E18" s="5" t="s">
        <v>188</v>
      </c>
      <c r="F18" s="5"/>
      <c r="G18" s="5"/>
      <c r="H18" s="5"/>
      <c r="I18" s="5" t="s">
        <v>95</v>
      </c>
      <c r="J18" s="5">
        <v>0.8</v>
      </c>
      <c r="K18" s="5">
        <v>1</v>
      </c>
      <c r="L18" s="5">
        <v>140</v>
      </c>
      <c r="M18" s="5">
        <v>6</v>
      </c>
      <c r="N18" s="5">
        <v>4587</v>
      </c>
      <c r="O18" s="5">
        <v>3.8759999999999999</v>
      </c>
      <c r="P18" s="5">
        <v>8.5599999999999996E-2</v>
      </c>
      <c r="Q18" s="5">
        <v>2.2100000000000002E-2</v>
      </c>
      <c r="R18" s="5">
        <v>10.836</v>
      </c>
      <c r="S18" s="5">
        <v>2.6981999999999999</v>
      </c>
      <c r="T18" s="5">
        <v>1.5004</v>
      </c>
      <c r="U18" s="5">
        <v>5.2999999999999999E-2</v>
      </c>
      <c r="V18" s="5">
        <v>0.67610000000000003</v>
      </c>
      <c r="W18" s="5">
        <v>0.24179999999999999</v>
      </c>
      <c r="X18" s="5">
        <v>2.1299999999999999E-2</v>
      </c>
      <c r="Y18" s="5">
        <v>0.2346</v>
      </c>
      <c r="Z18" s="5">
        <v>11.016999999999999</v>
      </c>
      <c r="AA18" s="5">
        <v>913.08979999999997</v>
      </c>
      <c r="AB18" s="5" t="s">
        <v>70</v>
      </c>
      <c r="AC18" s="5" t="s">
        <v>70</v>
      </c>
      <c r="AD18" s="5" t="s">
        <v>70</v>
      </c>
      <c r="AE18" s="5" t="s">
        <v>96</v>
      </c>
      <c r="AF18" s="5">
        <v>3.8136999999999999</v>
      </c>
      <c r="AG18" s="5">
        <v>8.0199999999999994E-2</v>
      </c>
      <c r="AH18" s="5">
        <v>2.1000000000000001E-2</v>
      </c>
      <c r="AI18" s="5">
        <v>4.0016999999999996</v>
      </c>
      <c r="AJ18" s="5">
        <v>49.870100000000001</v>
      </c>
      <c r="AK18" s="5">
        <v>0.52459999999999996</v>
      </c>
      <c r="AL18" s="5">
        <v>4.0099999999999997E-2</v>
      </c>
      <c r="AM18" s="5">
        <v>1.8658999999999999</v>
      </c>
      <c r="AN18" s="5">
        <v>1.0987</v>
      </c>
      <c r="AO18" s="5">
        <v>1.8222</v>
      </c>
      <c r="AP18" s="5">
        <v>2.0021</v>
      </c>
      <c r="AQ18" s="5">
        <v>1.9068000000000001</v>
      </c>
      <c r="AR18" s="5">
        <v>0.16400000000000001</v>
      </c>
      <c r="AS18" s="5">
        <v>-1.7730999999999999</v>
      </c>
      <c r="AT18" s="5">
        <v>0.38690000000000002</v>
      </c>
      <c r="AU18" s="5">
        <v>-0.60509999999999997</v>
      </c>
      <c r="AV18" s="5">
        <v>0.35299999999999998</v>
      </c>
      <c r="AW18" s="5">
        <v>1.8755999999999999</v>
      </c>
      <c r="AX18" s="5">
        <v>-1.8095000000000001</v>
      </c>
      <c r="AY18" s="5">
        <v>-0.28299999999999997</v>
      </c>
      <c r="AZ18" s="5">
        <v>-0.53049999999999997</v>
      </c>
      <c r="BA18" s="5">
        <v>0.01</v>
      </c>
      <c r="BB18" s="5">
        <v>0.01</v>
      </c>
      <c r="BC18" s="5">
        <v>0.01</v>
      </c>
      <c r="BD18" s="5">
        <v>205</v>
      </c>
      <c r="BE18" s="5">
        <v>198</v>
      </c>
      <c r="BF18" s="5">
        <v>299</v>
      </c>
      <c r="BG18" s="5">
        <v>132</v>
      </c>
      <c r="BH18" s="5">
        <v>106</v>
      </c>
      <c r="BI18" s="5">
        <v>1161</v>
      </c>
      <c r="BJ18" s="5">
        <v>1702</v>
      </c>
      <c r="BK18" s="5" t="s">
        <v>71</v>
      </c>
      <c r="BL18" s="5" t="s">
        <v>71</v>
      </c>
      <c r="BM18" s="5">
        <v>0</v>
      </c>
      <c r="BN18" s="5"/>
      <c r="BO18" s="5"/>
      <c r="BP18" s="5" t="s">
        <v>713</v>
      </c>
      <c r="BQ18" s="5" t="s">
        <v>697</v>
      </c>
      <c r="BR18" s="5">
        <v>6511</v>
      </c>
    </row>
    <row r="19" spans="1:70" s="95" customFormat="1">
      <c r="A19" s="5" t="s">
        <v>203</v>
      </c>
      <c r="B19" s="5">
        <v>2732</v>
      </c>
      <c r="C19" s="5">
        <v>4934</v>
      </c>
      <c r="D19" s="306">
        <v>42471.345833333333</v>
      </c>
      <c r="E19" s="5" t="s">
        <v>204</v>
      </c>
      <c r="F19" s="5"/>
      <c r="G19" s="5"/>
      <c r="H19" s="5"/>
      <c r="I19" s="5" t="s">
        <v>95</v>
      </c>
      <c r="J19" s="5">
        <v>0.8</v>
      </c>
      <c r="K19" s="5">
        <v>1</v>
      </c>
      <c r="L19" s="5">
        <v>140</v>
      </c>
      <c r="M19" s="5">
        <v>6</v>
      </c>
      <c r="N19" s="5">
        <v>4587</v>
      </c>
      <c r="O19" s="5">
        <v>3.9487000000000001</v>
      </c>
      <c r="P19" s="5">
        <v>6.9000000000000006E-2</v>
      </c>
      <c r="Q19" s="5">
        <v>1.7500000000000002E-2</v>
      </c>
      <c r="R19" s="5">
        <v>3.1656</v>
      </c>
      <c r="S19" s="5">
        <v>3.9613</v>
      </c>
      <c r="T19" s="5">
        <v>1.6005</v>
      </c>
      <c r="U19" s="5">
        <v>5.9400000000000001E-2</v>
      </c>
      <c r="V19" s="5">
        <v>0.62890000000000001</v>
      </c>
      <c r="W19" s="5">
        <v>0.20960000000000001</v>
      </c>
      <c r="X19" s="5">
        <v>2.52E-2</v>
      </c>
      <c r="Y19" s="5">
        <v>0.20610000000000001</v>
      </c>
      <c r="Z19" s="5">
        <v>6.9173</v>
      </c>
      <c r="AA19" s="5">
        <v>984.15139999999997</v>
      </c>
      <c r="AB19" s="5" t="s">
        <v>70</v>
      </c>
      <c r="AC19" s="5" t="s">
        <v>70</v>
      </c>
      <c r="AD19" s="5" t="s">
        <v>70</v>
      </c>
      <c r="AE19" s="5" t="s">
        <v>96</v>
      </c>
      <c r="AF19" s="5">
        <v>3.8860999999999999</v>
      </c>
      <c r="AG19" s="5">
        <v>6.3200000000000006E-2</v>
      </c>
      <c r="AH19" s="5">
        <v>1.6299999999999999E-2</v>
      </c>
      <c r="AI19" s="5">
        <v>3.1265000000000001</v>
      </c>
      <c r="AJ19" s="5">
        <v>49.459899999999998</v>
      </c>
      <c r="AK19" s="5">
        <v>0.40229999999999999</v>
      </c>
      <c r="AL19" s="5">
        <v>4.0399999999999998E-2</v>
      </c>
      <c r="AM19" s="5">
        <v>2.4455</v>
      </c>
      <c r="AN19" s="5">
        <v>1.2658</v>
      </c>
      <c r="AO19" s="5">
        <v>2.2372000000000001</v>
      </c>
      <c r="AP19" s="5">
        <v>2.8319000000000001</v>
      </c>
      <c r="AQ19" s="5">
        <v>2.4822000000000002</v>
      </c>
      <c r="AR19" s="5">
        <v>1.8866000000000001</v>
      </c>
      <c r="AS19" s="5">
        <v>1.1972</v>
      </c>
      <c r="AT19" s="5">
        <v>0.11219999999999999</v>
      </c>
      <c r="AU19" s="5">
        <v>0.50960000000000005</v>
      </c>
      <c r="AV19" s="5">
        <v>-0.54690000000000005</v>
      </c>
      <c r="AW19" s="5">
        <v>-2.7313999999999998</v>
      </c>
      <c r="AX19" s="5">
        <v>-1.2572000000000001</v>
      </c>
      <c r="AY19" s="5">
        <v>2.0413000000000001</v>
      </c>
      <c r="AZ19" s="5">
        <v>-0.64329999999999998</v>
      </c>
      <c r="BA19" s="5">
        <v>0.01</v>
      </c>
      <c r="BB19" s="5">
        <v>0.01</v>
      </c>
      <c r="BC19" s="5">
        <v>0.01</v>
      </c>
      <c r="BD19" s="5">
        <v>190</v>
      </c>
      <c r="BE19" s="5">
        <v>202</v>
      </c>
      <c r="BF19" s="5">
        <v>299</v>
      </c>
      <c r="BG19" s="5">
        <v>140</v>
      </c>
      <c r="BH19" s="5">
        <v>112</v>
      </c>
      <c r="BI19" s="5">
        <v>1175</v>
      </c>
      <c r="BJ19" s="5">
        <v>1781</v>
      </c>
      <c r="BK19" s="5" t="s">
        <v>71</v>
      </c>
      <c r="BL19" s="5" t="s">
        <v>71</v>
      </c>
      <c r="BM19" s="5">
        <v>0</v>
      </c>
      <c r="BN19" s="5"/>
      <c r="BO19" s="5"/>
      <c r="BP19" s="5" t="s">
        <v>714</v>
      </c>
      <c r="BQ19" s="5" t="s">
        <v>697</v>
      </c>
      <c r="BR19" s="5">
        <v>6511</v>
      </c>
    </row>
    <row r="20" spans="1:70" s="95" customFormat="1">
      <c r="A20" s="5" t="s">
        <v>206</v>
      </c>
      <c r="B20" s="5">
        <v>2733</v>
      </c>
      <c r="C20" s="5">
        <v>4935</v>
      </c>
      <c r="D20" s="306">
        <v>42471.345833333333</v>
      </c>
      <c r="E20" s="5" t="s">
        <v>204</v>
      </c>
      <c r="F20" s="5"/>
      <c r="G20" s="5"/>
      <c r="H20" s="5"/>
      <c r="I20" s="5" t="s">
        <v>95</v>
      </c>
      <c r="J20" s="5">
        <v>0.8</v>
      </c>
      <c r="K20" s="5">
        <v>1</v>
      </c>
      <c r="L20" s="5">
        <v>140</v>
      </c>
      <c r="M20" s="5">
        <v>6</v>
      </c>
      <c r="N20" s="5">
        <v>4587</v>
      </c>
      <c r="O20" s="5">
        <v>4.7015000000000002</v>
      </c>
      <c r="P20" s="5">
        <v>0.1235</v>
      </c>
      <c r="Q20" s="5">
        <v>2.63E-2</v>
      </c>
      <c r="R20" s="5">
        <v>16.058900000000001</v>
      </c>
      <c r="S20" s="5">
        <v>2.8664999999999998</v>
      </c>
      <c r="T20" s="5">
        <v>1.9162999999999999</v>
      </c>
      <c r="U20" s="5">
        <v>4.3099999999999999E-2</v>
      </c>
      <c r="V20" s="5">
        <v>0.52300000000000002</v>
      </c>
      <c r="W20" s="5">
        <v>0.1966</v>
      </c>
      <c r="X20" s="5">
        <v>1.7299999999999999E-2</v>
      </c>
      <c r="Y20" s="5">
        <v>0.19500000000000001</v>
      </c>
      <c r="Z20" s="5">
        <v>10.606999999999999</v>
      </c>
      <c r="AA20" s="5">
        <v>938.78129999999999</v>
      </c>
      <c r="AB20" s="5" t="s">
        <v>70</v>
      </c>
      <c r="AC20" s="5" t="s">
        <v>70</v>
      </c>
      <c r="AD20" s="5" t="s">
        <v>70</v>
      </c>
      <c r="AE20" s="5" t="s">
        <v>96</v>
      </c>
      <c r="AF20" s="5">
        <v>4.6326999999999998</v>
      </c>
      <c r="AG20" s="5">
        <v>0.1143</v>
      </c>
      <c r="AH20" s="5">
        <v>2.47E-2</v>
      </c>
      <c r="AI20" s="5">
        <v>7.3102999999999998</v>
      </c>
      <c r="AJ20" s="5">
        <v>63.942599999999999</v>
      </c>
      <c r="AK20" s="5">
        <v>0.78900000000000003</v>
      </c>
      <c r="AL20" s="5">
        <v>3.1300000000000001E-2</v>
      </c>
      <c r="AM20" s="5">
        <v>1.2362</v>
      </c>
      <c r="AN20" s="5">
        <v>1.3184</v>
      </c>
      <c r="AO20" s="5">
        <v>1.1528</v>
      </c>
      <c r="AP20" s="5">
        <v>1.5198</v>
      </c>
      <c r="AQ20" s="5">
        <v>1.2039</v>
      </c>
      <c r="AR20" s="5">
        <v>1.0588</v>
      </c>
      <c r="AS20" s="5">
        <v>-0.45590000000000003</v>
      </c>
      <c r="AT20" s="5">
        <v>-4.0000000000000002E-4</v>
      </c>
      <c r="AU20" s="5">
        <v>0.10680000000000001</v>
      </c>
      <c r="AV20" s="5">
        <v>0.24660000000000001</v>
      </c>
      <c r="AW20" s="5">
        <v>1.4958</v>
      </c>
      <c r="AX20" s="5">
        <v>0.46850000000000003</v>
      </c>
      <c r="AY20" s="5">
        <v>1.0884</v>
      </c>
      <c r="AZ20" s="5">
        <v>-0.21290000000000001</v>
      </c>
      <c r="BA20" s="5">
        <v>0.01</v>
      </c>
      <c r="BB20" s="5">
        <v>0.01</v>
      </c>
      <c r="BC20" s="5">
        <v>0.01</v>
      </c>
      <c r="BD20" s="5">
        <v>244</v>
      </c>
      <c r="BE20" s="5">
        <v>180</v>
      </c>
      <c r="BF20" s="5">
        <v>299</v>
      </c>
      <c r="BG20" s="5">
        <v>156</v>
      </c>
      <c r="BH20" s="5">
        <v>202</v>
      </c>
      <c r="BI20" s="5">
        <v>1180</v>
      </c>
      <c r="BJ20" s="5">
        <v>1781</v>
      </c>
      <c r="BK20" s="5" t="s">
        <v>71</v>
      </c>
      <c r="BL20" s="5" t="s">
        <v>71</v>
      </c>
      <c r="BM20" s="5">
        <v>0</v>
      </c>
      <c r="BN20" s="5"/>
      <c r="BO20" s="5"/>
      <c r="BP20" s="5" t="s">
        <v>715</v>
      </c>
      <c r="BQ20" s="5" t="s">
        <v>697</v>
      </c>
      <c r="BR20" s="5">
        <v>6511</v>
      </c>
    </row>
    <row r="21" spans="1:70" s="95" customFormat="1">
      <c r="A21" s="5" t="s">
        <v>209</v>
      </c>
      <c r="B21" s="5">
        <v>2734</v>
      </c>
      <c r="C21" s="5">
        <v>4936</v>
      </c>
      <c r="D21" s="306">
        <v>42471.345833333333</v>
      </c>
      <c r="E21" s="5" t="s">
        <v>204</v>
      </c>
      <c r="F21" s="5"/>
      <c r="G21" s="5"/>
      <c r="H21" s="5"/>
      <c r="I21" s="5" t="s">
        <v>95</v>
      </c>
      <c r="J21" s="5">
        <v>0.8</v>
      </c>
      <c r="K21" s="5">
        <v>1</v>
      </c>
      <c r="L21" s="5">
        <v>140</v>
      </c>
      <c r="M21" s="5">
        <v>6</v>
      </c>
      <c r="N21" s="5">
        <v>4587</v>
      </c>
      <c r="O21" s="5">
        <v>3.8256999999999999</v>
      </c>
      <c r="P21" s="5">
        <v>0.1195</v>
      </c>
      <c r="Q21" s="5">
        <v>3.1199999999999999E-2</v>
      </c>
      <c r="R21" s="5">
        <v>11.8934</v>
      </c>
      <c r="S21" s="5">
        <v>2.7130999999999998</v>
      </c>
      <c r="T21" s="5">
        <v>1.4695</v>
      </c>
      <c r="U21" s="5">
        <v>0.06</v>
      </c>
      <c r="V21" s="5">
        <v>0.68820000000000003</v>
      </c>
      <c r="W21" s="5">
        <v>0.29330000000000001</v>
      </c>
      <c r="X21" s="5">
        <v>2.23E-2</v>
      </c>
      <c r="Y21" s="5">
        <v>0.28360000000000002</v>
      </c>
      <c r="Z21" s="5">
        <v>21.266300000000001</v>
      </c>
      <c r="AA21" s="5">
        <v>951.49040000000002</v>
      </c>
      <c r="AB21" s="5" t="s">
        <v>70</v>
      </c>
      <c r="AC21" s="5" t="s">
        <v>70</v>
      </c>
      <c r="AD21" s="5" t="s">
        <v>70</v>
      </c>
      <c r="AE21" s="5" t="s">
        <v>96</v>
      </c>
      <c r="AF21" s="5">
        <v>3.7616999999999998</v>
      </c>
      <c r="AG21" s="5">
        <v>0.11409999999999999</v>
      </c>
      <c r="AH21" s="5">
        <v>3.0300000000000001E-2</v>
      </c>
      <c r="AI21" s="5">
        <v>4.9253999999999998</v>
      </c>
      <c r="AJ21" s="5">
        <v>43.16</v>
      </c>
      <c r="AK21" s="5">
        <v>0.65469999999999995</v>
      </c>
      <c r="AL21" s="5">
        <v>4.6300000000000001E-2</v>
      </c>
      <c r="AM21" s="5">
        <v>1.4811000000000001</v>
      </c>
      <c r="AN21" s="5">
        <v>1.2814000000000001</v>
      </c>
      <c r="AO21" s="5">
        <v>1.3269</v>
      </c>
      <c r="AP21" s="5">
        <v>1.7002999999999999</v>
      </c>
      <c r="AQ21" s="5">
        <v>1.6272</v>
      </c>
      <c r="AR21" s="5">
        <v>1.0441</v>
      </c>
      <c r="AS21" s="5">
        <v>0.7863</v>
      </c>
      <c r="AT21" s="5">
        <v>0.22850000000000001</v>
      </c>
      <c r="AU21" s="5">
        <v>0.85489999999999999</v>
      </c>
      <c r="AV21" s="5">
        <v>-0.77159999999999995</v>
      </c>
      <c r="AW21" s="5">
        <v>-1.2508999999999999</v>
      </c>
      <c r="AX21" s="5">
        <v>-0.58230000000000004</v>
      </c>
      <c r="AY21" s="5">
        <v>1.083</v>
      </c>
      <c r="AZ21" s="5">
        <v>-1.0657000000000001</v>
      </c>
      <c r="BA21" s="5">
        <v>0.01</v>
      </c>
      <c r="BB21" s="5">
        <v>0.01</v>
      </c>
      <c r="BC21" s="5">
        <v>0.01</v>
      </c>
      <c r="BD21" s="5">
        <v>181</v>
      </c>
      <c r="BE21" s="5">
        <v>216</v>
      </c>
      <c r="BF21" s="5">
        <v>299</v>
      </c>
      <c r="BG21" s="5">
        <v>62</v>
      </c>
      <c r="BH21" s="5">
        <v>59</v>
      </c>
      <c r="BI21" s="5">
        <v>1197</v>
      </c>
      <c r="BJ21" s="5">
        <v>1781</v>
      </c>
      <c r="BK21" s="5" t="s">
        <v>71</v>
      </c>
      <c r="BL21" s="5" t="s">
        <v>71</v>
      </c>
      <c r="BM21" s="5">
        <v>0</v>
      </c>
      <c r="BN21" s="5"/>
      <c r="BO21" s="5"/>
      <c r="BP21" s="5" t="s">
        <v>716</v>
      </c>
      <c r="BQ21" s="5" t="s">
        <v>697</v>
      </c>
      <c r="BR21" s="5">
        <v>6511</v>
      </c>
    </row>
    <row r="22" spans="1:70" s="95" customFormat="1">
      <c r="A22" s="5" t="s">
        <v>212</v>
      </c>
      <c r="B22" s="5">
        <v>2735</v>
      </c>
      <c r="C22" s="5">
        <v>4938</v>
      </c>
      <c r="D22" s="306">
        <v>42471.345833333333</v>
      </c>
      <c r="E22" s="5" t="s">
        <v>204</v>
      </c>
      <c r="F22" s="5"/>
      <c r="G22" s="5"/>
      <c r="H22" s="5"/>
      <c r="I22" s="5" t="s">
        <v>95</v>
      </c>
      <c r="J22" s="5">
        <v>0.8</v>
      </c>
      <c r="K22" s="5">
        <v>1</v>
      </c>
      <c r="L22" s="5">
        <v>140</v>
      </c>
      <c r="M22" s="5">
        <v>6</v>
      </c>
      <c r="N22" s="5">
        <v>4587</v>
      </c>
      <c r="O22" s="5">
        <v>3.8353999999999999</v>
      </c>
      <c r="P22" s="5">
        <v>6.5199999999999994E-2</v>
      </c>
      <c r="Q22" s="5">
        <v>1.7000000000000001E-2</v>
      </c>
      <c r="R22" s="5">
        <v>6.2575000000000003</v>
      </c>
      <c r="S22" s="5">
        <v>3.6884000000000001</v>
      </c>
      <c r="T22" s="5">
        <v>1.8911</v>
      </c>
      <c r="U22" s="5">
        <v>4.6399999999999997E-2</v>
      </c>
      <c r="V22" s="5">
        <v>0.53259999999999996</v>
      </c>
      <c r="W22" s="5">
        <v>0.17180000000000001</v>
      </c>
      <c r="X22" s="5">
        <v>1.95E-2</v>
      </c>
      <c r="Y22" s="5">
        <v>0.1749</v>
      </c>
      <c r="Z22" s="5">
        <v>6.3707000000000003</v>
      </c>
      <c r="AA22" s="5">
        <v>987.84109999999998</v>
      </c>
      <c r="AB22" s="5" t="s">
        <v>70</v>
      </c>
      <c r="AC22" s="5" t="s">
        <v>70</v>
      </c>
      <c r="AD22" s="5" t="s">
        <v>70</v>
      </c>
      <c r="AE22" s="5" t="s">
        <v>96</v>
      </c>
      <c r="AF22" s="5">
        <v>3.7759</v>
      </c>
      <c r="AG22" s="5">
        <v>5.91E-2</v>
      </c>
      <c r="AH22" s="5">
        <v>1.5599999999999999E-2</v>
      </c>
      <c r="AI22" s="5">
        <v>3.7214</v>
      </c>
      <c r="AJ22" s="5">
        <v>62.984699999999997</v>
      </c>
      <c r="AK22" s="5">
        <v>0.49280000000000002</v>
      </c>
      <c r="AL22" s="5">
        <v>3.1800000000000002E-2</v>
      </c>
      <c r="AM22" s="5">
        <v>1.9976</v>
      </c>
      <c r="AN22" s="5">
        <v>1.2479</v>
      </c>
      <c r="AO22" s="5">
        <v>1.8246</v>
      </c>
      <c r="AP22" s="5">
        <v>2.2768999999999999</v>
      </c>
      <c r="AQ22" s="5">
        <v>2.0510999999999999</v>
      </c>
      <c r="AR22" s="5">
        <v>1.1327</v>
      </c>
      <c r="AS22" s="5">
        <v>-1.4236</v>
      </c>
      <c r="AT22" s="5">
        <v>0.13969999999999999</v>
      </c>
      <c r="AU22" s="5">
        <v>-0.28260000000000002</v>
      </c>
      <c r="AV22" s="5">
        <v>-0.44219999999999998</v>
      </c>
      <c r="AW22" s="5">
        <v>-2.2155999999999998</v>
      </c>
      <c r="AX22" s="5">
        <v>-1.5876999999999999</v>
      </c>
      <c r="AY22" s="5">
        <v>-1.2196</v>
      </c>
      <c r="AZ22" s="5">
        <v>0.44590000000000002</v>
      </c>
      <c r="BA22" s="5">
        <v>0.01</v>
      </c>
      <c r="BB22" s="5">
        <v>0.01</v>
      </c>
      <c r="BC22" s="5">
        <v>0.01</v>
      </c>
      <c r="BD22" s="5">
        <v>210</v>
      </c>
      <c r="BE22" s="5">
        <v>186</v>
      </c>
      <c r="BF22" s="5">
        <v>299</v>
      </c>
      <c r="BG22" s="5">
        <v>213</v>
      </c>
      <c r="BH22" s="5">
        <v>239</v>
      </c>
      <c r="BI22" s="5">
        <v>1192</v>
      </c>
      <c r="BJ22" s="5">
        <v>1781</v>
      </c>
      <c r="BK22" s="5" t="s">
        <v>71</v>
      </c>
      <c r="BL22" s="5" t="s">
        <v>71</v>
      </c>
      <c r="BM22" s="5">
        <v>0</v>
      </c>
      <c r="BN22" s="5"/>
      <c r="BO22" s="5"/>
      <c r="BP22" s="5" t="s">
        <v>717</v>
      </c>
      <c r="BQ22" s="5" t="s">
        <v>697</v>
      </c>
      <c r="BR22" s="5">
        <v>6511</v>
      </c>
    </row>
    <row r="23" spans="1:70" s="95" customFormat="1">
      <c r="A23" s="5" t="s">
        <v>215</v>
      </c>
      <c r="B23" s="5">
        <v>2736</v>
      </c>
      <c r="C23" s="5">
        <v>4939</v>
      </c>
      <c r="D23" s="306">
        <v>42471.345833333333</v>
      </c>
      <c r="E23" s="5" t="s">
        <v>204</v>
      </c>
      <c r="F23" s="5"/>
      <c r="G23" s="5"/>
      <c r="H23" s="5"/>
      <c r="I23" s="5" t="s">
        <v>95</v>
      </c>
      <c r="J23" s="5">
        <v>0.8</v>
      </c>
      <c r="K23" s="5">
        <v>1</v>
      </c>
      <c r="L23" s="5">
        <v>140</v>
      </c>
      <c r="M23" s="5">
        <v>6</v>
      </c>
      <c r="N23" s="5">
        <v>4587</v>
      </c>
      <c r="O23" s="5">
        <v>3.4538000000000002</v>
      </c>
      <c r="P23" s="5">
        <v>7.3700000000000002E-2</v>
      </c>
      <c r="Q23" s="5">
        <v>2.1299999999999999E-2</v>
      </c>
      <c r="R23" s="5">
        <v>6.3699000000000003</v>
      </c>
      <c r="S23" s="5">
        <v>3.5207000000000002</v>
      </c>
      <c r="T23" s="5">
        <v>1.9541999999999999</v>
      </c>
      <c r="U23" s="5">
        <v>4.9700000000000001E-2</v>
      </c>
      <c r="V23" s="5">
        <v>0.51319999999999999</v>
      </c>
      <c r="W23" s="5">
        <v>0.1348</v>
      </c>
      <c r="X23" s="5">
        <v>1.9800000000000002E-2</v>
      </c>
      <c r="Y23" s="5">
        <v>0.13150000000000001</v>
      </c>
      <c r="Z23" s="5">
        <v>5.6874000000000002</v>
      </c>
      <c r="AA23" s="5">
        <v>970.75900000000001</v>
      </c>
      <c r="AB23" s="5" t="s">
        <v>70</v>
      </c>
      <c r="AC23" s="5" t="s">
        <v>70</v>
      </c>
      <c r="AD23" s="5" t="s">
        <v>70</v>
      </c>
      <c r="AE23" s="5" t="s">
        <v>96</v>
      </c>
      <c r="AF23" s="5">
        <v>3.3967999999999998</v>
      </c>
      <c r="AG23" s="5">
        <v>6.7199999999999996E-2</v>
      </c>
      <c r="AH23" s="5">
        <v>1.9800000000000002E-2</v>
      </c>
      <c r="AI23" s="5">
        <v>3.6827999999999999</v>
      </c>
      <c r="AJ23" s="5">
        <v>54.843699999999998</v>
      </c>
      <c r="AK23" s="5">
        <v>0.54210000000000003</v>
      </c>
      <c r="AL23" s="5">
        <v>3.6499999999999998E-2</v>
      </c>
      <c r="AM23" s="5">
        <v>1.8082</v>
      </c>
      <c r="AN23" s="5">
        <v>1.2602</v>
      </c>
      <c r="AO23" s="5">
        <v>1.6234</v>
      </c>
      <c r="AP23" s="5">
        <v>2.0457999999999998</v>
      </c>
      <c r="AQ23" s="5">
        <v>1.9357</v>
      </c>
      <c r="AR23" s="5">
        <v>0.92849999999999999</v>
      </c>
      <c r="AS23" s="5">
        <v>1.2976000000000001</v>
      </c>
      <c r="AT23" s="5">
        <v>0.29920000000000002</v>
      </c>
      <c r="AU23" s="5">
        <v>-0.55000000000000004</v>
      </c>
      <c r="AV23" s="5">
        <v>-6.0600000000000001E-2</v>
      </c>
      <c r="AW23" s="5">
        <v>1.9695</v>
      </c>
      <c r="AX23" s="5">
        <v>-1.5002</v>
      </c>
      <c r="AY23" s="5">
        <v>1.1617</v>
      </c>
      <c r="AZ23" s="5">
        <v>-0.38319999999999999</v>
      </c>
      <c r="BA23" s="5">
        <v>0.01</v>
      </c>
      <c r="BB23" s="5">
        <v>0.01</v>
      </c>
      <c r="BC23" s="5">
        <v>0.01</v>
      </c>
      <c r="BD23" s="5">
        <v>214</v>
      </c>
      <c r="BE23" s="5">
        <v>169</v>
      </c>
      <c r="BF23" s="5">
        <v>299</v>
      </c>
      <c r="BG23" s="5">
        <v>195</v>
      </c>
      <c r="BH23" s="5">
        <v>136</v>
      </c>
      <c r="BI23" s="5">
        <v>1170</v>
      </c>
      <c r="BJ23" s="5">
        <v>1781</v>
      </c>
      <c r="BK23" s="5" t="s">
        <v>71</v>
      </c>
      <c r="BL23" s="5" t="s">
        <v>71</v>
      </c>
      <c r="BM23" s="5">
        <v>0</v>
      </c>
      <c r="BN23" s="5"/>
      <c r="BO23" s="5"/>
      <c r="BP23" s="5" t="s">
        <v>718</v>
      </c>
      <c r="BQ23" s="5" t="s">
        <v>697</v>
      </c>
      <c r="BR23" s="5">
        <v>6511</v>
      </c>
    </row>
    <row r="24" spans="1:70" s="95" customFormat="1">
      <c r="A24" s="5" t="s">
        <v>218</v>
      </c>
      <c r="B24" s="5">
        <v>2737</v>
      </c>
      <c r="C24" s="5">
        <v>4940</v>
      </c>
      <c r="D24" s="306">
        <v>42471.770138888889</v>
      </c>
      <c r="E24" s="5" t="s">
        <v>219</v>
      </c>
      <c r="F24" s="5"/>
      <c r="G24" s="5"/>
      <c r="H24" s="5"/>
      <c r="I24" s="5" t="s">
        <v>95</v>
      </c>
      <c r="J24" s="5">
        <v>0.8</v>
      </c>
      <c r="K24" s="5">
        <v>1</v>
      </c>
      <c r="L24" s="5">
        <v>140</v>
      </c>
      <c r="M24" s="5">
        <v>6</v>
      </c>
      <c r="N24" s="5">
        <v>4587</v>
      </c>
      <c r="O24" s="5">
        <v>3.5289999999999999</v>
      </c>
      <c r="P24" s="5">
        <v>6.2E-2</v>
      </c>
      <c r="Q24" s="5">
        <v>1.7600000000000001E-2</v>
      </c>
      <c r="R24" s="5">
        <v>7.6509</v>
      </c>
      <c r="S24" s="5">
        <v>2.8833000000000002</v>
      </c>
      <c r="T24" s="5">
        <v>1.2401</v>
      </c>
      <c r="U24" s="5">
        <v>4.4999999999999998E-2</v>
      </c>
      <c r="V24" s="5">
        <v>0.81330000000000002</v>
      </c>
      <c r="W24" s="5">
        <v>0.4037</v>
      </c>
      <c r="X24" s="5">
        <v>1.6799999999999999E-2</v>
      </c>
      <c r="Y24" s="5">
        <v>0.40279999999999999</v>
      </c>
      <c r="Z24" s="5">
        <v>-4.4252000000000002</v>
      </c>
      <c r="AA24" s="5">
        <v>962.55960000000005</v>
      </c>
      <c r="AB24" s="5" t="s">
        <v>70</v>
      </c>
      <c r="AC24" s="5" t="s">
        <v>70</v>
      </c>
      <c r="AD24" s="5" t="s">
        <v>70</v>
      </c>
      <c r="AE24" s="5" t="s">
        <v>96</v>
      </c>
      <c r="AF24" s="5">
        <v>3.4714</v>
      </c>
      <c r="AG24" s="5">
        <v>5.6500000000000002E-2</v>
      </c>
      <c r="AH24" s="5">
        <v>1.6299999999999999E-2</v>
      </c>
      <c r="AI24" s="5">
        <v>3.3980000000000001</v>
      </c>
      <c r="AJ24" s="5">
        <v>60.110799999999998</v>
      </c>
      <c r="AK24" s="5">
        <v>0.4894</v>
      </c>
      <c r="AL24" s="5">
        <v>3.3300000000000003E-2</v>
      </c>
      <c r="AM24" s="5">
        <v>2.0099</v>
      </c>
      <c r="AN24" s="5">
        <v>1.3916999999999999</v>
      </c>
      <c r="AO24" s="5">
        <v>1.7453000000000001</v>
      </c>
      <c r="AP24" s="5">
        <v>2.4289999999999998</v>
      </c>
      <c r="AQ24" s="5">
        <v>2.1065999999999998</v>
      </c>
      <c r="AR24" s="5">
        <v>1.5294000000000001</v>
      </c>
      <c r="AS24" s="5">
        <v>-0.84079999999999999</v>
      </c>
      <c r="AT24" s="5">
        <v>1.47E-2</v>
      </c>
      <c r="AU24" s="5">
        <v>-2.2599999999999999E-2</v>
      </c>
      <c r="AV24" s="5">
        <v>1.2999999999999999E-3</v>
      </c>
      <c r="AW24" s="5">
        <v>2.4289000000000001</v>
      </c>
      <c r="AX24" s="5">
        <v>1.0147999999999999</v>
      </c>
      <c r="AY24" s="5">
        <v>1.8461000000000001</v>
      </c>
      <c r="AZ24" s="5">
        <v>8.5000000000000006E-3</v>
      </c>
      <c r="BA24" s="5">
        <v>0.01</v>
      </c>
      <c r="BB24" s="5">
        <v>0.01</v>
      </c>
      <c r="BC24" s="5">
        <v>0.01</v>
      </c>
      <c r="BD24" s="5">
        <v>194</v>
      </c>
      <c r="BE24" s="5">
        <v>187</v>
      </c>
      <c r="BF24" s="5">
        <v>299</v>
      </c>
      <c r="BG24" s="5">
        <v>139</v>
      </c>
      <c r="BH24" s="5">
        <v>266</v>
      </c>
      <c r="BI24" s="5">
        <v>1231</v>
      </c>
      <c r="BJ24" s="5">
        <v>1812</v>
      </c>
      <c r="BK24" s="5" t="s">
        <v>71</v>
      </c>
      <c r="BL24" s="5" t="s">
        <v>71</v>
      </c>
      <c r="BM24" s="5">
        <v>0</v>
      </c>
      <c r="BN24" s="5"/>
      <c r="BO24" s="5"/>
      <c r="BP24" s="5" t="s">
        <v>719</v>
      </c>
      <c r="BQ24" s="5" t="s">
        <v>697</v>
      </c>
      <c r="BR24" s="5">
        <v>6511</v>
      </c>
    </row>
    <row r="25" spans="1:70" s="95" customFormat="1">
      <c r="D25" s="98"/>
    </row>
    <row r="26" spans="1:70" s="95" customFormat="1">
      <c r="D26" s="98"/>
    </row>
    <row r="27" spans="1:70" s="95" customFormat="1">
      <c r="D27" s="98"/>
    </row>
    <row r="28" spans="1:70" s="95" customFormat="1">
      <c r="O28" s="103"/>
      <c r="P28" s="103"/>
      <c r="Q28" s="103"/>
      <c r="R28" s="103"/>
      <c r="S28" s="103"/>
      <c r="T28" s="103"/>
      <c r="U28" s="103"/>
      <c r="V28" s="103"/>
      <c r="AN28" s="103"/>
    </row>
    <row r="29" spans="1:70" s="100" customFormat="1">
      <c r="O29" s="101"/>
      <c r="P29" s="101"/>
      <c r="Q29" s="101"/>
      <c r="R29" s="101"/>
      <c r="S29" s="101"/>
      <c r="T29" s="101"/>
      <c r="U29" s="101"/>
      <c r="V29" s="101"/>
      <c r="AN29" s="101"/>
    </row>
    <row r="30" spans="1:70" s="95" customFormat="1">
      <c r="A30" s="307" t="s">
        <v>222</v>
      </c>
      <c r="B30" s="5">
        <v>2738</v>
      </c>
      <c r="C30" s="5">
        <v>4941</v>
      </c>
      <c r="D30" s="306">
        <v>42471.770138888889</v>
      </c>
      <c r="E30" s="5" t="s">
        <v>219</v>
      </c>
      <c r="F30" s="5"/>
      <c r="G30" s="5"/>
      <c r="H30" s="5"/>
      <c r="I30" s="5" t="s">
        <v>95</v>
      </c>
      <c r="J30" s="5">
        <v>0.8</v>
      </c>
      <c r="K30" s="5">
        <v>1</v>
      </c>
      <c r="L30" s="5">
        <v>140</v>
      </c>
      <c r="M30" s="5">
        <v>6</v>
      </c>
      <c r="N30" s="5">
        <v>4587</v>
      </c>
      <c r="O30" s="5">
        <v>3.7111000000000001</v>
      </c>
      <c r="P30" s="5">
        <v>0.1241</v>
      </c>
      <c r="Q30" s="5">
        <v>3.3399999999999999E-2</v>
      </c>
      <c r="R30" s="5">
        <v>21.826699999999999</v>
      </c>
      <c r="S30" s="5">
        <v>3.3666</v>
      </c>
      <c r="T30" s="5">
        <v>2.1751</v>
      </c>
      <c r="U30" s="5">
        <v>4.6800000000000001E-2</v>
      </c>
      <c r="V30" s="5">
        <v>0.46329999999999999</v>
      </c>
      <c r="W30" s="5">
        <v>0.1681</v>
      </c>
      <c r="X30" s="5">
        <v>1.89E-2</v>
      </c>
      <c r="Y30" s="5">
        <v>0.1678</v>
      </c>
      <c r="Z30" s="5">
        <v>36.845199999999998</v>
      </c>
      <c r="AA30" s="5">
        <v>983.7414</v>
      </c>
      <c r="AB30" s="5" t="s">
        <v>70</v>
      </c>
      <c r="AC30" s="5" t="s">
        <v>70</v>
      </c>
      <c r="AD30" s="5" t="s">
        <v>70</v>
      </c>
      <c r="AE30" s="5" t="s">
        <v>96</v>
      </c>
      <c r="AF30" s="5">
        <v>3.6520000000000001</v>
      </c>
      <c r="AG30" s="5">
        <v>0.1142</v>
      </c>
      <c r="AH30" s="5">
        <v>3.1300000000000001E-2</v>
      </c>
      <c r="AI30" s="5">
        <v>6.8243999999999998</v>
      </c>
      <c r="AJ30" s="5">
        <v>59.7836</v>
      </c>
      <c r="AK30" s="5">
        <v>0.93430000000000002</v>
      </c>
      <c r="AL30" s="5">
        <v>3.3500000000000002E-2</v>
      </c>
      <c r="AM30" s="5">
        <v>1.0367999999999999</v>
      </c>
      <c r="AN30" s="5">
        <v>1.3066</v>
      </c>
      <c r="AO30" s="5">
        <v>0.93440000000000001</v>
      </c>
      <c r="AP30" s="5">
        <v>1.2209000000000001</v>
      </c>
      <c r="AQ30" s="5">
        <v>1.1089</v>
      </c>
      <c r="AR30" s="5">
        <v>-0.3493</v>
      </c>
      <c r="AS30" s="5">
        <v>-0.86370000000000002</v>
      </c>
      <c r="AT30" s="5">
        <v>-7.1300000000000002E-2</v>
      </c>
      <c r="AU30" s="5">
        <v>0.1414</v>
      </c>
      <c r="AV30" s="5">
        <v>-0.1565</v>
      </c>
      <c r="AW30" s="5">
        <v>1.2025999999999999</v>
      </c>
      <c r="AX30" s="5">
        <v>-1.0205</v>
      </c>
      <c r="AY30" s="5">
        <v>0.39850000000000002</v>
      </c>
      <c r="AZ30" s="5">
        <v>0.17180000000000001</v>
      </c>
      <c r="BA30" s="5">
        <v>0.01</v>
      </c>
      <c r="BB30" s="5">
        <v>0.01</v>
      </c>
      <c r="BC30" s="5">
        <v>0.01</v>
      </c>
      <c r="BD30" s="5">
        <v>186</v>
      </c>
      <c r="BE30" s="5">
        <v>191</v>
      </c>
      <c r="BF30" s="5">
        <v>299</v>
      </c>
      <c r="BG30" s="5">
        <v>199</v>
      </c>
      <c r="BH30" s="5">
        <v>66</v>
      </c>
      <c r="BI30" s="5">
        <v>1211</v>
      </c>
      <c r="BJ30" s="5">
        <v>1812</v>
      </c>
      <c r="BK30" s="5" t="s">
        <v>71</v>
      </c>
      <c r="BL30" s="5" t="s">
        <v>71</v>
      </c>
      <c r="BM30" s="5">
        <v>0</v>
      </c>
      <c r="BN30" s="5"/>
      <c r="BO30" s="5"/>
      <c r="BP30" s="5" t="s">
        <v>720</v>
      </c>
      <c r="BQ30" s="5" t="s">
        <v>697</v>
      </c>
      <c r="BR30" s="5">
        <v>6511</v>
      </c>
    </row>
    <row r="31" spans="1:70" s="95" customFormat="1">
      <c r="A31" s="5" t="s">
        <v>225</v>
      </c>
      <c r="B31" s="5">
        <v>2739</v>
      </c>
      <c r="C31" s="5">
        <v>4942</v>
      </c>
      <c r="D31" s="306">
        <v>42471.770138888889</v>
      </c>
      <c r="E31" s="5" t="s">
        <v>219</v>
      </c>
      <c r="F31" s="5"/>
      <c r="G31" s="5"/>
      <c r="H31" s="5"/>
      <c r="I31" s="5" t="s">
        <v>95</v>
      </c>
      <c r="J31" s="5">
        <v>0.8</v>
      </c>
      <c r="K31" s="5">
        <v>1</v>
      </c>
      <c r="L31" s="5">
        <v>140</v>
      </c>
      <c r="M31" s="5">
        <v>6</v>
      </c>
      <c r="N31" s="5">
        <v>4587</v>
      </c>
      <c r="O31" s="5">
        <v>4.0545</v>
      </c>
      <c r="P31" s="5">
        <v>5.8299999999999998E-2</v>
      </c>
      <c r="Q31" s="5">
        <v>1.44E-2</v>
      </c>
      <c r="R31" s="5">
        <v>7.8925000000000001</v>
      </c>
      <c r="S31" s="5">
        <v>3.4443999999999999</v>
      </c>
      <c r="T31" s="5">
        <v>1.6528</v>
      </c>
      <c r="U31" s="5">
        <v>4.6399999999999997E-2</v>
      </c>
      <c r="V31" s="5">
        <v>0.61639999999999995</v>
      </c>
      <c r="W31" s="5">
        <v>0.1981</v>
      </c>
      <c r="X31" s="5">
        <v>1.9099999999999999E-2</v>
      </c>
      <c r="Y31" s="5">
        <v>0.20979999999999999</v>
      </c>
      <c r="Z31" s="5">
        <v>1.1777</v>
      </c>
      <c r="AA31" s="5">
        <v>931.26509999999996</v>
      </c>
      <c r="AB31" s="5" t="s">
        <v>70</v>
      </c>
      <c r="AC31" s="5" t="s">
        <v>70</v>
      </c>
      <c r="AD31" s="5" t="s">
        <v>70</v>
      </c>
      <c r="AE31" s="5" t="s">
        <v>96</v>
      </c>
      <c r="AF31" s="5">
        <v>3.9910999999999999</v>
      </c>
      <c r="AG31" s="5">
        <v>5.2699999999999997E-2</v>
      </c>
      <c r="AH31" s="5">
        <v>1.32E-2</v>
      </c>
      <c r="AI31" s="5">
        <v>3.0468000000000002</v>
      </c>
      <c r="AJ31" s="5">
        <v>57.765000000000001</v>
      </c>
      <c r="AK31" s="5">
        <v>0.38169999999999998</v>
      </c>
      <c r="AL31" s="5">
        <v>3.4599999999999999E-2</v>
      </c>
      <c r="AM31" s="5">
        <v>2.5851999999999999</v>
      </c>
      <c r="AN31" s="5">
        <v>1.2401</v>
      </c>
      <c r="AO31" s="5">
        <v>2.4102000000000001</v>
      </c>
      <c r="AP31" s="5">
        <v>2.9889999999999999</v>
      </c>
      <c r="AQ31" s="5">
        <v>2.5457999999999998</v>
      </c>
      <c r="AR31" s="5">
        <v>2.4014000000000002</v>
      </c>
      <c r="AS31" s="5">
        <v>-0.20250000000000001</v>
      </c>
      <c r="AT31" s="5">
        <v>-3.4799999999999998E-2</v>
      </c>
      <c r="AU31" s="5">
        <v>-5.0000000000000001E-4</v>
      </c>
      <c r="AV31" s="5">
        <v>-0.51100000000000001</v>
      </c>
      <c r="AW31" s="5">
        <v>2.9449999999999998</v>
      </c>
      <c r="AX31" s="5">
        <v>0.21829999999999999</v>
      </c>
      <c r="AY31" s="5">
        <v>2.4990999999999999</v>
      </c>
      <c r="AZ31" s="5">
        <v>0.43359999999999999</v>
      </c>
      <c r="BA31" s="5">
        <v>0.01</v>
      </c>
      <c r="BB31" s="5">
        <v>0.01</v>
      </c>
      <c r="BC31" s="5">
        <v>0.01</v>
      </c>
      <c r="BD31" s="5">
        <v>170</v>
      </c>
      <c r="BE31" s="5">
        <v>244</v>
      </c>
      <c r="BF31" s="5">
        <v>299</v>
      </c>
      <c r="BG31" s="5">
        <v>136</v>
      </c>
      <c r="BH31" s="5">
        <v>124</v>
      </c>
      <c r="BI31" s="5">
        <v>1196</v>
      </c>
      <c r="BJ31" s="5">
        <v>1812</v>
      </c>
      <c r="BK31" s="5" t="s">
        <v>71</v>
      </c>
      <c r="BL31" s="5" t="s">
        <v>71</v>
      </c>
      <c r="BM31" s="5">
        <v>0</v>
      </c>
      <c r="BN31" s="5"/>
      <c r="BO31" s="5"/>
      <c r="BP31" s="5" t="s">
        <v>725</v>
      </c>
      <c r="BQ31" s="5" t="s">
        <v>697</v>
      </c>
      <c r="BR31" s="5">
        <v>6511</v>
      </c>
    </row>
    <row r="32" spans="1:70" s="95" customFormat="1">
      <c r="A32" s="5" t="s">
        <v>228</v>
      </c>
      <c r="B32" s="5">
        <v>2740</v>
      </c>
      <c r="C32" s="5">
        <v>4943</v>
      </c>
      <c r="D32" s="306">
        <v>42471.770138888889</v>
      </c>
      <c r="E32" s="5" t="s">
        <v>219</v>
      </c>
      <c r="F32" s="5"/>
      <c r="G32" s="5"/>
      <c r="H32" s="5"/>
      <c r="I32" s="5" t="s">
        <v>95</v>
      </c>
      <c r="J32" s="5">
        <v>0.8</v>
      </c>
      <c r="K32" s="5">
        <v>1</v>
      </c>
      <c r="L32" s="5">
        <v>140</v>
      </c>
      <c r="M32" s="5">
        <v>6</v>
      </c>
      <c r="N32" s="5">
        <v>4587</v>
      </c>
      <c r="O32" s="5">
        <v>3.9384999999999999</v>
      </c>
      <c r="P32" s="5">
        <v>7.4399999999999994E-2</v>
      </c>
      <c r="Q32" s="5">
        <v>1.89E-2</v>
      </c>
      <c r="R32" s="5">
        <v>5.5857999999999999</v>
      </c>
      <c r="S32" s="5">
        <v>3.2789000000000001</v>
      </c>
      <c r="T32" s="5">
        <v>2.0190999999999999</v>
      </c>
      <c r="U32" s="5">
        <v>4.2900000000000001E-2</v>
      </c>
      <c r="V32" s="5">
        <v>0.49690000000000001</v>
      </c>
      <c r="W32" s="5">
        <v>0.18060000000000001</v>
      </c>
      <c r="X32" s="5">
        <v>1.72E-2</v>
      </c>
      <c r="Y32" s="5">
        <v>0.1787</v>
      </c>
      <c r="Z32" s="5">
        <v>5.6874000000000002</v>
      </c>
      <c r="AA32" s="5">
        <v>957.36659999999995</v>
      </c>
      <c r="AB32" s="5" t="s">
        <v>70</v>
      </c>
      <c r="AC32" s="5" t="s">
        <v>70</v>
      </c>
      <c r="AD32" s="5" t="s">
        <v>70</v>
      </c>
      <c r="AE32" s="5" t="s">
        <v>96</v>
      </c>
      <c r="AF32" s="5">
        <v>3.8765999999999998</v>
      </c>
      <c r="AG32" s="5">
        <v>6.7900000000000002E-2</v>
      </c>
      <c r="AH32" s="5">
        <v>1.7500000000000002E-2</v>
      </c>
      <c r="AI32" s="5">
        <v>4.3060999999999998</v>
      </c>
      <c r="AJ32" s="5">
        <v>63.387999999999998</v>
      </c>
      <c r="AK32" s="5">
        <v>0.5554</v>
      </c>
      <c r="AL32" s="5">
        <v>3.1600000000000003E-2</v>
      </c>
      <c r="AM32" s="5">
        <v>1.7689999999999999</v>
      </c>
      <c r="AN32" s="5">
        <v>1.2194</v>
      </c>
      <c r="AO32" s="5">
        <v>1.6552</v>
      </c>
      <c r="AP32" s="5">
        <v>2.0184000000000002</v>
      </c>
      <c r="AQ32" s="5">
        <v>1.7771999999999999</v>
      </c>
      <c r="AR32" s="5">
        <v>1.2889999999999999</v>
      </c>
      <c r="AS32" s="5">
        <v>-1.0368999999999999</v>
      </c>
      <c r="AT32" s="5">
        <v>-5.4899999999999997E-2</v>
      </c>
      <c r="AU32" s="5">
        <v>-3.4500000000000003E-2</v>
      </c>
      <c r="AV32" s="5">
        <v>-0.14910000000000001</v>
      </c>
      <c r="AW32" s="5">
        <v>2.0125999999999999</v>
      </c>
      <c r="AX32" s="5">
        <v>1.1143000000000001</v>
      </c>
      <c r="AY32" s="5">
        <v>1.3791</v>
      </c>
      <c r="AZ32" s="5">
        <v>0.1216</v>
      </c>
      <c r="BA32" s="5">
        <v>0.01</v>
      </c>
      <c r="BB32" s="5">
        <v>0.01</v>
      </c>
      <c r="BC32" s="5">
        <v>0.01</v>
      </c>
      <c r="BD32" s="5">
        <v>187</v>
      </c>
      <c r="BE32" s="5">
        <v>198</v>
      </c>
      <c r="BF32" s="5">
        <v>299</v>
      </c>
      <c r="BG32" s="5">
        <v>172</v>
      </c>
      <c r="BH32" s="5">
        <v>368</v>
      </c>
      <c r="BI32" s="5">
        <v>1234</v>
      </c>
      <c r="BJ32" s="5">
        <v>1812</v>
      </c>
      <c r="BK32" s="5" t="s">
        <v>71</v>
      </c>
      <c r="BL32" s="5" t="s">
        <v>71</v>
      </c>
      <c r="BM32" s="5">
        <v>0</v>
      </c>
      <c r="BN32" s="5"/>
      <c r="BO32" s="5"/>
      <c r="BP32" s="5" t="s">
        <v>726</v>
      </c>
      <c r="BQ32" s="5" t="s">
        <v>697</v>
      </c>
      <c r="BR32" s="5">
        <v>6511</v>
      </c>
    </row>
    <row r="33" spans="1:70" s="95" customFormat="1">
      <c r="A33" s="5" t="s">
        <v>231</v>
      </c>
      <c r="B33" s="5">
        <v>2741</v>
      </c>
      <c r="C33" s="5">
        <v>4944</v>
      </c>
      <c r="D33" s="306">
        <v>42471.770138888889</v>
      </c>
      <c r="E33" s="5" t="s">
        <v>219</v>
      </c>
      <c r="F33" s="5"/>
      <c r="G33" s="5"/>
      <c r="H33" s="5"/>
      <c r="I33" s="5" t="s">
        <v>95</v>
      </c>
      <c r="J33" s="5">
        <v>0.8</v>
      </c>
      <c r="K33" s="5">
        <v>1</v>
      </c>
      <c r="L33" s="5">
        <v>140</v>
      </c>
      <c r="M33" s="5">
        <v>6</v>
      </c>
      <c r="N33" s="5">
        <v>4587</v>
      </c>
      <c r="O33" s="5">
        <v>3.6065</v>
      </c>
      <c r="P33" s="5">
        <v>7.9399999999999998E-2</v>
      </c>
      <c r="Q33" s="5">
        <v>2.1999999999999999E-2</v>
      </c>
      <c r="R33" s="5">
        <v>13.5868</v>
      </c>
      <c r="S33" s="5">
        <v>2.9003000000000001</v>
      </c>
      <c r="T33" s="5">
        <v>1.7985</v>
      </c>
      <c r="U33" s="5">
        <v>4.7500000000000001E-2</v>
      </c>
      <c r="V33" s="5">
        <v>0.56259999999999999</v>
      </c>
      <c r="W33" s="5">
        <v>0.20549999999999999</v>
      </c>
      <c r="X33" s="5">
        <v>1.7399999999999999E-2</v>
      </c>
      <c r="Y33" s="5">
        <v>0.20519999999999999</v>
      </c>
      <c r="Z33" s="5">
        <v>9.1037999999999997</v>
      </c>
      <c r="AA33" s="5">
        <v>926.8922</v>
      </c>
      <c r="AB33" s="5" t="s">
        <v>70</v>
      </c>
      <c r="AC33" s="5" t="s">
        <v>70</v>
      </c>
      <c r="AD33" s="5" t="s">
        <v>70</v>
      </c>
      <c r="AE33" s="5" t="s">
        <v>96</v>
      </c>
      <c r="AF33" s="5">
        <v>3.5464000000000002</v>
      </c>
      <c r="AG33" s="5">
        <v>7.3400000000000007E-2</v>
      </c>
      <c r="AH33" s="5">
        <v>2.07E-2</v>
      </c>
      <c r="AI33" s="5">
        <v>4.0917000000000003</v>
      </c>
      <c r="AJ33" s="5">
        <v>55.717500000000001</v>
      </c>
      <c r="AK33" s="5">
        <v>0.57689999999999997</v>
      </c>
      <c r="AL33" s="5">
        <v>3.5900000000000001E-2</v>
      </c>
      <c r="AM33" s="5">
        <v>1.6976</v>
      </c>
      <c r="AN33" s="5">
        <v>1.2844</v>
      </c>
      <c r="AO33" s="5">
        <v>1.5375000000000001</v>
      </c>
      <c r="AP33" s="5">
        <v>1.9746999999999999</v>
      </c>
      <c r="AQ33" s="5">
        <v>1.7605</v>
      </c>
      <c r="AR33" s="5">
        <v>0.41060000000000002</v>
      </c>
      <c r="AS33" s="5">
        <v>-1.4139999999999999</v>
      </c>
      <c r="AT33" s="5">
        <v>0.4425</v>
      </c>
      <c r="AU33" s="5">
        <v>-6.3799999999999996E-2</v>
      </c>
      <c r="AV33" s="5">
        <v>0.5726</v>
      </c>
      <c r="AW33" s="5">
        <v>1.8888</v>
      </c>
      <c r="AX33" s="5">
        <v>-1.6956</v>
      </c>
      <c r="AY33" s="5">
        <v>-0.46610000000000001</v>
      </c>
      <c r="AZ33" s="5">
        <v>8.4000000000000005E-2</v>
      </c>
      <c r="BA33" s="5">
        <v>0.01</v>
      </c>
      <c r="BB33" s="5">
        <v>0.01</v>
      </c>
      <c r="BC33" s="5">
        <v>0.01</v>
      </c>
      <c r="BD33" s="5">
        <v>207</v>
      </c>
      <c r="BE33" s="5">
        <v>174</v>
      </c>
      <c r="BF33" s="5">
        <v>299</v>
      </c>
      <c r="BG33" s="5">
        <v>133</v>
      </c>
      <c r="BH33" s="5">
        <v>171</v>
      </c>
      <c r="BI33" s="5">
        <v>1230</v>
      </c>
      <c r="BJ33" s="5">
        <v>1812</v>
      </c>
      <c r="BK33" s="5" t="s">
        <v>71</v>
      </c>
      <c r="BL33" s="5" t="s">
        <v>71</v>
      </c>
      <c r="BM33" s="5">
        <v>0</v>
      </c>
      <c r="BN33" s="5"/>
      <c r="BO33" s="5"/>
      <c r="BP33" s="5" t="s">
        <v>727</v>
      </c>
      <c r="BQ33" s="5" t="s">
        <v>697</v>
      </c>
      <c r="BR33" s="5">
        <v>6511</v>
      </c>
    </row>
    <row r="34" spans="1:70" s="95" customFormat="1">
      <c r="A34" s="5" t="s">
        <v>234</v>
      </c>
      <c r="B34" s="5">
        <v>2742</v>
      </c>
      <c r="C34" s="5">
        <v>4945</v>
      </c>
      <c r="D34" s="306">
        <v>42472.118750000001</v>
      </c>
      <c r="E34" s="5" t="s">
        <v>235</v>
      </c>
      <c r="F34" s="5"/>
      <c r="G34" s="5"/>
      <c r="H34" s="5"/>
      <c r="I34" s="5" t="s">
        <v>95</v>
      </c>
      <c r="J34" s="5">
        <v>0.8</v>
      </c>
      <c r="K34" s="5">
        <v>1</v>
      </c>
      <c r="L34" s="5">
        <v>140</v>
      </c>
      <c r="M34" s="5">
        <v>6</v>
      </c>
      <c r="N34" s="5">
        <v>4587</v>
      </c>
      <c r="O34" s="5">
        <v>1.8342000000000001</v>
      </c>
      <c r="P34" s="5">
        <v>0.1084</v>
      </c>
      <c r="Q34" s="5">
        <v>5.91E-2</v>
      </c>
      <c r="R34" s="5">
        <v>47.431800000000003</v>
      </c>
      <c r="S34" s="5">
        <v>2.8929999999999998</v>
      </c>
      <c r="T34" s="5">
        <v>3.0394999999999999</v>
      </c>
      <c r="U34" s="5">
        <v>5.21E-2</v>
      </c>
      <c r="V34" s="5">
        <v>0.33700000000000002</v>
      </c>
      <c r="W34" s="5">
        <v>0.1191</v>
      </c>
      <c r="X34" s="5">
        <v>2.1000000000000001E-2</v>
      </c>
      <c r="Y34" s="5">
        <v>0.1164</v>
      </c>
      <c r="Z34" s="5">
        <v>62.263399999999997</v>
      </c>
      <c r="AA34" s="5">
        <v>930.85519999999997</v>
      </c>
      <c r="AB34" s="5" t="s">
        <v>70</v>
      </c>
      <c r="AC34" s="5" t="s">
        <v>70</v>
      </c>
      <c r="AD34" s="5" t="s">
        <v>70</v>
      </c>
      <c r="AE34" s="5" t="s">
        <v>96</v>
      </c>
      <c r="AF34" s="5">
        <v>1.7302</v>
      </c>
      <c r="AG34" s="5">
        <v>9.9599999999999994E-2</v>
      </c>
      <c r="AH34" s="5">
        <v>5.7500000000000002E-2</v>
      </c>
      <c r="AI34" s="5">
        <v>5.1360000000000001</v>
      </c>
      <c r="AJ34" s="5">
        <v>51.580800000000004</v>
      </c>
      <c r="AK34" s="5">
        <v>1.4842</v>
      </c>
      <c r="AL34" s="5">
        <v>3.8800000000000001E-2</v>
      </c>
      <c r="AM34" s="5">
        <v>0.63500000000000001</v>
      </c>
      <c r="AN34" s="5">
        <v>1.2829999999999999</v>
      </c>
      <c r="AO34" s="5">
        <v>0.59960000000000002</v>
      </c>
      <c r="AP34" s="5">
        <v>0.76929999999999998</v>
      </c>
      <c r="AQ34" s="5">
        <v>0.68010000000000004</v>
      </c>
      <c r="AR34" s="5">
        <v>0.495</v>
      </c>
      <c r="AS34" s="5">
        <v>-0.27750000000000002</v>
      </c>
      <c r="AT34" s="5">
        <v>0.19350000000000001</v>
      </c>
      <c r="AU34" s="5">
        <v>-0.13089999999999999</v>
      </c>
      <c r="AV34" s="5">
        <v>0.26250000000000001</v>
      </c>
      <c r="AW34" s="5">
        <v>0.71109999999999995</v>
      </c>
      <c r="AX34" s="5">
        <v>-0.3659</v>
      </c>
      <c r="AY34" s="5">
        <v>-0.55640000000000001</v>
      </c>
      <c r="AZ34" s="5">
        <v>0.1381</v>
      </c>
      <c r="BA34" s="5">
        <v>0.01</v>
      </c>
      <c r="BB34" s="5">
        <v>0.01</v>
      </c>
      <c r="BC34" s="5">
        <v>0.01</v>
      </c>
      <c r="BD34" s="5">
        <v>192</v>
      </c>
      <c r="BE34" s="5">
        <v>83</v>
      </c>
      <c r="BF34" s="5">
        <v>284</v>
      </c>
      <c r="BG34" s="5">
        <v>149</v>
      </c>
      <c r="BH34" s="5">
        <v>275</v>
      </c>
      <c r="BI34" s="5">
        <v>1230</v>
      </c>
      <c r="BJ34" s="5">
        <v>1812</v>
      </c>
      <c r="BK34" s="5" t="s">
        <v>71</v>
      </c>
      <c r="BL34" s="5" t="s">
        <v>71</v>
      </c>
      <c r="BM34" s="5">
        <v>0</v>
      </c>
      <c r="BN34" s="5"/>
      <c r="BO34" s="5"/>
      <c r="BP34" s="5" t="s">
        <v>728</v>
      </c>
      <c r="BQ34" s="5" t="s">
        <v>697</v>
      </c>
      <c r="BR34" s="5">
        <v>6511</v>
      </c>
    </row>
    <row r="35" spans="1:70" s="95" customFormat="1">
      <c r="A35" s="5" t="s">
        <v>238</v>
      </c>
      <c r="B35" s="5">
        <v>2743</v>
      </c>
      <c r="C35" s="5">
        <v>4946</v>
      </c>
      <c r="D35" s="306">
        <v>42472.118750000001</v>
      </c>
      <c r="E35" s="5" t="s">
        <v>235</v>
      </c>
      <c r="F35" s="5"/>
      <c r="G35" s="5"/>
      <c r="H35" s="5"/>
      <c r="I35" s="5" t="s">
        <v>95</v>
      </c>
      <c r="J35" s="5">
        <v>0.8</v>
      </c>
      <c r="K35" s="5">
        <v>1</v>
      </c>
      <c r="L35" s="5">
        <v>140</v>
      </c>
      <c r="M35" s="5">
        <v>6</v>
      </c>
      <c r="N35" s="5">
        <v>4587</v>
      </c>
      <c r="O35" s="5">
        <v>3.6692999999999998</v>
      </c>
      <c r="P35" s="5">
        <v>8.2000000000000003E-2</v>
      </c>
      <c r="Q35" s="5">
        <v>2.23E-2</v>
      </c>
      <c r="R35" s="5">
        <v>8.1760000000000002</v>
      </c>
      <c r="S35" s="5">
        <v>3.2847</v>
      </c>
      <c r="T35" s="5">
        <v>2.0666000000000002</v>
      </c>
      <c r="U35" s="5">
        <v>4.65E-2</v>
      </c>
      <c r="V35" s="5">
        <v>0.48780000000000001</v>
      </c>
      <c r="W35" s="5">
        <v>0.16</v>
      </c>
      <c r="X35" s="5">
        <v>1.9300000000000001E-2</v>
      </c>
      <c r="Y35" s="5">
        <v>0.15770000000000001</v>
      </c>
      <c r="Z35" s="5">
        <v>15.8</v>
      </c>
      <c r="AA35" s="5">
        <v>1017.6324</v>
      </c>
      <c r="AB35" s="5" t="s">
        <v>70</v>
      </c>
      <c r="AC35" s="5" t="s">
        <v>70</v>
      </c>
      <c r="AD35" s="5" t="s">
        <v>70</v>
      </c>
      <c r="AE35" s="5" t="s">
        <v>96</v>
      </c>
      <c r="AF35" s="5">
        <v>3.6103000000000001</v>
      </c>
      <c r="AG35" s="5">
        <v>7.5700000000000003E-2</v>
      </c>
      <c r="AH35" s="5">
        <v>2.1000000000000001E-2</v>
      </c>
      <c r="AI35" s="5">
        <v>4.3967000000000001</v>
      </c>
      <c r="AJ35" s="5">
        <v>58.090200000000003</v>
      </c>
      <c r="AK35" s="5">
        <v>0.6089</v>
      </c>
      <c r="AL35" s="5">
        <v>3.44E-2</v>
      </c>
      <c r="AM35" s="5">
        <v>1.6077999999999999</v>
      </c>
      <c r="AN35" s="5">
        <v>1.2786</v>
      </c>
      <c r="AO35" s="5">
        <v>1.4893000000000001</v>
      </c>
      <c r="AP35" s="5">
        <v>1.9043000000000001</v>
      </c>
      <c r="AQ35" s="5">
        <v>1.6053999999999999</v>
      </c>
      <c r="AR35" s="5">
        <v>-0.71499999999999997</v>
      </c>
      <c r="AS35" s="5">
        <v>-1.2945</v>
      </c>
      <c r="AT35" s="5">
        <v>0.1762</v>
      </c>
      <c r="AU35" s="5">
        <v>7.6E-3</v>
      </c>
      <c r="AV35" s="5">
        <v>-0.26100000000000001</v>
      </c>
      <c r="AW35" s="5">
        <v>-1.8863000000000001</v>
      </c>
      <c r="AX35" s="5">
        <v>-1.4083000000000001</v>
      </c>
      <c r="AY35" s="5">
        <v>0.76259999999999994</v>
      </c>
      <c r="AZ35" s="5">
        <v>-0.11119999999999999</v>
      </c>
      <c r="BA35" s="5">
        <v>0.01</v>
      </c>
      <c r="BB35" s="5">
        <v>0.01</v>
      </c>
      <c r="BC35" s="5">
        <v>0.01</v>
      </c>
      <c r="BD35" s="5">
        <v>184</v>
      </c>
      <c r="BE35" s="5">
        <v>192</v>
      </c>
      <c r="BF35" s="5">
        <v>299</v>
      </c>
      <c r="BG35" s="5">
        <v>253</v>
      </c>
      <c r="BH35" s="5">
        <v>84</v>
      </c>
      <c r="BI35" s="5">
        <v>1189</v>
      </c>
      <c r="BJ35" s="5">
        <v>1812</v>
      </c>
      <c r="BK35" s="5" t="s">
        <v>71</v>
      </c>
      <c r="BL35" s="5" t="s">
        <v>71</v>
      </c>
      <c r="BM35" s="5">
        <v>0</v>
      </c>
      <c r="BN35" s="5"/>
      <c r="BO35" s="5"/>
      <c r="BP35" s="5" t="s">
        <v>729</v>
      </c>
      <c r="BQ35" s="5" t="s">
        <v>697</v>
      </c>
      <c r="BR35" s="5">
        <v>6511</v>
      </c>
    </row>
    <row r="36" spans="1:70" s="95" customFormat="1">
      <c r="A36" s="5" t="s">
        <v>241</v>
      </c>
      <c r="B36" s="5">
        <v>2744</v>
      </c>
      <c r="C36" s="5">
        <v>4947</v>
      </c>
      <c r="D36" s="306">
        <v>42472.118750000001</v>
      </c>
      <c r="E36" s="5" t="s">
        <v>235</v>
      </c>
      <c r="F36" s="5"/>
      <c r="G36" s="5"/>
      <c r="H36" s="5"/>
      <c r="I36" s="5" t="s">
        <v>95</v>
      </c>
      <c r="J36" s="5">
        <v>0.8</v>
      </c>
      <c r="K36" s="5">
        <v>1</v>
      </c>
      <c r="L36" s="5">
        <v>140</v>
      </c>
      <c r="M36" s="5">
        <v>6</v>
      </c>
      <c r="N36" s="5">
        <v>4587</v>
      </c>
      <c r="O36" s="5">
        <v>3.5455000000000001</v>
      </c>
      <c r="P36" s="5">
        <v>8.9800000000000005E-2</v>
      </c>
      <c r="Q36" s="5">
        <v>2.53E-2</v>
      </c>
      <c r="R36" s="5">
        <v>7.6151999999999997</v>
      </c>
      <c r="S36" s="5">
        <v>3.6031</v>
      </c>
      <c r="T36" s="5">
        <v>1.8188</v>
      </c>
      <c r="U36" s="5">
        <v>5.7000000000000002E-2</v>
      </c>
      <c r="V36" s="5">
        <v>0.55840000000000001</v>
      </c>
      <c r="W36" s="5">
        <v>0.19239999999999999</v>
      </c>
      <c r="X36" s="5">
        <v>2.2800000000000001E-2</v>
      </c>
      <c r="Y36" s="5">
        <v>0.1895</v>
      </c>
      <c r="Z36" s="5">
        <v>25.229299999999999</v>
      </c>
      <c r="AA36" s="5">
        <v>1038.1310000000001</v>
      </c>
      <c r="AB36" s="5" t="s">
        <v>70</v>
      </c>
      <c r="AC36" s="5" t="s">
        <v>70</v>
      </c>
      <c r="AD36" s="5" t="s">
        <v>70</v>
      </c>
      <c r="AE36" s="5" t="s">
        <v>96</v>
      </c>
      <c r="AF36" s="5">
        <v>3.4870999999999999</v>
      </c>
      <c r="AG36" s="5">
        <v>8.3500000000000005E-2</v>
      </c>
      <c r="AH36" s="5">
        <v>2.4E-2</v>
      </c>
      <c r="AI36" s="5">
        <v>4.0785</v>
      </c>
      <c r="AJ36" s="5">
        <v>48.822499999999998</v>
      </c>
      <c r="AK36" s="5">
        <v>0.58479999999999999</v>
      </c>
      <c r="AL36" s="5">
        <v>4.1000000000000002E-2</v>
      </c>
      <c r="AM36" s="5">
        <v>1.669</v>
      </c>
      <c r="AN36" s="5">
        <v>1.4238999999999999</v>
      </c>
      <c r="AO36" s="5">
        <v>1.4784999999999999</v>
      </c>
      <c r="AP36" s="5">
        <v>2.1053000000000002</v>
      </c>
      <c r="AQ36" s="5">
        <v>1.6913</v>
      </c>
      <c r="AR36" s="5">
        <v>-0.1232</v>
      </c>
      <c r="AS36" s="5">
        <v>-1.4729000000000001</v>
      </c>
      <c r="AT36" s="5">
        <v>3.7699999999999997E-2</v>
      </c>
      <c r="AU36" s="5">
        <v>-0.15959999999999999</v>
      </c>
      <c r="AV36" s="5">
        <v>6.7100000000000007E-2</v>
      </c>
      <c r="AW36" s="5">
        <v>2.0981000000000001</v>
      </c>
      <c r="AX36" s="5">
        <v>-1.6805000000000001</v>
      </c>
      <c r="AY36" s="5">
        <v>0.13719999999999999</v>
      </c>
      <c r="AZ36" s="5">
        <v>-0.1323</v>
      </c>
      <c r="BA36" s="5">
        <v>0.01</v>
      </c>
      <c r="BB36" s="5">
        <v>0.01</v>
      </c>
      <c r="BC36" s="5">
        <v>0.01</v>
      </c>
      <c r="BD36" s="5">
        <v>218</v>
      </c>
      <c r="BE36" s="5">
        <v>167</v>
      </c>
      <c r="BF36" s="5">
        <v>299</v>
      </c>
      <c r="BG36" s="5">
        <v>163</v>
      </c>
      <c r="BH36" s="5">
        <v>206</v>
      </c>
      <c r="BI36" s="5">
        <v>1193</v>
      </c>
      <c r="BJ36" s="5">
        <v>1812</v>
      </c>
      <c r="BK36" s="5" t="s">
        <v>71</v>
      </c>
      <c r="BL36" s="5" t="s">
        <v>71</v>
      </c>
      <c r="BM36" s="5">
        <v>0</v>
      </c>
      <c r="BN36" s="5"/>
      <c r="BO36" s="5"/>
      <c r="BP36" s="5" t="s">
        <v>730</v>
      </c>
      <c r="BQ36" s="5" t="s">
        <v>697</v>
      </c>
      <c r="BR36" s="5">
        <v>6511</v>
      </c>
    </row>
    <row r="37" spans="1:70" s="95" customFormat="1">
      <c r="A37" s="5" t="s">
        <v>244</v>
      </c>
      <c r="B37" s="5">
        <v>2745</v>
      </c>
      <c r="C37" s="5">
        <v>4961</v>
      </c>
      <c r="D37" s="306">
        <v>42472.118750000001</v>
      </c>
      <c r="E37" s="5" t="s">
        <v>235</v>
      </c>
      <c r="F37" s="5"/>
      <c r="G37" s="5"/>
      <c r="H37" s="5"/>
      <c r="I37" s="5" t="s">
        <v>95</v>
      </c>
      <c r="J37" s="5">
        <v>0.8</v>
      </c>
      <c r="K37" s="5">
        <v>1</v>
      </c>
      <c r="L37" s="5">
        <v>140</v>
      </c>
      <c r="M37" s="5">
        <v>6</v>
      </c>
      <c r="N37" s="5">
        <v>4587</v>
      </c>
      <c r="O37" s="5">
        <v>3.7103000000000002</v>
      </c>
      <c r="P37" s="5">
        <v>7.2700000000000001E-2</v>
      </c>
      <c r="Q37" s="5">
        <v>1.9599999999999999E-2</v>
      </c>
      <c r="R37" s="5">
        <v>4.8513000000000002</v>
      </c>
      <c r="S37" s="5">
        <v>3.3460999999999999</v>
      </c>
      <c r="T37" s="5">
        <v>1.8754</v>
      </c>
      <c r="U37" s="5">
        <v>4.7899999999999998E-2</v>
      </c>
      <c r="V37" s="5">
        <v>0.53520000000000001</v>
      </c>
      <c r="W37" s="5">
        <v>0.17430000000000001</v>
      </c>
      <c r="X37" s="5">
        <v>2.0500000000000001E-2</v>
      </c>
      <c r="Y37" s="5">
        <v>0.1716</v>
      </c>
      <c r="Z37" s="5">
        <v>10.0604</v>
      </c>
      <c r="AA37" s="5">
        <v>1018.3156</v>
      </c>
      <c r="AB37" s="5" t="s">
        <v>70</v>
      </c>
      <c r="AC37" s="5" t="s">
        <v>70</v>
      </c>
      <c r="AD37" s="5" t="s">
        <v>70</v>
      </c>
      <c r="AE37" s="5" t="s">
        <v>96</v>
      </c>
      <c r="AF37" s="5">
        <v>3.6493000000000002</v>
      </c>
      <c r="AG37" s="5">
        <v>6.6199999999999995E-2</v>
      </c>
      <c r="AH37" s="5">
        <v>1.8200000000000001E-2</v>
      </c>
      <c r="AI37" s="5">
        <v>3.8132000000000001</v>
      </c>
      <c r="AJ37" s="5">
        <v>57.566200000000002</v>
      </c>
      <c r="AK37" s="5">
        <v>0.52249999999999996</v>
      </c>
      <c r="AL37" s="5">
        <v>3.4700000000000002E-2</v>
      </c>
      <c r="AM37" s="5">
        <v>1.8793</v>
      </c>
      <c r="AN37" s="5">
        <v>1.2653000000000001</v>
      </c>
      <c r="AO37" s="5">
        <v>1.7137</v>
      </c>
      <c r="AP37" s="5">
        <v>2.1684000000000001</v>
      </c>
      <c r="AQ37" s="5">
        <v>1.9312</v>
      </c>
      <c r="AR37" s="5">
        <v>1.2059</v>
      </c>
      <c r="AS37" s="5">
        <v>-1.2028000000000001</v>
      </c>
      <c r="AT37" s="5">
        <v>0.18959999999999999</v>
      </c>
      <c r="AU37" s="5">
        <v>0.39250000000000002</v>
      </c>
      <c r="AV37" s="5">
        <v>5.7599999999999998E-2</v>
      </c>
      <c r="AW37" s="5">
        <v>-2.1318000000000001</v>
      </c>
      <c r="AX37" s="5">
        <v>1.3269</v>
      </c>
      <c r="AY37" s="5">
        <v>1.3746</v>
      </c>
      <c r="AZ37" s="5">
        <v>0.28139999999999998</v>
      </c>
      <c r="BA37" s="5">
        <v>0.01</v>
      </c>
      <c r="BB37" s="5">
        <v>0.01</v>
      </c>
      <c r="BC37" s="5">
        <v>0.01</v>
      </c>
      <c r="BD37" s="5">
        <v>188</v>
      </c>
      <c r="BE37" s="5">
        <v>195</v>
      </c>
      <c r="BF37" s="5">
        <v>299</v>
      </c>
      <c r="BG37" s="5">
        <v>133</v>
      </c>
      <c r="BH37" s="5">
        <v>130</v>
      </c>
      <c r="BI37" s="5">
        <v>1194</v>
      </c>
      <c r="BJ37" s="5">
        <v>1812</v>
      </c>
      <c r="BK37" s="5"/>
      <c r="BL37" s="5" t="s">
        <v>71</v>
      </c>
      <c r="BM37" s="5">
        <v>0</v>
      </c>
      <c r="BN37" s="5"/>
      <c r="BO37" s="5"/>
      <c r="BP37" s="5" t="s">
        <v>731</v>
      </c>
      <c r="BQ37" s="5" t="s">
        <v>697</v>
      </c>
      <c r="BR37" s="5">
        <v>6511</v>
      </c>
    </row>
    <row r="38" spans="1:70" s="95" customFormat="1">
      <c r="D38" s="98"/>
    </row>
    <row r="39" spans="1:70" s="95" customFormat="1">
      <c r="D39" s="98"/>
    </row>
    <row r="40" spans="1:70" s="95" customFormat="1">
      <c r="D40" s="98"/>
    </row>
    <row r="41" spans="1:70" s="95" customFormat="1">
      <c r="D41" s="98"/>
    </row>
    <row r="42" spans="1:70" s="95" customFormat="1">
      <c r="D42" s="98"/>
    </row>
    <row r="43" spans="1:70" s="100" customFormat="1">
      <c r="O43" s="101"/>
      <c r="P43" s="101"/>
      <c r="Q43" s="101"/>
      <c r="R43" s="101"/>
      <c r="S43" s="101"/>
      <c r="T43" s="101"/>
      <c r="U43" s="101"/>
      <c r="V43" s="101"/>
      <c r="AN43" s="101"/>
    </row>
    <row r="44" spans="1:70" s="129" customFormat="1">
      <c r="A44" s="5" t="s">
        <v>399</v>
      </c>
      <c r="B44" s="5">
        <v>3113</v>
      </c>
      <c r="C44" s="5">
        <v>5879</v>
      </c>
      <c r="D44" s="306">
        <v>42640.595833333333</v>
      </c>
      <c r="E44" s="5" t="s">
        <v>400</v>
      </c>
      <c r="F44" s="5"/>
      <c r="G44" s="5"/>
      <c r="H44" s="5"/>
      <c r="I44" s="5" t="s">
        <v>95</v>
      </c>
      <c r="J44" s="5">
        <v>0.8</v>
      </c>
      <c r="K44" s="5">
        <v>1</v>
      </c>
      <c r="L44" s="5">
        <v>140</v>
      </c>
      <c r="M44" s="5">
        <v>6</v>
      </c>
      <c r="N44" s="5">
        <v>4587</v>
      </c>
      <c r="O44" s="5">
        <v>3.9944999999999999</v>
      </c>
      <c r="P44" s="5">
        <v>0.17660000000000001</v>
      </c>
      <c r="Q44" s="5">
        <v>4.4200000000000003E-2</v>
      </c>
      <c r="R44" s="5">
        <v>15.5213</v>
      </c>
      <c r="S44" s="5">
        <v>2.87</v>
      </c>
      <c r="T44" s="5">
        <v>1.5525</v>
      </c>
      <c r="U44" s="5">
        <v>6.1600000000000002E-2</v>
      </c>
      <c r="V44" s="5">
        <v>0.65769999999999995</v>
      </c>
      <c r="W44" s="5">
        <v>0.29959999999999998</v>
      </c>
      <c r="X44" s="5">
        <v>2.41E-2</v>
      </c>
      <c r="Y44" s="5">
        <v>0.30580000000000002</v>
      </c>
      <c r="Z44" s="5">
        <v>30.813800000000001</v>
      </c>
      <c r="AA44" s="5">
        <v>784.91030000000001</v>
      </c>
      <c r="AB44" s="5" t="s">
        <v>70</v>
      </c>
      <c r="AC44" s="5" t="s">
        <v>70</v>
      </c>
      <c r="AD44" s="5" t="s">
        <v>70</v>
      </c>
      <c r="AE44" s="5" t="s">
        <v>96</v>
      </c>
      <c r="AF44" s="5">
        <v>3.9308000000000001</v>
      </c>
      <c r="AG44" s="5">
        <v>0.16880000000000001</v>
      </c>
      <c r="AH44" s="5">
        <v>4.2900000000000001E-2</v>
      </c>
      <c r="AI44" s="5">
        <v>7.4821999999999997</v>
      </c>
      <c r="AJ44" s="5">
        <v>44.3367</v>
      </c>
      <c r="AK44" s="5">
        <v>0.95169999999999999</v>
      </c>
      <c r="AL44" s="5">
        <v>4.5100000000000001E-2</v>
      </c>
      <c r="AM44" s="5">
        <v>1.0056</v>
      </c>
      <c r="AN44" s="5">
        <v>1.3446</v>
      </c>
      <c r="AO44" s="5">
        <v>0.94710000000000005</v>
      </c>
      <c r="AP44" s="5">
        <v>1.2734000000000001</v>
      </c>
      <c r="AQ44" s="5">
        <v>1.0016</v>
      </c>
      <c r="AR44" s="5">
        <v>0.55859999999999999</v>
      </c>
      <c r="AS44" s="5">
        <v>-0.74970000000000003</v>
      </c>
      <c r="AT44" s="5">
        <v>0.15090000000000001</v>
      </c>
      <c r="AU44" s="5">
        <v>0.39860000000000001</v>
      </c>
      <c r="AV44" s="5">
        <v>5.3699999999999998E-2</v>
      </c>
      <c r="AW44" s="5">
        <v>-1.2082999999999999</v>
      </c>
      <c r="AX44" s="5">
        <v>-0.74570000000000003</v>
      </c>
      <c r="AY44" s="5">
        <v>-0.61050000000000004</v>
      </c>
      <c r="AZ44" s="5">
        <v>-0.27310000000000001</v>
      </c>
      <c r="BA44" s="5">
        <v>0.01</v>
      </c>
      <c r="BB44" s="5">
        <v>0.01</v>
      </c>
      <c r="BC44" s="5">
        <v>0.01</v>
      </c>
      <c r="BD44" s="5">
        <v>204</v>
      </c>
      <c r="BE44" s="5">
        <v>191</v>
      </c>
      <c r="BF44" s="5">
        <v>299</v>
      </c>
      <c r="BG44" s="5">
        <v>167</v>
      </c>
      <c r="BH44" s="5">
        <v>178</v>
      </c>
      <c r="BI44" s="5">
        <v>1092</v>
      </c>
      <c r="BJ44" s="5">
        <v>1600</v>
      </c>
      <c r="BK44" s="5" t="s">
        <v>71</v>
      </c>
      <c r="BL44" s="5" t="s">
        <v>71</v>
      </c>
      <c r="BM44" s="5">
        <v>0</v>
      </c>
      <c r="BN44" s="5"/>
      <c r="BO44" s="5"/>
      <c r="BP44" s="5" t="s">
        <v>732</v>
      </c>
      <c r="BQ44" s="5" t="s">
        <v>733</v>
      </c>
      <c r="BR44" s="5">
        <v>6511</v>
      </c>
    </row>
    <row r="45" spans="1:70" s="129" customFormat="1">
      <c r="A45" s="5" t="s">
        <v>402</v>
      </c>
      <c r="B45" s="5">
        <v>3114</v>
      </c>
      <c r="C45" s="5">
        <v>5880</v>
      </c>
      <c r="D45" s="306">
        <v>42640.595833333333</v>
      </c>
      <c r="E45" s="5" t="s">
        <v>400</v>
      </c>
      <c r="F45" s="5"/>
      <c r="G45" s="5"/>
      <c r="H45" s="5"/>
      <c r="I45" s="5" t="s">
        <v>95</v>
      </c>
      <c r="J45" s="5">
        <v>0.8</v>
      </c>
      <c r="K45" s="5">
        <v>1</v>
      </c>
      <c r="L45" s="5">
        <v>140</v>
      </c>
      <c r="M45" s="5">
        <v>6</v>
      </c>
      <c r="N45" s="5">
        <v>4587</v>
      </c>
      <c r="O45" s="5">
        <v>3.8170999999999999</v>
      </c>
      <c r="P45" s="5">
        <v>0.15229999999999999</v>
      </c>
      <c r="Q45" s="5">
        <v>3.9899999999999998E-2</v>
      </c>
      <c r="R45" s="5">
        <v>13.7538</v>
      </c>
      <c r="S45" s="5">
        <v>3.202</v>
      </c>
      <c r="T45" s="5">
        <v>1.9996</v>
      </c>
      <c r="U45" s="5">
        <v>5.91E-2</v>
      </c>
      <c r="V45" s="5">
        <v>0.49959999999999999</v>
      </c>
      <c r="W45" s="5">
        <v>0.21540000000000001</v>
      </c>
      <c r="X45" s="5">
        <v>2.2700000000000001E-2</v>
      </c>
      <c r="Y45" s="5">
        <v>0.22059999999999999</v>
      </c>
      <c r="Z45" s="5">
        <v>28.3522</v>
      </c>
      <c r="AA45" s="5">
        <v>782.44870000000003</v>
      </c>
      <c r="AB45" s="5" t="s">
        <v>70</v>
      </c>
      <c r="AC45" s="5" t="s">
        <v>70</v>
      </c>
      <c r="AD45" s="5" t="s">
        <v>70</v>
      </c>
      <c r="AE45" s="5" t="s">
        <v>96</v>
      </c>
      <c r="AF45" s="5">
        <v>3.7578</v>
      </c>
      <c r="AG45" s="5">
        <v>0.1447</v>
      </c>
      <c r="AH45" s="5">
        <v>3.85E-2</v>
      </c>
      <c r="AI45" s="5">
        <v>7.0046999999999997</v>
      </c>
      <c r="AJ45" s="5">
        <v>48.403399999999998</v>
      </c>
      <c r="AK45" s="5">
        <v>0.93200000000000005</v>
      </c>
      <c r="AL45" s="5">
        <v>4.1300000000000003E-2</v>
      </c>
      <c r="AM45" s="5">
        <v>1.0316000000000001</v>
      </c>
      <c r="AN45" s="5">
        <v>1.1535</v>
      </c>
      <c r="AO45" s="5">
        <v>0.98499999999999999</v>
      </c>
      <c r="AP45" s="5">
        <v>1.1362000000000001</v>
      </c>
      <c r="AQ45" s="5">
        <v>1.1166</v>
      </c>
      <c r="AR45" s="5">
        <v>0.94920000000000004</v>
      </c>
      <c r="AS45" s="5">
        <v>-0.13969999999999999</v>
      </c>
      <c r="AT45" s="5">
        <v>-0.22270000000000001</v>
      </c>
      <c r="AU45" s="5">
        <v>0.27989999999999998</v>
      </c>
      <c r="AV45" s="5">
        <v>0.90720000000000001</v>
      </c>
      <c r="AW45" s="5">
        <v>0.62409999999999999</v>
      </c>
      <c r="AX45" s="5">
        <v>-0.11459999999999999</v>
      </c>
      <c r="AY45" s="5">
        <v>0.65339999999999998</v>
      </c>
      <c r="AZ45" s="5">
        <v>-0.8982</v>
      </c>
      <c r="BA45" s="5">
        <v>0.01</v>
      </c>
      <c r="BB45" s="5">
        <v>0.01</v>
      </c>
      <c r="BC45" s="5">
        <v>0.01</v>
      </c>
      <c r="BD45" s="5">
        <v>190</v>
      </c>
      <c r="BE45" s="5">
        <v>186</v>
      </c>
      <c r="BF45" s="5">
        <v>299</v>
      </c>
      <c r="BG45" s="5">
        <v>159</v>
      </c>
      <c r="BH45" s="5">
        <v>298</v>
      </c>
      <c r="BI45" s="5">
        <v>1113</v>
      </c>
      <c r="BJ45" s="5">
        <v>1600</v>
      </c>
      <c r="BK45" s="5" t="s">
        <v>71</v>
      </c>
      <c r="BL45" s="5" t="s">
        <v>71</v>
      </c>
      <c r="BM45" s="5">
        <v>0</v>
      </c>
      <c r="BN45" s="5"/>
      <c r="BO45" s="5"/>
      <c r="BP45" s="5" t="s">
        <v>734</v>
      </c>
      <c r="BQ45" s="5" t="s">
        <v>733</v>
      </c>
      <c r="BR45" s="5">
        <v>6511</v>
      </c>
    </row>
    <row r="46" spans="1:70" s="129" customFormat="1">
      <c r="A46" s="5" t="s">
        <v>404</v>
      </c>
      <c r="B46" s="5">
        <v>3115</v>
      </c>
      <c r="C46" s="5">
        <v>5881</v>
      </c>
      <c r="D46" s="306">
        <v>42640.595833333333</v>
      </c>
      <c r="E46" s="5" t="s">
        <v>400</v>
      </c>
      <c r="F46" s="5"/>
      <c r="G46" s="5"/>
      <c r="H46" s="5"/>
      <c r="I46" s="5" t="s">
        <v>95</v>
      </c>
      <c r="J46" s="5">
        <v>0.8</v>
      </c>
      <c r="K46" s="5">
        <v>1</v>
      </c>
      <c r="L46" s="5">
        <v>140</v>
      </c>
      <c r="M46" s="5">
        <v>6</v>
      </c>
      <c r="N46" s="5">
        <v>4587</v>
      </c>
      <c r="O46" s="5">
        <v>4.2389999999999999</v>
      </c>
      <c r="P46" s="5">
        <v>0.15390000000000001</v>
      </c>
      <c r="Q46" s="5">
        <v>3.6299999999999999E-2</v>
      </c>
      <c r="R46" s="5">
        <v>10.733700000000001</v>
      </c>
      <c r="S46" s="5">
        <v>3.2940999999999998</v>
      </c>
      <c r="T46" s="5">
        <v>1.9587000000000001</v>
      </c>
      <c r="U46" s="5">
        <v>6.0400000000000002E-2</v>
      </c>
      <c r="V46" s="5">
        <v>0.51060000000000005</v>
      </c>
      <c r="W46" s="5">
        <v>0.1648</v>
      </c>
      <c r="X46" s="5">
        <v>2.5700000000000001E-2</v>
      </c>
      <c r="Y46" s="5">
        <v>0.16850000000000001</v>
      </c>
      <c r="Z46" s="5">
        <v>17.369800000000001</v>
      </c>
      <c r="AA46" s="5">
        <v>793.24180000000001</v>
      </c>
      <c r="AB46" s="5" t="s">
        <v>70</v>
      </c>
      <c r="AC46" s="5" t="s">
        <v>70</v>
      </c>
      <c r="AD46" s="5" t="s">
        <v>70</v>
      </c>
      <c r="AE46" s="5" t="s">
        <v>96</v>
      </c>
      <c r="AF46" s="5">
        <v>4.1741000000000001</v>
      </c>
      <c r="AG46" s="5">
        <v>0.1462</v>
      </c>
      <c r="AH46" s="5">
        <v>3.5000000000000003E-2</v>
      </c>
      <c r="AI46" s="5">
        <v>6.9394999999999998</v>
      </c>
      <c r="AJ46" s="5">
        <v>47.465600000000002</v>
      </c>
      <c r="AK46" s="5">
        <v>0.83120000000000005</v>
      </c>
      <c r="AL46" s="5">
        <v>4.2099999999999999E-2</v>
      </c>
      <c r="AM46" s="5">
        <v>1.1609</v>
      </c>
      <c r="AN46" s="5">
        <v>1.3130999999999999</v>
      </c>
      <c r="AO46" s="5">
        <v>1.0579000000000001</v>
      </c>
      <c r="AP46" s="5">
        <v>1.3892</v>
      </c>
      <c r="AQ46" s="5">
        <v>1.2221</v>
      </c>
      <c r="AR46" s="5">
        <v>1.0405</v>
      </c>
      <c r="AS46" s="5">
        <v>0.1234</v>
      </c>
      <c r="AT46" s="5">
        <v>-0.14560000000000001</v>
      </c>
      <c r="AU46" s="5">
        <v>0.22470000000000001</v>
      </c>
      <c r="AV46" s="5">
        <v>-0.32290000000000002</v>
      </c>
      <c r="AW46" s="5">
        <v>1.3323</v>
      </c>
      <c r="AX46" s="5">
        <v>-9.7600000000000006E-2</v>
      </c>
      <c r="AY46" s="5">
        <v>1.1800999999999999</v>
      </c>
      <c r="AZ46" s="5">
        <v>0.3024</v>
      </c>
      <c r="BA46" s="5">
        <v>0.01</v>
      </c>
      <c r="BB46" s="5">
        <v>0.01</v>
      </c>
      <c r="BC46" s="5">
        <v>0.01</v>
      </c>
      <c r="BD46" s="5">
        <v>175</v>
      </c>
      <c r="BE46" s="5">
        <v>228</v>
      </c>
      <c r="BF46" s="5">
        <v>299</v>
      </c>
      <c r="BG46" s="5">
        <v>310</v>
      </c>
      <c r="BH46" s="5">
        <v>178</v>
      </c>
      <c r="BI46" s="5">
        <v>1100</v>
      </c>
      <c r="BJ46" s="5">
        <v>1600</v>
      </c>
      <c r="BK46" s="5" t="s">
        <v>71</v>
      </c>
      <c r="BL46" s="5" t="s">
        <v>71</v>
      </c>
      <c r="BM46" s="5">
        <v>0</v>
      </c>
      <c r="BN46" s="5"/>
      <c r="BO46" s="5"/>
      <c r="BP46" s="5" t="s">
        <v>735</v>
      </c>
      <c r="BQ46" s="5" t="s">
        <v>733</v>
      </c>
      <c r="BR46" s="5">
        <v>6511</v>
      </c>
    </row>
    <row r="47" spans="1:70" s="129" customFormat="1">
      <c r="A47" s="5" t="s">
        <v>406</v>
      </c>
      <c r="B47" s="5">
        <v>3116</v>
      </c>
      <c r="C47" s="5">
        <v>5882</v>
      </c>
      <c r="D47" s="306">
        <v>42640.595833333333</v>
      </c>
      <c r="E47" s="5" t="s">
        <v>400</v>
      </c>
      <c r="F47" s="5"/>
      <c r="G47" s="5"/>
      <c r="H47" s="5"/>
      <c r="I47" s="5" t="s">
        <v>95</v>
      </c>
      <c r="J47" s="5">
        <v>0.8</v>
      </c>
      <c r="K47" s="5">
        <v>1</v>
      </c>
      <c r="L47" s="5">
        <v>140</v>
      </c>
      <c r="M47" s="5">
        <v>6</v>
      </c>
      <c r="N47" s="5">
        <v>4587</v>
      </c>
      <c r="O47" s="5">
        <v>3.9977999999999998</v>
      </c>
      <c r="P47" s="5">
        <v>9.06E-2</v>
      </c>
      <c r="Q47" s="5">
        <v>2.2599999999999999E-2</v>
      </c>
      <c r="R47" s="5">
        <v>13.507300000000001</v>
      </c>
      <c r="S47" s="5">
        <v>3.3900999999999999</v>
      </c>
      <c r="T47" s="5">
        <v>2.1597</v>
      </c>
      <c r="U47" s="5">
        <v>4.1099999999999998E-2</v>
      </c>
      <c r="V47" s="5">
        <v>0.46310000000000001</v>
      </c>
      <c r="W47" s="5">
        <v>0.1216</v>
      </c>
      <c r="X47" s="5">
        <v>1.47E-2</v>
      </c>
      <c r="Y47" s="5">
        <v>0.12089999999999999</v>
      </c>
      <c r="Z47" s="5">
        <v>14.1508</v>
      </c>
      <c r="AA47" s="5">
        <v>752.15229999999997</v>
      </c>
      <c r="AB47" s="5" t="s">
        <v>70</v>
      </c>
      <c r="AC47" s="5" t="s">
        <v>70</v>
      </c>
      <c r="AD47" s="5" t="s">
        <v>70</v>
      </c>
      <c r="AE47" s="5" t="s">
        <v>96</v>
      </c>
      <c r="AF47" s="5">
        <v>3.9363999999999999</v>
      </c>
      <c r="AG47" s="5">
        <v>8.2299999999999998E-2</v>
      </c>
      <c r="AH47" s="5">
        <v>2.0899999999999998E-2</v>
      </c>
      <c r="AI47" s="5">
        <v>5.7088999999999999</v>
      </c>
      <c r="AJ47" s="5">
        <v>69.341200000000001</v>
      </c>
      <c r="AK47" s="5">
        <v>0.72509999999999997</v>
      </c>
      <c r="AL47" s="5">
        <v>2.8799999999999999E-2</v>
      </c>
      <c r="AM47" s="5">
        <v>1.3502000000000001</v>
      </c>
      <c r="AN47" s="5">
        <v>1.3022</v>
      </c>
      <c r="AO47" s="5">
        <v>1.2322</v>
      </c>
      <c r="AP47" s="5">
        <v>1.6045</v>
      </c>
      <c r="AQ47" s="5">
        <v>1.3657999999999999</v>
      </c>
      <c r="AR47" s="5">
        <v>0.29049999999999998</v>
      </c>
      <c r="AS47" s="5">
        <v>-1.1957</v>
      </c>
      <c r="AT47" s="5">
        <v>6.5799999999999997E-2</v>
      </c>
      <c r="AU47" s="5">
        <v>0.45879999999999999</v>
      </c>
      <c r="AV47" s="5">
        <v>2.6800000000000001E-2</v>
      </c>
      <c r="AW47" s="5">
        <v>-1.5373000000000001</v>
      </c>
      <c r="AX47" s="5">
        <v>-1.2685999999999999</v>
      </c>
      <c r="AY47" s="5">
        <v>-0.32929999999999998</v>
      </c>
      <c r="AZ47" s="5">
        <v>-0.38429999999999997</v>
      </c>
      <c r="BA47" s="5">
        <v>0.01</v>
      </c>
      <c r="BB47" s="5">
        <v>0.01</v>
      </c>
      <c r="BC47" s="5">
        <v>0.01</v>
      </c>
      <c r="BD47" s="5">
        <v>211</v>
      </c>
      <c r="BE47" s="5">
        <v>197</v>
      </c>
      <c r="BF47" s="5">
        <v>299</v>
      </c>
      <c r="BG47" s="5">
        <v>289</v>
      </c>
      <c r="BH47" s="5">
        <v>146</v>
      </c>
      <c r="BI47" s="5">
        <v>1101</v>
      </c>
      <c r="BJ47" s="5">
        <v>1600</v>
      </c>
      <c r="BK47" s="5" t="s">
        <v>71</v>
      </c>
      <c r="BL47" s="5" t="s">
        <v>71</v>
      </c>
      <c r="BM47" s="5">
        <v>0</v>
      </c>
      <c r="BN47" s="5"/>
      <c r="BO47" s="5"/>
      <c r="BP47" s="5" t="s">
        <v>736</v>
      </c>
      <c r="BQ47" s="5" t="s">
        <v>733</v>
      </c>
      <c r="BR47" s="5">
        <v>6511</v>
      </c>
    </row>
    <row r="48" spans="1:70" s="135" customFormat="1">
      <c r="A48" s="311" t="s">
        <v>408</v>
      </c>
      <c r="B48" s="311">
        <v>3117</v>
      </c>
      <c r="C48" s="311">
        <v>5883</v>
      </c>
      <c r="D48" s="312">
        <v>42640.595833333333</v>
      </c>
      <c r="E48" s="311" t="s">
        <v>400</v>
      </c>
      <c r="F48" s="311"/>
      <c r="G48" s="311"/>
      <c r="H48" s="311"/>
      <c r="I48" s="311" t="s">
        <v>95</v>
      </c>
      <c r="J48" s="311">
        <v>0.8</v>
      </c>
      <c r="K48" s="311">
        <v>1</v>
      </c>
      <c r="L48" s="311">
        <v>140</v>
      </c>
      <c r="M48" s="311">
        <v>6</v>
      </c>
      <c r="N48" s="311">
        <v>4587</v>
      </c>
      <c r="O48" s="311">
        <v>3.8820999999999999</v>
      </c>
      <c r="P48" s="311">
        <v>0.15229999999999999</v>
      </c>
      <c r="Q48" s="311">
        <v>3.9199999999999999E-2</v>
      </c>
      <c r="R48" s="311">
        <v>9.9172999999999991</v>
      </c>
      <c r="S48" s="311">
        <v>2.1753999999999998</v>
      </c>
      <c r="T48" s="311">
        <v>1.605</v>
      </c>
      <c r="U48" s="311">
        <v>7.5700000000000003E-2</v>
      </c>
      <c r="V48" s="311">
        <v>0.63329999999999997</v>
      </c>
      <c r="W48" s="311">
        <v>0.21029999999999999</v>
      </c>
      <c r="X48" s="311">
        <v>2.69E-2</v>
      </c>
      <c r="Y48" s="311">
        <v>0.20150000000000001</v>
      </c>
      <c r="Z48" s="311">
        <v>27.973500000000001</v>
      </c>
      <c r="AA48" s="311">
        <v>780.74450000000002</v>
      </c>
      <c r="AB48" s="311" t="s">
        <v>70</v>
      </c>
      <c r="AC48" s="311" t="s">
        <v>70</v>
      </c>
      <c r="AD48" s="311" t="s">
        <v>70</v>
      </c>
      <c r="AE48" s="311" t="s">
        <v>96</v>
      </c>
      <c r="AF48" s="311">
        <v>3.8195999999999999</v>
      </c>
      <c r="AG48" s="311">
        <v>0.14829999999999999</v>
      </c>
      <c r="AH48" s="311">
        <v>3.8800000000000001E-2</v>
      </c>
      <c r="AI48" s="311">
        <v>4.9059999999999997</v>
      </c>
      <c r="AJ48" s="311">
        <v>33.089300000000001</v>
      </c>
      <c r="AK48" s="311">
        <v>0.64219999999999999</v>
      </c>
      <c r="AL48" s="311">
        <v>6.0400000000000002E-2</v>
      </c>
      <c r="AM48" s="311">
        <v>1.4966999999999999</v>
      </c>
      <c r="AN48" s="311">
        <v>1.2279</v>
      </c>
      <c r="AO48" s="311">
        <v>1.4212</v>
      </c>
      <c r="AP48" s="311">
        <v>1.7451000000000001</v>
      </c>
      <c r="AQ48" s="311">
        <v>1.5498000000000001</v>
      </c>
      <c r="AR48" s="311">
        <v>4.1999999999999997E-3</v>
      </c>
      <c r="AS48" s="311">
        <v>-1.3935999999999999</v>
      </c>
      <c r="AT48" s="311">
        <v>0.27850000000000003</v>
      </c>
      <c r="AU48" s="311">
        <v>5.3999999999999999E-2</v>
      </c>
      <c r="AV48" s="311">
        <v>0.34200000000000003</v>
      </c>
      <c r="AW48" s="311">
        <v>1.7104999999999999</v>
      </c>
      <c r="AX48" s="311">
        <v>-1.5489999999999999</v>
      </c>
      <c r="AY48" s="311">
        <v>4.8999999999999998E-3</v>
      </c>
      <c r="AZ48" s="311">
        <v>4.7899999999999998E-2</v>
      </c>
      <c r="BA48" s="311">
        <v>0.01</v>
      </c>
      <c r="BB48" s="311">
        <v>0.01</v>
      </c>
      <c r="BC48" s="311">
        <v>0.01</v>
      </c>
      <c r="BD48" s="311">
        <v>216</v>
      </c>
      <c r="BE48" s="311">
        <v>181</v>
      </c>
      <c r="BF48" s="311">
        <v>299</v>
      </c>
      <c r="BG48" s="311">
        <v>129</v>
      </c>
      <c r="BH48" s="311">
        <v>275</v>
      </c>
      <c r="BI48" s="311">
        <v>1081</v>
      </c>
      <c r="BJ48" s="311">
        <v>1600</v>
      </c>
      <c r="BK48" s="311" t="s">
        <v>71</v>
      </c>
      <c r="BL48" s="311" t="s">
        <v>71</v>
      </c>
      <c r="BM48" s="311">
        <v>0</v>
      </c>
      <c r="BN48" s="311"/>
      <c r="BO48" s="311"/>
      <c r="BP48" s="311" t="s">
        <v>737</v>
      </c>
      <c r="BQ48" s="311" t="s">
        <v>733</v>
      </c>
      <c r="BR48" s="311">
        <v>6511</v>
      </c>
    </row>
    <row r="49" spans="1:70" s="4" customFormat="1">
      <c r="A49" s="5" t="s">
        <v>410</v>
      </c>
      <c r="B49" s="5">
        <v>3118</v>
      </c>
      <c r="C49" s="5">
        <v>6051</v>
      </c>
      <c r="D49" s="306">
        <v>42640.810416666667</v>
      </c>
      <c r="E49" s="5" t="s">
        <v>411</v>
      </c>
      <c r="F49" s="5"/>
      <c r="G49" s="5"/>
      <c r="H49" s="5"/>
      <c r="I49" s="5" t="s">
        <v>95</v>
      </c>
      <c r="J49" s="5">
        <v>0.8</v>
      </c>
      <c r="K49" s="5">
        <v>1</v>
      </c>
      <c r="L49" s="5">
        <v>140</v>
      </c>
      <c r="M49" s="5">
        <v>6</v>
      </c>
      <c r="N49" s="5">
        <v>4587</v>
      </c>
      <c r="O49" s="5">
        <v>3.6093999999999999</v>
      </c>
      <c r="P49" s="5">
        <v>8.3799999999999999E-2</v>
      </c>
      <c r="Q49" s="5">
        <v>2.3199999999999998E-2</v>
      </c>
      <c r="R49" s="5">
        <v>6.7877999999999998</v>
      </c>
      <c r="S49" s="5">
        <v>3.6516999999999999</v>
      </c>
      <c r="T49" s="5">
        <v>1.9438</v>
      </c>
      <c r="U49" s="5">
        <v>5.21E-2</v>
      </c>
      <c r="V49" s="5">
        <v>0.49249999999999999</v>
      </c>
      <c r="W49" s="5">
        <v>0.1971</v>
      </c>
      <c r="X49" s="5">
        <v>2.47E-2</v>
      </c>
      <c r="Y49" s="5">
        <v>0.1822</v>
      </c>
      <c r="Z49" s="5">
        <v>18.032499999999999</v>
      </c>
      <c r="AA49" s="5">
        <v>788.22400000000005</v>
      </c>
      <c r="AB49" s="5" t="s">
        <v>70</v>
      </c>
      <c r="AC49" s="5" t="s">
        <v>70</v>
      </c>
      <c r="AD49" s="5" t="s">
        <v>70</v>
      </c>
      <c r="AE49" s="5" t="s">
        <v>96</v>
      </c>
      <c r="AF49" s="5">
        <v>3.5507</v>
      </c>
      <c r="AG49" s="5">
        <v>7.6799999999999993E-2</v>
      </c>
      <c r="AH49" s="5">
        <v>2.1600000000000001E-2</v>
      </c>
      <c r="AI49" s="5">
        <v>4.5819999999999999</v>
      </c>
      <c r="AJ49" s="5">
        <v>59.633800000000001</v>
      </c>
      <c r="AK49" s="5">
        <v>0.6452</v>
      </c>
      <c r="AL49" s="5">
        <v>3.3500000000000002E-2</v>
      </c>
      <c r="AM49" s="5">
        <v>1.5163</v>
      </c>
      <c r="AN49" s="5">
        <v>1.2156</v>
      </c>
      <c r="AO49" s="5">
        <v>1.4016</v>
      </c>
      <c r="AP49" s="5">
        <v>1.7038</v>
      </c>
      <c r="AQ49" s="5">
        <v>1.5864</v>
      </c>
      <c r="AR49" s="5">
        <v>0.55769999999999997</v>
      </c>
      <c r="AS49" s="5">
        <v>-1.2806999999999999</v>
      </c>
      <c r="AT49" s="5">
        <v>-0.1149</v>
      </c>
      <c r="AU49" s="5">
        <v>-0.27800000000000002</v>
      </c>
      <c r="AV49" s="5">
        <v>-0.26989999999999997</v>
      </c>
      <c r="AW49" s="5">
        <v>1.6592</v>
      </c>
      <c r="AX49" s="5">
        <v>-1.4322999999999999</v>
      </c>
      <c r="AY49" s="5">
        <v>-0.59350000000000003</v>
      </c>
      <c r="AZ49" s="5">
        <v>-0.33650000000000002</v>
      </c>
      <c r="BA49" s="5">
        <v>0.01</v>
      </c>
      <c r="BB49" s="5">
        <v>0.01</v>
      </c>
      <c r="BC49" s="5">
        <v>0.01</v>
      </c>
      <c r="BD49" s="5">
        <v>216</v>
      </c>
      <c r="BE49" s="5">
        <v>169</v>
      </c>
      <c r="BF49" s="5">
        <v>299</v>
      </c>
      <c r="BG49" s="5">
        <v>137</v>
      </c>
      <c r="BH49" s="5">
        <v>188</v>
      </c>
      <c r="BI49" s="5">
        <v>1255</v>
      </c>
      <c r="BJ49" s="5">
        <v>1952</v>
      </c>
      <c r="BK49" s="5" t="s">
        <v>71</v>
      </c>
      <c r="BL49" s="5" t="s">
        <v>71</v>
      </c>
      <c r="BM49" s="5">
        <v>0</v>
      </c>
      <c r="BN49" s="5"/>
      <c r="BO49" s="5"/>
      <c r="BP49" s="5" t="s">
        <v>738</v>
      </c>
      <c r="BQ49" s="5" t="s">
        <v>733</v>
      </c>
      <c r="BR49" s="5">
        <v>6511</v>
      </c>
    </row>
    <row r="50" spans="1:70" s="129" customFormat="1">
      <c r="A50" s="5" t="s">
        <v>413</v>
      </c>
      <c r="B50" s="5">
        <v>3119</v>
      </c>
      <c r="C50" s="5">
        <v>6052</v>
      </c>
      <c r="D50" s="306">
        <v>42640.810416666667</v>
      </c>
      <c r="E50" s="5" t="s">
        <v>411</v>
      </c>
      <c r="F50" s="5"/>
      <c r="G50" s="5"/>
      <c r="H50" s="5"/>
      <c r="I50" s="5" t="s">
        <v>95</v>
      </c>
      <c r="J50" s="5">
        <v>0.8</v>
      </c>
      <c r="K50" s="5">
        <v>1</v>
      </c>
      <c r="L50" s="5">
        <v>140</v>
      </c>
      <c r="M50" s="5">
        <v>6</v>
      </c>
      <c r="N50" s="5">
        <v>4587</v>
      </c>
      <c r="O50" s="5">
        <v>3.9041999999999999</v>
      </c>
      <c r="P50" s="5">
        <v>0.1128</v>
      </c>
      <c r="Q50" s="5">
        <v>2.8899999999999999E-2</v>
      </c>
      <c r="R50" s="5">
        <v>9.4769000000000005</v>
      </c>
      <c r="S50" s="5">
        <v>3.4397000000000002</v>
      </c>
      <c r="T50" s="5">
        <v>1.9039999999999999</v>
      </c>
      <c r="U50" s="5">
        <v>5.3800000000000001E-2</v>
      </c>
      <c r="V50" s="5">
        <v>0.52490000000000003</v>
      </c>
      <c r="W50" s="5">
        <v>0.1603</v>
      </c>
      <c r="X50" s="5">
        <v>1.9099999999999999E-2</v>
      </c>
      <c r="Y50" s="5">
        <v>0.16009999999999999</v>
      </c>
      <c r="Z50" s="5">
        <v>20.020700000000001</v>
      </c>
      <c r="AA50" s="5">
        <v>777.33619999999996</v>
      </c>
      <c r="AB50" s="5" t="s">
        <v>70</v>
      </c>
      <c r="AC50" s="5" t="s">
        <v>70</v>
      </c>
      <c r="AD50" s="5" t="s">
        <v>70</v>
      </c>
      <c r="AE50" s="5" t="s">
        <v>96</v>
      </c>
      <c r="AF50" s="5">
        <v>3.8435000000000001</v>
      </c>
      <c r="AG50" s="5">
        <v>0.1056</v>
      </c>
      <c r="AH50" s="5">
        <v>2.75E-2</v>
      </c>
      <c r="AI50" s="5">
        <v>5.3468999999999998</v>
      </c>
      <c r="AJ50" s="5">
        <v>50.616100000000003</v>
      </c>
      <c r="AK50" s="5">
        <v>0.6956</v>
      </c>
      <c r="AL50" s="5">
        <v>3.95E-2</v>
      </c>
      <c r="AM50" s="5">
        <v>1.3980999999999999</v>
      </c>
      <c r="AN50" s="5">
        <v>1.2836000000000001</v>
      </c>
      <c r="AO50" s="5">
        <v>1.2355</v>
      </c>
      <c r="AP50" s="5">
        <v>1.5859000000000001</v>
      </c>
      <c r="AQ50" s="5">
        <v>1.5692999999999999</v>
      </c>
      <c r="AR50" s="5">
        <v>1.2244999999999999</v>
      </c>
      <c r="AS50" s="5">
        <v>-0.1641</v>
      </c>
      <c r="AT50" s="5">
        <v>-1.47E-2</v>
      </c>
      <c r="AU50" s="5">
        <v>-0.14480000000000001</v>
      </c>
      <c r="AV50" s="5">
        <v>-1.1749000000000001</v>
      </c>
      <c r="AW50" s="5">
        <v>1.0552999999999999</v>
      </c>
      <c r="AX50" s="5">
        <v>-0.1522</v>
      </c>
      <c r="AY50" s="5">
        <v>-1.0351999999999999</v>
      </c>
      <c r="AZ50" s="5">
        <v>-1.1696</v>
      </c>
      <c r="BA50" s="5">
        <v>0.01</v>
      </c>
      <c r="BB50" s="5">
        <v>0.01</v>
      </c>
      <c r="BC50" s="5">
        <v>0.01</v>
      </c>
      <c r="BD50" s="5">
        <v>161</v>
      </c>
      <c r="BE50" s="5">
        <v>228</v>
      </c>
      <c r="BF50" s="5">
        <v>299</v>
      </c>
      <c r="BG50" s="5">
        <v>129</v>
      </c>
      <c r="BH50" s="5">
        <v>122</v>
      </c>
      <c r="BI50" s="5">
        <v>1341</v>
      </c>
      <c r="BJ50" s="5">
        <v>1952</v>
      </c>
      <c r="BK50" s="5" t="s">
        <v>71</v>
      </c>
      <c r="BL50" s="5" t="s">
        <v>71</v>
      </c>
      <c r="BM50" s="5">
        <v>0</v>
      </c>
      <c r="BN50" s="5"/>
      <c r="BO50" s="5"/>
      <c r="BP50" s="5" t="s">
        <v>739</v>
      </c>
      <c r="BQ50" s="5" t="s">
        <v>733</v>
      </c>
      <c r="BR50" s="5">
        <v>6511</v>
      </c>
    </row>
    <row r="51" spans="1:70" s="129" customFormat="1">
      <c r="D51" s="130"/>
    </row>
    <row r="52" spans="1:70" s="129" customFormat="1">
      <c r="D52" s="130"/>
    </row>
    <row r="53" spans="1:70" s="129" customFormat="1">
      <c r="D53" s="130"/>
    </row>
    <row r="54" spans="1:70" s="129" customFormat="1">
      <c r="D54" s="130"/>
    </row>
    <row r="55" spans="1:70" s="129" customFormat="1">
      <c r="D55" s="130"/>
    </row>
    <row r="56" spans="1:70" s="135" customFormat="1"/>
    <row r="57" spans="1:70" s="137" customFormat="1">
      <c r="A57" s="307" t="s">
        <v>375</v>
      </c>
      <c r="B57" s="307">
        <v>3076</v>
      </c>
      <c r="C57" s="307">
        <v>5670</v>
      </c>
      <c r="D57" s="308">
        <v>42618.426388888889</v>
      </c>
      <c r="E57" s="307" t="s">
        <v>376</v>
      </c>
      <c r="F57" s="307"/>
      <c r="G57" s="307"/>
      <c r="H57" s="307"/>
      <c r="I57" s="307" t="s">
        <v>95</v>
      </c>
      <c r="J57" s="307">
        <v>0.8</v>
      </c>
      <c r="K57" s="307">
        <v>1</v>
      </c>
      <c r="L57" s="307">
        <v>140</v>
      </c>
      <c r="M57" s="307">
        <v>6</v>
      </c>
      <c r="N57" s="307">
        <v>4587</v>
      </c>
      <c r="O57" s="307">
        <v>4.0275999999999996</v>
      </c>
      <c r="P57" s="307">
        <v>0.112</v>
      </c>
      <c r="Q57" s="307">
        <v>2.7799999999999998E-2</v>
      </c>
      <c r="R57" s="307">
        <v>24.332000000000001</v>
      </c>
      <c r="S57" s="307">
        <v>3.1457000000000002</v>
      </c>
      <c r="T57" s="307">
        <v>1.3889</v>
      </c>
      <c r="U57" s="307">
        <v>4.8599999999999997E-2</v>
      </c>
      <c r="V57" s="307">
        <v>0.72899999999999998</v>
      </c>
      <c r="W57" s="307">
        <v>0.42809999999999998</v>
      </c>
      <c r="X57" s="307">
        <v>1.8100000000000002E-2</v>
      </c>
      <c r="Y57" s="307">
        <v>0.42849999999999999</v>
      </c>
      <c r="Z57" s="307">
        <v>34.246699999999997</v>
      </c>
      <c r="AA57" s="307">
        <v>922.29300000000001</v>
      </c>
      <c r="AB57" s="307" t="s">
        <v>70</v>
      </c>
      <c r="AC57" s="307" t="s">
        <v>70</v>
      </c>
      <c r="AD57" s="307" t="s">
        <v>70</v>
      </c>
      <c r="AE57" s="307" t="s">
        <v>96</v>
      </c>
      <c r="AF57" s="307">
        <v>3.9643999999999999</v>
      </c>
      <c r="AG57" s="307">
        <v>0.1028</v>
      </c>
      <c r="AH57" s="307">
        <v>2.5899999999999999E-2</v>
      </c>
      <c r="AI57" s="307">
        <v>5.9416000000000002</v>
      </c>
      <c r="AJ57" s="307">
        <v>57.792900000000003</v>
      </c>
      <c r="AK57" s="307">
        <v>0.74939999999999996</v>
      </c>
      <c r="AL57" s="307">
        <v>3.4599999999999999E-2</v>
      </c>
      <c r="AM57" s="307">
        <v>1.2999000000000001</v>
      </c>
      <c r="AN57" s="307">
        <v>1.3059000000000001</v>
      </c>
      <c r="AO57" s="307">
        <v>1.1758999999999999</v>
      </c>
      <c r="AP57" s="307">
        <v>1.5357000000000001</v>
      </c>
      <c r="AQ57" s="307">
        <v>1.3557999999999999</v>
      </c>
      <c r="AR57" s="307">
        <v>0.59430000000000005</v>
      </c>
      <c r="AS57" s="307">
        <v>0.98370000000000002</v>
      </c>
      <c r="AT57" s="307">
        <v>-0.249</v>
      </c>
      <c r="AU57" s="307">
        <v>0.59189999999999998</v>
      </c>
      <c r="AV57" s="307">
        <v>1.1000000000000001E-3</v>
      </c>
      <c r="AW57" s="307">
        <v>1.4171</v>
      </c>
      <c r="AX57" s="307">
        <v>-1.0467</v>
      </c>
      <c r="AY57" s="307">
        <v>0.7429</v>
      </c>
      <c r="AZ57" s="307">
        <v>0.43669999999999998</v>
      </c>
      <c r="BA57" s="307">
        <v>0.01</v>
      </c>
      <c r="BB57" s="307">
        <v>0.01</v>
      </c>
      <c r="BC57" s="307">
        <v>0.01</v>
      </c>
      <c r="BD57" s="307">
        <v>182</v>
      </c>
      <c r="BE57" s="307">
        <v>186</v>
      </c>
      <c r="BF57" s="307">
        <v>299</v>
      </c>
      <c r="BG57" s="307">
        <v>128</v>
      </c>
      <c r="BH57" s="307">
        <v>197</v>
      </c>
      <c r="BI57" s="307">
        <v>1068</v>
      </c>
      <c r="BJ57" s="307">
        <v>1575</v>
      </c>
      <c r="BK57" s="307" t="s">
        <v>71</v>
      </c>
      <c r="BL57" s="307" t="s">
        <v>71</v>
      </c>
      <c r="BM57" s="307">
        <v>0</v>
      </c>
      <c r="BN57" s="307"/>
      <c r="BO57" s="307"/>
      <c r="BP57" s="307" t="s">
        <v>740</v>
      </c>
      <c r="BQ57" s="307" t="s">
        <v>733</v>
      </c>
      <c r="BR57" s="307">
        <v>6511</v>
      </c>
    </row>
    <row r="58" spans="1:70" s="135" customFormat="1">
      <c r="A58" s="311" t="s">
        <v>378</v>
      </c>
      <c r="B58" s="311">
        <v>3077</v>
      </c>
      <c r="C58" s="311">
        <v>5671</v>
      </c>
      <c r="D58" s="312">
        <v>42618.426388888889</v>
      </c>
      <c r="E58" s="311" t="s">
        <v>376</v>
      </c>
      <c r="F58" s="311"/>
      <c r="G58" s="311"/>
      <c r="H58" s="311"/>
      <c r="I58" s="311" t="s">
        <v>95</v>
      </c>
      <c r="J58" s="311">
        <v>0.8</v>
      </c>
      <c r="K58" s="311">
        <v>1</v>
      </c>
      <c r="L58" s="311">
        <v>140</v>
      </c>
      <c r="M58" s="311">
        <v>6</v>
      </c>
      <c r="N58" s="311">
        <v>4587</v>
      </c>
      <c r="O58" s="313">
        <v>3.7178</v>
      </c>
      <c r="P58" s="313">
        <v>7.0800000000000002E-2</v>
      </c>
      <c r="Q58" s="313">
        <v>1.9E-2</v>
      </c>
      <c r="R58" s="313">
        <v>13.5832</v>
      </c>
      <c r="S58" s="313">
        <v>2.9872999999999998</v>
      </c>
      <c r="T58" s="313">
        <v>1.8601000000000001</v>
      </c>
      <c r="U58" s="313">
        <v>3.9699999999999999E-2</v>
      </c>
      <c r="V58" s="313">
        <v>0.54149999999999998</v>
      </c>
      <c r="W58" s="311">
        <v>0.22239999999999999</v>
      </c>
      <c r="X58" s="311">
        <v>1.41E-2</v>
      </c>
      <c r="Y58" s="311">
        <v>0.2203</v>
      </c>
      <c r="Z58" s="311">
        <v>20.016100000000002</v>
      </c>
      <c r="AA58" s="311">
        <v>880.28530000000001</v>
      </c>
      <c r="AB58" s="311" t="s">
        <v>70</v>
      </c>
      <c r="AC58" s="311" t="s">
        <v>70</v>
      </c>
      <c r="AD58" s="311" t="s">
        <v>70</v>
      </c>
      <c r="AE58" s="311" t="s">
        <v>96</v>
      </c>
      <c r="AF58" s="311">
        <v>3.6577999999999999</v>
      </c>
      <c r="AG58" s="311">
        <v>6.4000000000000001E-2</v>
      </c>
      <c r="AH58" s="311">
        <v>1.7500000000000002E-2</v>
      </c>
      <c r="AI58" s="311">
        <v>4.2343999999999999</v>
      </c>
      <c r="AJ58" s="311">
        <v>66.1965</v>
      </c>
      <c r="AK58" s="311">
        <v>0.57879999999999998</v>
      </c>
      <c r="AL58" s="311">
        <v>3.0200000000000001E-2</v>
      </c>
      <c r="AM58" s="311">
        <v>1.6974</v>
      </c>
      <c r="AN58" s="313">
        <v>1.3036000000000001</v>
      </c>
      <c r="AO58" s="311">
        <v>1.5425</v>
      </c>
      <c r="AP58" s="311">
        <v>2.0106999999999999</v>
      </c>
      <c r="AQ58" s="311">
        <v>1.7121</v>
      </c>
      <c r="AR58" s="311">
        <v>-0.68659999999999999</v>
      </c>
      <c r="AS58" s="311">
        <v>-1.3802000000000001</v>
      </c>
      <c r="AT58" s="311">
        <v>5.1400000000000001E-2</v>
      </c>
      <c r="AU58" s="311">
        <v>0.1174</v>
      </c>
      <c r="AV58" s="311">
        <v>-0.13300000000000001</v>
      </c>
      <c r="AW58" s="311">
        <v>-2.0028999999999999</v>
      </c>
      <c r="AX58" s="311">
        <v>-1.5299</v>
      </c>
      <c r="AY58" s="311">
        <v>0.75580000000000003</v>
      </c>
      <c r="AZ58" s="311">
        <v>-0.13980000000000001</v>
      </c>
      <c r="BA58" s="311">
        <v>0.01</v>
      </c>
      <c r="BB58" s="311">
        <v>0.01</v>
      </c>
      <c r="BC58" s="311">
        <v>0.01</v>
      </c>
      <c r="BD58" s="311">
        <v>208</v>
      </c>
      <c r="BE58" s="311">
        <v>162</v>
      </c>
      <c r="BF58" s="311">
        <v>299</v>
      </c>
      <c r="BG58" s="311">
        <v>114</v>
      </c>
      <c r="BH58" s="311">
        <v>211</v>
      </c>
      <c r="BI58" s="311">
        <v>1105</v>
      </c>
      <c r="BJ58" s="311">
        <v>1575</v>
      </c>
      <c r="BK58" s="311" t="s">
        <v>71</v>
      </c>
      <c r="BL58" s="311" t="s">
        <v>71</v>
      </c>
      <c r="BM58" s="311">
        <v>0</v>
      </c>
      <c r="BN58" s="311"/>
      <c r="BO58" s="311"/>
      <c r="BP58" s="311" t="s">
        <v>741</v>
      </c>
      <c r="BQ58" s="311" t="s">
        <v>733</v>
      </c>
      <c r="BR58" s="311">
        <v>6511</v>
      </c>
    </row>
    <row r="59" spans="1:70" s="135" customFormat="1">
      <c r="A59" s="311" t="s">
        <v>380</v>
      </c>
      <c r="B59" s="311">
        <v>3078</v>
      </c>
      <c r="C59" s="311">
        <v>5908</v>
      </c>
      <c r="D59" s="312">
        <v>42618.426388888889</v>
      </c>
      <c r="E59" s="311" t="s">
        <v>376</v>
      </c>
      <c r="F59" s="311"/>
      <c r="G59" s="311"/>
      <c r="H59" s="311"/>
      <c r="I59" s="311" t="s">
        <v>95</v>
      </c>
      <c r="J59" s="311">
        <v>0.8</v>
      </c>
      <c r="K59" s="311">
        <v>1</v>
      </c>
      <c r="L59" s="311">
        <v>140</v>
      </c>
      <c r="M59" s="311">
        <v>6</v>
      </c>
      <c r="N59" s="311">
        <v>4587</v>
      </c>
      <c r="O59" s="313">
        <v>3.9323000000000001</v>
      </c>
      <c r="P59" s="313">
        <v>9.5299999999999996E-2</v>
      </c>
      <c r="Q59" s="313">
        <v>2.4199999999999999E-2</v>
      </c>
      <c r="R59" s="313">
        <v>18.945599999999999</v>
      </c>
      <c r="S59" s="313">
        <v>3.0992000000000002</v>
      </c>
      <c r="T59" s="313">
        <v>1.9321999999999999</v>
      </c>
      <c r="U59" s="313">
        <v>4.3499999999999997E-2</v>
      </c>
      <c r="V59" s="313">
        <v>0.51880000000000004</v>
      </c>
      <c r="W59" s="311">
        <v>0.1938</v>
      </c>
      <c r="X59" s="311">
        <v>1.5299999999999999E-2</v>
      </c>
      <c r="Y59" s="311">
        <v>0.19350000000000001</v>
      </c>
      <c r="Z59" s="311">
        <v>24.668399999999998</v>
      </c>
      <c r="AA59" s="311">
        <v>930.36609999999996</v>
      </c>
      <c r="AB59" s="311" t="s">
        <v>70</v>
      </c>
      <c r="AC59" s="311" t="s">
        <v>70</v>
      </c>
      <c r="AD59" s="311" t="s">
        <v>70</v>
      </c>
      <c r="AE59" s="311" t="s">
        <v>96</v>
      </c>
      <c r="AF59" s="311">
        <v>3.8712</v>
      </c>
      <c r="AG59" s="311">
        <v>8.6999999999999994E-2</v>
      </c>
      <c r="AH59" s="311">
        <v>2.2499999999999999E-2</v>
      </c>
      <c r="AI59" s="311">
        <v>5.4820000000000002</v>
      </c>
      <c r="AJ59" s="311">
        <v>63.000900000000001</v>
      </c>
      <c r="AK59" s="311">
        <v>0.70809999999999995</v>
      </c>
      <c r="AL59" s="311">
        <v>3.1699999999999999E-2</v>
      </c>
      <c r="AM59" s="311">
        <v>1.3806</v>
      </c>
      <c r="AN59" s="313">
        <v>1.4008</v>
      </c>
      <c r="AO59" s="311">
        <v>1.2209000000000001</v>
      </c>
      <c r="AP59" s="311">
        <v>1.7102999999999999</v>
      </c>
      <c r="AQ59" s="311">
        <v>1.4128000000000001</v>
      </c>
      <c r="AR59" s="311">
        <v>0.8024</v>
      </c>
      <c r="AS59" s="311">
        <v>0.9163</v>
      </c>
      <c r="AT59" s="311">
        <v>-8.5199999999999998E-2</v>
      </c>
      <c r="AU59" s="311">
        <v>0.18909999999999999</v>
      </c>
      <c r="AV59" s="311">
        <v>-7.6E-3</v>
      </c>
      <c r="AW59" s="311">
        <v>1.6998</v>
      </c>
      <c r="AX59" s="311">
        <v>-1.0532999999999999</v>
      </c>
      <c r="AY59" s="311">
        <v>0.93369999999999997</v>
      </c>
      <c r="AZ59" s="311">
        <v>0.12139999999999999</v>
      </c>
      <c r="BA59" s="311">
        <v>0.01</v>
      </c>
      <c r="BB59" s="311">
        <v>0.01</v>
      </c>
      <c r="BC59" s="311">
        <v>0.01</v>
      </c>
      <c r="BD59" s="311">
        <v>188</v>
      </c>
      <c r="BE59" s="311">
        <v>193</v>
      </c>
      <c r="BF59" s="311">
        <v>299</v>
      </c>
      <c r="BG59" s="311">
        <v>312</v>
      </c>
      <c r="BH59" s="311">
        <v>42</v>
      </c>
      <c r="BI59" s="311">
        <v>1045</v>
      </c>
      <c r="BJ59" s="311">
        <v>1535</v>
      </c>
      <c r="BK59" s="311"/>
      <c r="BL59" s="311" t="s">
        <v>71</v>
      </c>
      <c r="BM59" s="311">
        <v>0</v>
      </c>
      <c r="BN59" s="311"/>
      <c r="BO59" s="311"/>
      <c r="BP59" s="311" t="s">
        <v>742</v>
      </c>
      <c r="BQ59" s="311" t="s">
        <v>733</v>
      </c>
      <c r="BR59" s="311">
        <v>6511</v>
      </c>
    </row>
    <row r="60" spans="1:70" s="129" customFormat="1">
      <c r="A60" s="5" t="s">
        <v>382</v>
      </c>
      <c r="B60" s="5">
        <v>3079</v>
      </c>
      <c r="C60" s="5">
        <v>5909</v>
      </c>
      <c r="D60" s="306">
        <v>42640.666666666664</v>
      </c>
      <c r="E60" s="5" t="s">
        <v>376</v>
      </c>
      <c r="F60" s="5"/>
      <c r="G60" s="5"/>
      <c r="H60" s="5"/>
      <c r="I60" s="5" t="s">
        <v>95</v>
      </c>
      <c r="J60" s="5">
        <v>0.8</v>
      </c>
      <c r="K60" s="5">
        <v>1</v>
      </c>
      <c r="L60" s="5">
        <v>140</v>
      </c>
      <c r="M60" s="5">
        <v>6</v>
      </c>
      <c r="N60" s="5">
        <v>4587</v>
      </c>
      <c r="O60" s="5">
        <v>3.8548</v>
      </c>
      <c r="P60" s="5">
        <v>0.10199999999999999</v>
      </c>
      <c r="Q60" s="5">
        <v>2.6499999999999999E-2</v>
      </c>
      <c r="R60" s="5">
        <v>14.7867</v>
      </c>
      <c r="S60" s="5">
        <v>3.5413000000000001</v>
      </c>
      <c r="T60" s="5">
        <v>2.4257</v>
      </c>
      <c r="U60" s="5">
        <v>0.04</v>
      </c>
      <c r="V60" s="5">
        <v>0.41270000000000001</v>
      </c>
      <c r="W60" s="5">
        <v>0.14130000000000001</v>
      </c>
      <c r="X60" s="5">
        <v>1.5900000000000001E-2</v>
      </c>
      <c r="Y60" s="5">
        <v>0.1414</v>
      </c>
      <c r="Z60" s="5">
        <v>41.0884</v>
      </c>
      <c r="AA60" s="5">
        <v>967.4479</v>
      </c>
      <c r="AB60" s="5" t="s">
        <v>70</v>
      </c>
      <c r="AC60" s="5" t="s">
        <v>70</v>
      </c>
      <c r="AD60" s="5" t="s">
        <v>70</v>
      </c>
      <c r="AE60" s="5" t="s">
        <v>96</v>
      </c>
      <c r="AF60" s="5">
        <v>3.7942</v>
      </c>
      <c r="AG60" s="5">
        <v>9.0200000000000002E-2</v>
      </c>
      <c r="AH60" s="5">
        <v>2.3800000000000002E-2</v>
      </c>
      <c r="AI60" s="5">
        <v>6.7923999999999998</v>
      </c>
      <c r="AJ60" s="5">
        <v>75.284999999999997</v>
      </c>
      <c r="AK60" s="5">
        <v>0.89510000000000001</v>
      </c>
      <c r="AL60" s="5">
        <v>2.6599999999999999E-2</v>
      </c>
      <c r="AM60" s="5">
        <v>1.0906</v>
      </c>
      <c r="AN60" s="5">
        <v>1.1866000000000001</v>
      </c>
      <c r="AO60" s="5">
        <v>1.0421</v>
      </c>
      <c r="AP60" s="5">
        <v>1.2365999999999999</v>
      </c>
      <c r="AQ60" s="5">
        <v>1.0962000000000001</v>
      </c>
      <c r="AR60" s="5">
        <v>1.0137</v>
      </c>
      <c r="AS60" s="5">
        <v>-0.2384</v>
      </c>
      <c r="AT60" s="5">
        <v>-4.1000000000000002E-2</v>
      </c>
      <c r="AU60" s="5">
        <v>-1.1999999999999999E-3</v>
      </c>
      <c r="AV60" s="5">
        <v>-0.21490000000000001</v>
      </c>
      <c r="AW60" s="5">
        <v>1.2178</v>
      </c>
      <c r="AX60" s="5">
        <v>0.25440000000000002</v>
      </c>
      <c r="AY60" s="5">
        <v>1.05</v>
      </c>
      <c r="AZ60" s="5">
        <v>0.18559999999999999</v>
      </c>
      <c r="BA60" s="5">
        <v>0.01</v>
      </c>
      <c r="BB60" s="5">
        <v>0.01</v>
      </c>
      <c r="BC60" s="5">
        <v>0.01</v>
      </c>
      <c r="BD60" s="5">
        <v>206</v>
      </c>
      <c r="BE60" s="5">
        <v>189</v>
      </c>
      <c r="BF60" s="5">
        <v>299</v>
      </c>
      <c r="BG60" s="5">
        <v>199</v>
      </c>
      <c r="BH60" s="5">
        <v>208</v>
      </c>
      <c r="BI60" s="5">
        <v>1077</v>
      </c>
      <c r="BJ60" s="5">
        <v>1613</v>
      </c>
      <c r="BK60" s="5" t="s">
        <v>71</v>
      </c>
      <c r="BL60" s="5" t="s">
        <v>71</v>
      </c>
      <c r="BM60" s="5">
        <v>0</v>
      </c>
      <c r="BN60" s="5"/>
      <c r="BO60" s="5"/>
      <c r="BP60" s="5" t="s">
        <v>743</v>
      </c>
      <c r="BQ60" s="5" t="s">
        <v>733</v>
      </c>
      <c r="BR60" s="5">
        <v>6511</v>
      </c>
    </row>
    <row r="61" spans="1:70" s="4" customFormat="1">
      <c r="A61" s="5" t="s">
        <v>384</v>
      </c>
      <c r="B61" s="5">
        <v>3080</v>
      </c>
      <c r="C61" s="5">
        <v>6152</v>
      </c>
      <c r="D61" s="306">
        <v>42618.426388888889</v>
      </c>
      <c r="E61" s="5" t="s">
        <v>376</v>
      </c>
      <c r="F61" s="5"/>
      <c r="G61" s="5"/>
      <c r="H61" s="5"/>
      <c r="I61" s="5" t="s">
        <v>95</v>
      </c>
      <c r="J61" s="5">
        <v>0.8</v>
      </c>
      <c r="K61" s="5">
        <v>1</v>
      </c>
      <c r="L61" s="5">
        <v>140</v>
      </c>
      <c r="M61" s="5">
        <v>6</v>
      </c>
      <c r="N61" s="5">
        <v>4587</v>
      </c>
      <c r="O61" s="5">
        <v>3.7193999999999998</v>
      </c>
      <c r="P61" s="5">
        <v>6.0100000000000001E-2</v>
      </c>
      <c r="Q61" s="5">
        <v>1.6199999999999999E-2</v>
      </c>
      <c r="R61" s="5">
        <v>10.0823</v>
      </c>
      <c r="S61" s="5">
        <v>3.5181</v>
      </c>
      <c r="T61" s="5">
        <v>1.8102</v>
      </c>
      <c r="U61" s="5">
        <v>4.0599999999999997E-2</v>
      </c>
      <c r="V61" s="5">
        <v>0.55459999999999998</v>
      </c>
      <c r="W61" s="5">
        <v>0.23400000000000001</v>
      </c>
      <c r="X61" s="5">
        <v>1.4500000000000001E-2</v>
      </c>
      <c r="Y61" s="5">
        <v>0.23300000000000001</v>
      </c>
      <c r="Z61" s="5">
        <v>13.311299999999999</v>
      </c>
      <c r="AA61" s="5">
        <v>908.6096</v>
      </c>
      <c r="AB61" s="5" t="s">
        <v>70</v>
      </c>
      <c r="AC61" s="5" t="s">
        <v>70</v>
      </c>
      <c r="AD61" s="5" t="s">
        <v>70</v>
      </c>
      <c r="AE61" s="5" t="s">
        <v>96</v>
      </c>
      <c r="AF61" s="5">
        <v>3.6598000000000002</v>
      </c>
      <c r="AG61" s="5">
        <v>5.33E-2</v>
      </c>
      <c r="AH61" s="5">
        <v>1.46E-2</v>
      </c>
      <c r="AI61" s="5">
        <v>3.6084999999999998</v>
      </c>
      <c r="AJ61" s="5">
        <v>67.708500000000001</v>
      </c>
      <c r="AK61" s="5">
        <v>0.49299999999999999</v>
      </c>
      <c r="AL61" s="5">
        <v>2.9499999999999998E-2</v>
      </c>
      <c r="AM61" s="5">
        <v>1.9988999999999999</v>
      </c>
      <c r="AN61" s="5">
        <v>1.2069000000000001</v>
      </c>
      <c r="AO61" s="5">
        <v>1.8243</v>
      </c>
      <c r="AP61" s="5">
        <v>2.2018</v>
      </c>
      <c r="AQ61" s="5">
        <v>2.1135999999999999</v>
      </c>
      <c r="AR61" s="5">
        <v>0.48649999999999999</v>
      </c>
      <c r="AS61" s="5">
        <v>-1.7275</v>
      </c>
      <c r="AT61" s="5">
        <v>-0.32750000000000001</v>
      </c>
      <c r="AU61" s="5">
        <v>-1.9888999999999999</v>
      </c>
      <c r="AV61" s="5">
        <v>-0.68369999999999997</v>
      </c>
      <c r="AW61" s="5">
        <v>0.65190000000000003</v>
      </c>
      <c r="AX61" s="5">
        <v>-0.71040000000000003</v>
      </c>
      <c r="AY61" s="5">
        <v>0.1759</v>
      </c>
      <c r="AZ61" s="5">
        <v>-1.9827999999999999</v>
      </c>
      <c r="BA61" s="5">
        <v>0.01</v>
      </c>
      <c r="BB61" s="5">
        <v>0.01</v>
      </c>
      <c r="BC61" s="5">
        <v>0.01</v>
      </c>
      <c r="BD61" s="5">
        <v>205</v>
      </c>
      <c r="BE61" s="5">
        <v>174</v>
      </c>
      <c r="BF61" s="5">
        <v>299</v>
      </c>
      <c r="BG61" s="5">
        <v>130</v>
      </c>
      <c r="BH61" s="5">
        <v>107</v>
      </c>
      <c r="BI61" s="5">
        <v>1097</v>
      </c>
      <c r="BJ61" s="5">
        <v>1579</v>
      </c>
      <c r="BK61" s="5"/>
      <c r="BL61" s="5" t="s">
        <v>71</v>
      </c>
      <c r="BM61" s="5">
        <v>0</v>
      </c>
      <c r="BN61" s="5"/>
      <c r="BO61" s="5"/>
      <c r="BP61" s="5" t="s">
        <v>744</v>
      </c>
      <c r="BQ61" s="5" t="s">
        <v>733</v>
      </c>
      <c r="BR61" s="5">
        <v>6511</v>
      </c>
    </row>
    <row r="62" spans="1:70" s="129" customFormat="1">
      <c r="A62" s="5" t="s">
        <v>385</v>
      </c>
      <c r="B62" s="5">
        <v>3081</v>
      </c>
      <c r="C62" s="5">
        <v>5650</v>
      </c>
      <c r="D62" s="306">
        <v>42619.774305555555</v>
      </c>
      <c r="E62" s="5" t="s">
        <v>386</v>
      </c>
      <c r="F62" s="5"/>
      <c r="G62" s="5"/>
      <c r="H62" s="5"/>
      <c r="I62" s="5" t="s">
        <v>95</v>
      </c>
      <c r="J62" s="5">
        <v>0.8</v>
      </c>
      <c r="K62" s="5">
        <v>1</v>
      </c>
      <c r="L62" s="5">
        <v>140</v>
      </c>
      <c r="M62" s="5">
        <v>6</v>
      </c>
      <c r="N62" s="5">
        <v>4587</v>
      </c>
      <c r="O62" s="5">
        <v>4.1147999999999998</v>
      </c>
      <c r="P62" s="5">
        <v>0.1164</v>
      </c>
      <c r="Q62" s="5">
        <v>2.8299999999999999E-2</v>
      </c>
      <c r="R62" s="5">
        <v>18.591200000000001</v>
      </c>
      <c r="S62" s="5">
        <v>3.6482999999999999</v>
      </c>
      <c r="T62" s="5">
        <v>2.7490999999999999</v>
      </c>
      <c r="U62" s="5">
        <v>3.8300000000000001E-2</v>
      </c>
      <c r="V62" s="5">
        <v>0.3639</v>
      </c>
      <c r="W62" s="5">
        <v>0.111</v>
      </c>
      <c r="X62" s="5">
        <v>1.4999999999999999E-2</v>
      </c>
      <c r="Y62" s="5">
        <v>0.1115</v>
      </c>
      <c r="Z62" s="5">
        <v>36.025599999999997</v>
      </c>
      <c r="AA62" s="5">
        <v>928.58730000000003</v>
      </c>
      <c r="AB62" s="5" t="s">
        <v>70</v>
      </c>
      <c r="AC62" s="5" t="s">
        <v>70</v>
      </c>
      <c r="AD62" s="5" t="s">
        <v>70</v>
      </c>
      <c r="AE62" s="5" t="s">
        <v>96</v>
      </c>
      <c r="AF62" s="5">
        <v>4.0515999999999996</v>
      </c>
      <c r="AG62" s="5">
        <v>0.1022</v>
      </c>
      <c r="AH62" s="5">
        <v>2.52E-2</v>
      </c>
      <c r="AI62" s="5">
        <v>7.5229999999999997</v>
      </c>
      <c r="AJ62" s="5">
        <v>73.629300000000001</v>
      </c>
      <c r="AK62" s="5">
        <v>0.9284</v>
      </c>
      <c r="AL62" s="5">
        <v>2.7199999999999998E-2</v>
      </c>
      <c r="AM62" s="5">
        <v>1.05</v>
      </c>
      <c r="AN62" s="5">
        <v>1.3071999999999999</v>
      </c>
      <c r="AO62" s="5">
        <v>0.94089999999999996</v>
      </c>
      <c r="AP62" s="5">
        <v>1.23</v>
      </c>
      <c r="AQ62" s="5">
        <v>1.1138999999999999</v>
      </c>
      <c r="AR62" s="5">
        <v>0.18690000000000001</v>
      </c>
      <c r="AS62" s="5">
        <v>-0.92190000000000005</v>
      </c>
      <c r="AT62" s="5">
        <v>2.1499999999999998E-2</v>
      </c>
      <c r="AU62" s="5">
        <v>0.2122</v>
      </c>
      <c r="AV62" s="5">
        <v>1.4800000000000001E-2</v>
      </c>
      <c r="AW62" s="5">
        <v>-1.2115</v>
      </c>
      <c r="AX62" s="5">
        <v>-1.0746</v>
      </c>
      <c r="AY62" s="5">
        <v>-0.2223</v>
      </c>
      <c r="AZ62" s="5">
        <v>-0.191</v>
      </c>
      <c r="BA62" s="5">
        <v>0.01</v>
      </c>
      <c r="BB62" s="5">
        <v>0.01</v>
      </c>
      <c r="BC62" s="5">
        <v>0.01</v>
      </c>
      <c r="BD62" s="5">
        <v>198</v>
      </c>
      <c r="BE62" s="5">
        <v>185</v>
      </c>
      <c r="BF62" s="5">
        <v>299</v>
      </c>
      <c r="BG62" s="5">
        <v>267</v>
      </c>
      <c r="BH62" s="5">
        <v>80</v>
      </c>
      <c r="BI62" s="5">
        <v>994</v>
      </c>
      <c r="BJ62" s="5">
        <v>1470</v>
      </c>
      <c r="BK62" s="5" t="s">
        <v>71</v>
      </c>
      <c r="BL62" s="5" t="s">
        <v>71</v>
      </c>
      <c r="BM62" s="5">
        <v>0</v>
      </c>
      <c r="BN62" s="5"/>
      <c r="BO62" s="5"/>
      <c r="BP62" s="5" t="s">
        <v>745</v>
      </c>
      <c r="BQ62" s="5" t="s">
        <v>733</v>
      </c>
      <c r="BR62" s="5">
        <v>6511</v>
      </c>
    </row>
    <row r="63" spans="1:70" s="129" customFormat="1">
      <c r="A63" s="5" t="s">
        <v>388</v>
      </c>
      <c r="B63" s="5">
        <v>3082</v>
      </c>
      <c r="C63" s="5">
        <v>5691</v>
      </c>
      <c r="D63" s="306">
        <v>42619.774305555555</v>
      </c>
      <c r="E63" s="5" t="s">
        <v>386</v>
      </c>
      <c r="F63" s="5"/>
      <c r="G63" s="5"/>
      <c r="H63" s="5"/>
      <c r="I63" s="5" t="s">
        <v>95</v>
      </c>
      <c r="J63" s="5">
        <v>0.8</v>
      </c>
      <c r="K63" s="5">
        <v>1</v>
      </c>
      <c r="L63" s="5">
        <v>140</v>
      </c>
      <c r="M63" s="5">
        <v>6</v>
      </c>
      <c r="N63" s="5">
        <v>4587</v>
      </c>
      <c r="O63" s="5">
        <v>3.9220999999999999</v>
      </c>
      <c r="P63" s="5">
        <v>7.0900000000000005E-2</v>
      </c>
      <c r="Q63" s="5">
        <v>1.8100000000000002E-2</v>
      </c>
      <c r="R63" s="5">
        <v>10.3261</v>
      </c>
      <c r="S63" s="5">
        <v>3.5750000000000002</v>
      </c>
      <c r="T63" s="5">
        <v>1.4372</v>
      </c>
      <c r="U63" s="5">
        <v>4.7399999999999998E-2</v>
      </c>
      <c r="V63" s="5">
        <v>0.69930000000000003</v>
      </c>
      <c r="W63" s="5">
        <v>0.37390000000000001</v>
      </c>
      <c r="X63" s="5">
        <v>1.7999999999999999E-2</v>
      </c>
      <c r="Y63" s="5">
        <v>0.37409999999999999</v>
      </c>
      <c r="Z63" s="5">
        <v>25.215800000000002</v>
      </c>
      <c r="AA63" s="5">
        <v>916.95640000000003</v>
      </c>
      <c r="AB63" s="5" t="s">
        <v>70</v>
      </c>
      <c r="AC63" s="5" t="s">
        <v>70</v>
      </c>
      <c r="AD63" s="5" t="s">
        <v>70</v>
      </c>
      <c r="AE63" s="5" t="s">
        <v>96</v>
      </c>
      <c r="AF63" s="5">
        <v>3.8616999999999999</v>
      </c>
      <c r="AG63" s="5">
        <v>6.4000000000000001E-2</v>
      </c>
      <c r="AH63" s="5">
        <v>1.66E-2</v>
      </c>
      <c r="AI63" s="5">
        <v>3.8130000000000002</v>
      </c>
      <c r="AJ63" s="5">
        <v>59.567300000000003</v>
      </c>
      <c r="AK63" s="5">
        <v>0.49370000000000003</v>
      </c>
      <c r="AL63" s="5">
        <v>3.3599999999999998E-2</v>
      </c>
      <c r="AM63" s="5">
        <v>1.9919</v>
      </c>
      <c r="AN63" s="5">
        <v>1.3335999999999999</v>
      </c>
      <c r="AO63" s="5">
        <v>1.774</v>
      </c>
      <c r="AP63" s="5">
        <v>2.3658000000000001</v>
      </c>
      <c r="AQ63" s="5">
        <v>2.048</v>
      </c>
      <c r="AR63" s="5">
        <v>1.006</v>
      </c>
      <c r="AS63" s="5">
        <v>-1.4419999999999999</v>
      </c>
      <c r="AT63" s="5">
        <v>-0.2361</v>
      </c>
      <c r="AU63" s="5">
        <v>0.36699999999999999</v>
      </c>
      <c r="AV63" s="5">
        <v>-0.12609999999999999</v>
      </c>
      <c r="AW63" s="5">
        <v>2.3338000000000001</v>
      </c>
      <c r="AX63" s="5">
        <v>1.6567000000000001</v>
      </c>
      <c r="AY63" s="5">
        <v>1.1879</v>
      </c>
      <c r="AZ63" s="5">
        <v>-0.1963</v>
      </c>
      <c r="BA63" s="5">
        <v>0.01</v>
      </c>
      <c r="BB63" s="5">
        <v>0.01</v>
      </c>
      <c r="BC63" s="5">
        <v>0.01</v>
      </c>
      <c r="BD63" s="5">
        <v>199</v>
      </c>
      <c r="BE63" s="5">
        <v>184</v>
      </c>
      <c r="BF63" s="5">
        <v>299</v>
      </c>
      <c r="BG63" s="5">
        <v>99</v>
      </c>
      <c r="BH63" s="5">
        <v>125</v>
      </c>
      <c r="BI63" s="5">
        <v>1094</v>
      </c>
      <c r="BJ63" s="5">
        <v>1600</v>
      </c>
      <c r="BK63" s="5" t="s">
        <v>71</v>
      </c>
      <c r="BL63" s="5" t="s">
        <v>71</v>
      </c>
      <c r="BM63" s="5">
        <v>0</v>
      </c>
      <c r="BN63" s="5"/>
      <c r="BO63" s="5"/>
      <c r="BP63" s="5" t="s">
        <v>746</v>
      </c>
      <c r="BQ63" s="5" t="s">
        <v>733</v>
      </c>
      <c r="BR63" s="5">
        <v>6511</v>
      </c>
    </row>
    <row r="64" spans="1:70" s="135" customFormat="1"/>
    <row r="65" spans="1:70" s="135" customFormat="1"/>
    <row r="66" spans="1:70" s="135" customFormat="1"/>
    <row r="67" spans="1:70" s="135" customFormat="1"/>
    <row r="68" spans="1:70" s="135" customFormat="1"/>
    <row r="69" spans="1:70" s="135" customFormat="1"/>
    <row r="70" spans="1:70" s="137" customFormat="1">
      <c r="D70" s="139"/>
    </row>
    <row r="71" spans="1:70" s="137" customFormat="1">
      <c r="A71" s="307" t="s">
        <v>390</v>
      </c>
      <c r="B71" s="307">
        <v>3083</v>
      </c>
      <c r="C71" s="307">
        <v>5692</v>
      </c>
      <c r="D71" s="308">
        <v>42619.774305555555</v>
      </c>
      <c r="E71" s="307" t="s">
        <v>386</v>
      </c>
      <c r="F71" s="307"/>
      <c r="G71" s="307"/>
      <c r="H71" s="307"/>
      <c r="I71" s="307" t="s">
        <v>95</v>
      </c>
      <c r="J71" s="307">
        <v>0.8</v>
      </c>
      <c r="K71" s="307">
        <v>1</v>
      </c>
      <c r="L71" s="307">
        <v>140</v>
      </c>
      <c r="M71" s="307">
        <v>6</v>
      </c>
      <c r="N71" s="307">
        <v>4587</v>
      </c>
      <c r="O71" s="307">
        <v>4.1280999999999999</v>
      </c>
      <c r="P71" s="307">
        <v>0.22009999999999999</v>
      </c>
      <c r="Q71" s="307">
        <v>5.33E-2</v>
      </c>
      <c r="R71" s="307">
        <v>49.2363</v>
      </c>
      <c r="S71" s="307">
        <v>3.3997999999999999</v>
      </c>
      <c r="T71" s="307">
        <v>2.9670999999999998</v>
      </c>
      <c r="U71" s="307">
        <v>4.6699999999999998E-2</v>
      </c>
      <c r="V71" s="307">
        <v>0.33839999999999998</v>
      </c>
      <c r="W71" s="307">
        <v>0.11940000000000001</v>
      </c>
      <c r="X71" s="307">
        <v>2.1299999999999999E-2</v>
      </c>
      <c r="Y71" s="307">
        <v>0.1142</v>
      </c>
      <c r="Z71" s="307">
        <v>78.991100000000003</v>
      </c>
      <c r="AA71" s="307">
        <v>983.18359999999996</v>
      </c>
      <c r="AB71" s="307" t="s">
        <v>70</v>
      </c>
      <c r="AC71" s="307" t="s">
        <v>70</v>
      </c>
      <c r="AD71" s="307" t="s">
        <v>70</v>
      </c>
      <c r="AE71" s="307" t="s">
        <v>96</v>
      </c>
      <c r="AF71" s="307">
        <v>4.0644999999999998</v>
      </c>
      <c r="AG71" s="307">
        <v>0.2016</v>
      </c>
      <c r="AH71" s="307">
        <v>4.9599999999999998E-2</v>
      </c>
      <c r="AI71" s="307">
        <v>12.8847</v>
      </c>
      <c r="AJ71" s="307">
        <v>63.908099999999997</v>
      </c>
      <c r="AK71" s="307">
        <v>1.585</v>
      </c>
      <c r="AL71" s="307">
        <v>3.1300000000000001E-2</v>
      </c>
      <c r="AM71" s="307">
        <v>0.59960000000000002</v>
      </c>
      <c r="AN71" s="307">
        <v>1.2994000000000001</v>
      </c>
      <c r="AO71" s="307">
        <v>0.57299999999999995</v>
      </c>
      <c r="AP71" s="307">
        <v>0.74460000000000004</v>
      </c>
      <c r="AQ71" s="307">
        <v>0.60699999999999998</v>
      </c>
      <c r="AR71" s="307">
        <v>-0.22070000000000001</v>
      </c>
      <c r="AS71" s="307">
        <v>-0.5272</v>
      </c>
      <c r="AT71" s="307">
        <v>4.07E-2</v>
      </c>
      <c r="AU71" s="307">
        <v>2.12E-2</v>
      </c>
      <c r="AV71" s="307">
        <v>-6.6100000000000006E-2</v>
      </c>
      <c r="AW71" s="307">
        <v>-0.74129999999999996</v>
      </c>
      <c r="AX71" s="307">
        <v>-0.55989999999999995</v>
      </c>
      <c r="AY71" s="307">
        <v>0.23150000000000001</v>
      </c>
      <c r="AZ71" s="307">
        <v>-3.6700000000000003E-2</v>
      </c>
      <c r="BA71" s="307">
        <v>0.01</v>
      </c>
      <c r="BB71" s="307">
        <v>0.01</v>
      </c>
      <c r="BC71" s="307">
        <v>0.01</v>
      </c>
      <c r="BD71" s="307">
        <v>187</v>
      </c>
      <c r="BE71" s="307">
        <v>188</v>
      </c>
      <c r="BF71" s="307">
        <v>299</v>
      </c>
      <c r="BG71" s="307">
        <v>290</v>
      </c>
      <c r="BH71" s="307">
        <v>43</v>
      </c>
      <c r="BI71" s="307">
        <v>1101</v>
      </c>
      <c r="BJ71" s="307">
        <v>1600</v>
      </c>
      <c r="BK71" s="307" t="s">
        <v>71</v>
      </c>
      <c r="BL71" s="307" t="s">
        <v>71</v>
      </c>
      <c r="BM71" s="307">
        <v>0</v>
      </c>
      <c r="BN71" s="307"/>
      <c r="BO71" s="307"/>
      <c r="BP71" s="307" t="s">
        <v>747</v>
      </c>
      <c r="BQ71" s="307" t="s">
        <v>733</v>
      </c>
      <c r="BR71" s="307">
        <v>6511</v>
      </c>
    </row>
    <row r="72" spans="1:70" s="135" customFormat="1">
      <c r="A72" s="311" t="s">
        <v>392</v>
      </c>
      <c r="B72" s="311">
        <v>3084</v>
      </c>
      <c r="C72" s="311">
        <v>5693</v>
      </c>
      <c r="D72" s="312">
        <v>42619.774305555555</v>
      </c>
      <c r="E72" s="311" t="s">
        <v>386</v>
      </c>
      <c r="F72" s="311"/>
      <c r="G72" s="311"/>
      <c r="H72" s="311"/>
      <c r="I72" s="311" t="s">
        <v>95</v>
      </c>
      <c r="J72" s="311">
        <v>0.8</v>
      </c>
      <c r="K72" s="311">
        <v>1</v>
      </c>
      <c r="L72" s="311">
        <v>140</v>
      </c>
      <c r="M72" s="311">
        <v>6</v>
      </c>
      <c r="N72" s="311">
        <v>4587</v>
      </c>
      <c r="O72" s="311">
        <v>3.9708999999999999</v>
      </c>
      <c r="P72" s="311">
        <v>0.22459999999999999</v>
      </c>
      <c r="Q72" s="311">
        <v>5.6599999999999998E-2</v>
      </c>
      <c r="R72" s="311">
        <v>41.804299999999998</v>
      </c>
      <c r="S72" s="311">
        <v>3.2835000000000001</v>
      </c>
      <c r="T72" s="311">
        <v>2.9807999999999999</v>
      </c>
      <c r="U72" s="311">
        <v>4.9399999999999999E-2</v>
      </c>
      <c r="V72" s="311">
        <v>0.33810000000000001</v>
      </c>
      <c r="W72" s="311">
        <v>0.11459999999999999</v>
      </c>
      <c r="X72" s="311">
        <v>1.9900000000000001E-2</v>
      </c>
      <c r="Y72" s="311">
        <v>0.1167</v>
      </c>
      <c r="Z72" s="311">
        <v>83.643500000000003</v>
      </c>
      <c r="AA72" s="311">
        <v>974.97360000000003</v>
      </c>
      <c r="AB72" s="311" t="s">
        <v>70</v>
      </c>
      <c r="AC72" s="311" t="s">
        <v>70</v>
      </c>
      <c r="AD72" s="311" t="s">
        <v>70</v>
      </c>
      <c r="AE72" s="311" t="s">
        <v>96</v>
      </c>
      <c r="AF72" s="311">
        <v>3.9083000000000001</v>
      </c>
      <c r="AG72" s="311">
        <v>0.20880000000000001</v>
      </c>
      <c r="AH72" s="311">
        <v>5.3400000000000003E-2</v>
      </c>
      <c r="AI72" s="311">
        <v>12.121</v>
      </c>
      <c r="AJ72" s="311">
        <v>58.046100000000003</v>
      </c>
      <c r="AK72" s="311">
        <v>1.5507</v>
      </c>
      <c r="AL72" s="311">
        <v>3.4500000000000003E-2</v>
      </c>
      <c r="AM72" s="311">
        <v>0.61040000000000005</v>
      </c>
      <c r="AN72" s="311">
        <v>1.24</v>
      </c>
      <c r="AO72" s="311">
        <v>0.59289999999999998</v>
      </c>
      <c r="AP72" s="311">
        <v>0.73519999999999996</v>
      </c>
      <c r="AQ72" s="311">
        <v>0.628</v>
      </c>
      <c r="AR72" s="311">
        <v>0.32129999999999997</v>
      </c>
      <c r="AS72" s="311">
        <v>-0.49790000000000001</v>
      </c>
      <c r="AT72" s="311">
        <v>1.8800000000000001E-2</v>
      </c>
      <c r="AU72" s="311">
        <v>0.1022</v>
      </c>
      <c r="AV72" s="311">
        <v>3.85E-2</v>
      </c>
      <c r="AW72" s="311">
        <v>-0.72699999999999998</v>
      </c>
      <c r="AX72" s="311">
        <v>-0.52049999999999996</v>
      </c>
      <c r="AY72" s="311">
        <v>-0.33929999999999999</v>
      </c>
      <c r="AZ72" s="311">
        <v>-9.1200000000000003E-2</v>
      </c>
      <c r="BA72" s="311">
        <v>0.01</v>
      </c>
      <c r="BB72" s="311">
        <v>0.01</v>
      </c>
      <c r="BC72" s="311">
        <v>0.01</v>
      </c>
      <c r="BD72" s="311">
        <v>226</v>
      </c>
      <c r="BE72" s="311">
        <v>161</v>
      </c>
      <c r="BF72" s="311">
        <v>299</v>
      </c>
      <c r="BG72" s="311">
        <v>145</v>
      </c>
      <c r="BH72" s="311">
        <v>137</v>
      </c>
      <c r="BI72" s="311">
        <v>1076</v>
      </c>
      <c r="BJ72" s="311">
        <v>1600</v>
      </c>
      <c r="BK72" s="311" t="s">
        <v>71</v>
      </c>
      <c r="BL72" s="311" t="s">
        <v>71</v>
      </c>
      <c r="BM72" s="311">
        <v>0</v>
      </c>
      <c r="BN72" s="311"/>
      <c r="BO72" s="311"/>
      <c r="BP72" s="311" t="s">
        <v>748</v>
      </c>
      <c r="BQ72" s="311" t="s">
        <v>733</v>
      </c>
      <c r="BR72" s="311">
        <v>6511</v>
      </c>
    </row>
    <row r="73" spans="1:70" s="135" customFormat="1">
      <c r="A73" s="311" t="s">
        <v>394</v>
      </c>
      <c r="B73" s="311">
        <v>3085</v>
      </c>
      <c r="C73" s="311">
        <v>5694</v>
      </c>
      <c r="D73" s="312">
        <v>42619.774305555555</v>
      </c>
      <c r="E73" s="311" t="s">
        <v>386</v>
      </c>
      <c r="F73" s="311"/>
      <c r="G73" s="311"/>
      <c r="H73" s="311"/>
      <c r="I73" s="311" t="s">
        <v>95</v>
      </c>
      <c r="J73" s="311">
        <v>0.8</v>
      </c>
      <c r="K73" s="311">
        <v>1</v>
      </c>
      <c r="L73" s="311">
        <v>140</v>
      </c>
      <c r="M73" s="311">
        <v>6</v>
      </c>
      <c r="N73" s="311">
        <v>4587</v>
      </c>
      <c r="O73" s="311">
        <v>4.2499000000000002</v>
      </c>
      <c r="P73" s="311">
        <v>0.1658</v>
      </c>
      <c r="Q73" s="311">
        <v>3.9E-2</v>
      </c>
      <c r="R73" s="311">
        <v>29.765499999999999</v>
      </c>
      <c r="S73" s="311">
        <v>3.4422999999999999</v>
      </c>
      <c r="T73" s="311">
        <v>2.887</v>
      </c>
      <c r="U73" s="311">
        <v>4.0800000000000003E-2</v>
      </c>
      <c r="V73" s="311">
        <v>0.3463</v>
      </c>
      <c r="W73" s="311">
        <v>0.1066</v>
      </c>
      <c r="X73" s="311">
        <v>1.5800000000000002E-2</v>
      </c>
      <c r="Y73" s="311">
        <v>0.106</v>
      </c>
      <c r="Z73" s="311">
        <v>58.739800000000002</v>
      </c>
      <c r="AA73" s="311">
        <v>926.80849999999998</v>
      </c>
      <c r="AB73" s="311" t="s">
        <v>70</v>
      </c>
      <c r="AC73" s="311" t="s">
        <v>70</v>
      </c>
      <c r="AD73" s="311" t="s">
        <v>70</v>
      </c>
      <c r="AE73" s="311" t="s">
        <v>96</v>
      </c>
      <c r="AF73" s="311">
        <v>4.1867000000000001</v>
      </c>
      <c r="AG73" s="311">
        <v>0.14910000000000001</v>
      </c>
      <c r="AH73" s="311">
        <v>3.56E-2</v>
      </c>
      <c r="AI73" s="311">
        <v>10.5852</v>
      </c>
      <c r="AJ73" s="311">
        <v>70.979900000000001</v>
      </c>
      <c r="AK73" s="311">
        <v>1.2642</v>
      </c>
      <c r="AL73" s="311">
        <v>2.8199999999999999E-2</v>
      </c>
      <c r="AM73" s="311">
        <v>0.76290000000000002</v>
      </c>
      <c r="AN73" s="311">
        <v>1.2638</v>
      </c>
      <c r="AO73" s="311">
        <v>0.71150000000000002</v>
      </c>
      <c r="AP73" s="311">
        <v>0.89910000000000001</v>
      </c>
      <c r="AQ73" s="311">
        <v>0.79169999999999996</v>
      </c>
      <c r="AR73" s="311">
        <v>-0.49220000000000003</v>
      </c>
      <c r="AS73" s="311">
        <v>-0.51359999999999995</v>
      </c>
      <c r="AT73" s="311">
        <v>-1.0500000000000001E-2</v>
      </c>
      <c r="AU73" s="311">
        <v>5.2999999999999999E-2</v>
      </c>
      <c r="AV73" s="311">
        <v>-6.9199999999999998E-2</v>
      </c>
      <c r="AW73" s="311">
        <v>0.89490000000000003</v>
      </c>
      <c r="AX73" s="311">
        <v>-0.56969999999999998</v>
      </c>
      <c r="AY73" s="311">
        <v>0.54449999999999998</v>
      </c>
      <c r="AZ73" s="311">
        <v>7.5800000000000006E-2</v>
      </c>
      <c r="BA73" s="311">
        <v>0.01</v>
      </c>
      <c r="BB73" s="311">
        <v>0.01</v>
      </c>
      <c r="BC73" s="311">
        <v>0.01</v>
      </c>
      <c r="BD73" s="311">
        <v>229</v>
      </c>
      <c r="BE73" s="311">
        <v>173</v>
      </c>
      <c r="BF73" s="311">
        <v>299</v>
      </c>
      <c r="BG73" s="311">
        <v>141</v>
      </c>
      <c r="BH73" s="311">
        <v>121</v>
      </c>
      <c r="BI73" s="311">
        <v>1098</v>
      </c>
      <c r="BJ73" s="311">
        <v>1600</v>
      </c>
      <c r="BK73" s="311" t="s">
        <v>71</v>
      </c>
      <c r="BL73" s="311" t="s">
        <v>71</v>
      </c>
      <c r="BM73" s="311">
        <v>0</v>
      </c>
      <c r="BN73" s="311"/>
      <c r="BO73" s="311"/>
      <c r="BP73" s="311" t="s">
        <v>749</v>
      </c>
      <c r="BQ73" s="311" t="s">
        <v>733</v>
      </c>
      <c r="BR73" s="311">
        <v>6511</v>
      </c>
    </row>
    <row r="74" spans="1:70" s="135" customFormat="1">
      <c r="A74" s="311" t="s">
        <v>396</v>
      </c>
      <c r="B74" s="311">
        <v>3086</v>
      </c>
      <c r="C74" s="311">
        <v>5695</v>
      </c>
      <c r="D74" s="312">
        <v>42620.197222222225</v>
      </c>
      <c r="E74" s="311" t="s">
        <v>397</v>
      </c>
      <c r="F74" s="311"/>
      <c r="G74" s="311"/>
      <c r="H74" s="311"/>
      <c r="I74" s="311" t="s">
        <v>95</v>
      </c>
      <c r="J74" s="311">
        <v>0.8</v>
      </c>
      <c r="K74" s="311">
        <v>1</v>
      </c>
      <c r="L74" s="311">
        <v>140</v>
      </c>
      <c r="M74" s="311">
        <v>6</v>
      </c>
      <c r="N74" s="311">
        <v>4587</v>
      </c>
      <c r="O74" s="311">
        <v>3.9468000000000001</v>
      </c>
      <c r="P74" s="311">
        <v>0.19139999999999999</v>
      </c>
      <c r="Q74" s="311">
        <v>4.8500000000000001E-2</v>
      </c>
      <c r="R74" s="311">
        <v>37.182200000000002</v>
      </c>
      <c r="S74" s="311">
        <v>3.3327</v>
      </c>
      <c r="T74" s="311">
        <v>2.8778999999999999</v>
      </c>
      <c r="U74" s="311">
        <v>4.6199999999999998E-2</v>
      </c>
      <c r="V74" s="311">
        <v>0.34739999999999999</v>
      </c>
      <c r="W74" s="311">
        <v>0.1012</v>
      </c>
      <c r="X74" s="311">
        <v>1.9099999999999999E-2</v>
      </c>
      <c r="Y74" s="311">
        <v>0.1011</v>
      </c>
      <c r="Z74" s="311">
        <v>72.012600000000006</v>
      </c>
      <c r="AA74" s="311">
        <v>937.07090000000005</v>
      </c>
      <c r="AB74" s="311" t="s">
        <v>70</v>
      </c>
      <c r="AC74" s="311" t="s">
        <v>70</v>
      </c>
      <c r="AD74" s="311" t="s">
        <v>70</v>
      </c>
      <c r="AE74" s="311" t="s">
        <v>96</v>
      </c>
      <c r="AF74" s="311">
        <v>3.8845000000000001</v>
      </c>
      <c r="AG74" s="311">
        <v>0.17610000000000001</v>
      </c>
      <c r="AH74" s="311">
        <v>4.53E-2</v>
      </c>
      <c r="AI74" s="311">
        <v>11.0351</v>
      </c>
      <c r="AJ74" s="311">
        <v>62.676299999999998</v>
      </c>
      <c r="AK74" s="311">
        <v>1.4204000000000001</v>
      </c>
      <c r="AL74" s="311">
        <v>3.1899999999999998E-2</v>
      </c>
      <c r="AM74" s="311">
        <v>0.67210000000000003</v>
      </c>
      <c r="AN74" s="311">
        <v>1.3446</v>
      </c>
      <c r="AO74" s="311">
        <v>0.62009999999999998</v>
      </c>
      <c r="AP74" s="311">
        <v>0.8337</v>
      </c>
      <c r="AQ74" s="311">
        <v>0.69979999999999998</v>
      </c>
      <c r="AR74" s="311">
        <v>6.7299999999999999E-2</v>
      </c>
      <c r="AS74" s="311">
        <v>-0.61570000000000003</v>
      </c>
      <c r="AT74" s="311">
        <v>-2.87E-2</v>
      </c>
      <c r="AU74" s="311">
        <v>-9.11E-2</v>
      </c>
      <c r="AV74" s="311">
        <v>-4.8500000000000001E-2</v>
      </c>
      <c r="AW74" s="311">
        <v>0.82730000000000004</v>
      </c>
      <c r="AX74" s="311">
        <v>-0.69140000000000001</v>
      </c>
      <c r="AY74" s="311">
        <v>-7.1800000000000003E-2</v>
      </c>
      <c r="AZ74" s="311">
        <v>-8.0299999999999996E-2</v>
      </c>
      <c r="BA74" s="311">
        <v>0.01</v>
      </c>
      <c r="BB74" s="311">
        <v>0.01</v>
      </c>
      <c r="BC74" s="311">
        <v>0.01</v>
      </c>
      <c r="BD74" s="311">
        <v>223</v>
      </c>
      <c r="BE74" s="311">
        <v>167</v>
      </c>
      <c r="BF74" s="311">
        <v>299</v>
      </c>
      <c r="BG74" s="311">
        <v>212</v>
      </c>
      <c r="BH74" s="311">
        <v>162</v>
      </c>
      <c r="BI74" s="311">
        <v>1104</v>
      </c>
      <c r="BJ74" s="311">
        <v>1600</v>
      </c>
      <c r="BK74" s="311" t="s">
        <v>71</v>
      </c>
      <c r="BL74" s="311" t="s">
        <v>71</v>
      </c>
      <c r="BM74" s="311">
        <v>0</v>
      </c>
      <c r="BN74" s="311"/>
      <c r="BO74" s="311"/>
      <c r="BP74" s="311" t="s">
        <v>750</v>
      </c>
      <c r="BQ74" s="311" t="s">
        <v>733</v>
      </c>
      <c r="BR74" s="311">
        <v>6511</v>
      </c>
    </row>
    <row r="75" spans="1:70" s="137" customFormat="1">
      <c r="D75" s="139"/>
    </row>
    <row r="76" spans="1:70" s="135" customFormat="1">
      <c r="D76" s="136"/>
    </row>
    <row r="77" spans="1:70" s="135" customFormat="1">
      <c r="D77" s="136"/>
    </row>
    <row r="78" spans="1:70" s="135" customFormat="1">
      <c r="D78" s="136"/>
    </row>
    <row r="79" spans="1:70" s="135" customFormat="1"/>
    <row r="80" spans="1:70" s="137" customFormat="1">
      <c r="A80" s="307" t="s">
        <v>415</v>
      </c>
      <c r="B80" s="307">
        <v>3120</v>
      </c>
      <c r="C80" s="307">
        <v>6053</v>
      </c>
      <c r="D80" s="308">
        <v>42640.810416666667</v>
      </c>
      <c r="E80" s="307" t="s">
        <v>411</v>
      </c>
      <c r="F80" s="307"/>
      <c r="G80" s="307"/>
      <c r="H80" s="307"/>
      <c r="I80" s="307" t="s">
        <v>95</v>
      </c>
      <c r="J80" s="307">
        <v>0.8</v>
      </c>
      <c r="K80" s="307">
        <v>1</v>
      </c>
      <c r="L80" s="307">
        <v>140</v>
      </c>
      <c r="M80" s="307">
        <v>6</v>
      </c>
      <c r="N80" s="307">
        <v>4587</v>
      </c>
      <c r="O80" s="307">
        <v>3.7126999999999999</v>
      </c>
      <c r="P80" s="307">
        <v>0.18720000000000001</v>
      </c>
      <c r="Q80" s="307">
        <v>5.04E-2</v>
      </c>
      <c r="R80" s="307">
        <v>31.513400000000001</v>
      </c>
      <c r="S80" s="307">
        <v>3.4780000000000002</v>
      </c>
      <c r="T80" s="307">
        <v>2.7945000000000002</v>
      </c>
      <c r="U80" s="307">
        <v>6.0999999999999999E-2</v>
      </c>
      <c r="V80" s="307">
        <v>0.35099999999999998</v>
      </c>
      <c r="W80" s="307">
        <v>0.1013</v>
      </c>
      <c r="X80" s="307">
        <v>2.92E-2</v>
      </c>
      <c r="Y80" s="307">
        <v>0.1004</v>
      </c>
      <c r="Z80" s="307">
        <v>53.252099999999999</v>
      </c>
      <c r="AA80" s="307">
        <v>898.04849999999999</v>
      </c>
      <c r="AB80" s="307" t="s">
        <v>70</v>
      </c>
      <c r="AC80" s="307" t="s">
        <v>70</v>
      </c>
      <c r="AD80" s="307" t="s">
        <v>70</v>
      </c>
      <c r="AE80" s="307" t="s">
        <v>96</v>
      </c>
      <c r="AF80" s="307">
        <v>3.6518000000000002</v>
      </c>
      <c r="AG80" s="307">
        <v>0.17699999999999999</v>
      </c>
      <c r="AH80" s="307">
        <v>4.8500000000000001E-2</v>
      </c>
      <c r="AI80" s="307">
        <v>9.84</v>
      </c>
      <c r="AJ80" s="307">
        <v>55.595999999999997</v>
      </c>
      <c r="AK80" s="307">
        <v>1.3472999999999999</v>
      </c>
      <c r="AL80" s="307">
        <v>3.5999999999999997E-2</v>
      </c>
      <c r="AM80" s="307">
        <v>0.70630000000000004</v>
      </c>
      <c r="AN80" s="307">
        <v>1.288</v>
      </c>
      <c r="AO80" s="307">
        <v>0.6744</v>
      </c>
      <c r="AP80" s="307">
        <v>0.86860000000000004</v>
      </c>
      <c r="AQ80" s="307">
        <v>0.71789999999999998</v>
      </c>
      <c r="AR80" s="307">
        <v>0.62660000000000005</v>
      </c>
      <c r="AS80" s="307">
        <v>0.24049999999999999</v>
      </c>
      <c r="AT80" s="307">
        <v>6.6100000000000006E-2</v>
      </c>
      <c r="AU80" s="307">
        <v>0.1075</v>
      </c>
      <c r="AV80" s="307">
        <v>-4.36E-2</v>
      </c>
      <c r="AW80" s="307">
        <v>-0.8609</v>
      </c>
      <c r="AX80" s="307">
        <v>-0.25019999999999998</v>
      </c>
      <c r="AY80" s="307">
        <v>0.66969999999999996</v>
      </c>
      <c r="AZ80" s="307">
        <v>-6.5100000000000005E-2</v>
      </c>
      <c r="BA80" s="307">
        <v>0.01</v>
      </c>
      <c r="BB80" s="307">
        <v>0.01</v>
      </c>
      <c r="BC80" s="307">
        <v>0.01</v>
      </c>
      <c r="BD80" s="307">
        <v>165</v>
      </c>
      <c r="BE80" s="307">
        <v>215</v>
      </c>
      <c r="BF80" s="307">
        <v>299</v>
      </c>
      <c r="BG80" s="307">
        <v>163</v>
      </c>
      <c r="BH80" s="307">
        <v>199</v>
      </c>
      <c r="BI80" s="307">
        <v>1331</v>
      </c>
      <c r="BJ80" s="307">
        <v>1952</v>
      </c>
      <c r="BK80" s="307" t="s">
        <v>71</v>
      </c>
      <c r="BL80" s="307" t="s">
        <v>71</v>
      </c>
      <c r="BM80" s="307">
        <v>0</v>
      </c>
      <c r="BN80" s="307"/>
      <c r="BO80" s="307"/>
      <c r="BP80" s="307" t="s">
        <v>751</v>
      </c>
      <c r="BQ80" s="307" t="s">
        <v>752</v>
      </c>
      <c r="BR80" s="307">
        <v>6511</v>
      </c>
    </row>
    <row r="81" spans="1:70" s="135" customFormat="1">
      <c r="A81" s="311" t="s">
        <v>417</v>
      </c>
      <c r="B81" s="311">
        <v>3121</v>
      </c>
      <c r="C81" s="311">
        <v>6054</v>
      </c>
      <c r="D81" s="312">
        <v>42640.810416666667</v>
      </c>
      <c r="E81" s="311" t="s">
        <v>411</v>
      </c>
      <c r="F81" s="311"/>
      <c r="G81" s="311"/>
      <c r="H81" s="311"/>
      <c r="I81" s="311" t="s">
        <v>95</v>
      </c>
      <c r="J81" s="311">
        <v>0.8</v>
      </c>
      <c r="K81" s="311">
        <v>1</v>
      </c>
      <c r="L81" s="311">
        <v>140</v>
      </c>
      <c r="M81" s="311">
        <v>6</v>
      </c>
      <c r="N81" s="311">
        <v>4587</v>
      </c>
      <c r="O81" s="311">
        <v>3.6364000000000001</v>
      </c>
      <c r="P81" s="311">
        <v>0.16869999999999999</v>
      </c>
      <c r="Q81" s="311">
        <v>4.6399999999999997E-2</v>
      </c>
      <c r="R81" s="311">
        <v>40.424300000000002</v>
      </c>
      <c r="S81" s="311">
        <v>3.1703999999999999</v>
      </c>
      <c r="T81" s="311">
        <v>2.5884</v>
      </c>
      <c r="U81" s="311">
        <v>4.7899999999999998E-2</v>
      </c>
      <c r="V81" s="311">
        <v>0.38129999999999997</v>
      </c>
      <c r="W81" s="311">
        <v>0.1472</v>
      </c>
      <c r="X81" s="311">
        <v>1.9900000000000001E-2</v>
      </c>
      <c r="Y81" s="311">
        <v>0.15</v>
      </c>
      <c r="Z81" s="311">
        <v>48.612900000000003</v>
      </c>
      <c r="AA81" s="311">
        <v>812.93439999999998</v>
      </c>
      <c r="AB81" s="311" t="s">
        <v>70</v>
      </c>
      <c r="AC81" s="311" t="s">
        <v>70</v>
      </c>
      <c r="AD81" s="311" t="s">
        <v>70</v>
      </c>
      <c r="AE81" s="311" t="s">
        <v>96</v>
      </c>
      <c r="AF81" s="311">
        <v>3.5769000000000002</v>
      </c>
      <c r="AG81" s="311">
        <v>0.15620000000000001</v>
      </c>
      <c r="AH81" s="311">
        <v>4.3700000000000003E-2</v>
      </c>
      <c r="AI81" s="311">
        <v>10.120200000000001</v>
      </c>
      <c r="AJ81" s="311">
        <v>64.791399999999996</v>
      </c>
      <c r="AK81" s="311">
        <v>1.4147000000000001</v>
      </c>
      <c r="AL81" s="311">
        <v>3.09E-2</v>
      </c>
      <c r="AM81" s="311">
        <v>0.67600000000000005</v>
      </c>
      <c r="AN81" s="311">
        <v>1.3453999999999999</v>
      </c>
      <c r="AO81" s="311">
        <v>0.61680000000000001</v>
      </c>
      <c r="AP81" s="311">
        <v>0.82979999999999998</v>
      </c>
      <c r="AQ81" s="311">
        <v>0.71540000000000004</v>
      </c>
      <c r="AR81" s="311">
        <v>0.60540000000000005</v>
      </c>
      <c r="AS81" s="311">
        <v>-9.9599999999999994E-2</v>
      </c>
      <c r="AT81" s="311">
        <v>6.3500000000000001E-2</v>
      </c>
      <c r="AU81" s="311">
        <v>-5.8500000000000003E-2</v>
      </c>
      <c r="AV81" s="311">
        <v>0.16220000000000001</v>
      </c>
      <c r="AW81" s="311">
        <v>0.81169999999999998</v>
      </c>
      <c r="AX81" s="311">
        <v>0.12740000000000001</v>
      </c>
      <c r="AY81" s="311">
        <v>0.69199999999999995</v>
      </c>
      <c r="AZ81" s="311">
        <v>-0.12909999999999999</v>
      </c>
      <c r="BA81" s="311">
        <v>0.01</v>
      </c>
      <c r="BB81" s="311">
        <v>0.01</v>
      </c>
      <c r="BC81" s="311">
        <v>0.01</v>
      </c>
      <c r="BD81" s="311">
        <v>164</v>
      </c>
      <c r="BE81" s="311">
        <v>216</v>
      </c>
      <c r="BF81" s="311">
        <v>299</v>
      </c>
      <c r="BG81" s="311">
        <v>129</v>
      </c>
      <c r="BH81" s="311">
        <v>73</v>
      </c>
      <c r="BI81" s="311">
        <v>1335</v>
      </c>
      <c r="BJ81" s="311">
        <v>1952</v>
      </c>
      <c r="BK81" s="311" t="s">
        <v>71</v>
      </c>
      <c r="BL81" s="311" t="s">
        <v>71</v>
      </c>
      <c r="BM81" s="311">
        <v>0</v>
      </c>
      <c r="BN81" s="311"/>
      <c r="BO81" s="311"/>
      <c r="BP81" s="311" t="s">
        <v>753</v>
      </c>
      <c r="BQ81" s="311" t="s">
        <v>752</v>
      </c>
      <c r="BR81" s="311">
        <v>6511</v>
      </c>
    </row>
    <row r="82" spans="1:70" s="135" customFormat="1">
      <c r="A82" s="311" t="s">
        <v>419</v>
      </c>
      <c r="B82" s="311">
        <v>3122</v>
      </c>
      <c r="C82" s="311">
        <v>6055</v>
      </c>
      <c r="D82" s="312">
        <v>42640.810416666667</v>
      </c>
      <c r="E82" s="311" t="s">
        <v>411</v>
      </c>
      <c r="F82" s="311"/>
      <c r="G82" s="311"/>
      <c r="H82" s="311"/>
      <c r="I82" s="311" t="s">
        <v>95</v>
      </c>
      <c r="J82" s="311">
        <v>0.8</v>
      </c>
      <c r="K82" s="311">
        <v>1</v>
      </c>
      <c r="L82" s="311">
        <v>140</v>
      </c>
      <c r="M82" s="311">
        <v>6</v>
      </c>
      <c r="N82" s="311">
        <v>4587</v>
      </c>
      <c r="O82" s="311">
        <v>3.7621000000000002</v>
      </c>
      <c r="P82" s="311">
        <v>0.16619999999999999</v>
      </c>
      <c r="Q82" s="311">
        <v>4.4200000000000003E-2</v>
      </c>
      <c r="R82" s="311">
        <v>40.0047</v>
      </c>
      <c r="S82" s="311">
        <v>3.0613999999999999</v>
      </c>
      <c r="T82" s="311">
        <v>2.6890999999999998</v>
      </c>
      <c r="U82" s="311">
        <v>4.7699999999999999E-2</v>
      </c>
      <c r="V82" s="311">
        <v>0.36270000000000002</v>
      </c>
      <c r="W82" s="311">
        <v>0.1057</v>
      </c>
      <c r="X82" s="311">
        <v>2.1399999999999999E-2</v>
      </c>
      <c r="Y82" s="311">
        <v>0.10290000000000001</v>
      </c>
      <c r="Z82" s="311">
        <v>45.772599999999997</v>
      </c>
      <c r="AA82" s="311">
        <v>822.40210000000002</v>
      </c>
      <c r="AB82" s="311" t="s">
        <v>70</v>
      </c>
      <c r="AC82" s="311" t="s">
        <v>70</v>
      </c>
      <c r="AD82" s="311" t="s">
        <v>70</v>
      </c>
      <c r="AE82" s="311" t="s">
        <v>96</v>
      </c>
      <c r="AF82" s="311">
        <v>3.7021999999999999</v>
      </c>
      <c r="AG82" s="311">
        <v>0.15459999999999999</v>
      </c>
      <c r="AH82" s="311">
        <v>4.1700000000000001E-2</v>
      </c>
      <c r="AI82" s="311">
        <v>10.4026</v>
      </c>
      <c r="AJ82" s="311">
        <v>67.306299999999993</v>
      </c>
      <c r="AK82" s="311">
        <v>1.4049</v>
      </c>
      <c r="AL82" s="311">
        <v>2.9700000000000001E-2</v>
      </c>
      <c r="AM82" s="311">
        <v>0.68210000000000004</v>
      </c>
      <c r="AN82" s="311">
        <v>1.1912</v>
      </c>
      <c r="AO82" s="311">
        <v>0.66400000000000003</v>
      </c>
      <c r="AP82" s="311">
        <v>0.79100000000000004</v>
      </c>
      <c r="AQ82" s="311">
        <v>0.69599999999999995</v>
      </c>
      <c r="AR82" s="311">
        <v>0.16669999999999999</v>
      </c>
      <c r="AS82" s="311">
        <v>-0.64270000000000005</v>
      </c>
      <c r="AT82" s="311">
        <v>6.4999999999999997E-3</v>
      </c>
      <c r="AU82" s="311">
        <v>0.16370000000000001</v>
      </c>
      <c r="AV82" s="311">
        <v>3.4700000000000002E-2</v>
      </c>
      <c r="AW82" s="311">
        <v>-0.77310000000000001</v>
      </c>
      <c r="AX82" s="311">
        <v>-0.65810000000000002</v>
      </c>
      <c r="AY82" s="311">
        <v>-0.17219999999999999</v>
      </c>
      <c r="AZ82" s="311">
        <v>-0.14710000000000001</v>
      </c>
      <c r="BA82" s="311">
        <v>0.01</v>
      </c>
      <c r="BB82" s="311">
        <v>0.01</v>
      </c>
      <c r="BC82" s="311">
        <v>0.01</v>
      </c>
      <c r="BD82" s="311">
        <v>218</v>
      </c>
      <c r="BE82" s="311">
        <v>161</v>
      </c>
      <c r="BF82" s="311">
        <v>299</v>
      </c>
      <c r="BG82" s="311">
        <v>113</v>
      </c>
      <c r="BH82" s="311">
        <v>177</v>
      </c>
      <c r="BI82" s="311">
        <v>1312</v>
      </c>
      <c r="BJ82" s="311">
        <v>1952</v>
      </c>
      <c r="BK82" s="311" t="s">
        <v>71</v>
      </c>
      <c r="BL82" s="311" t="s">
        <v>71</v>
      </c>
      <c r="BM82" s="311">
        <v>0</v>
      </c>
      <c r="BN82" s="311"/>
      <c r="BO82" s="311"/>
      <c r="BP82" s="311" t="s">
        <v>754</v>
      </c>
      <c r="BQ82" s="311" t="s">
        <v>752</v>
      </c>
      <c r="BR82" s="311">
        <v>6511</v>
      </c>
    </row>
    <row r="83" spans="1:70" s="135" customFormat="1">
      <c r="A83" s="311" t="s">
        <v>421</v>
      </c>
      <c r="B83" s="311">
        <v>3123</v>
      </c>
      <c r="C83" s="311">
        <v>5884</v>
      </c>
      <c r="D83" s="312">
        <v>42641.018750000003</v>
      </c>
      <c r="E83" s="311" t="s">
        <v>422</v>
      </c>
      <c r="F83" s="311"/>
      <c r="G83" s="311"/>
      <c r="H83" s="311"/>
      <c r="I83" s="311" t="s">
        <v>95</v>
      </c>
      <c r="J83" s="311">
        <v>0.8</v>
      </c>
      <c r="K83" s="311">
        <v>1</v>
      </c>
      <c r="L83" s="311">
        <v>140</v>
      </c>
      <c r="M83" s="311">
        <v>6</v>
      </c>
      <c r="N83" s="311">
        <v>4587</v>
      </c>
      <c r="O83" s="311">
        <v>3.8611</v>
      </c>
      <c r="P83" s="311">
        <v>0.16619999999999999</v>
      </c>
      <c r="Q83" s="311">
        <v>4.2999999999999997E-2</v>
      </c>
      <c r="R83" s="311">
        <v>37.036000000000001</v>
      </c>
      <c r="S83" s="311">
        <v>2.9967999999999999</v>
      </c>
      <c r="T83" s="311">
        <v>2.4554999999999998</v>
      </c>
      <c r="U83" s="311">
        <v>4.7199999999999999E-2</v>
      </c>
      <c r="V83" s="311">
        <v>0.40649999999999997</v>
      </c>
      <c r="W83" s="311">
        <v>0.13569999999999999</v>
      </c>
      <c r="X83" s="311">
        <v>2.0500000000000001E-2</v>
      </c>
      <c r="Y83" s="311">
        <v>0.14630000000000001</v>
      </c>
      <c r="Z83" s="311">
        <v>46.056699999999999</v>
      </c>
      <c r="AA83" s="311">
        <v>798.54369999999994</v>
      </c>
      <c r="AB83" s="311" t="s">
        <v>70</v>
      </c>
      <c r="AC83" s="311" t="s">
        <v>70</v>
      </c>
      <c r="AD83" s="311" t="s">
        <v>70</v>
      </c>
      <c r="AE83" s="311" t="s">
        <v>96</v>
      </c>
      <c r="AF83" s="311">
        <v>3.7989000000000002</v>
      </c>
      <c r="AG83" s="311">
        <v>0.15529999999999999</v>
      </c>
      <c r="AH83" s="311">
        <v>4.0899999999999999E-2</v>
      </c>
      <c r="AI83" s="311">
        <v>10.2163</v>
      </c>
      <c r="AJ83" s="311">
        <v>65.786799999999999</v>
      </c>
      <c r="AK83" s="311">
        <v>1.3447</v>
      </c>
      <c r="AL83" s="311">
        <v>3.04E-2</v>
      </c>
      <c r="AM83" s="311">
        <v>0.71330000000000005</v>
      </c>
      <c r="AN83" s="311">
        <v>1.2358</v>
      </c>
      <c r="AO83" s="311">
        <v>0.66459999999999997</v>
      </c>
      <c r="AP83" s="311">
        <v>0.82130000000000003</v>
      </c>
      <c r="AQ83" s="311">
        <v>0.76839999999999997</v>
      </c>
      <c r="AR83" s="311">
        <v>9.98E-2</v>
      </c>
      <c r="AS83" s="311">
        <v>-0.65700000000000003</v>
      </c>
      <c r="AT83" s="311">
        <v>-9.9000000000000008E-3</v>
      </c>
      <c r="AU83" s="311">
        <v>0.47139999999999999</v>
      </c>
      <c r="AV83" s="311">
        <v>8.1699999999999995E-2</v>
      </c>
      <c r="AW83" s="311">
        <v>-0.66759999999999997</v>
      </c>
      <c r="AX83" s="311">
        <v>-0.61860000000000004</v>
      </c>
      <c r="AY83" s="311">
        <v>-8.72E-2</v>
      </c>
      <c r="AZ83" s="311">
        <v>-0.44750000000000001</v>
      </c>
      <c r="BA83" s="311">
        <v>0.01</v>
      </c>
      <c r="BB83" s="311">
        <v>0.01</v>
      </c>
      <c r="BC83" s="311">
        <v>0.01</v>
      </c>
      <c r="BD83" s="311">
        <v>235</v>
      </c>
      <c r="BE83" s="311">
        <v>165</v>
      </c>
      <c r="BF83" s="311">
        <v>299</v>
      </c>
      <c r="BG83" s="311">
        <v>138</v>
      </c>
      <c r="BH83" s="311">
        <v>130</v>
      </c>
      <c r="BI83" s="311">
        <v>1214</v>
      </c>
      <c r="BJ83" s="311">
        <v>1750</v>
      </c>
      <c r="BK83" s="311" t="s">
        <v>71</v>
      </c>
      <c r="BL83" s="311" t="s">
        <v>71</v>
      </c>
      <c r="BM83" s="311">
        <v>0</v>
      </c>
      <c r="BN83" s="311"/>
      <c r="BO83" s="311"/>
      <c r="BP83" s="311" t="s">
        <v>755</v>
      </c>
      <c r="BQ83" s="311" t="s">
        <v>752</v>
      </c>
      <c r="BR83" s="311">
        <v>6511</v>
      </c>
    </row>
    <row r="84" spans="1:70" s="135" customFormat="1">
      <c r="A84" s="311" t="s">
        <v>424</v>
      </c>
      <c r="B84" s="311">
        <v>3124</v>
      </c>
      <c r="C84" s="311">
        <v>5885</v>
      </c>
      <c r="D84" s="312">
        <v>42641.018750000003</v>
      </c>
      <c r="E84" s="311" t="s">
        <v>422</v>
      </c>
      <c r="F84" s="311"/>
      <c r="G84" s="311"/>
      <c r="H84" s="311"/>
      <c r="I84" s="311" t="s">
        <v>95</v>
      </c>
      <c r="J84" s="311">
        <v>0.8</v>
      </c>
      <c r="K84" s="311">
        <v>1</v>
      </c>
      <c r="L84" s="311">
        <v>140</v>
      </c>
      <c r="M84" s="311">
        <v>6</v>
      </c>
      <c r="N84" s="311">
        <v>4587</v>
      </c>
      <c r="O84" s="311">
        <v>4.1833999999999998</v>
      </c>
      <c r="P84" s="311">
        <v>0.26939999999999997</v>
      </c>
      <c r="Q84" s="311">
        <v>6.4399999999999999E-2</v>
      </c>
      <c r="R84" s="311">
        <v>56.413200000000003</v>
      </c>
      <c r="S84" s="311">
        <v>2.9508999999999999</v>
      </c>
      <c r="T84" s="311">
        <v>2.9676</v>
      </c>
      <c r="U84" s="311">
        <v>5.62E-2</v>
      </c>
      <c r="V84" s="311">
        <v>0.32429999999999998</v>
      </c>
      <c r="W84" s="311">
        <v>0.1024</v>
      </c>
      <c r="X84" s="311">
        <v>2.9399999999999999E-2</v>
      </c>
      <c r="Y84" s="311">
        <v>9.9199999999999997E-2</v>
      </c>
      <c r="Z84" s="311">
        <v>59.122</v>
      </c>
      <c r="AA84" s="311">
        <v>791.91639999999995</v>
      </c>
      <c r="AB84" s="311" t="s">
        <v>70</v>
      </c>
      <c r="AC84" s="311" t="s">
        <v>70</v>
      </c>
      <c r="AD84" s="311" t="s">
        <v>70</v>
      </c>
      <c r="AE84" s="311" t="s">
        <v>96</v>
      </c>
      <c r="AF84" s="311">
        <v>4.1219999999999999</v>
      </c>
      <c r="AG84" s="311">
        <v>0.25679999999999997</v>
      </c>
      <c r="AH84" s="311">
        <v>6.2300000000000001E-2</v>
      </c>
      <c r="AI84" s="311">
        <v>14.812099999999999</v>
      </c>
      <c r="AJ84" s="311">
        <v>57.688200000000002</v>
      </c>
      <c r="AK84" s="311">
        <v>1.7967</v>
      </c>
      <c r="AL84" s="311">
        <v>3.4700000000000002E-2</v>
      </c>
      <c r="AM84" s="311">
        <v>0.52190000000000003</v>
      </c>
      <c r="AN84" s="311">
        <v>1.2756000000000001</v>
      </c>
      <c r="AO84" s="311">
        <v>0.50800000000000001</v>
      </c>
      <c r="AP84" s="311">
        <v>0.64800000000000002</v>
      </c>
      <c r="AQ84" s="311">
        <v>0.53759999999999997</v>
      </c>
      <c r="AR84" s="311">
        <v>0.4506</v>
      </c>
      <c r="AS84" s="311">
        <v>-0.23230000000000001</v>
      </c>
      <c r="AT84" s="311">
        <v>3.3399999999999999E-2</v>
      </c>
      <c r="AU84" s="311">
        <v>-1.54E-2</v>
      </c>
      <c r="AV84" s="311">
        <v>6.3E-2</v>
      </c>
      <c r="AW84" s="311">
        <v>0.64480000000000004</v>
      </c>
      <c r="AX84" s="311">
        <v>0.24809999999999999</v>
      </c>
      <c r="AY84" s="311">
        <v>0.47520000000000001</v>
      </c>
      <c r="AZ84" s="311">
        <v>-4.0500000000000001E-2</v>
      </c>
      <c r="BA84" s="311">
        <v>0.01</v>
      </c>
      <c r="BB84" s="311">
        <v>0.01</v>
      </c>
      <c r="BC84" s="311">
        <v>0.01</v>
      </c>
      <c r="BD84" s="311">
        <v>198</v>
      </c>
      <c r="BE84" s="311">
        <v>185</v>
      </c>
      <c r="BF84" s="311">
        <v>299</v>
      </c>
      <c r="BG84" s="311">
        <v>165</v>
      </c>
      <c r="BH84" s="311">
        <v>326</v>
      </c>
      <c r="BI84" s="311">
        <v>1256</v>
      </c>
      <c r="BJ84" s="311">
        <v>1750</v>
      </c>
      <c r="BK84" s="311" t="s">
        <v>71</v>
      </c>
      <c r="BL84" s="311" t="s">
        <v>71</v>
      </c>
      <c r="BM84" s="311">
        <v>0</v>
      </c>
      <c r="BN84" s="311"/>
      <c r="BO84" s="311"/>
      <c r="BP84" s="311" t="s">
        <v>756</v>
      </c>
      <c r="BQ84" s="311" t="s">
        <v>752</v>
      </c>
      <c r="BR84" s="311">
        <v>6511</v>
      </c>
    </row>
    <row r="85" spans="1:70" s="135" customFormat="1">
      <c r="A85" s="311" t="s">
        <v>426</v>
      </c>
      <c r="B85" s="311">
        <v>3125</v>
      </c>
      <c r="C85" s="311">
        <v>5886</v>
      </c>
      <c r="D85" s="312">
        <v>42641.018750000003</v>
      </c>
      <c r="E85" s="311" t="s">
        <v>422</v>
      </c>
      <c r="F85" s="311"/>
      <c r="G85" s="311"/>
      <c r="H85" s="311"/>
      <c r="I85" s="311" t="s">
        <v>95</v>
      </c>
      <c r="J85" s="311">
        <v>0.8</v>
      </c>
      <c r="K85" s="311">
        <v>1</v>
      </c>
      <c r="L85" s="311">
        <v>140</v>
      </c>
      <c r="M85" s="311">
        <v>6</v>
      </c>
      <c r="N85" s="311">
        <v>4587</v>
      </c>
      <c r="O85" s="311">
        <v>3.3862000000000001</v>
      </c>
      <c r="P85" s="311">
        <v>0.24740000000000001</v>
      </c>
      <c r="Q85" s="311">
        <v>7.3099999999999998E-2</v>
      </c>
      <c r="R85" s="311">
        <v>65.855400000000003</v>
      </c>
      <c r="S85" s="311">
        <v>2.8058999999999998</v>
      </c>
      <c r="T85" s="311">
        <v>3.1013999999999999</v>
      </c>
      <c r="U85" s="311">
        <v>5.0599999999999999E-2</v>
      </c>
      <c r="V85" s="311">
        <v>0.30930000000000002</v>
      </c>
      <c r="W85" s="311">
        <v>9.06E-2</v>
      </c>
      <c r="X85" s="311">
        <v>1.9900000000000001E-2</v>
      </c>
      <c r="Y85" s="311">
        <v>9.1700000000000004E-2</v>
      </c>
      <c r="Z85" s="311">
        <v>70.861800000000002</v>
      </c>
      <c r="AA85" s="311">
        <v>817.95230000000004</v>
      </c>
      <c r="AB85" s="311" t="s">
        <v>70</v>
      </c>
      <c r="AC85" s="311" t="s">
        <v>70</v>
      </c>
      <c r="AD85" s="311" t="s">
        <v>70</v>
      </c>
      <c r="AE85" s="311" t="s">
        <v>96</v>
      </c>
      <c r="AF85" s="311">
        <v>3.3281000000000001</v>
      </c>
      <c r="AG85" s="311">
        <v>0.23400000000000001</v>
      </c>
      <c r="AH85" s="311">
        <v>7.0300000000000001E-2</v>
      </c>
      <c r="AI85" s="311">
        <v>13.923</v>
      </c>
      <c r="AJ85" s="311">
        <v>59.497500000000002</v>
      </c>
      <c r="AK85" s="311">
        <v>2.0916999999999999</v>
      </c>
      <c r="AL85" s="311">
        <v>3.3599999999999998E-2</v>
      </c>
      <c r="AM85" s="311">
        <v>0.44450000000000001</v>
      </c>
      <c r="AN85" s="311">
        <v>1.3463000000000001</v>
      </c>
      <c r="AO85" s="311">
        <v>0.42349999999999999</v>
      </c>
      <c r="AP85" s="311">
        <v>0.57020000000000004</v>
      </c>
      <c r="AQ85" s="311">
        <v>0.46920000000000001</v>
      </c>
      <c r="AR85" s="311">
        <v>0.33489999999999998</v>
      </c>
      <c r="AS85" s="311">
        <v>0.25750000000000001</v>
      </c>
      <c r="AT85" s="311">
        <v>3.0700000000000002E-2</v>
      </c>
      <c r="AU85" s="311">
        <v>-4.3200000000000002E-2</v>
      </c>
      <c r="AV85" s="311">
        <v>-1.15E-2</v>
      </c>
      <c r="AW85" s="311">
        <v>0.56850000000000001</v>
      </c>
      <c r="AX85" s="311">
        <v>-0.28510000000000002</v>
      </c>
      <c r="AY85" s="311">
        <v>0.37240000000000001</v>
      </c>
      <c r="AZ85" s="311">
        <v>-1.41E-2</v>
      </c>
      <c r="BA85" s="311">
        <v>0.01</v>
      </c>
      <c r="BB85" s="311">
        <v>0.01</v>
      </c>
      <c r="BC85" s="311">
        <v>0.01</v>
      </c>
      <c r="BD85" s="311">
        <v>164</v>
      </c>
      <c r="BE85" s="311">
        <v>215</v>
      </c>
      <c r="BF85" s="311">
        <v>299</v>
      </c>
      <c r="BG85" s="311">
        <v>149</v>
      </c>
      <c r="BH85" s="311">
        <v>121</v>
      </c>
      <c r="BI85" s="311">
        <v>1264</v>
      </c>
      <c r="BJ85" s="311">
        <v>1750</v>
      </c>
      <c r="BK85" s="311" t="s">
        <v>71</v>
      </c>
      <c r="BL85" s="311" t="s">
        <v>71</v>
      </c>
      <c r="BM85" s="311">
        <v>0</v>
      </c>
      <c r="BN85" s="311"/>
      <c r="BO85" s="311"/>
      <c r="BP85" s="311" t="s">
        <v>757</v>
      </c>
      <c r="BQ85" s="311" t="s">
        <v>752</v>
      </c>
      <c r="BR85" s="311">
        <v>6511</v>
      </c>
    </row>
    <row r="86" spans="1:70" s="135" customFormat="1">
      <c r="A86" s="311" t="s">
        <v>428</v>
      </c>
      <c r="B86" s="311">
        <v>3126</v>
      </c>
      <c r="C86" s="311">
        <v>5887</v>
      </c>
      <c r="D86" s="312">
        <v>42641.018750000003</v>
      </c>
      <c r="E86" s="311" t="s">
        <v>422</v>
      </c>
      <c r="F86" s="311"/>
      <c r="G86" s="311"/>
      <c r="H86" s="311"/>
      <c r="I86" s="311" t="s">
        <v>95</v>
      </c>
      <c r="J86" s="311">
        <v>0.8</v>
      </c>
      <c r="K86" s="311">
        <v>1</v>
      </c>
      <c r="L86" s="311">
        <v>140</v>
      </c>
      <c r="M86" s="311">
        <v>6</v>
      </c>
      <c r="N86" s="311">
        <v>4587</v>
      </c>
      <c r="O86" s="311">
        <v>3.6842999999999999</v>
      </c>
      <c r="P86" s="311">
        <v>0.16089999999999999</v>
      </c>
      <c r="Q86" s="311">
        <v>4.3700000000000003E-2</v>
      </c>
      <c r="R86" s="311">
        <v>41.256599999999999</v>
      </c>
      <c r="S86" s="311">
        <v>2.8376999999999999</v>
      </c>
      <c r="T86" s="311">
        <v>2.3917000000000002</v>
      </c>
      <c r="U86" s="311">
        <v>4.5499999999999999E-2</v>
      </c>
      <c r="V86" s="311">
        <v>0.39250000000000002</v>
      </c>
      <c r="W86" s="311">
        <v>0.14549999999999999</v>
      </c>
      <c r="X86" s="311">
        <v>1.7100000000000001E-2</v>
      </c>
      <c r="Y86" s="311">
        <v>0.13780000000000001</v>
      </c>
      <c r="Z86" s="311">
        <v>50.317100000000003</v>
      </c>
      <c r="AA86" s="311">
        <v>797.2183</v>
      </c>
      <c r="AB86" s="311" t="s">
        <v>70</v>
      </c>
      <c r="AC86" s="311" t="s">
        <v>70</v>
      </c>
      <c r="AD86" s="311" t="s">
        <v>70</v>
      </c>
      <c r="AE86" s="311" t="s">
        <v>96</v>
      </c>
      <c r="AF86" s="311">
        <v>3.6233</v>
      </c>
      <c r="AG86" s="311">
        <v>0.1512</v>
      </c>
      <c r="AH86" s="311">
        <v>4.1700000000000001E-2</v>
      </c>
      <c r="AI86" s="311">
        <v>9.9757999999999996</v>
      </c>
      <c r="AJ86" s="311">
        <v>65.985500000000002</v>
      </c>
      <c r="AK86" s="311">
        <v>1.3766</v>
      </c>
      <c r="AL86" s="311">
        <v>3.0300000000000001E-2</v>
      </c>
      <c r="AM86" s="311">
        <v>0.69610000000000005</v>
      </c>
      <c r="AN86" s="311">
        <v>1.2309000000000001</v>
      </c>
      <c r="AO86" s="311">
        <v>0.67210000000000003</v>
      </c>
      <c r="AP86" s="311">
        <v>0.82730000000000004</v>
      </c>
      <c r="AQ86" s="311">
        <v>0.70279999999999998</v>
      </c>
      <c r="AR86" s="311">
        <v>0.28460000000000002</v>
      </c>
      <c r="AS86" s="311">
        <v>0.60850000000000004</v>
      </c>
      <c r="AT86" s="311">
        <v>2.1399999999999999E-2</v>
      </c>
      <c r="AU86" s="311">
        <v>8.14E-2</v>
      </c>
      <c r="AV86" s="311">
        <v>-9.1999999999999998E-3</v>
      </c>
      <c r="AW86" s="311">
        <v>-0.82330000000000003</v>
      </c>
      <c r="AX86" s="311">
        <v>-0.63290000000000002</v>
      </c>
      <c r="AY86" s="311">
        <v>0.2984</v>
      </c>
      <c r="AZ86" s="311">
        <v>-6.59E-2</v>
      </c>
      <c r="BA86" s="311">
        <v>0.01</v>
      </c>
      <c r="BB86" s="311">
        <v>0.01</v>
      </c>
      <c r="BC86" s="311">
        <v>0.01</v>
      </c>
      <c r="BD86" s="311">
        <v>215</v>
      </c>
      <c r="BE86" s="311">
        <v>174</v>
      </c>
      <c r="BF86" s="311">
        <v>299</v>
      </c>
      <c r="BG86" s="311">
        <v>350</v>
      </c>
      <c r="BH86" s="311">
        <v>207</v>
      </c>
      <c r="BI86" s="311">
        <v>1259</v>
      </c>
      <c r="BJ86" s="311">
        <v>1750</v>
      </c>
      <c r="BK86" s="311" t="s">
        <v>71</v>
      </c>
      <c r="BL86" s="311" t="s">
        <v>71</v>
      </c>
      <c r="BM86" s="311">
        <v>0</v>
      </c>
      <c r="BN86" s="311"/>
      <c r="BO86" s="311"/>
      <c r="BP86" s="311" t="s">
        <v>758</v>
      </c>
      <c r="BQ86" s="311" t="s">
        <v>752</v>
      </c>
      <c r="BR86" s="311">
        <v>6511</v>
      </c>
    </row>
    <row r="87" spans="1:70" s="135" customFormat="1">
      <c r="A87" s="311" t="s">
        <v>430</v>
      </c>
      <c r="B87" s="311">
        <v>3127</v>
      </c>
      <c r="C87" s="311">
        <v>5888</v>
      </c>
      <c r="D87" s="312">
        <v>42641.018750000003</v>
      </c>
      <c r="E87" s="311" t="s">
        <v>422</v>
      </c>
      <c r="F87" s="311"/>
      <c r="G87" s="311"/>
      <c r="H87" s="311"/>
      <c r="I87" s="311" t="s">
        <v>95</v>
      </c>
      <c r="J87" s="311">
        <v>0.8</v>
      </c>
      <c r="K87" s="311">
        <v>1</v>
      </c>
      <c r="L87" s="311">
        <v>140</v>
      </c>
      <c r="M87" s="311">
        <v>6</v>
      </c>
      <c r="N87" s="311">
        <v>4587</v>
      </c>
      <c r="O87" s="311">
        <v>4.1921999999999997</v>
      </c>
      <c r="P87" s="311">
        <v>0.30259999999999998</v>
      </c>
      <c r="Q87" s="311">
        <v>7.22E-2</v>
      </c>
      <c r="R87" s="311">
        <v>53.909599999999998</v>
      </c>
      <c r="S87" s="311">
        <v>3.0495000000000001</v>
      </c>
      <c r="T87" s="311">
        <v>2.7635999999999998</v>
      </c>
      <c r="U87" s="311">
        <v>5.9200000000000003E-2</v>
      </c>
      <c r="V87" s="311">
        <v>0.35060000000000002</v>
      </c>
      <c r="W87" s="311">
        <v>0.1216</v>
      </c>
      <c r="X87" s="311">
        <v>2.7E-2</v>
      </c>
      <c r="Y87" s="311">
        <v>0.1208</v>
      </c>
      <c r="Z87" s="311">
        <v>66.601399999999998</v>
      </c>
      <c r="AA87" s="311">
        <v>852.98249999999996</v>
      </c>
      <c r="AB87" s="311" t="s">
        <v>70</v>
      </c>
      <c r="AC87" s="311" t="s">
        <v>70</v>
      </c>
      <c r="AD87" s="311" t="s">
        <v>70</v>
      </c>
      <c r="AE87" s="311" t="s">
        <v>96</v>
      </c>
      <c r="AF87" s="311">
        <v>4.1281999999999996</v>
      </c>
      <c r="AG87" s="311">
        <v>0.28799999999999998</v>
      </c>
      <c r="AH87" s="311">
        <v>6.9800000000000001E-2</v>
      </c>
      <c r="AI87" s="311">
        <v>15.4117</v>
      </c>
      <c r="AJ87" s="311">
        <v>53.506599999999999</v>
      </c>
      <c r="AK87" s="311">
        <v>1.8667</v>
      </c>
      <c r="AL87" s="311">
        <v>3.7400000000000003E-2</v>
      </c>
      <c r="AM87" s="311">
        <v>0.49830000000000002</v>
      </c>
      <c r="AN87" s="311">
        <v>1.3628</v>
      </c>
      <c r="AO87" s="311">
        <v>0.46989999999999998</v>
      </c>
      <c r="AP87" s="311">
        <v>0.64039999999999997</v>
      </c>
      <c r="AQ87" s="311">
        <v>0.53139999999999998</v>
      </c>
      <c r="AR87" s="311">
        <v>-0.3014</v>
      </c>
      <c r="AS87" s="311">
        <v>-0.3604</v>
      </c>
      <c r="AT87" s="311">
        <v>1.03E-2</v>
      </c>
      <c r="AU87" s="311">
        <v>9.4799999999999995E-2</v>
      </c>
      <c r="AV87" s="311">
        <v>-9.7100000000000006E-2</v>
      </c>
      <c r="AW87" s="311">
        <v>-0.62590000000000001</v>
      </c>
      <c r="AX87" s="311">
        <v>-0.40010000000000001</v>
      </c>
      <c r="AY87" s="311">
        <v>0.33129999999999998</v>
      </c>
      <c r="AZ87" s="311">
        <v>-0.112</v>
      </c>
      <c r="BA87" s="311">
        <v>0.01</v>
      </c>
      <c r="BB87" s="311">
        <v>0.01</v>
      </c>
      <c r="BC87" s="311">
        <v>0.01</v>
      </c>
      <c r="BD87" s="311">
        <v>194</v>
      </c>
      <c r="BE87" s="311">
        <v>232</v>
      </c>
      <c r="BF87" s="311">
        <v>299</v>
      </c>
      <c r="BG87" s="311">
        <v>118</v>
      </c>
      <c r="BH87" s="311">
        <v>202</v>
      </c>
      <c r="BI87" s="311">
        <v>1131</v>
      </c>
      <c r="BJ87" s="311">
        <v>1750</v>
      </c>
      <c r="BK87" s="311" t="s">
        <v>71</v>
      </c>
      <c r="BL87" s="311" t="s">
        <v>71</v>
      </c>
      <c r="BM87" s="311">
        <v>0</v>
      </c>
      <c r="BN87" s="311"/>
      <c r="BO87" s="311"/>
      <c r="BP87" s="311" t="s">
        <v>759</v>
      </c>
      <c r="BQ87" s="311" t="s">
        <v>752</v>
      </c>
      <c r="BR87" s="311">
        <v>6511</v>
      </c>
    </row>
    <row r="88" spans="1:70" s="135" customFormat="1">
      <c r="A88" s="311" t="s">
        <v>432</v>
      </c>
      <c r="B88" s="311">
        <v>3128</v>
      </c>
      <c r="C88" s="311">
        <v>5889</v>
      </c>
      <c r="D88" s="312">
        <v>42641.226388888892</v>
      </c>
      <c r="E88" s="311" t="s">
        <v>433</v>
      </c>
      <c r="F88" s="311"/>
      <c r="G88" s="311"/>
      <c r="H88" s="311"/>
      <c r="I88" s="311" t="s">
        <v>95</v>
      </c>
      <c r="J88" s="311">
        <v>0.8</v>
      </c>
      <c r="K88" s="311">
        <v>1</v>
      </c>
      <c r="L88" s="311">
        <v>140</v>
      </c>
      <c r="M88" s="311">
        <v>6</v>
      </c>
      <c r="N88" s="311">
        <v>4587</v>
      </c>
      <c r="O88" s="311">
        <v>3.8820999999999999</v>
      </c>
      <c r="P88" s="311">
        <v>0.15759999999999999</v>
      </c>
      <c r="Q88" s="311">
        <v>4.0599999999999997E-2</v>
      </c>
      <c r="R88" s="311">
        <v>17.773800000000001</v>
      </c>
      <c r="S88" s="311">
        <v>3.3845999999999998</v>
      </c>
      <c r="T88" s="311">
        <v>2.1126999999999998</v>
      </c>
      <c r="U88" s="311">
        <v>5.9499999999999997E-2</v>
      </c>
      <c r="V88" s="311">
        <v>0.45590000000000003</v>
      </c>
      <c r="W88" s="311">
        <v>0.14960000000000001</v>
      </c>
      <c r="X88" s="311">
        <v>2.35E-2</v>
      </c>
      <c r="Y88" s="311">
        <v>0.1308</v>
      </c>
      <c r="Z88" s="311">
        <v>25.038499999999999</v>
      </c>
      <c r="AA88" s="311">
        <v>868.69870000000003</v>
      </c>
      <c r="AB88" s="311" t="s">
        <v>70</v>
      </c>
      <c r="AC88" s="311" t="s">
        <v>70</v>
      </c>
      <c r="AD88" s="311" t="s">
        <v>70</v>
      </c>
      <c r="AE88" s="311" t="s">
        <v>96</v>
      </c>
      <c r="AF88" s="311">
        <v>3.8199000000000001</v>
      </c>
      <c r="AG88" s="311">
        <v>0.1497</v>
      </c>
      <c r="AH88" s="311">
        <v>3.9199999999999999E-2</v>
      </c>
      <c r="AI88" s="311">
        <v>7.7704000000000004</v>
      </c>
      <c r="AJ88" s="311">
        <v>51.9071</v>
      </c>
      <c r="AK88" s="311">
        <v>1.0170999999999999</v>
      </c>
      <c r="AL88" s="311">
        <v>3.85E-2</v>
      </c>
      <c r="AM88" s="311">
        <v>0.94469999999999998</v>
      </c>
      <c r="AN88" s="311">
        <v>1.3113999999999999</v>
      </c>
      <c r="AO88" s="311">
        <v>0.8579</v>
      </c>
      <c r="AP88" s="311">
        <v>1.125</v>
      </c>
      <c r="AQ88" s="311">
        <v>1.0163</v>
      </c>
      <c r="AR88" s="311">
        <v>-0.51249999999999996</v>
      </c>
      <c r="AS88" s="311">
        <v>-0.68789999999999996</v>
      </c>
      <c r="AT88" s="311">
        <v>7.9000000000000008E-3</v>
      </c>
      <c r="AU88" s="311">
        <v>0.38969999999999999</v>
      </c>
      <c r="AV88" s="311">
        <v>-0.3019</v>
      </c>
      <c r="AW88" s="311">
        <v>-1.0112000000000001</v>
      </c>
      <c r="AX88" s="311">
        <v>-0.73509999999999998</v>
      </c>
      <c r="AY88" s="311">
        <v>0.54249999999999998</v>
      </c>
      <c r="AZ88" s="311">
        <v>-0.44519999999999998</v>
      </c>
      <c r="BA88" s="311">
        <v>0.01</v>
      </c>
      <c r="BB88" s="311">
        <v>0.01</v>
      </c>
      <c r="BC88" s="311">
        <v>0.01</v>
      </c>
      <c r="BD88" s="311">
        <v>181</v>
      </c>
      <c r="BE88" s="311">
        <v>201</v>
      </c>
      <c r="BF88" s="311">
        <v>299</v>
      </c>
      <c r="BG88" s="311">
        <v>320</v>
      </c>
      <c r="BH88" s="311">
        <v>57</v>
      </c>
      <c r="BI88" s="311">
        <v>1130</v>
      </c>
      <c r="BJ88" s="311">
        <v>1700</v>
      </c>
      <c r="BK88" s="311" t="s">
        <v>71</v>
      </c>
      <c r="BL88" s="311" t="s">
        <v>71</v>
      </c>
      <c r="BM88" s="311">
        <v>0</v>
      </c>
      <c r="BN88" s="311"/>
      <c r="BO88" s="311"/>
      <c r="BP88" s="311" t="s">
        <v>760</v>
      </c>
      <c r="BQ88" s="311" t="s">
        <v>752</v>
      </c>
      <c r="BR88" s="311">
        <v>6511</v>
      </c>
    </row>
    <row r="89" spans="1:70" s="135" customFormat="1">
      <c r="A89" s="311" t="s">
        <v>435</v>
      </c>
      <c r="B89" s="311">
        <v>3129</v>
      </c>
      <c r="C89" s="311">
        <v>5890</v>
      </c>
      <c r="D89" s="312">
        <v>42641.226388888892</v>
      </c>
      <c r="E89" s="311" t="s">
        <v>433</v>
      </c>
      <c r="F89" s="311"/>
      <c r="G89" s="311"/>
      <c r="H89" s="311"/>
      <c r="I89" s="311" t="s">
        <v>95</v>
      </c>
      <c r="J89" s="311">
        <v>0.8</v>
      </c>
      <c r="K89" s="311">
        <v>1</v>
      </c>
      <c r="L89" s="311">
        <v>140</v>
      </c>
      <c r="M89" s="311">
        <v>6</v>
      </c>
      <c r="N89" s="311">
        <v>4587</v>
      </c>
      <c r="O89" s="311">
        <v>4.0213000000000001</v>
      </c>
      <c r="P89" s="311">
        <v>0.1948</v>
      </c>
      <c r="Q89" s="311">
        <v>4.8399999999999999E-2</v>
      </c>
      <c r="R89" s="311">
        <v>46.750799999999998</v>
      </c>
      <c r="S89" s="311">
        <v>3.08</v>
      </c>
      <c r="T89" s="311">
        <v>2.8885999999999998</v>
      </c>
      <c r="U89" s="311">
        <v>4.82E-2</v>
      </c>
      <c r="V89" s="311">
        <v>0.34079999999999999</v>
      </c>
      <c r="W89" s="311">
        <v>9.8400000000000001E-2</v>
      </c>
      <c r="X89" s="311">
        <v>2.35E-2</v>
      </c>
      <c r="Y89" s="311">
        <v>9.7100000000000006E-2</v>
      </c>
      <c r="Z89" s="311">
        <v>48.707599999999999</v>
      </c>
      <c r="AA89" s="311">
        <v>803.08810000000005</v>
      </c>
      <c r="AB89" s="311" t="s">
        <v>70</v>
      </c>
      <c r="AC89" s="311" t="s">
        <v>70</v>
      </c>
      <c r="AD89" s="311" t="s">
        <v>70</v>
      </c>
      <c r="AE89" s="311" t="s">
        <v>96</v>
      </c>
      <c r="AF89" s="311">
        <v>3.9582999999999999</v>
      </c>
      <c r="AG89" s="311">
        <v>0.18099999999999999</v>
      </c>
      <c r="AH89" s="311">
        <v>4.5699999999999998E-2</v>
      </c>
      <c r="AI89" s="311">
        <v>11.965400000000001</v>
      </c>
      <c r="AJ89" s="311">
        <v>66.090400000000002</v>
      </c>
      <c r="AK89" s="311">
        <v>1.5114000000000001</v>
      </c>
      <c r="AL89" s="311">
        <v>3.0300000000000001E-2</v>
      </c>
      <c r="AM89" s="311">
        <v>0.63139999999999996</v>
      </c>
      <c r="AN89" s="311">
        <v>1.2007000000000001</v>
      </c>
      <c r="AO89" s="311">
        <v>0.6028</v>
      </c>
      <c r="AP89" s="311">
        <v>0.7238</v>
      </c>
      <c r="AQ89" s="311">
        <v>0.67379999999999995</v>
      </c>
      <c r="AR89" s="311">
        <v>-0.2009</v>
      </c>
      <c r="AS89" s="311">
        <v>-0.56510000000000005</v>
      </c>
      <c r="AT89" s="311">
        <v>6.0699999999999997E-2</v>
      </c>
      <c r="AU89" s="311">
        <v>8.6999999999999994E-2</v>
      </c>
      <c r="AV89" s="311">
        <v>-0.1072</v>
      </c>
      <c r="AW89" s="311">
        <v>-0.71060000000000001</v>
      </c>
      <c r="AX89" s="311">
        <v>-0.63009999999999999</v>
      </c>
      <c r="AY89" s="311">
        <v>0.21229999999999999</v>
      </c>
      <c r="AZ89" s="311">
        <v>-0.1091</v>
      </c>
      <c r="BA89" s="311">
        <v>0.01</v>
      </c>
      <c r="BB89" s="311">
        <v>0.01</v>
      </c>
      <c r="BC89" s="311">
        <v>0.01</v>
      </c>
      <c r="BD89" s="311">
        <v>194</v>
      </c>
      <c r="BE89" s="311">
        <v>183</v>
      </c>
      <c r="BF89" s="311">
        <v>299</v>
      </c>
      <c r="BG89" s="311">
        <v>286</v>
      </c>
      <c r="BH89" s="311">
        <v>171</v>
      </c>
      <c r="BI89" s="311">
        <v>1138</v>
      </c>
      <c r="BJ89" s="311">
        <v>1700</v>
      </c>
      <c r="BK89" s="311" t="s">
        <v>71</v>
      </c>
      <c r="BL89" s="311" t="s">
        <v>71</v>
      </c>
      <c r="BM89" s="311">
        <v>0</v>
      </c>
      <c r="BN89" s="311"/>
      <c r="BO89" s="311"/>
      <c r="BP89" s="311" t="s">
        <v>761</v>
      </c>
      <c r="BQ89" s="311" t="s">
        <v>752</v>
      </c>
      <c r="BR89" s="311">
        <v>6511</v>
      </c>
    </row>
    <row r="91" spans="1:70" s="4" customFormat="1">
      <c r="D91" s="9"/>
    </row>
    <row r="92" spans="1:70" s="4" customFormat="1">
      <c r="D92" s="9"/>
    </row>
    <row r="93" spans="1:70" s="4" customFormat="1">
      <c r="D93" s="9"/>
    </row>
    <row r="96" spans="1:70" s="4" customFormat="1"/>
    <row r="97" spans="1:70" s="4" customFormat="1"/>
    <row r="98" spans="1:70" s="1" customFormat="1"/>
    <row r="99" spans="1:70" s="4" customFormat="1"/>
    <row r="100" spans="1:70">
      <c r="A100" s="314" t="s">
        <v>610</v>
      </c>
      <c r="B100" s="314">
        <v>3682</v>
      </c>
      <c r="C100" s="314">
        <v>6586</v>
      </c>
      <c r="D100" s="315">
        <v>42802.237500000003</v>
      </c>
      <c r="E100" s="314" t="s">
        <v>611</v>
      </c>
      <c r="F100" s="314"/>
      <c r="G100" s="314"/>
      <c r="H100" s="314"/>
      <c r="I100" s="314" t="s">
        <v>95</v>
      </c>
      <c r="J100" s="314">
        <v>0.8</v>
      </c>
      <c r="K100" s="314">
        <v>1</v>
      </c>
      <c r="L100" s="314">
        <v>0</v>
      </c>
      <c r="M100" s="314">
        <v>6</v>
      </c>
      <c r="N100" s="314">
        <v>0</v>
      </c>
      <c r="O100" s="314">
        <v>5.391</v>
      </c>
      <c r="P100" s="314">
        <v>5.3907999999999996</v>
      </c>
      <c r="Q100" s="314">
        <v>1</v>
      </c>
      <c r="R100" s="314">
        <v>1.0666</v>
      </c>
      <c r="S100" s="314">
        <v>1.9017999999999999</v>
      </c>
      <c r="T100" s="314">
        <v>1.5572999999999999</v>
      </c>
      <c r="U100" s="314">
        <v>0.98650000000000004</v>
      </c>
      <c r="V100" s="314">
        <v>1.3599999999999999E-2</v>
      </c>
      <c r="W100" s="314">
        <v>0.1555</v>
      </c>
      <c r="X100" s="314">
        <v>0.23530000000000001</v>
      </c>
      <c r="Y100" s="314">
        <v>4.7999999999999996E-3</v>
      </c>
      <c r="Z100" s="314">
        <v>19.468800000000002</v>
      </c>
      <c r="AA100" s="314">
        <v>209.94030000000001</v>
      </c>
      <c r="AB100" s="314" t="s">
        <v>70</v>
      </c>
      <c r="AC100" s="314" t="s">
        <v>70</v>
      </c>
      <c r="AD100" s="314" t="s">
        <v>70</v>
      </c>
      <c r="AE100" s="314" t="s">
        <v>96</v>
      </c>
      <c r="AF100" s="314">
        <v>5.3147000000000002</v>
      </c>
      <c r="AG100" s="314">
        <v>5.3846999999999996</v>
      </c>
      <c r="AH100" s="314">
        <v>1.0132000000000001</v>
      </c>
      <c r="AI100" s="314">
        <v>17.192499999999999</v>
      </c>
      <c r="AJ100" s="314">
        <v>3.1928000000000001</v>
      </c>
      <c r="AK100" s="314">
        <v>1.6174999999999999</v>
      </c>
      <c r="AL100" s="314">
        <v>0.62639999999999996</v>
      </c>
      <c r="AM100" s="314">
        <v>-8.0999999999999996E-3</v>
      </c>
      <c r="AN100" s="314">
        <v>2.9148999999999998</v>
      </c>
      <c r="AO100" s="314">
        <v>0.42049999999999998</v>
      </c>
      <c r="AP100" s="314">
        <v>1.2258</v>
      </c>
      <c r="AQ100" s="314">
        <v>0.70630000000000004</v>
      </c>
      <c r="AR100" s="314">
        <v>-0.14330000000000001</v>
      </c>
      <c r="AS100" s="314">
        <v>-0.39300000000000002</v>
      </c>
      <c r="AT100" s="314">
        <v>4.3299999999999998E-2</v>
      </c>
      <c r="AU100" s="314">
        <v>6.4899999999999999E-2</v>
      </c>
      <c r="AV100" s="314">
        <v>0.1106</v>
      </c>
      <c r="AW100" s="314">
        <v>1.2191000000000001</v>
      </c>
      <c r="AX100" s="314">
        <v>-0.66300000000000003</v>
      </c>
      <c r="AY100" s="314">
        <v>0.24310000000000001</v>
      </c>
      <c r="AZ100" s="314">
        <v>1.32E-2</v>
      </c>
      <c r="BA100" s="314">
        <v>0.01</v>
      </c>
      <c r="BB100" s="314">
        <v>0.01</v>
      </c>
      <c r="BC100" s="314">
        <v>0.01</v>
      </c>
      <c r="BD100" s="314">
        <v>233</v>
      </c>
      <c r="BE100" s="314">
        <v>192</v>
      </c>
      <c r="BF100" s="314">
        <v>299</v>
      </c>
      <c r="BG100" s="314">
        <v>321</v>
      </c>
      <c r="BH100" s="314">
        <v>178</v>
      </c>
      <c r="BI100" s="314">
        <v>1208</v>
      </c>
      <c r="BJ100" s="314">
        <v>1812</v>
      </c>
      <c r="BK100" s="314" t="s">
        <v>71</v>
      </c>
      <c r="BL100" s="314" t="s">
        <v>71</v>
      </c>
      <c r="BM100" s="314">
        <v>0</v>
      </c>
      <c r="BN100" s="314"/>
      <c r="BO100" s="314"/>
      <c r="BP100" s="314" t="s">
        <v>614</v>
      </c>
      <c r="BQ100" s="314"/>
      <c r="BR100" s="314">
        <v>6511</v>
      </c>
    </row>
    <row r="101" spans="1:70">
      <c r="A101" s="314" t="s">
        <v>615</v>
      </c>
      <c r="B101" s="314">
        <v>3683</v>
      </c>
      <c r="C101" s="314">
        <v>6587</v>
      </c>
      <c r="D101" s="315">
        <v>42802.237500000003</v>
      </c>
      <c r="E101" s="314" t="s">
        <v>611</v>
      </c>
      <c r="F101" s="314"/>
      <c r="G101" s="314"/>
      <c r="H101" s="314"/>
      <c r="I101" s="314" t="s">
        <v>95</v>
      </c>
      <c r="J101" s="314">
        <v>0.8</v>
      </c>
      <c r="K101" s="314">
        <v>1</v>
      </c>
      <c r="L101" s="314">
        <v>140</v>
      </c>
      <c r="M101" s="314">
        <v>6</v>
      </c>
      <c r="N101" s="314">
        <v>4587</v>
      </c>
      <c r="O101" s="314">
        <v>4.5937000000000001</v>
      </c>
      <c r="P101" s="314">
        <v>0.10539999999999999</v>
      </c>
      <c r="Q101" s="314">
        <v>2.29E-2</v>
      </c>
      <c r="R101" s="314">
        <v>9.5783000000000005</v>
      </c>
      <c r="S101" s="314">
        <v>2.9226999999999999</v>
      </c>
      <c r="T101" s="314">
        <v>1.3562000000000001</v>
      </c>
      <c r="U101" s="314">
        <v>4.65E-2</v>
      </c>
      <c r="V101" s="314">
        <v>0.74580000000000002</v>
      </c>
      <c r="W101" s="314">
        <v>0.3574</v>
      </c>
      <c r="X101" s="314">
        <v>1.7500000000000002E-2</v>
      </c>
      <c r="Y101" s="314">
        <v>0.35709999999999997</v>
      </c>
      <c r="Z101" s="314">
        <v>13.9955</v>
      </c>
      <c r="AA101" s="314">
        <v>941.44960000000003</v>
      </c>
      <c r="AB101" s="314" t="s">
        <v>70</v>
      </c>
      <c r="AC101" s="314" t="s">
        <v>70</v>
      </c>
      <c r="AD101" s="314" t="s">
        <v>70</v>
      </c>
      <c r="AE101" s="314" t="s">
        <v>96</v>
      </c>
      <c r="AF101" s="314">
        <v>4.5236000000000001</v>
      </c>
      <c r="AG101" s="314">
        <v>9.7100000000000006E-2</v>
      </c>
      <c r="AH101" s="314">
        <v>2.1499999999999998E-2</v>
      </c>
      <c r="AI101" s="314">
        <v>5.3555000000000001</v>
      </c>
      <c r="AJ101" s="314">
        <v>55.169899999999998</v>
      </c>
      <c r="AK101" s="314">
        <v>0.59199999999999997</v>
      </c>
      <c r="AL101" s="314">
        <v>3.6299999999999999E-2</v>
      </c>
      <c r="AM101" s="314">
        <v>1.6531</v>
      </c>
      <c r="AN101" s="314">
        <v>1.2961</v>
      </c>
      <c r="AO101" s="314">
        <v>1.5125</v>
      </c>
      <c r="AP101" s="314">
        <v>1.9604999999999999</v>
      </c>
      <c r="AQ101" s="314">
        <v>1.6722999999999999</v>
      </c>
      <c r="AR101" s="314">
        <v>1.3735999999999999</v>
      </c>
      <c r="AS101" s="314">
        <v>-0.62539999999999996</v>
      </c>
      <c r="AT101" s="314">
        <v>9.9699999999999997E-2</v>
      </c>
      <c r="AU101" s="314">
        <v>0.17399999999999999</v>
      </c>
      <c r="AV101" s="314">
        <v>7.0999999999999994E-2</v>
      </c>
      <c r="AW101" s="314">
        <v>-1.9514</v>
      </c>
      <c r="AX101" s="314">
        <v>0.68430000000000002</v>
      </c>
      <c r="AY101" s="314">
        <v>1.5215000000000001</v>
      </c>
      <c r="AZ101" s="314">
        <v>0.1164</v>
      </c>
      <c r="BA101" s="314">
        <v>0.01</v>
      </c>
      <c r="BB101" s="314">
        <v>0.01</v>
      </c>
      <c r="BC101" s="314">
        <v>0.01</v>
      </c>
      <c r="BD101" s="314">
        <v>248</v>
      </c>
      <c r="BE101" s="314">
        <v>174</v>
      </c>
      <c r="BF101" s="314">
        <v>299</v>
      </c>
      <c r="BG101" s="314">
        <v>206</v>
      </c>
      <c r="BH101" s="314">
        <v>202</v>
      </c>
      <c r="BI101" s="314">
        <v>1236</v>
      </c>
      <c r="BJ101" s="314">
        <v>1812</v>
      </c>
      <c r="BK101" s="314" t="s">
        <v>71</v>
      </c>
      <c r="BL101" s="314" t="s">
        <v>71</v>
      </c>
      <c r="BM101" s="314">
        <v>0</v>
      </c>
      <c r="BN101" s="314"/>
      <c r="BO101" s="314"/>
      <c r="BP101" s="314" t="s">
        <v>618</v>
      </c>
      <c r="BQ101" s="314"/>
      <c r="BR101" s="314">
        <v>6511</v>
      </c>
    </row>
    <row r="102" spans="1:70">
      <c r="A102" s="311" t="s">
        <v>619</v>
      </c>
      <c r="B102" s="311">
        <v>3684</v>
      </c>
      <c r="C102" s="311">
        <v>6588</v>
      </c>
      <c r="D102" s="312">
        <v>42802.237500000003</v>
      </c>
      <c r="E102" s="311" t="s">
        <v>611</v>
      </c>
      <c r="F102" s="311"/>
      <c r="G102" s="311"/>
      <c r="H102" s="311"/>
      <c r="I102" s="311" t="s">
        <v>95</v>
      </c>
      <c r="J102" s="311">
        <v>0.8</v>
      </c>
      <c r="K102" s="311">
        <v>1</v>
      </c>
      <c r="L102" s="311">
        <v>140</v>
      </c>
      <c r="M102" s="311">
        <v>6</v>
      </c>
      <c r="N102" s="311">
        <v>4587</v>
      </c>
      <c r="O102" s="311">
        <v>4.8391000000000002</v>
      </c>
      <c r="P102" s="311">
        <v>0.33689999999999998</v>
      </c>
      <c r="Q102" s="311">
        <v>6.9599999999999995E-2</v>
      </c>
      <c r="R102" s="311">
        <v>35.750399999999999</v>
      </c>
      <c r="S102" s="311">
        <v>2.9571999999999998</v>
      </c>
      <c r="T102" s="311">
        <v>2.4571999999999998</v>
      </c>
      <c r="U102" s="311">
        <v>6.3100000000000003E-2</v>
      </c>
      <c r="V102" s="311">
        <v>0.40739999999999998</v>
      </c>
      <c r="W102" s="311">
        <v>0.1464</v>
      </c>
      <c r="X102" s="311">
        <v>2.7E-2</v>
      </c>
      <c r="Y102" s="311">
        <v>0.14699999999999999</v>
      </c>
      <c r="Z102" s="311">
        <v>76.8018</v>
      </c>
      <c r="AA102" s="311">
        <v>1031.7593999999999</v>
      </c>
      <c r="AB102" s="311" t="s">
        <v>70</v>
      </c>
      <c r="AC102" s="311" t="s">
        <v>70</v>
      </c>
      <c r="AD102" s="311" t="s">
        <v>70</v>
      </c>
      <c r="AE102" s="311" t="s">
        <v>96</v>
      </c>
      <c r="AF102" s="311">
        <v>4.7628000000000004</v>
      </c>
      <c r="AG102" s="311">
        <v>0.32469999999999999</v>
      </c>
      <c r="AH102" s="311">
        <v>6.8199999999999997E-2</v>
      </c>
      <c r="AI102" s="311">
        <v>14.8599</v>
      </c>
      <c r="AJ102" s="311">
        <v>45.760300000000001</v>
      </c>
      <c r="AK102" s="311">
        <v>1.56</v>
      </c>
      <c r="AL102" s="311">
        <v>4.3700000000000003E-2</v>
      </c>
      <c r="AM102" s="311">
        <v>0.59730000000000005</v>
      </c>
      <c r="AN102" s="311">
        <v>1.3632</v>
      </c>
      <c r="AO102" s="311">
        <v>0.58130000000000004</v>
      </c>
      <c r="AP102" s="311">
        <v>0.79239999999999999</v>
      </c>
      <c r="AQ102" s="311">
        <v>0.59840000000000004</v>
      </c>
      <c r="AR102" s="311">
        <v>0.4632</v>
      </c>
      <c r="AS102" s="311">
        <v>-0.35120000000000001</v>
      </c>
      <c r="AT102" s="311">
        <v>3.3999999999999998E-3</v>
      </c>
      <c r="AU102" s="311">
        <v>9.1999999999999998E-3</v>
      </c>
      <c r="AV102" s="311">
        <v>1.9699999999999999E-2</v>
      </c>
      <c r="AW102" s="311">
        <v>0.79210000000000003</v>
      </c>
      <c r="AX102" s="311">
        <v>0.36159999999999998</v>
      </c>
      <c r="AY102" s="311">
        <v>0.47660000000000002</v>
      </c>
      <c r="AZ102" s="311">
        <v>-1.61E-2</v>
      </c>
      <c r="BA102" s="311">
        <v>0.01</v>
      </c>
      <c r="BB102" s="311">
        <v>0.01</v>
      </c>
      <c r="BC102" s="311">
        <v>0.01</v>
      </c>
      <c r="BD102" s="311">
        <v>250</v>
      </c>
      <c r="BE102" s="311">
        <v>169</v>
      </c>
      <c r="BF102" s="311">
        <v>299</v>
      </c>
      <c r="BG102" s="311">
        <v>178</v>
      </c>
      <c r="BH102" s="311">
        <v>149</v>
      </c>
      <c r="BI102" s="311">
        <v>1240</v>
      </c>
      <c r="BJ102" s="311">
        <v>1812</v>
      </c>
      <c r="BK102" s="311" t="s">
        <v>71</v>
      </c>
      <c r="BL102" s="311" t="s">
        <v>71</v>
      </c>
      <c r="BM102" s="311">
        <v>0</v>
      </c>
      <c r="BN102" s="311"/>
      <c r="BO102" s="311"/>
      <c r="BP102" s="311" t="s">
        <v>622</v>
      </c>
      <c r="BQ102" s="311"/>
      <c r="BR102" s="311">
        <v>6511</v>
      </c>
    </row>
    <row r="103" spans="1:70">
      <c r="A103" s="311" t="s">
        <v>623</v>
      </c>
      <c r="B103" s="311">
        <v>3685</v>
      </c>
      <c r="C103" s="311">
        <v>6589</v>
      </c>
      <c r="D103" s="312">
        <v>42802.237500000003</v>
      </c>
      <c r="E103" s="311" t="s">
        <v>611</v>
      </c>
      <c r="F103" s="311"/>
      <c r="G103" s="311"/>
      <c r="H103" s="311"/>
      <c r="I103" s="311" t="s">
        <v>95</v>
      </c>
      <c r="J103" s="311">
        <v>0.8</v>
      </c>
      <c r="K103" s="311">
        <v>1</v>
      </c>
      <c r="L103" s="311">
        <v>140</v>
      </c>
      <c r="M103" s="311">
        <v>6</v>
      </c>
      <c r="N103" s="311">
        <v>4587</v>
      </c>
      <c r="O103" s="311">
        <v>5.3235999999999999</v>
      </c>
      <c r="P103" s="311">
        <v>0.18820000000000001</v>
      </c>
      <c r="Q103" s="311">
        <v>3.5400000000000001E-2</v>
      </c>
      <c r="R103" s="311">
        <v>21.6021</v>
      </c>
      <c r="S103" s="311">
        <v>2.4777</v>
      </c>
      <c r="T103" s="311">
        <v>1.7686999999999999</v>
      </c>
      <c r="U103" s="311">
        <v>4.9000000000000002E-2</v>
      </c>
      <c r="V103" s="311">
        <v>0.57679999999999998</v>
      </c>
      <c r="W103" s="311">
        <v>0.24990000000000001</v>
      </c>
      <c r="X103" s="311">
        <v>1.7999999999999999E-2</v>
      </c>
      <c r="Y103" s="311">
        <v>0.25409999999999999</v>
      </c>
      <c r="Z103" s="311">
        <v>26.036799999999999</v>
      </c>
      <c r="AA103" s="311">
        <v>958.41690000000006</v>
      </c>
      <c r="AB103" s="311" t="s">
        <v>70</v>
      </c>
      <c r="AC103" s="311" t="s">
        <v>70</v>
      </c>
      <c r="AD103" s="311" t="s">
        <v>70</v>
      </c>
      <c r="AE103" s="311" t="s">
        <v>96</v>
      </c>
      <c r="AF103" s="311">
        <v>5.2496</v>
      </c>
      <c r="AG103" s="311">
        <v>0.1784</v>
      </c>
      <c r="AH103" s="311">
        <v>3.4000000000000002E-2</v>
      </c>
      <c r="AI103" s="311">
        <v>9.4685000000000006</v>
      </c>
      <c r="AJ103" s="311">
        <v>53.077199999999998</v>
      </c>
      <c r="AK103" s="311">
        <v>0.90180000000000005</v>
      </c>
      <c r="AL103" s="311">
        <v>3.7699999999999997E-2</v>
      </c>
      <c r="AM103" s="311">
        <v>1.0711999999999999</v>
      </c>
      <c r="AN103" s="311">
        <v>1.4338</v>
      </c>
      <c r="AO103" s="311">
        <v>0.99580000000000002</v>
      </c>
      <c r="AP103" s="311">
        <v>1.4278</v>
      </c>
      <c r="AQ103" s="311">
        <v>1.0209999999999999</v>
      </c>
      <c r="AR103" s="311">
        <v>0.9395</v>
      </c>
      <c r="AS103" s="311">
        <v>-0.33</v>
      </c>
      <c r="AT103" s="311">
        <v>-6.6E-3</v>
      </c>
      <c r="AU103" s="311">
        <v>6.5600000000000006E-2</v>
      </c>
      <c r="AV103" s="311">
        <v>0.15820000000000001</v>
      </c>
      <c r="AW103" s="311">
        <v>1.4174</v>
      </c>
      <c r="AX103" s="311">
        <v>0.3352</v>
      </c>
      <c r="AY103" s="311">
        <v>0.95660000000000001</v>
      </c>
      <c r="AZ103" s="311">
        <v>-0.1222</v>
      </c>
      <c r="BA103" s="311">
        <v>0.01</v>
      </c>
      <c r="BB103" s="311">
        <v>0.01</v>
      </c>
      <c r="BC103" s="311">
        <v>0.01</v>
      </c>
      <c r="BD103" s="311">
        <v>202</v>
      </c>
      <c r="BE103" s="311">
        <v>215</v>
      </c>
      <c r="BF103" s="311">
        <v>299</v>
      </c>
      <c r="BG103" s="311">
        <v>297</v>
      </c>
      <c r="BH103" s="311">
        <v>241</v>
      </c>
      <c r="BI103" s="311">
        <v>1221</v>
      </c>
      <c r="BJ103" s="311">
        <v>1812</v>
      </c>
      <c r="BK103" s="311" t="s">
        <v>71</v>
      </c>
      <c r="BL103" s="311" t="s">
        <v>71</v>
      </c>
      <c r="BM103" s="311">
        <v>0</v>
      </c>
      <c r="BN103" s="311"/>
      <c r="BO103" s="311"/>
      <c r="BP103" s="311" t="s">
        <v>626</v>
      </c>
      <c r="BQ103" s="311"/>
      <c r="BR103" s="311">
        <v>6511</v>
      </c>
    </row>
    <row r="104" spans="1:70">
      <c r="A104" s="311" t="s">
        <v>627</v>
      </c>
      <c r="B104" s="311">
        <v>3686</v>
      </c>
      <c r="C104" s="311">
        <v>6590</v>
      </c>
      <c r="D104" s="312">
        <v>42802.237500000003</v>
      </c>
      <c r="E104" s="311" t="s">
        <v>611</v>
      </c>
      <c r="F104" s="311"/>
      <c r="G104" s="311"/>
      <c r="H104" s="311"/>
      <c r="I104" s="311" t="s">
        <v>95</v>
      </c>
      <c r="J104" s="311">
        <v>0.8</v>
      </c>
      <c r="K104" s="311">
        <v>1</v>
      </c>
      <c r="L104" s="311">
        <v>140</v>
      </c>
      <c r="M104" s="311">
        <v>6</v>
      </c>
      <c r="N104" s="311">
        <v>4587</v>
      </c>
      <c r="O104" s="311">
        <v>4.4927999999999999</v>
      </c>
      <c r="P104" s="311">
        <v>0.19570000000000001</v>
      </c>
      <c r="Q104" s="311">
        <v>4.36E-2</v>
      </c>
      <c r="R104" s="311">
        <v>23.481999999999999</v>
      </c>
      <c r="S104" s="311">
        <v>3.0598999999999998</v>
      </c>
      <c r="T104" s="311">
        <v>2.8378999999999999</v>
      </c>
      <c r="U104" s="311">
        <v>4.2700000000000002E-2</v>
      </c>
      <c r="V104" s="311">
        <v>0.35120000000000001</v>
      </c>
      <c r="W104" s="311">
        <v>0.1067</v>
      </c>
      <c r="X104" s="311">
        <v>1.54E-2</v>
      </c>
      <c r="Y104" s="311">
        <v>0.1045</v>
      </c>
      <c r="Z104" s="311">
        <v>33.973100000000002</v>
      </c>
      <c r="AA104" s="311">
        <v>948.70180000000005</v>
      </c>
      <c r="AB104" s="311" t="s">
        <v>70</v>
      </c>
      <c r="AC104" s="311" t="s">
        <v>70</v>
      </c>
      <c r="AD104" s="311" t="s">
        <v>70</v>
      </c>
      <c r="AE104" s="311" t="s">
        <v>96</v>
      </c>
      <c r="AF104" s="311">
        <v>4.4264000000000001</v>
      </c>
      <c r="AG104" s="311">
        <v>0.18260000000000001</v>
      </c>
      <c r="AH104" s="311">
        <v>4.1300000000000003E-2</v>
      </c>
      <c r="AI104" s="311">
        <v>11.5092</v>
      </c>
      <c r="AJ104" s="311">
        <v>63.018000000000001</v>
      </c>
      <c r="AK104" s="311">
        <v>1.3001</v>
      </c>
      <c r="AL104" s="311">
        <v>3.1699999999999999E-2</v>
      </c>
      <c r="AM104" s="311">
        <v>0.73750000000000004</v>
      </c>
      <c r="AN104" s="311">
        <v>1.4412</v>
      </c>
      <c r="AO104" s="311">
        <v>0.68869999999999998</v>
      </c>
      <c r="AP104" s="311">
        <v>0.99260000000000004</v>
      </c>
      <c r="AQ104" s="311">
        <v>0.70930000000000004</v>
      </c>
      <c r="AR104" s="311">
        <v>0.59119999999999995</v>
      </c>
      <c r="AS104" s="311">
        <v>0.35139999999999999</v>
      </c>
      <c r="AT104" s="311">
        <v>3.61E-2</v>
      </c>
      <c r="AU104" s="311">
        <v>-5.0500000000000003E-2</v>
      </c>
      <c r="AV104" s="311">
        <v>-1.7000000000000001E-2</v>
      </c>
      <c r="AW104" s="311">
        <v>0.99119999999999997</v>
      </c>
      <c r="AX104" s="311">
        <v>-0.36209999999999998</v>
      </c>
      <c r="AY104" s="311">
        <v>0.6099</v>
      </c>
      <c r="AZ104" s="311">
        <v>-8.0000000000000002E-3</v>
      </c>
      <c r="BA104" s="311">
        <v>0.01</v>
      </c>
      <c r="BB104" s="311">
        <v>0.01</v>
      </c>
      <c r="BC104" s="311">
        <v>0.01</v>
      </c>
      <c r="BD104" s="311">
        <v>219</v>
      </c>
      <c r="BE104" s="311">
        <v>195</v>
      </c>
      <c r="BF104" s="311">
        <v>299</v>
      </c>
      <c r="BG104" s="311">
        <v>172</v>
      </c>
      <c r="BH104" s="311">
        <v>128</v>
      </c>
      <c r="BI104" s="311">
        <v>1234</v>
      </c>
      <c r="BJ104" s="311">
        <v>1812</v>
      </c>
      <c r="BK104" s="311" t="s">
        <v>71</v>
      </c>
      <c r="BL104" s="311" t="s">
        <v>71</v>
      </c>
      <c r="BM104" s="311">
        <v>0</v>
      </c>
      <c r="BN104" s="311"/>
      <c r="BO104" s="311"/>
      <c r="BP104" s="311" t="s">
        <v>630</v>
      </c>
      <c r="BQ104" s="311"/>
      <c r="BR104" s="311">
        <v>6511</v>
      </c>
    </row>
    <row r="105" spans="1:70">
      <c r="A105" s="311" t="s">
        <v>631</v>
      </c>
      <c r="B105" s="311">
        <v>3687</v>
      </c>
      <c r="C105" s="311">
        <v>6591</v>
      </c>
      <c r="D105" s="312">
        <v>42802.396527777775</v>
      </c>
      <c r="E105" s="311" t="s">
        <v>632</v>
      </c>
      <c r="F105" s="311"/>
      <c r="G105" s="311"/>
      <c r="H105" s="311"/>
      <c r="I105" s="311" t="s">
        <v>95</v>
      </c>
      <c r="J105" s="311">
        <v>0.8</v>
      </c>
      <c r="K105" s="311">
        <v>1</v>
      </c>
      <c r="L105" s="311">
        <v>140</v>
      </c>
      <c r="M105" s="311">
        <v>6</v>
      </c>
      <c r="N105" s="311">
        <v>4587</v>
      </c>
      <c r="O105" s="311">
        <v>4.9164000000000003</v>
      </c>
      <c r="P105" s="311">
        <v>0.1933</v>
      </c>
      <c r="Q105" s="311">
        <v>3.9300000000000002E-2</v>
      </c>
      <c r="R105" s="311">
        <v>19.6281</v>
      </c>
      <c r="S105" s="311">
        <v>2.5933000000000002</v>
      </c>
      <c r="T105" s="311">
        <v>1.8835</v>
      </c>
      <c r="U105" s="311">
        <v>5.33E-2</v>
      </c>
      <c r="V105" s="311">
        <v>0.53410000000000002</v>
      </c>
      <c r="W105" s="311">
        <v>0.2142</v>
      </c>
      <c r="X105" s="311">
        <v>1.7500000000000002E-2</v>
      </c>
      <c r="Y105" s="311">
        <v>0.2147</v>
      </c>
      <c r="Z105" s="311">
        <v>28.3629</v>
      </c>
      <c r="AA105" s="311">
        <v>949.38589999999999</v>
      </c>
      <c r="AB105" s="311" t="s">
        <v>70</v>
      </c>
      <c r="AC105" s="311" t="s">
        <v>70</v>
      </c>
      <c r="AD105" s="311" t="s">
        <v>70</v>
      </c>
      <c r="AE105" s="311" t="s">
        <v>96</v>
      </c>
      <c r="AF105" s="311">
        <v>4.8440000000000003</v>
      </c>
      <c r="AG105" s="311">
        <v>0.18459999999999999</v>
      </c>
      <c r="AH105" s="311">
        <v>3.8100000000000002E-2</v>
      </c>
      <c r="AI105" s="311">
        <v>9.1552000000000007</v>
      </c>
      <c r="AJ105" s="311">
        <v>49.601199999999999</v>
      </c>
      <c r="AK105" s="311">
        <v>0.94499999999999995</v>
      </c>
      <c r="AL105" s="311">
        <v>4.0300000000000002E-2</v>
      </c>
      <c r="AM105" s="311">
        <v>1.0179</v>
      </c>
      <c r="AN105" s="311">
        <v>1.292</v>
      </c>
      <c r="AO105" s="311">
        <v>0.96550000000000002</v>
      </c>
      <c r="AP105" s="311">
        <v>1.2473000000000001</v>
      </c>
      <c r="AQ105" s="311">
        <v>1.0130999999999999</v>
      </c>
      <c r="AR105" s="311">
        <v>-0.14149999999999999</v>
      </c>
      <c r="AS105" s="311">
        <v>-0.95189999999999997</v>
      </c>
      <c r="AT105" s="311">
        <v>7.7200000000000005E-2</v>
      </c>
      <c r="AU105" s="311">
        <v>5.04E-2</v>
      </c>
      <c r="AV105" s="311">
        <v>9.3299999999999994E-2</v>
      </c>
      <c r="AW105" s="311">
        <v>1.2427999999999999</v>
      </c>
      <c r="AX105" s="311">
        <v>-1.0013000000000001</v>
      </c>
      <c r="AY105" s="311">
        <v>0.1512</v>
      </c>
      <c r="AZ105" s="311">
        <v>2.93E-2</v>
      </c>
      <c r="BA105" s="311">
        <v>0.01</v>
      </c>
      <c r="BB105" s="311">
        <v>0.01</v>
      </c>
      <c r="BC105" s="311">
        <v>0.01</v>
      </c>
      <c r="BD105" s="311">
        <v>243</v>
      </c>
      <c r="BE105" s="311">
        <v>190</v>
      </c>
      <c r="BF105" s="311">
        <v>299</v>
      </c>
      <c r="BG105" s="311">
        <v>264</v>
      </c>
      <c r="BH105" s="311">
        <v>191</v>
      </c>
      <c r="BI105" s="311">
        <v>1250</v>
      </c>
      <c r="BJ105" s="311">
        <v>1812</v>
      </c>
      <c r="BK105" s="311" t="s">
        <v>71</v>
      </c>
      <c r="BL105" s="311" t="s">
        <v>71</v>
      </c>
      <c r="BM105" s="311">
        <v>0</v>
      </c>
      <c r="BN105" s="311"/>
      <c r="BO105" s="311"/>
      <c r="BP105" s="311" t="s">
        <v>635</v>
      </c>
      <c r="BQ105" s="311"/>
      <c r="BR105" s="311">
        <v>6511</v>
      </c>
    </row>
    <row r="106" spans="1:70">
      <c r="A106" s="311" t="s">
        <v>636</v>
      </c>
      <c r="B106" s="311">
        <v>3688</v>
      </c>
      <c r="C106" s="311">
        <v>6592</v>
      </c>
      <c r="D106" s="312">
        <v>42802.396527777775</v>
      </c>
      <c r="E106" s="311" t="s">
        <v>632</v>
      </c>
      <c r="F106" s="311"/>
      <c r="G106" s="311"/>
      <c r="H106" s="311"/>
      <c r="I106" s="311" t="s">
        <v>95</v>
      </c>
      <c r="J106" s="311">
        <v>0.8</v>
      </c>
      <c r="K106" s="311">
        <v>1</v>
      </c>
      <c r="L106" s="311">
        <v>140</v>
      </c>
      <c r="M106" s="311">
        <v>6</v>
      </c>
      <c r="N106" s="311">
        <v>4587</v>
      </c>
      <c r="O106" s="311">
        <v>5.1459000000000001</v>
      </c>
      <c r="P106" s="311">
        <v>0.33800000000000002</v>
      </c>
      <c r="Q106" s="311">
        <v>6.5699999999999995E-2</v>
      </c>
      <c r="R106" s="311">
        <v>49.165500000000002</v>
      </c>
      <c r="S106" s="311">
        <v>2.972</v>
      </c>
      <c r="T106" s="311">
        <v>2.718</v>
      </c>
      <c r="U106" s="311">
        <v>5.1900000000000002E-2</v>
      </c>
      <c r="V106" s="311">
        <v>0.36309999999999998</v>
      </c>
      <c r="W106" s="311">
        <v>0.12790000000000001</v>
      </c>
      <c r="X106" s="311">
        <v>2.0199999999999999E-2</v>
      </c>
      <c r="Y106" s="311">
        <v>0.1321</v>
      </c>
      <c r="Z106" s="311">
        <v>65.3078</v>
      </c>
      <c r="AA106" s="311">
        <v>1008.4978</v>
      </c>
      <c r="AB106" s="311" t="s">
        <v>70</v>
      </c>
      <c r="AC106" s="311" t="s">
        <v>70</v>
      </c>
      <c r="AD106" s="311" t="s">
        <v>70</v>
      </c>
      <c r="AE106" s="311" t="s">
        <v>96</v>
      </c>
      <c r="AF106" s="311">
        <v>5.0697000000000001</v>
      </c>
      <c r="AG106" s="311">
        <v>0.32190000000000002</v>
      </c>
      <c r="AH106" s="311">
        <v>6.3500000000000001E-2</v>
      </c>
      <c r="AI106" s="311">
        <v>17.8264</v>
      </c>
      <c r="AJ106" s="311">
        <v>55.371499999999997</v>
      </c>
      <c r="AK106" s="311">
        <v>1.7581</v>
      </c>
      <c r="AL106" s="311">
        <v>3.61E-2</v>
      </c>
      <c r="AM106" s="311">
        <v>0.53269999999999995</v>
      </c>
      <c r="AN106" s="311">
        <v>1.3940999999999999</v>
      </c>
      <c r="AO106" s="311">
        <v>0.50219999999999998</v>
      </c>
      <c r="AP106" s="311">
        <v>0.70020000000000004</v>
      </c>
      <c r="AQ106" s="311">
        <v>0.54859999999999998</v>
      </c>
      <c r="AR106" s="311">
        <v>0.41389999999999999</v>
      </c>
      <c r="AS106" s="311">
        <v>-0.25629999999999997</v>
      </c>
      <c r="AT106" s="311">
        <v>0.1235</v>
      </c>
      <c r="AU106" s="311">
        <v>-0.1862</v>
      </c>
      <c r="AV106" s="311">
        <v>2.4199999999999999E-2</v>
      </c>
      <c r="AW106" s="311">
        <v>0.67449999999999999</v>
      </c>
      <c r="AX106" s="311">
        <v>-0.27439999999999998</v>
      </c>
      <c r="AY106" s="311">
        <v>-0.47139999999999999</v>
      </c>
      <c r="AZ106" s="311">
        <v>-5.8799999999999998E-2</v>
      </c>
      <c r="BA106" s="311">
        <v>0.01</v>
      </c>
      <c r="BB106" s="311">
        <v>0.01</v>
      </c>
      <c r="BC106" s="311">
        <v>0.01</v>
      </c>
      <c r="BD106" s="311">
        <v>253</v>
      </c>
      <c r="BE106" s="311">
        <v>181</v>
      </c>
      <c r="BF106" s="311">
        <v>299</v>
      </c>
      <c r="BG106" s="311">
        <v>140</v>
      </c>
      <c r="BH106" s="311">
        <v>218</v>
      </c>
      <c r="BI106" s="311">
        <v>1223</v>
      </c>
      <c r="BJ106" s="311">
        <v>1812</v>
      </c>
      <c r="BK106" s="311" t="s">
        <v>71</v>
      </c>
      <c r="BL106" s="311" t="s">
        <v>71</v>
      </c>
      <c r="BM106" s="311">
        <v>0</v>
      </c>
      <c r="BN106" s="311"/>
      <c r="BO106" s="311"/>
      <c r="BP106" s="311" t="s">
        <v>639</v>
      </c>
      <c r="BQ106" s="311"/>
      <c r="BR106" s="311">
        <v>6511</v>
      </c>
    </row>
    <row r="107" spans="1:70">
      <c r="A107" s="5" t="s">
        <v>640</v>
      </c>
      <c r="B107" s="311">
        <v>3689</v>
      </c>
      <c r="C107" s="311">
        <v>6593</v>
      </c>
      <c r="D107" s="312">
        <v>42802.396527777775</v>
      </c>
      <c r="E107" s="311" t="s">
        <v>632</v>
      </c>
      <c r="F107" s="311"/>
      <c r="G107" s="311"/>
      <c r="H107" s="311"/>
      <c r="I107" s="311" t="s">
        <v>95</v>
      </c>
      <c r="J107" s="311">
        <v>0.8</v>
      </c>
      <c r="K107" s="311">
        <v>1</v>
      </c>
      <c r="L107" s="311">
        <v>140</v>
      </c>
      <c r="M107" s="311">
        <v>6</v>
      </c>
      <c r="N107" s="311">
        <v>4587</v>
      </c>
      <c r="O107" s="311">
        <v>4.6567999999999996</v>
      </c>
      <c r="P107" s="311">
        <v>0.17169999999999999</v>
      </c>
      <c r="Q107" s="311">
        <v>3.6900000000000002E-2</v>
      </c>
      <c r="R107" s="311">
        <v>14.0656</v>
      </c>
      <c r="S107" s="311">
        <v>2.5983999999999998</v>
      </c>
      <c r="T107" s="311">
        <v>1.4261999999999999</v>
      </c>
      <c r="U107" s="311">
        <v>5.4899999999999997E-2</v>
      </c>
      <c r="V107" s="311">
        <v>0.74099999999999999</v>
      </c>
      <c r="W107" s="311">
        <v>0.32840000000000003</v>
      </c>
      <c r="X107" s="311">
        <v>1.9199999999999998E-2</v>
      </c>
      <c r="Y107" s="311">
        <v>0.36649999999999999</v>
      </c>
      <c r="Z107" s="311">
        <v>36.025599999999997</v>
      </c>
      <c r="AA107" s="311">
        <v>1001.3824</v>
      </c>
      <c r="AB107" s="311" t="s">
        <v>70</v>
      </c>
      <c r="AC107" s="311" t="s">
        <v>70</v>
      </c>
      <c r="AD107" s="311" t="s">
        <v>70</v>
      </c>
      <c r="AE107" s="311" t="s">
        <v>96</v>
      </c>
      <c r="AF107" s="311">
        <v>4.5862999999999996</v>
      </c>
      <c r="AG107" s="311">
        <v>0.1646</v>
      </c>
      <c r="AH107" s="311">
        <v>3.5900000000000001E-2</v>
      </c>
      <c r="AI107" s="311">
        <v>7.8403999999999998</v>
      </c>
      <c r="AJ107" s="311">
        <v>47.6295</v>
      </c>
      <c r="AK107" s="311">
        <v>0.8548</v>
      </c>
      <c r="AL107" s="311">
        <v>4.2000000000000003E-2</v>
      </c>
      <c r="AM107" s="311">
        <v>1.1278999999999999</v>
      </c>
      <c r="AN107" s="311">
        <v>1.3376999999999999</v>
      </c>
      <c r="AO107" s="311">
        <v>1.0563</v>
      </c>
      <c r="AP107" s="311">
        <v>1.4131</v>
      </c>
      <c r="AQ107" s="311">
        <v>1.1138999999999999</v>
      </c>
      <c r="AR107" s="311">
        <v>0.60719999999999996</v>
      </c>
      <c r="AS107" s="311">
        <v>-0.83220000000000005</v>
      </c>
      <c r="AT107" s="311">
        <v>0.23350000000000001</v>
      </c>
      <c r="AU107" s="311">
        <v>-0.18429999999999999</v>
      </c>
      <c r="AV107" s="311">
        <v>0.25209999999999999</v>
      </c>
      <c r="AW107" s="311">
        <v>1.3782000000000001</v>
      </c>
      <c r="AX107" s="311">
        <v>-0.89980000000000004</v>
      </c>
      <c r="AY107" s="311">
        <v>-0.65649999999999997</v>
      </c>
      <c r="AZ107" s="311">
        <v>-2.0000000000000001E-4</v>
      </c>
      <c r="BA107" s="311">
        <v>0.01</v>
      </c>
      <c r="BB107" s="311">
        <v>0.01</v>
      </c>
      <c r="BC107" s="311">
        <v>0.01</v>
      </c>
      <c r="BD107" s="311">
        <v>231</v>
      </c>
      <c r="BE107" s="311">
        <v>177</v>
      </c>
      <c r="BF107" s="311">
        <v>299</v>
      </c>
      <c r="BG107" s="311">
        <v>235</v>
      </c>
      <c r="BH107" s="311">
        <v>127</v>
      </c>
      <c r="BI107" s="311">
        <v>1239</v>
      </c>
      <c r="BJ107" s="311">
        <v>1812</v>
      </c>
      <c r="BK107" s="311" t="s">
        <v>71</v>
      </c>
      <c r="BL107" s="311" t="s">
        <v>71</v>
      </c>
      <c r="BM107" s="311">
        <v>0</v>
      </c>
      <c r="BN107" s="311"/>
      <c r="BO107" s="311"/>
      <c r="BP107" s="311" t="s">
        <v>643</v>
      </c>
      <c r="BQ107" s="311"/>
      <c r="BR107" s="311">
        <v>6511</v>
      </c>
    </row>
    <row r="108" spans="1:70">
      <c r="A108" s="5" t="s">
        <v>644</v>
      </c>
      <c r="B108" s="311">
        <v>3690</v>
      </c>
      <c r="C108" s="311">
        <v>6594</v>
      </c>
      <c r="D108" s="312">
        <v>42802.396527777775</v>
      </c>
      <c r="E108" s="311" t="s">
        <v>632</v>
      </c>
      <c r="F108" s="311"/>
      <c r="G108" s="311"/>
      <c r="H108" s="311"/>
      <c r="I108" s="311" t="s">
        <v>95</v>
      </c>
      <c r="J108" s="311">
        <v>0.8</v>
      </c>
      <c r="K108" s="311">
        <v>1</v>
      </c>
      <c r="L108" s="311">
        <v>140</v>
      </c>
      <c r="M108" s="311">
        <v>6</v>
      </c>
      <c r="N108" s="311">
        <v>4587</v>
      </c>
      <c r="O108" s="311">
        <v>4.9111000000000002</v>
      </c>
      <c r="P108" s="311">
        <v>0.20630000000000001</v>
      </c>
      <c r="Q108" s="311">
        <v>4.2000000000000003E-2</v>
      </c>
      <c r="R108" s="311">
        <v>24.536300000000001</v>
      </c>
      <c r="S108" s="311">
        <v>2.4794</v>
      </c>
      <c r="T108" s="311">
        <v>1.8697999999999999</v>
      </c>
      <c r="U108" s="311">
        <v>4.8300000000000003E-2</v>
      </c>
      <c r="V108" s="311">
        <v>0.54869999999999997</v>
      </c>
      <c r="W108" s="311">
        <v>0.2329</v>
      </c>
      <c r="X108" s="311">
        <v>1.9400000000000001E-2</v>
      </c>
      <c r="Y108" s="311">
        <v>0.23369999999999999</v>
      </c>
      <c r="Z108" s="311">
        <v>37.804400000000001</v>
      </c>
      <c r="AA108" s="311">
        <v>976.47889999999995</v>
      </c>
      <c r="AB108" s="311" t="s">
        <v>70</v>
      </c>
      <c r="AC108" s="311" t="s">
        <v>70</v>
      </c>
      <c r="AD108" s="311" t="s">
        <v>70</v>
      </c>
      <c r="AE108" s="311" t="s">
        <v>96</v>
      </c>
      <c r="AF108" s="311">
        <v>4.8391999999999999</v>
      </c>
      <c r="AG108" s="311">
        <v>0.1963</v>
      </c>
      <c r="AH108" s="311">
        <v>4.0599999999999997E-2</v>
      </c>
      <c r="AI108" s="311">
        <v>10.515499999999999</v>
      </c>
      <c r="AJ108" s="311">
        <v>53.574599999999997</v>
      </c>
      <c r="AK108" s="311">
        <v>1.0865</v>
      </c>
      <c r="AL108" s="311">
        <v>3.73E-2</v>
      </c>
      <c r="AM108" s="311">
        <v>0.8831</v>
      </c>
      <c r="AN108" s="311">
        <v>1.4776</v>
      </c>
      <c r="AO108" s="311">
        <v>0.79620000000000002</v>
      </c>
      <c r="AP108" s="311">
        <v>1.1765000000000001</v>
      </c>
      <c r="AQ108" s="311">
        <v>0.88649999999999995</v>
      </c>
      <c r="AR108" s="311">
        <v>-0.78390000000000004</v>
      </c>
      <c r="AS108" s="311">
        <v>-9.2100000000000001E-2</v>
      </c>
      <c r="AT108" s="311">
        <v>0.1048</v>
      </c>
      <c r="AU108" s="311">
        <v>0.1242</v>
      </c>
      <c r="AV108" s="311">
        <v>0.24479999999999999</v>
      </c>
      <c r="AW108" s="311">
        <v>1.1440999999999999</v>
      </c>
      <c r="AX108" s="311">
        <v>-0.124</v>
      </c>
      <c r="AY108" s="311">
        <v>0.86099999999999999</v>
      </c>
      <c r="AZ108" s="311">
        <v>-0.17080000000000001</v>
      </c>
      <c r="BA108" s="311">
        <v>0.01</v>
      </c>
      <c r="BB108" s="311">
        <v>0.01</v>
      </c>
      <c r="BC108" s="311">
        <v>0.01</v>
      </c>
      <c r="BD108" s="311">
        <v>252</v>
      </c>
      <c r="BE108" s="311">
        <v>169</v>
      </c>
      <c r="BF108" s="311">
        <v>299</v>
      </c>
      <c r="BG108" s="311">
        <v>138</v>
      </c>
      <c r="BH108" s="311">
        <v>236</v>
      </c>
      <c r="BI108" s="311">
        <v>1233</v>
      </c>
      <c r="BJ108" s="311">
        <v>1812</v>
      </c>
      <c r="BK108" s="311" t="s">
        <v>71</v>
      </c>
      <c r="BL108" s="311" t="s">
        <v>71</v>
      </c>
      <c r="BM108" s="311">
        <v>0</v>
      </c>
      <c r="BN108" s="311"/>
      <c r="BO108" s="311"/>
      <c r="BP108" s="311" t="s">
        <v>647</v>
      </c>
      <c r="BQ108" s="311"/>
      <c r="BR108" s="311">
        <v>6511</v>
      </c>
    </row>
    <row r="109" spans="1:70">
      <c r="A109" s="311" t="s">
        <v>648</v>
      </c>
      <c r="B109" s="311">
        <v>3691</v>
      </c>
      <c r="C109" s="311">
        <v>6595</v>
      </c>
      <c r="D109" s="312">
        <v>42802.396527777775</v>
      </c>
      <c r="E109" s="311" t="s">
        <v>632</v>
      </c>
      <c r="F109" s="311"/>
      <c r="G109" s="311"/>
      <c r="H109" s="311"/>
      <c r="I109" s="311" t="s">
        <v>95</v>
      </c>
      <c r="J109" s="311">
        <v>0.8</v>
      </c>
      <c r="K109" s="311">
        <v>1</v>
      </c>
      <c r="L109" s="311">
        <v>140</v>
      </c>
      <c r="M109" s="311">
        <v>6</v>
      </c>
      <c r="N109" s="311">
        <v>4587</v>
      </c>
      <c r="O109" s="311">
        <v>4.2130000000000001</v>
      </c>
      <c r="P109" s="311">
        <v>0.18970000000000001</v>
      </c>
      <c r="Q109" s="311">
        <v>4.4999999999999998E-2</v>
      </c>
      <c r="R109" s="311">
        <v>26.2286</v>
      </c>
      <c r="S109" s="311">
        <v>3.0819000000000001</v>
      </c>
      <c r="T109" s="311">
        <v>2.7153999999999998</v>
      </c>
      <c r="U109" s="311">
        <v>4.7500000000000001E-2</v>
      </c>
      <c r="V109" s="311">
        <v>0.36659999999999998</v>
      </c>
      <c r="W109" s="311">
        <v>0.1108</v>
      </c>
      <c r="X109" s="311">
        <v>1.8200000000000001E-2</v>
      </c>
      <c r="Y109" s="311">
        <v>0.10780000000000001</v>
      </c>
      <c r="Z109" s="311">
        <v>45.193399999999997</v>
      </c>
      <c r="AA109" s="311">
        <v>977.98400000000004</v>
      </c>
      <c r="AB109" s="311" t="s">
        <v>70</v>
      </c>
      <c r="AC109" s="311" t="s">
        <v>70</v>
      </c>
      <c r="AD109" s="311" t="s">
        <v>70</v>
      </c>
      <c r="AE109" s="311" t="s">
        <v>96</v>
      </c>
      <c r="AF109" s="311">
        <v>4.1459000000000001</v>
      </c>
      <c r="AG109" s="311">
        <v>0.17730000000000001</v>
      </c>
      <c r="AH109" s="311">
        <v>4.2799999999999998E-2</v>
      </c>
      <c r="AI109" s="311">
        <v>10.1975</v>
      </c>
      <c r="AJ109" s="311">
        <v>57.508000000000003</v>
      </c>
      <c r="AK109" s="311">
        <v>1.2298</v>
      </c>
      <c r="AL109" s="311">
        <v>3.4799999999999998E-2</v>
      </c>
      <c r="AM109" s="311">
        <v>0.77829999999999999</v>
      </c>
      <c r="AN109" s="311">
        <v>1.3098000000000001</v>
      </c>
      <c r="AO109" s="311">
        <v>0.72230000000000005</v>
      </c>
      <c r="AP109" s="311">
        <v>0.94599999999999995</v>
      </c>
      <c r="AQ109" s="311">
        <v>0.8115</v>
      </c>
      <c r="AR109" s="311">
        <v>-0.47610000000000002</v>
      </c>
      <c r="AS109" s="311">
        <v>-0.54290000000000005</v>
      </c>
      <c r="AT109" s="311">
        <v>-1.34E-2</v>
      </c>
      <c r="AU109" s="311">
        <v>6.1199999999999997E-2</v>
      </c>
      <c r="AV109" s="311">
        <v>-7.6899999999999996E-2</v>
      </c>
      <c r="AW109" s="311">
        <v>0.94089999999999996</v>
      </c>
      <c r="AX109" s="311">
        <v>-0.6079</v>
      </c>
      <c r="AY109" s="311">
        <v>0.53110000000000002</v>
      </c>
      <c r="AZ109" s="311">
        <v>8.2900000000000001E-2</v>
      </c>
      <c r="BA109" s="311">
        <v>0.01</v>
      </c>
      <c r="BB109" s="311">
        <v>0.01</v>
      </c>
      <c r="BC109" s="311">
        <v>0.01</v>
      </c>
      <c r="BD109" s="311">
        <v>236</v>
      </c>
      <c r="BE109" s="311">
        <v>157</v>
      </c>
      <c r="BF109" s="311">
        <v>299</v>
      </c>
      <c r="BG109" s="311">
        <v>264</v>
      </c>
      <c r="BH109" s="311">
        <v>294</v>
      </c>
      <c r="BI109" s="311">
        <v>1243</v>
      </c>
      <c r="BJ109" s="311">
        <v>1812</v>
      </c>
      <c r="BK109" s="311" t="s">
        <v>71</v>
      </c>
      <c r="BL109" s="311" t="s">
        <v>71</v>
      </c>
      <c r="BM109" s="311">
        <v>0</v>
      </c>
      <c r="BN109" s="311"/>
      <c r="BO109" s="311"/>
      <c r="BP109" s="311" t="s">
        <v>651</v>
      </c>
      <c r="BQ109" s="311"/>
      <c r="BR109" s="311">
        <v>6511</v>
      </c>
    </row>
    <row r="110" spans="1:70">
      <c r="A110" s="311" t="s">
        <v>534</v>
      </c>
      <c r="B110" s="311">
        <v>3692</v>
      </c>
      <c r="C110" s="311">
        <v>6596</v>
      </c>
      <c r="D110" s="312">
        <v>42802.571527777778</v>
      </c>
      <c r="E110" s="311" t="s">
        <v>535</v>
      </c>
      <c r="F110" s="311"/>
      <c r="G110" s="311"/>
      <c r="H110" s="311"/>
      <c r="I110" s="311" t="s">
        <v>95</v>
      </c>
      <c r="J110" s="311">
        <v>0.8</v>
      </c>
      <c r="K110" s="311">
        <v>1</v>
      </c>
      <c r="L110" s="311">
        <v>140</v>
      </c>
      <c r="M110" s="311">
        <v>6</v>
      </c>
      <c r="N110" s="311">
        <v>4587</v>
      </c>
      <c r="O110" s="311">
        <v>5.0785999999999998</v>
      </c>
      <c r="P110" s="311">
        <v>0.2717</v>
      </c>
      <c r="Q110" s="311">
        <v>5.3499999999999999E-2</v>
      </c>
      <c r="R110" s="311">
        <v>23.628499999999999</v>
      </c>
      <c r="S110" s="311">
        <v>2.7827000000000002</v>
      </c>
      <c r="T110" s="311">
        <v>2.0708000000000002</v>
      </c>
      <c r="U110" s="311">
        <v>5.8099999999999999E-2</v>
      </c>
      <c r="V110" s="311">
        <v>0.48820000000000002</v>
      </c>
      <c r="W110" s="311">
        <v>0.22539999999999999</v>
      </c>
      <c r="X110" s="311">
        <v>2.1999999999999999E-2</v>
      </c>
      <c r="Y110" s="311">
        <v>0.23150000000000001</v>
      </c>
      <c r="Z110" s="311">
        <v>48.340499999999999</v>
      </c>
      <c r="AA110" s="311">
        <v>976.34199999999998</v>
      </c>
      <c r="AB110" s="311" t="s">
        <v>70</v>
      </c>
      <c r="AC110" s="311" t="s">
        <v>70</v>
      </c>
      <c r="AD110" s="311" t="s">
        <v>70</v>
      </c>
      <c r="AE110" s="311" t="s">
        <v>96</v>
      </c>
      <c r="AF110" s="311">
        <v>5.0038999999999998</v>
      </c>
      <c r="AG110" s="311">
        <v>0.2606</v>
      </c>
      <c r="AH110" s="311">
        <v>5.21E-2</v>
      </c>
      <c r="AI110" s="311">
        <v>12.365500000000001</v>
      </c>
      <c r="AJ110" s="311">
        <v>47.450299999999999</v>
      </c>
      <c r="AK110" s="311">
        <v>1.2356</v>
      </c>
      <c r="AL110" s="311">
        <v>4.2099999999999999E-2</v>
      </c>
      <c r="AM110" s="311">
        <v>0.76719999999999999</v>
      </c>
      <c r="AN110" s="311">
        <v>1.3247</v>
      </c>
      <c r="AO110" s="311">
        <v>0.73909999999999998</v>
      </c>
      <c r="AP110" s="311">
        <v>0.97899999999999998</v>
      </c>
      <c r="AQ110" s="311">
        <v>0.76090000000000002</v>
      </c>
      <c r="AR110" s="311">
        <v>0.30790000000000001</v>
      </c>
      <c r="AS110" s="311">
        <v>-0.66539999999999999</v>
      </c>
      <c r="AT110" s="311">
        <v>9.3200000000000005E-2</v>
      </c>
      <c r="AU110" s="311">
        <v>-0.16739999999999999</v>
      </c>
      <c r="AV110" s="311">
        <v>5.7299999999999997E-2</v>
      </c>
      <c r="AW110" s="311">
        <v>0.96289999999999998</v>
      </c>
      <c r="AX110" s="311">
        <v>-0.6794</v>
      </c>
      <c r="AY110" s="311">
        <v>-0.3281</v>
      </c>
      <c r="AZ110" s="311">
        <v>-9.8599999999999993E-2</v>
      </c>
      <c r="BA110" s="311">
        <v>0.01</v>
      </c>
      <c r="BB110" s="311">
        <v>0.01</v>
      </c>
      <c r="BC110" s="311">
        <v>0.01</v>
      </c>
      <c r="BD110" s="311">
        <v>245</v>
      </c>
      <c r="BE110" s="311">
        <v>183</v>
      </c>
      <c r="BF110" s="311">
        <v>299</v>
      </c>
      <c r="BG110" s="311">
        <v>159</v>
      </c>
      <c r="BH110" s="311">
        <v>288</v>
      </c>
      <c r="BI110" s="311">
        <v>1222</v>
      </c>
      <c r="BJ110" s="311">
        <v>1812</v>
      </c>
      <c r="BK110" s="311" t="s">
        <v>71</v>
      </c>
      <c r="BL110" s="311" t="s">
        <v>71</v>
      </c>
      <c r="BM110" s="311">
        <v>0</v>
      </c>
      <c r="BN110" s="311"/>
      <c r="BO110" s="311"/>
      <c r="BP110" s="311" t="s">
        <v>536</v>
      </c>
      <c r="BQ110" s="311"/>
      <c r="BR110" s="311">
        <v>6511</v>
      </c>
    </row>
    <row r="111" spans="1:70">
      <c r="A111" s="311" t="s">
        <v>537</v>
      </c>
      <c r="B111" s="311">
        <v>3693</v>
      </c>
      <c r="C111" s="311">
        <v>6597</v>
      </c>
      <c r="D111" s="312">
        <v>42802.571527777778</v>
      </c>
      <c r="E111" s="311" t="s">
        <v>535</v>
      </c>
      <c r="F111" s="311"/>
      <c r="G111" s="311"/>
      <c r="H111" s="311"/>
      <c r="I111" s="311" t="s">
        <v>95</v>
      </c>
      <c r="J111" s="311">
        <v>0.8</v>
      </c>
      <c r="K111" s="311">
        <v>1</v>
      </c>
      <c r="L111" s="311">
        <v>140</v>
      </c>
      <c r="M111" s="311">
        <v>6</v>
      </c>
      <c r="N111" s="311">
        <v>4587</v>
      </c>
      <c r="O111" s="311">
        <v>4.7229000000000001</v>
      </c>
      <c r="P111" s="311">
        <v>0.13539999999999999</v>
      </c>
      <c r="Q111" s="311">
        <v>2.87E-2</v>
      </c>
      <c r="R111" s="311">
        <v>11.962899999999999</v>
      </c>
      <c r="S111" s="311">
        <v>2.7084000000000001</v>
      </c>
      <c r="T111" s="311">
        <v>1.1702999999999999</v>
      </c>
      <c r="U111" s="311">
        <v>5.2499999999999998E-2</v>
      </c>
      <c r="V111" s="311">
        <v>0.87219999999999998</v>
      </c>
      <c r="W111" s="311">
        <v>0.4128</v>
      </c>
      <c r="X111" s="311">
        <v>1.9599999999999999E-2</v>
      </c>
      <c r="Y111" s="311">
        <v>0.4138</v>
      </c>
      <c r="Z111" s="311">
        <v>21.794899999999998</v>
      </c>
      <c r="AA111" s="311">
        <v>962.93240000000003</v>
      </c>
      <c r="AB111" s="311" t="s">
        <v>70</v>
      </c>
      <c r="AC111" s="311" t="s">
        <v>70</v>
      </c>
      <c r="AD111" s="311" t="s">
        <v>70</v>
      </c>
      <c r="AE111" s="311" t="s">
        <v>96</v>
      </c>
      <c r="AF111" s="311">
        <v>4.6524000000000001</v>
      </c>
      <c r="AG111" s="311">
        <v>0.1275</v>
      </c>
      <c r="AH111" s="311">
        <v>2.7400000000000001E-2</v>
      </c>
      <c r="AI111" s="311">
        <v>6.3243</v>
      </c>
      <c r="AJ111" s="311">
        <v>49.597200000000001</v>
      </c>
      <c r="AK111" s="311">
        <v>0.67969999999999997</v>
      </c>
      <c r="AL111" s="311">
        <v>4.0300000000000002E-2</v>
      </c>
      <c r="AM111" s="311">
        <v>1.431</v>
      </c>
      <c r="AN111" s="311">
        <v>1.2887999999999999</v>
      </c>
      <c r="AO111" s="311">
        <v>1.3254999999999999</v>
      </c>
      <c r="AP111" s="311">
        <v>1.7082999999999999</v>
      </c>
      <c r="AQ111" s="311">
        <v>1.4453</v>
      </c>
      <c r="AR111" s="311">
        <v>1.2917000000000001</v>
      </c>
      <c r="AS111" s="311">
        <v>0.25069999999999998</v>
      </c>
      <c r="AT111" s="311">
        <v>-0.1598</v>
      </c>
      <c r="AU111" s="311">
        <v>0.1782</v>
      </c>
      <c r="AV111" s="311">
        <v>0.16009999999999999</v>
      </c>
      <c r="AW111" s="311">
        <v>1.6914</v>
      </c>
      <c r="AX111" s="311">
        <v>-0.28699999999999998</v>
      </c>
      <c r="AY111" s="311">
        <v>1.4127000000000001</v>
      </c>
      <c r="AZ111" s="311">
        <v>-0.10349999999999999</v>
      </c>
      <c r="BA111" s="311">
        <v>0.01</v>
      </c>
      <c r="BB111" s="311">
        <v>0.01</v>
      </c>
      <c r="BC111" s="311">
        <v>0.01</v>
      </c>
      <c r="BD111" s="311">
        <v>228</v>
      </c>
      <c r="BE111" s="311">
        <v>204</v>
      </c>
      <c r="BF111" s="311">
        <v>299</v>
      </c>
      <c r="BG111" s="311">
        <v>185</v>
      </c>
      <c r="BH111" s="311">
        <v>203</v>
      </c>
      <c r="BI111" s="311">
        <v>1246</v>
      </c>
      <c r="BJ111" s="311">
        <v>1812</v>
      </c>
      <c r="BK111" s="311" t="s">
        <v>71</v>
      </c>
      <c r="BL111" s="311" t="s">
        <v>71</v>
      </c>
      <c r="BM111" s="311">
        <v>0</v>
      </c>
      <c r="BN111" s="311"/>
      <c r="BO111" s="311"/>
      <c r="BP111" s="311" t="s">
        <v>538</v>
      </c>
      <c r="BQ111" s="311"/>
      <c r="BR111" s="311">
        <v>6511</v>
      </c>
    </row>
    <row r="112" spans="1:70">
      <c r="A112" s="311" t="s">
        <v>539</v>
      </c>
      <c r="B112" s="311">
        <v>3694</v>
      </c>
      <c r="C112" s="311">
        <v>6598</v>
      </c>
      <c r="D112" s="312">
        <v>42802.571527777778</v>
      </c>
      <c r="E112" s="311" t="s">
        <v>535</v>
      </c>
      <c r="F112" s="311"/>
      <c r="G112" s="311"/>
      <c r="H112" s="311"/>
      <c r="I112" s="311" t="s">
        <v>95</v>
      </c>
      <c r="J112" s="311">
        <v>0.8</v>
      </c>
      <c r="K112" s="311">
        <v>1</v>
      </c>
      <c r="L112" s="311">
        <v>140</v>
      </c>
      <c r="M112" s="311">
        <v>6</v>
      </c>
      <c r="N112" s="311">
        <v>4587</v>
      </c>
      <c r="O112" s="311">
        <v>4.6619999999999999</v>
      </c>
      <c r="P112" s="311">
        <v>0.18679999999999999</v>
      </c>
      <c r="Q112" s="311">
        <v>4.0099999999999997E-2</v>
      </c>
      <c r="R112" s="311">
        <v>22.200600000000001</v>
      </c>
      <c r="S112" s="311">
        <v>2.2503000000000002</v>
      </c>
      <c r="T112" s="311">
        <v>1.4302999999999999</v>
      </c>
      <c r="U112" s="311">
        <v>5.3400000000000003E-2</v>
      </c>
      <c r="V112" s="311">
        <v>0.71099999999999997</v>
      </c>
      <c r="W112" s="311">
        <v>0.35809999999999997</v>
      </c>
      <c r="X112" s="311">
        <v>1.84E-2</v>
      </c>
      <c r="Y112" s="311">
        <v>0.35880000000000001</v>
      </c>
      <c r="Z112" s="311">
        <v>37.256999999999998</v>
      </c>
      <c r="AA112" s="311">
        <v>971.14229999999998</v>
      </c>
      <c r="AB112" s="311" t="s">
        <v>70</v>
      </c>
      <c r="AC112" s="311" t="s">
        <v>70</v>
      </c>
      <c r="AD112" s="311" t="s">
        <v>70</v>
      </c>
      <c r="AE112" s="311" t="s">
        <v>96</v>
      </c>
      <c r="AF112" s="311">
        <v>4.5937000000000001</v>
      </c>
      <c r="AG112" s="311">
        <v>0.1799</v>
      </c>
      <c r="AH112" s="311">
        <v>3.9199999999999999E-2</v>
      </c>
      <c r="AI112" s="311">
        <v>8.7116000000000007</v>
      </c>
      <c r="AJ112" s="311">
        <v>48.423499999999997</v>
      </c>
      <c r="AK112" s="311">
        <v>0.94820000000000004</v>
      </c>
      <c r="AL112" s="311">
        <v>4.1300000000000003E-2</v>
      </c>
      <c r="AM112" s="311">
        <v>1.0133000000000001</v>
      </c>
      <c r="AN112" s="311">
        <v>1.4551000000000001</v>
      </c>
      <c r="AO112" s="311">
        <v>0.89419999999999999</v>
      </c>
      <c r="AP112" s="311">
        <v>1.3011999999999999</v>
      </c>
      <c r="AQ112" s="311">
        <v>1.0668</v>
      </c>
      <c r="AR112" s="311">
        <v>0.44929999999999998</v>
      </c>
      <c r="AS112" s="311">
        <v>0.76729999999999998</v>
      </c>
      <c r="AT112" s="311">
        <v>-9.5500000000000002E-2</v>
      </c>
      <c r="AU112" s="311">
        <v>0.19309999999999999</v>
      </c>
      <c r="AV112" s="311">
        <v>4.6899999999999997E-2</v>
      </c>
      <c r="AW112" s="311">
        <v>1.2859</v>
      </c>
      <c r="AX112" s="311">
        <v>-0.90869999999999995</v>
      </c>
      <c r="AY112" s="311">
        <v>0.54659999999999997</v>
      </c>
      <c r="AZ112" s="311">
        <v>0.11650000000000001</v>
      </c>
      <c r="BA112" s="311">
        <v>0.01</v>
      </c>
      <c r="BB112" s="311">
        <v>0.01</v>
      </c>
      <c r="BC112" s="311">
        <v>0.01</v>
      </c>
      <c r="BD112" s="311">
        <v>241</v>
      </c>
      <c r="BE112" s="311">
        <v>169</v>
      </c>
      <c r="BF112" s="311">
        <v>299</v>
      </c>
      <c r="BG112" s="311">
        <v>208</v>
      </c>
      <c r="BH112" s="311">
        <v>213</v>
      </c>
      <c r="BI112" s="311">
        <v>1240</v>
      </c>
      <c r="BJ112" s="311">
        <v>1812</v>
      </c>
      <c r="BK112" s="311" t="s">
        <v>71</v>
      </c>
      <c r="BL112" s="311" t="s">
        <v>71</v>
      </c>
      <c r="BM112" s="311">
        <v>0</v>
      </c>
      <c r="BN112" s="311"/>
      <c r="BO112" s="311"/>
      <c r="BP112" s="311" t="s">
        <v>540</v>
      </c>
      <c r="BQ112" s="311"/>
      <c r="BR112" s="311">
        <v>6511</v>
      </c>
    </row>
    <row r="113" spans="1:70">
      <c r="A113" s="311" t="s">
        <v>541</v>
      </c>
      <c r="B113" s="311">
        <v>3695</v>
      </c>
      <c r="C113" s="311">
        <v>6599</v>
      </c>
      <c r="D113" s="312">
        <v>42802.571527777778</v>
      </c>
      <c r="E113" s="311" t="s">
        <v>535</v>
      </c>
      <c r="F113" s="311"/>
      <c r="G113" s="311"/>
      <c r="H113" s="311"/>
      <c r="I113" s="311" t="s">
        <v>95</v>
      </c>
      <c r="J113" s="311">
        <v>0.8</v>
      </c>
      <c r="K113" s="311">
        <v>1</v>
      </c>
      <c r="L113" s="311">
        <v>140</v>
      </c>
      <c r="M113" s="311">
        <v>6</v>
      </c>
      <c r="N113" s="311">
        <v>4587</v>
      </c>
      <c r="O113" s="311">
        <v>4.4040999999999997</v>
      </c>
      <c r="P113" s="311">
        <v>0.15210000000000001</v>
      </c>
      <c r="Q113" s="311">
        <v>3.4500000000000003E-2</v>
      </c>
      <c r="R113" s="311">
        <v>12.3749</v>
      </c>
      <c r="S113" s="311">
        <v>2.5011999999999999</v>
      </c>
      <c r="T113" s="311">
        <v>1.6142000000000001</v>
      </c>
      <c r="U113" s="311">
        <v>4.8899999999999999E-2</v>
      </c>
      <c r="V113" s="311">
        <v>0.62549999999999994</v>
      </c>
      <c r="W113" s="311">
        <v>0.28599999999999998</v>
      </c>
      <c r="X113" s="311">
        <v>1.7399999999999999E-2</v>
      </c>
      <c r="Y113" s="311">
        <v>0.2873</v>
      </c>
      <c r="Z113" s="311">
        <v>28.226099999999999</v>
      </c>
      <c r="AA113" s="311">
        <v>959.37480000000005</v>
      </c>
      <c r="AB113" s="311" t="s">
        <v>70</v>
      </c>
      <c r="AC113" s="311" t="s">
        <v>70</v>
      </c>
      <c r="AD113" s="311" t="s">
        <v>70</v>
      </c>
      <c r="AE113" s="311" t="s">
        <v>96</v>
      </c>
      <c r="AF113" s="311">
        <v>4.3350999999999997</v>
      </c>
      <c r="AG113" s="311">
        <v>0.14360000000000001</v>
      </c>
      <c r="AH113" s="311">
        <v>3.3099999999999997E-2</v>
      </c>
      <c r="AI113" s="311">
        <v>7.3817000000000004</v>
      </c>
      <c r="AJ113" s="311">
        <v>51.421399999999998</v>
      </c>
      <c r="AK113" s="311">
        <v>0.85140000000000005</v>
      </c>
      <c r="AL113" s="311">
        <v>3.8899999999999997E-2</v>
      </c>
      <c r="AM113" s="311">
        <v>1.1356999999999999</v>
      </c>
      <c r="AN113" s="311">
        <v>1.3157000000000001</v>
      </c>
      <c r="AO113" s="311">
        <v>1.0781000000000001</v>
      </c>
      <c r="AP113" s="311">
        <v>1.4185000000000001</v>
      </c>
      <c r="AQ113" s="311">
        <v>1.0993999999999999</v>
      </c>
      <c r="AR113" s="311">
        <v>-0.75539999999999996</v>
      </c>
      <c r="AS113" s="311">
        <v>-0.75170000000000003</v>
      </c>
      <c r="AT113" s="311">
        <v>0.16300000000000001</v>
      </c>
      <c r="AU113" s="311">
        <v>2.5999999999999999E-3</v>
      </c>
      <c r="AV113" s="311">
        <v>0.29809999999999998</v>
      </c>
      <c r="AW113" s="311">
        <v>1.3868</v>
      </c>
      <c r="AX113" s="311">
        <v>-0.78410000000000002</v>
      </c>
      <c r="AY113" s="311">
        <v>0.75370000000000004</v>
      </c>
      <c r="AZ113" s="311">
        <v>-0.1605</v>
      </c>
      <c r="BA113" s="311">
        <v>0.01</v>
      </c>
      <c r="BB113" s="311">
        <v>0.01</v>
      </c>
      <c r="BC113" s="311">
        <v>0.01</v>
      </c>
      <c r="BD113" s="311">
        <v>228</v>
      </c>
      <c r="BE113" s="311">
        <v>175</v>
      </c>
      <c r="BF113" s="311">
        <v>299</v>
      </c>
      <c r="BG113" s="311">
        <v>268</v>
      </c>
      <c r="BH113" s="311">
        <v>229</v>
      </c>
      <c r="BI113" s="311">
        <v>1232</v>
      </c>
      <c r="BJ113" s="311">
        <v>1812</v>
      </c>
      <c r="BK113" s="311" t="s">
        <v>71</v>
      </c>
      <c r="BL113" s="311" t="s">
        <v>71</v>
      </c>
      <c r="BM113" s="311">
        <v>0</v>
      </c>
      <c r="BN113" s="311"/>
      <c r="BO113" s="311"/>
      <c r="BP113" s="311" t="s">
        <v>542</v>
      </c>
      <c r="BQ113" s="311"/>
      <c r="BR113" s="311">
        <v>6511</v>
      </c>
    </row>
    <row r="114" spans="1:70">
      <c r="A114" s="311" t="s">
        <v>543</v>
      </c>
      <c r="B114" s="311">
        <v>3696</v>
      </c>
      <c r="C114" s="311">
        <v>6600</v>
      </c>
      <c r="D114" s="312">
        <v>42802.571527777778</v>
      </c>
      <c r="E114" s="311" t="s">
        <v>535</v>
      </c>
      <c r="F114" s="311"/>
      <c r="G114" s="311"/>
      <c r="H114" s="311"/>
      <c r="I114" s="311" t="s">
        <v>95</v>
      </c>
      <c r="J114" s="311">
        <v>0.8</v>
      </c>
      <c r="K114" s="311">
        <v>1</v>
      </c>
      <c r="L114" s="311">
        <v>140</v>
      </c>
      <c r="M114" s="311">
        <v>6</v>
      </c>
      <c r="N114" s="311">
        <v>4587</v>
      </c>
      <c r="O114" s="311">
        <v>4.7662000000000004</v>
      </c>
      <c r="P114" s="311">
        <v>0.1807</v>
      </c>
      <c r="Q114" s="311">
        <v>3.7900000000000003E-2</v>
      </c>
      <c r="R114" s="311">
        <v>14.057399999999999</v>
      </c>
      <c r="S114" s="311">
        <v>2.3315000000000001</v>
      </c>
      <c r="T114" s="311">
        <v>1.7347999999999999</v>
      </c>
      <c r="U114" s="311">
        <v>5.1700000000000003E-2</v>
      </c>
      <c r="V114" s="311">
        <v>0.57240000000000002</v>
      </c>
      <c r="W114" s="311">
        <v>0.2331</v>
      </c>
      <c r="X114" s="311">
        <v>1.6899999999999998E-2</v>
      </c>
      <c r="Y114" s="311">
        <v>0.2213</v>
      </c>
      <c r="Z114" s="311">
        <v>26.584099999999999</v>
      </c>
      <c r="AA114" s="311">
        <v>943.50210000000004</v>
      </c>
      <c r="AB114" s="311" t="s">
        <v>70</v>
      </c>
      <c r="AC114" s="311" t="s">
        <v>70</v>
      </c>
      <c r="AD114" s="311" t="s">
        <v>70</v>
      </c>
      <c r="AE114" s="311" t="s">
        <v>96</v>
      </c>
      <c r="AF114" s="311">
        <v>4.6913999999999998</v>
      </c>
      <c r="AG114" s="311">
        <v>0.17249999999999999</v>
      </c>
      <c r="AH114" s="311">
        <v>3.6799999999999999E-2</v>
      </c>
      <c r="AI114" s="311">
        <v>8.3558000000000003</v>
      </c>
      <c r="AJ114" s="311">
        <v>48.4405</v>
      </c>
      <c r="AK114" s="311">
        <v>0.89049999999999996</v>
      </c>
      <c r="AL114" s="311">
        <v>4.1300000000000003E-2</v>
      </c>
      <c r="AM114" s="311">
        <v>1.0815999999999999</v>
      </c>
      <c r="AN114" s="311">
        <v>1.3089999999999999</v>
      </c>
      <c r="AO114" s="311">
        <v>0.98629999999999995</v>
      </c>
      <c r="AP114" s="311">
        <v>1.2909999999999999</v>
      </c>
      <c r="AQ114" s="311">
        <v>1.1466000000000001</v>
      </c>
      <c r="AR114" s="311">
        <v>-3.85E-2</v>
      </c>
      <c r="AS114" s="311">
        <v>-0.96660000000000001</v>
      </c>
      <c r="AT114" s="311">
        <v>0.19209999999999999</v>
      </c>
      <c r="AU114" s="311">
        <v>-0.43319999999999997</v>
      </c>
      <c r="AV114" s="311">
        <v>0.25359999999999999</v>
      </c>
      <c r="AW114" s="311">
        <v>1.1895</v>
      </c>
      <c r="AX114" s="311">
        <v>-1.0791999999999999</v>
      </c>
      <c r="AY114" s="311">
        <v>-3.3700000000000001E-2</v>
      </c>
      <c r="AZ114" s="311">
        <v>-0.38579999999999998</v>
      </c>
      <c r="BA114" s="311">
        <v>0.01</v>
      </c>
      <c r="BB114" s="311">
        <v>0.01</v>
      </c>
      <c r="BC114" s="311">
        <v>0.01</v>
      </c>
      <c r="BD114" s="311">
        <v>252</v>
      </c>
      <c r="BE114" s="311">
        <v>185</v>
      </c>
      <c r="BF114" s="311">
        <v>299</v>
      </c>
      <c r="BG114" s="311">
        <v>309</v>
      </c>
      <c r="BH114" s="311">
        <v>226</v>
      </c>
      <c r="BI114" s="311">
        <v>1239</v>
      </c>
      <c r="BJ114" s="311">
        <v>1812</v>
      </c>
      <c r="BK114" s="311" t="s">
        <v>71</v>
      </c>
      <c r="BL114" s="311" t="s">
        <v>71</v>
      </c>
      <c r="BM114" s="311">
        <v>0</v>
      </c>
      <c r="BN114" s="311"/>
      <c r="BO114" s="311"/>
      <c r="BP114" s="311" t="s">
        <v>544</v>
      </c>
      <c r="BQ114" s="311"/>
      <c r="BR114" s="311">
        <v>6511</v>
      </c>
    </row>
    <row r="115" spans="1:70">
      <c r="A115" s="311" t="s">
        <v>545</v>
      </c>
      <c r="B115" s="311">
        <v>3697</v>
      </c>
      <c r="C115" s="311">
        <v>6601</v>
      </c>
      <c r="D115" s="312">
        <v>42802.731944444444</v>
      </c>
      <c r="E115" s="311" t="s">
        <v>546</v>
      </c>
      <c r="F115" s="311"/>
      <c r="G115" s="311"/>
      <c r="H115" s="311"/>
      <c r="I115" s="311" t="s">
        <v>95</v>
      </c>
      <c r="J115" s="311">
        <v>0.8</v>
      </c>
      <c r="K115" s="311">
        <v>1</v>
      </c>
      <c r="L115" s="311">
        <v>140</v>
      </c>
      <c r="M115" s="311">
        <v>6</v>
      </c>
      <c r="N115" s="311">
        <v>4587</v>
      </c>
      <c r="O115" s="311">
        <v>4.7531999999999996</v>
      </c>
      <c r="P115" s="311">
        <v>0.248</v>
      </c>
      <c r="Q115" s="311">
        <v>5.2200000000000003E-2</v>
      </c>
      <c r="R115" s="311">
        <v>41.866500000000002</v>
      </c>
      <c r="S115" s="311">
        <v>3.081</v>
      </c>
      <c r="T115" s="311">
        <v>2.3161</v>
      </c>
      <c r="U115" s="311">
        <v>5.0500000000000003E-2</v>
      </c>
      <c r="V115" s="311">
        <v>0.4325</v>
      </c>
      <c r="W115" s="311">
        <v>0.1888</v>
      </c>
      <c r="X115" s="311">
        <v>1.95E-2</v>
      </c>
      <c r="Y115" s="311">
        <v>0.19189999999999999</v>
      </c>
      <c r="Z115" s="311">
        <v>54.361199999999997</v>
      </c>
      <c r="AA115" s="311">
        <v>962.52189999999996</v>
      </c>
      <c r="AB115" s="311" t="s">
        <v>70</v>
      </c>
      <c r="AC115" s="311" t="s">
        <v>70</v>
      </c>
      <c r="AD115" s="311" t="s">
        <v>70</v>
      </c>
      <c r="AE115" s="311" t="s">
        <v>96</v>
      </c>
      <c r="AF115" s="311">
        <v>4.6764999999999999</v>
      </c>
      <c r="AG115" s="311">
        <v>0.23269999999999999</v>
      </c>
      <c r="AH115" s="311">
        <v>4.9799999999999997E-2</v>
      </c>
      <c r="AI115" s="311">
        <v>13.5657</v>
      </c>
      <c r="AJ115" s="311">
        <v>58.302900000000001</v>
      </c>
      <c r="AK115" s="311">
        <v>1.4503999999999999</v>
      </c>
      <c r="AL115" s="311">
        <v>3.4299999999999997E-2</v>
      </c>
      <c r="AM115" s="311">
        <v>0.65510000000000002</v>
      </c>
      <c r="AN115" s="311">
        <v>1.1874</v>
      </c>
      <c r="AO115" s="311">
        <v>0.6462</v>
      </c>
      <c r="AP115" s="311">
        <v>0.76729999999999998</v>
      </c>
      <c r="AQ115" s="311">
        <v>0.67030000000000001</v>
      </c>
      <c r="AR115" s="311">
        <v>-1.24E-2</v>
      </c>
      <c r="AS115" s="311">
        <v>-0.64610000000000001</v>
      </c>
      <c r="AT115" s="311">
        <v>-3.2000000000000002E-3</v>
      </c>
      <c r="AU115" s="311">
        <v>0.25069999999999998</v>
      </c>
      <c r="AV115" s="311">
        <v>-8.3999999999999995E-3</v>
      </c>
      <c r="AW115" s="311">
        <v>0.72509999999999997</v>
      </c>
      <c r="AX115" s="311">
        <v>0.63329999999999997</v>
      </c>
      <c r="AY115" s="311">
        <v>-1.11E-2</v>
      </c>
      <c r="AZ115" s="311">
        <v>-0.21929999999999999</v>
      </c>
      <c r="BA115" s="311">
        <v>0.01</v>
      </c>
      <c r="BB115" s="311">
        <v>0.01</v>
      </c>
      <c r="BC115" s="311">
        <v>0.01</v>
      </c>
      <c r="BD115" s="311">
        <v>246</v>
      </c>
      <c r="BE115" s="311">
        <v>170</v>
      </c>
      <c r="BF115" s="311">
        <v>299</v>
      </c>
      <c r="BG115" s="311">
        <v>182</v>
      </c>
      <c r="BH115" s="311">
        <v>218</v>
      </c>
      <c r="BI115" s="311">
        <v>1211</v>
      </c>
      <c r="BJ115" s="311">
        <v>1812</v>
      </c>
      <c r="BK115" s="311" t="s">
        <v>71</v>
      </c>
      <c r="BL115" s="311" t="s">
        <v>71</v>
      </c>
      <c r="BM115" s="311">
        <v>0</v>
      </c>
      <c r="BN115" s="311"/>
      <c r="BO115" s="311"/>
      <c r="BP115" s="311" t="s">
        <v>547</v>
      </c>
      <c r="BQ115" s="311"/>
      <c r="BR115" s="311">
        <v>6511</v>
      </c>
    </row>
    <row r="116" spans="1:70">
      <c r="A116" s="311" t="s">
        <v>548</v>
      </c>
      <c r="B116" s="311">
        <v>3698</v>
      </c>
      <c r="C116" s="311">
        <v>6602</v>
      </c>
      <c r="D116" s="312">
        <v>42802.731944444444</v>
      </c>
      <c r="E116" s="311" t="s">
        <v>546</v>
      </c>
      <c r="F116" s="311"/>
      <c r="G116" s="311"/>
      <c r="H116" s="311"/>
      <c r="I116" s="311" t="s">
        <v>95</v>
      </c>
      <c r="J116" s="311">
        <v>0.8</v>
      </c>
      <c r="K116" s="311">
        <v>1</v>
      </c>
      <c r="L116" s="311">
        <v>140</v>
      </c>
      <c r="M116" s="311">
        <v>6</v>
      </c>
      <c r="N116" s="311">
        <v>4587</v>
      </c>
      <c r="O116" s="311">
        <v>3.9769999999999999</v>
      </c>
      <c r="P116" s="311">
        <v>0.27539999999999998</v>
      </c>
      <c r="Q116" s="311">
        <v>6.93E-2</v>
      </c>
      <c r="R116" s="311">
        <v>40.105699999999999</v>
      </c>
      <c r="S116" s="311">
        <v>2.1272000000000002</v>
      </c>
      <c r="T116" s="311">
        <v>1.8795999999999999</v>
      </c>
      <c r="U116" s="311">
        <v>5.2299999999999999E-2</v>
      </c>
      <c r="V116" s="311">
        <v>0.54079999999999995</v>
      </c>
      <c r="W116" s="311">
        <v>0.32350000000000001</v>
      </c>
      <c r="X116" s="311">
        <v>1.7100000000000001E-2</v>
      </c>
      <c r="Y116" s="311">
        <v>0.33160000000000001</v>
      </c>
      <c r="Z116" s="311">
        <v>67.907700000000006</v>
      </c>
      <c r="AA116" s="311">
        <v>953.49080000000004</v>
      </c>
      <c r="AB116" s="311" t="s">
        <v>70</v>
      </c>
      <c r="AC116" s="311" t="s">
        <v>70</v>
      </c>
      <c r="AD116" s="311" t="s">
        <v>70</v>
      </c>
      <c r="AE116" s="311" t="s">
        <v>96</v>
      </c>
      <c r="AF116" s="311">
        <v>3.9016000000000002</v>
      </c>
      <c r="AG116" s="311">
        <v>0.2646</v>
      </c>
      <c r="AH116" s="311">
        <v>6.7799999999999999E-2</v>
      </c>
      <c r="AI116" s="311">
        <v>12.5312</v>
      </c>
      <c r="AJ116" s="311">
        <v>47.356699999999996</v>
      </c>
      <c r="AK116" s="311">
        <v>1.6059000000000001</v>
      </c>
      <c r="AL116" s="311">
        <v>4.2200000000000001E-2</v>
      </c>
      <c r="AM116" s="311">
        <v>0.58050000000000002</v>
      </c>
      <c r="AN116" s="311">
        <v>1.3324</v>
      </c>
      <c r="AO116" s="311">
        <v>0.56269999999999998</v>
      </c>
      <c r="AP116" s="311">
        <v>0.74970000000000003</v>
      </c>
      <c r="AQ116" s="311">
        <v>0.59409999999999996</v>
      </c>
      <c r="AR116" s="311">
        <v>0.53549999999999998</v>
      </c>
      <c r="AS116" s="311">
        <v>0.17269999999999999</v>
      </c>
      <c r="AT116" s="311">
        <v>3.5999999999999999E-3</v>
      </c>
      <c r="AU116" s="311">
        <v>-1.01E-2</v>
      </c>
      <c r="AV116" s="311">
        <v>1.5599999999999999E-2</v>
      </c>
      <c r="AW116" s="311">
        <v>0.74950000000000006</v>
      </c>
      <c r="AX116" s="311">
        <v>-0.1822</v>
      </c>
      <c r="AY116" s="311">
        <v>0.56530000000000002</v>
      </c>
      <c r="AZ116" s="311">
        <v>-1.4200000000000001E-2</v>
      </c>
      <c r="BA116" s="311">
        <v>0.01</v>
      </c>
      <c r="BB116" s="311">
        <v>0.01</v>
      </c>
      <c r="BC116" s="311">
        <v>0.01</v>
      </c>
      <c r="BD116" s="311">
        <v>228</v>
      </c>
      <c r="BE116" s="311">
        <v>189</v>
      </c>
      <c r="BF116" s="311">
        <v>299</v>
      </c>
      <c r="BG116" s="311">
        <v>191</v>
      </c>
      <c r="BH116" s="311">
        <v>260</v>
      </c>
      <c r="BI116" s="311">
        <v>1247</v>
      </c>
      <c r="BJ116" s="311">
        <v>1812</v>
      </c>
      <c r="BK116" s="311" t="s">
        <v>71</v>
      </c>
      <c r="BL116" s="311" t="s">
        <v>71</v>
      </c>
      <c r="BM116" s="311">
        <v>0</v>
      </c>
      <c r="BN116" s="311"/>
      <c r="BO116" s="311"/>
      <c r="BP116" s="311" t="s">
        <v>549</v>
      </c>
      <c r="BQ116" s="311"/>
      <c r="BR116" s="311">
        <v>6511</v>
      </c>
    </row>
    <row r="117" spans="1:70">
      <c r="A117" s="311" t="s">
        <v>550</v>
      </c>
      <c r="B117" s="311">
        <v>3699</v>
      </c>
      <c r="C117" s="311">
        <v>6603</v>
      </c>
      <c r="D117" s="312">
        <v>42802.731944444444</v>
      </c>
      <c r="E117" s="311" t="s">
        <v>546</v>
      </c>
      <c r="F117" s="311"/>
      <c r="G117" s="311"/>
      <c r="H117" s="311"/>
      <c r="I117" s="311" t="s">
        <v>95</v>
      </c>
      <c r="J117" s="311">
        <v>0.8</v>
      </c>
      <c r="K117" s="311">
        <v>1</v>
      </c>
      <c r="L117" s="311">
        <v>140</v>
      </c>
      <c r="M117" s="311">
        <v>6</v>
      </c>
      <c r="N117" s="311">
        <v>4587</v>
      </c>
      <c r="O117" s="311">
        <v>5.1097000000000001</v>
      </c>
      <c r="P117" s="311">
        <v>0.1797</v>
      </c>
      <c r="Q117" s="311">
        <v>3.5200000000000002E-2</v>
      </c>
      <c r="R117" s="311">
        <v>17.515799999999999</v>
      </c>
      <c r="S117" s="311">
        <v>2.6905999999999999</v>
      </c>
      <c r="T117" s="311">
        <v>1.8526</v>
      </c>
      <c r="U117" s="311">
        <v>5.0599999999999999E-2</v>
      </c>
      <c r="V117" s="311">
        <v>0.54169999999999996</v>
      </c>
      <c r="W117" s="311">
        <v>0.2112</v>
      </c>
      <c r="X117" s="311">
        <v>1.8100000000000002E-2</v>
      </c>
      <c r="Y117" s="311">
        <v>0.2132</v>
      </c>
      <c r="Z117" s="311">
        <v>35.067700000000002</v>
      </c>
      <c r="AA117" s="311">
        <v>969.08979999999997</v>
      </c>
      <c r="AB117" s="311" t="s">
        <v>70</v>
      </c>
      <c r="AC117" s="311" t="s">
        <v>70</v>
      </c>
      <c r="AD117" s="311" t="s">
        <v>70</v>
      </c>
      <c r="AE117" s="311" t="s">
        <v>96</v>
      </c>
      <c r="AF117" s="311">
        <v>5.0308999999999999</v>
      </c>
      <c r="AG117" s="311">
        <v>0.1694</v>
      </c>
      <c r="AH117" s="311">
        <v>3.3700000000000001E-2</v>
      </c>
      <c r="AI117" s="311">
        <v>8.6702999999999992</v>
      </c>
      <c r="AJ117" s="311">
        <v>51.193300000000001</v>
      </c>
      <c r="AK117" s="311">
        <v>0.86170000000000002</v>
      </c>
      <c r="AL117" s="311">
        <v>3.9100000000000003E-2</v>
      </c>
      <c r="AM117" s="311">
        <v>1.1214</v>
      </c>
      <c r="AN117" s="311">
        <v>1.3084</v>
      </c>
      <c r="AO117" s="311">
        <v>1.0306999999999999</v>
      </c>
      <c r="AP117" s="311">
        <v>1.3486</v>
      </c>
      <c r="AQ117" s="311">
        <v>1.1587000000000001</v>
      </c>
      <c r="AR117" s="311">
        <v>-0.61839999999999995</v>
      </c>
      <c r="AS117" s="311">
        <v>-0.8145</v>
      </c>
      <c r="AT117" s="311">
        <v>0.12889999999999999</v>
      </c>
      <c r="AU117" s="311">
        <v>3.85E-2</v>
      </c>
      <c r="AV117" s="311">
        <v>-0.23910000000000001</v>
      </c>
      <c r="AW117" s="311">
        <v>-1.3267</v>
      </c>
      <c r="AX117" s="311">
        <v>-0.9264</v>
      </c>
      <c r="AY117" s="311">
        <v>0.67969999999999997</v>
      </c>
      <c r="AZ117" s="311">
        <v>-0.14940000000000001</v>
      </c>
      <c r="BA117" s="311">
        <v>0.01</v>
      </c>
      <c r="BB117" s="311">
        <v>0.01</v>
      </c>
      <c r="BC117" s="311">
        <v>0.01</v>
      </c>
      <c r="BD117" s="311">
        <v>239</v>
      </c>
      <c r="BE117" s="311">
        <v>196</v>
      </c>
      <c r="BF117" s="311">
        <v>299</v>
      </c>
      <c r="BG117" s="311">
        <v>144</v>
      </c>
      <c r="BH117" s="311">
        <v>138</v>
      </c>
      <c r="BI117" s="311">
        <v>1222</v>
      </c>
      <c r="BJ117" s="311">
        <v>1812</v>
      </c>
      <c r="BK117" s="311" t="s">
        <v>71</v>
      </c>
      <c r="BL117" s="311" t="s">
        <v>71</v>
      </c>
      <c r="BM117" s="311">
        <v>0</v>
      </c>
      <c r="BN117" s="311"/>
      <c r="BO117" s="311"/>
      <c r="BP117" s="311" t="s">
        <v>551</v>
      </c>
      <c r="BQ117" s="311"/>
      <c r="BR117" s="311">
        <v>6511</v>
      </c>
    </row>
    <row r="118" spans="1:70">
      <c r="A118" s="311" t="s">
        <v>552</v>
      </c>
      <c r="B118" s="311">
        <v>3700</v>
      </c>
      <c r="C118" s="311">
        <v>6604</v>
      </c>
      <c r="D118" s="312">
        <v>42802.731944444444</v>
      </c>
      <c r="E118" s="311" t="s">
        <v>546</v>
      </c>
      <c r="F118" s="311"/>
      <c r="G118" s="311"/>
      <c r="H118" s="311"/>
      <c r="I118" s="311" t="s">
        <v>95</v>
      </c>
      <c r="J118" s="311">
        <v>0.8</v>
      </c>
      <c r="K118" s="311">
        <v>1</v>
      </c>
      <c r="L118" s="311">
        <v>140</v>
      </c>
      <c r="M118" s="311">
        <v>6</v>
      </c>
      <c r="N118" s="311">
        <v>4587</v>
      </c>
      <c r="O118" s="311">
        <v>4.9165000000000001</v>
      </c>
      <c r="P118" s="311">
        <v>0.26929999999999998</v>
      </c>
      <c r="Q118" s="311">
        <v>5.4800000000000001E-2</v>
      </c>
      <c r="R118" s="311">
        <v>28.272400000000001</v>
      </c>
      <c r="S118" s="311">
        <v>3.5823</v>
      </c>
      <c r="T118" s="311">
        <v>2.5994999999999999</v>
      </c>
      <c r="U118" s="311">
        <v>5.5100000000000003E-2</v>
      </c>
      <c r="V118" s="311">
        <v>0.38269999999999998</v>
      </c>
      <c r="W118" s="311">
        <v>0.1118</v>
      </c>
      <c r="X118" s="311">
        <v>2.3099999999999999E-2</v>
      </c>
      <c r="Y118" s="311">
        <v>0.1081</v>
      </c>
      <c r="Z118" s="311">
        <v>65.718299999999999</v>
      </c>
      <c r="AA118" s="311">
        <v>1005.7611000000001</v>
      </c>
      <c r="AB118" s="311" t="s">
        <v>70</v>
      </c>
      <c r="AC118" s="311" t="s">
        <v>70</v>
      </c>
      <c r="AD118" s="311" t="s">
        <v>70</v>
      </c>
      <c r="AE118" s="311" t="s">
        <v>96</v>
      </c>
      <c r="AF118" s="311">
        <v>4.8364000000000003</v>
      </c>
      <c r="AG118" s="311">
        <v>0.25119999999999998</v>
      </c>
      <c r="AH118" s="311">
        <v>5.1900000000000002E-2</v>
      </c>
      <c r="AI118" s="311">
        <v>13.1938</v>
      </c>
      <c r="AJ118" s="311">
        <v>52.531399999999998</v>
      </c>
      <c r="AK118" s="311">
        <v>1.3640000000000001</v>
      </c>
      <c r="AL118" s="311">
        <v>3.8100000000000002E-2</v>
      </c>
      <c r="AM118" s="311">
        <v>0.69510000000000005</v>
      </c>
      <c r="AN118" s="311">
        <v>1.1489</v>
      </c>
      <c r="AO118" s="311">
        <v>0.68259999999999998</v>
      </c>
      <c r="AP118" s="311">
        <v>0.7843</v>
      </c>
      <c r="AQ118" s="311">
        <v>0.74329999999999996</v>
      </c>
      <c r="AR118" s="311">
        <v>0.47949999999999998</v>
      </c>
      <c r="AS118" s="311">
        <v>-0.47389999999999999</v>
      </c>
      <c r="AT118" s="311">
        <v>0.10730000000000001</v>
      </c>
      <c r="AU118" s="311">
        <v>-3.5200000000000002E-2</v>
      </c>
      <c r="AV118" s="311">
        <v>-0.20669999999999999</v>
      </c>
      <c r="AW118" s="311">
        <v>-0.75570000000000004</v>
      </c>
      <c r="AX118" s="311">
        <v>-0.52800000000000002</v>
      </c>
      <c r="AY118" s="311">
        <v>-0.49780000000000002</v>
      </c>
      <c r="AZ118" s="311">
        <v>0.16070000000000001</v>
      </c>
      <c r="BA118" s="311">
        <v>0.01</v>
      </c>
      <c r="BB118" s="311">
        <v>0.01</v>
      </c>
      <c r="BC118" s="311">
        <v>0.01</v>
      </c>
      <c r="BD118" s="311">
        <v>243</v>
      </c>
      <c r="BE118" s="311">
        <v>181</v>
      </c>
      <c r="BF118" s="311">
        <v>299</v>
      </c>
      <c r="BG118" s="311">
        <v>356</v>
      </c>
      <c r="BH118" s="311">
        <v>304</v>
      </c>
      <c r="BI118" s="311">
        <v>1220</v>
      </c>
      <c r="BJ118" s="311">
        <v>1812</v>
      </c>
      <c r="BK118" s="311" t="s">
        <v>71</v>
      </c>
      <c r="BL118" s="311" t="s">
        <v>71</v>
      </c>
      <c r="BM118" s="311">
        <v>0</v>
      </c>
      <c r="BN118" s="311"/>
      <c r="BO118" s="311"/>
      <c r="BP118" s="311" t="s">
        <v>553</v>
      </c>
      <c r="BQ118" s="311"/>
      <c r="BR118" s="311">
        <v>6511</v>
      </c>
    </row>
    <row r="119" spans="1:70">
      <c r="A119" s="311" t="s">
        <v>554</v>
      </c>
      <c r="B119" s="311">
        <v>3701</v>
      </c>
      <c r="C119" s="311">
        <v>6605</v>
      </c>
      <c r="D119" s="312">
        <v>42802.731944444444</v>
      </c>
      <c r="E119" s="311" t="s">
        <v>546</v>
      </c>
      <c r="F119" s="311"/>
      <c r="G119" s="311"/>
      <c r="H119" s="311"/>
      <c r="I119" s="311" t="s">
        <v>95</v>
      </c>
      <c r="J119" s="311">
        <v>0.8</v>
      </c>
      <c r="K119" s="311">
        <v>1</v>
      </c>
      <c r="L119" s="311">
        <v>140</v>
      </c>
      <c r="M119" s="311">
        <v>6</v>
      </c>
      <c r="N119" s="311">
        <v>4587</v>
      </c>
      <c r="O119" s="311">
        <v>4.8795999999999999</v>
      </c>
      <c r="P119" s="311">
        <v>0.1459</v>
      </c>
      <c r="Q119" s="311">
        <v>2.9899999999999999E-2</v>
      </c>
      <c r="R119" s="311">
        <v>10.4518</v>
      </c>
      <c r="S119" s="311">
        <v>2.6547000000000001</v>
      </c>
      <c r="T119" s="311">
        <v>1.2863</v>
      </c>
      <c r="U119" s="311">
        <v>5.62E-2</v>
      </c>
      <c r="V119" s="311">
        <v>0.78159999999999996</v>
      </c>
      <c r="W119" s="311">
        <v>0.33829999999999999</v>
      </c>
      <c r="X119" s="311">
        <v>2.1100000000000001E-2</v>
      </c>
      <c r="Y119" s="311">
        <v>0.33660000000000001</v>
      </c>
      <c r="Z119" s="311">
        <v>14.2691</v>
      </c>
      <c r="AA119" s="311">
        <v>969.91089999999997</v>
      </c>
      <c r="AB119" s="311" t="s">
        <v>70</v>
      </c>
      <c r="AC119" s="311" t="s">
        <v>70</v>
      </c>
      <c r="AD119" s="311" t="s">
        <v>70</v>
      </c>
      <c r="AE119" s="311" t="s">
        <v>96</v>
      </c>
      <c r="AF119" s="311">
        <v>4.8048999999999999</v>
      </c>
      <c r="AG119" s="311">
        <v>0.1381</v>
      </c>
      <c r="AH119" s="311">
        <v>2.87E-2</v>
      </c>
      <c r="AI119" s="311">
        <v>6.3</v>
      </c>
      <c r="AJ119" s="311">
        <v>45.618899999999996</v>
      </c>
      <c r="AK119" s="311">
        <v>0.65559999999999996</v>
      </c>
      <c r="AL119" s="311">
        <v>4.3799999999999999E-2</v>
      </c>
      <c r="AM119" s="311">
        <v>1.4815</v>
      </c>
      <c r="AN119" s="311">
        <v>1.1549</v>
      </c>
      <c r="AO119" s="311">
        <v>1.4292</v>
      </c>
      <c r="AP119" s="311">
        <v>1.6505000000000001</v>
      </c>
      <c r="AQ119" s="311">
        <v>1.5195000000000001</v>
      </c>
      <c r="AR119" s="311">
        <v>0.47439999999999999</v>
      </c>
      <c r="AS119" s="311">
        <v>-1.3459000000000001</v>
      </c>
      <c r="AT119" s="311">
        <v>7.9200000000000007E-2</v>
      </c>
      <c r="AU119" s="311">
        <v>-0.17169999999999999</v>
      </c>
      <c r="AV119" s="311">
        <v>-0.1565</v>
      </c>
      <c r="AW119" s="311">
        <v>-1.6341000000000001</v>
      </c>
      <c r="AX119" s="311">
        <v>-1.4246000000000001</v>
      </c>
      <c r="AY119" s="311">
        <v>-0.49049999999999999</v>
      </c>
      <c r="AZ119" s="311">
        <v>0.1968</v>
      </c>
      <c r="BA119" s="311">
        <v>0.01</v>
      </c>
      <c r="BB119" s="311">
        <v>0.01</v>
      </c>
      <c r="BC119" s="311">
        <v>0.01</v>
      </c>
      <c r="BD119" s="311">
        <v>242</v>
      </c>
      <c r="BE119" s="311">
        <v>196</v>
      </c>
      <c r="BF119" s="311">
        <v>299</v>
      </c>
      <c r="BG119" s="311">
        <v>431</v>
      </c>
      <c r="BH119" s="311">
        <v>281</v>
      </c>
      <c r="BI119" s="311">
        <v>1210</v>
      </c>
      <c r="BJ119" s="311">
        <v>1812</v>
      </c>
      <c r="BK119" s="311" t="s">
        <v>71</v>
      </c>
      <c r="BL119" s="311" t="s">
        <v>71</v>
      </c>
      <c r="BM119" s="311">
        <v>0</v>
      </c>
      <c r="BN119" s="311"/>
      <c r="BO119" s="311"/>
      <c r="BP119" s="311" t="s">
        <v>555</v>
      </c>
      <c r="BQ119" s="311"/>
      <c r="BR119" s="311">
        <v>6511</v>
      </c>
    </row>
    <row r="120" spans="1:70">
      <c r="A120" s="311" t="s">
        <v>556</v>
      </c>
      <c r="B120" s="311">
        <v>3702</v>
      </c>
      <c r="C120" s="311">
        <v>6606</v>
      </c>
      <c r="D120" s="312">
        <v>42802.890972222223</v>
      </c>
      <c r="E120" s="311" t="s">
        <v>557</v>
      </c>
      <c r="F120" s="311"/>
      <c r="G120" s="311"/>
      <c r="H120" s="311"/>
      <c r="I120" s="311" t="s">
        <v>95</v>
      </c>
      <c r="J120" s="311">
        <v>0.8</v>
      </c>
      <c r="K120" s="311">
        <v>1</v>
      </c>
      <c r="L120" s="311">
        <v>140</v>
      </c>
      <c r="M120" s="311">
        <v>6</v>
      </c>
      <c r="N120" s="311">
        <v>4587</v>
      </c>
      <c r="O120" s="311">
        <v>5.5552000000000001</v>
      </c>
      <c r="P120" s="311">
        <v>0.43719999999999998</v>
      </c>
      <c r="Q120" s="311">
        <v>7.8700000000000006E-2</v>
      </c>
      <c r="R120" s="311">
        <v>54.633600000000001</v>
      </c>
      <c r="S120" s="311">
        <v>3.1564999999999999</v>
      </c>
      <c r="T120" s="311">
        <v>3.1659999999999999</v>
      </c>
      <c r="U120" s="311">
        <v>5.6099999999999997E-2</v>
      </c>
      <c r="V120" s="311">
        <v>0.31080000000000002</v>
      </c>
      <c r="W120" s="311">
        <v>8.3599999999999994E-2</v>
      </c>
      <c r="X120" s="311">
        <v>2.4E-2</v>
      </c>
      <c r="Y120" s="311">
        <v>8.2400000000000001E-2</v>
      </c>
      <c r="Z120" s="311">
        <v>83.232900000000001</v>
      </c>
      <c r="AA120" s="311">
        <v>991.80409999999995</v>
      </c>
      <c r="AB120" s="311" t="s">
        <v>70</v>
      </c>
      <c r="AC120" s="311" t="s">
        <v>70</v>
      </c>
      <c r="AD120" s="311" t="s">
        <v>70</v>
      </c>
      <c r="AE120" s="311" t="s">
        <v>96</v>
      </c>
      <c r="AF120" s="311">
        <v>5.4684999999999997</v>
      </c>
      <c r="AG120" s="311">
        <v>0.41399999999999998</v>
      </c>
      <c r="AH120" s="311">
        <v>7.5700000000000003E-2</v>
      </c>
      <c r="AI120" s="311">
        <v>21.634699999999999</v>
      </c>
      <c r="AJ120" s="311">
        <v>52.263100000000001</v>
      </c>
      <c r="AK120" s="311">
        <v>1.9781</v>
      </c>
      <c r="AL120" s="311">
        <v>3.8300000000000001E-2</v>
      </c>
      <c r="AM120" s="311">
        <v>0.46729999999999999</v>
      </c>
      <c r="AN120" s="311">
        <v>1.3371</v>
      </c>
      <c r="AO120" s="311">
        <v>0.45550000000000002</v>
      </c>
      <c r="AP120" s="311">
        <v>0.60909999999999997</v>
      </c>
      <c r="AQ120" s="311">
        <v>0.48349999999999999</v>
      </c>
      <c r="AR120" s="311">
        <v>-0.18140000000000001</v>
      </c>
      <c r="AS120" s="311">
        <v>-0.4173</v>
      </c>
      <c r="AT120" s="311">
        <v>2.1499999999999998E-2</v>
      </c>
      <c r="AU120" s="311">
        <v>-2.6100000000000002E-2</v>
      </c>
      <c r="AV120" s="311">
        <v>4.2599999999999999E-2</v>
      </c>
      <c r="AW120" s="311">
        <v>0.60699999999999998</v>
      </c>
      <c r="AX120" s="311">
        <v>-0.443</v>
      </c>
      <c r="AY120" s="311">
        <v>0.19089999999999999</v>
      </c>
      <c r="AZ120" s="311">
        <v>-3.2500000000000001E-2</v>
      </c>
      <c r="BA120" s="311">
        <v>0.01</v>
      </c>
      <c r="BB120" s="311">
        <v>0.01</v>
      </c>
      <c r="BC120" s="311">
        <v>0.01</v>
      </c>
      <c r="BD120" s="311">
        <v>254</v>
      </c>
      <c r="BE120" s="311">
        <v>204</v>
      </c>
      <c r="BF120" s="311">
        <v>299</v>
      </c>
      <c r="BG120" s="311">
        <v>180</v>
      </c>
      <c r="BH120" s="311">
        <v>247</v>
      </c>
      <c r="BI120" s="311">
        <v>1229</v>
      </c>
      <c r="BJ120" s="311">
        <v>1812</v>
      </c>
      <c r="BK120" s="311" t="s">
        <v>71</v>
      </c>
      <c r="BL120" s="311" t="s">
        <v>71</v>
      </c>
      <c r="BM120" s="311">
        <v>0</v>
      </c>
      <c r="BN120" s="311"/>
      <c r="BO120" s="311"/>
      <c r="BP120" s="311" t="s">
        <v>558</v>
      </c>
      <c r="BQ120" s="311"/>
      <c r="BR120" s="311">
        <v>6511</v>
      </c>
    </row>
    <row r="121" spans="1:70">
      <c r="A121" s="311" t="s">
        <v>559</v>
      </c>
      <c r="B121" s="311">
        <v>3703</v>
      </c>
      <c r="C121" s="311">
        <v>6607</v>
      </c>
      <c r="D121" s="312">
        <v>42802.890972222223</v>
      </c>
      <c r="E121" s="311" t="s">
        <v>557</v>
      </c>
      <c r="F121" s="311"/>
      <c r="G121" s="311"/>
      <c r="H121" s="311"/>
      <c r="I121" s="311" t="s">
        <v>95</v>
      </c>
      <c r="J121" s="311">
        <v>0.8</v>
      </c>
      <c r="K121" s="311">
        <v>1</v>
      </c>
      <c r="L121" s="311">
        <v>140</v>
      </c>
      <c r="M121" s="311">
        <v>6</v>
      </c>
      <c r="N121" s="311">
        <v>4587</v>
      </c>
      <c r="O121" s="311">
        <v>4.6665999999999999</v>
      </c>
      <c r="P121" s="311">
        <v>0.4219</v>
      </c>
      <c r="Q121" s="311">
        <v>9.0399999999999994E-2</v>
      </c>
      <c r="R121" s="311">
        <v>89.947900000000004</v>
      </c>
      <c r="S121" s="311">
        <v>2.6474000000000002</v>
      </c>
      <c r="T121" s="311">
        <v>3.1315</v>
      </c>
      <c r="U121" s="311">
        <v>4.87E-2</v>
      </c>
      <c r="V121" s="311">
        <v>0.31580000000000003</v>
      </c>
      <c r="W121" s="311">
        <v>0.1216</v>
      </c>
      <c r="X121" s="311">
        <v>2.0199999999999999E-2</v>
      </c>
      <c r="Y121" s="311">
        <v>0.1244</v>
      </c>
      <c r="Z121" s="311">
        <v>99.516099999999994</v>
      </c>
      <c r="AA121" s="311">
        <v>962.93240000000003</v>
      </c>
      <c r="AB121" s="311" t="s">
        <v>70</v>
      </c>
      <c r="AC121" s="311" t="s">
        <v>70</v>
      </c>
      <c r="AD121" s="311" t="s">
        <v>70</v>
      </c>
      <c r="AE121" s="311" t="s">
        <v>96</v>
      </c>
      <c r="AF121" s="311">
        <v>4.5797999999999996</v>
      </c>
      <c r="AG121" s="311">
        <v>0.39810000000000001</v>
      </c>
      <c r="AH121" s="311">
        <v>8.6900000000000005E-2</v>
      </c>
      <c r="AI121" s="311">
        <v>22.4651</v>
      </c>
      <c r="AJ121" s="311">
        <v>56.424500000000002</v>
      </c>
      <c r="AK121" s="311">
        <v>2.4525999999999999</v>
      </c>
      <c r="AL121" s="311">
        <v>3.5400000000000001E-2</v>
      </c>
      <c r="AM121" s="311">
        <v>0.37230000000000002</v>
      </c>
      <c r="AN121" s="311">
        <v>1.3289</v>
      </c>
      <c r="AO121" s="311">
        <v>0.372</v>
      </c>
      <c r="AP121" s="311">
        <v>0.49440000000000001</v>
      </c>
      <c r="AQ121" s="311">
        <v>0.3831</v>
      </c>
      <c r="AR121" s="311">
        <v>-0.3664</v>
      </c>
      <c r="AS121" s="311">
        <v>-6.4399999999999999E-2</v>
      </c>
      <c r="AT121" s="311">
        <v>3.5000000000000001E-3</v>
      </c>
      <c r="AU121" s="311">
        <v>-7.1999999999999998E-3</v>
      </c>
      <c r="AV121" s="311">
        <v>6.8000000000000005E-2</v>
      </c>
      <c r="AW121" s="311">
        <v>0.48959999999999998</v>
      </c>
      <c r="AX121" s="311">
        <v>-6.6199999999999995E-2</v>
      </c>
      <c r="AY121" s="311">
        <v>0.37359999999999999</v>
      </c>
      <c r="AZ121" s="311">
        <v>-5.2900000000000003E-2</v>
      </c>
      <c r="BA121" s="311">
        <v>0.01</v>
      </c>
      <c r="BB121" s="311">
        <v>0.01</v>
      </c>
      <c r="BC121" s="311">
        <v>0.01</v>
      </c>
      <c r="BD121" s="311">
        <v>241</v>
      </c>
      <c r="BE121" s="311">
        <v>170</v>
      </c>
      <c r="BF121" s="311">
        <v>299</v>
      </c>
      <c r="BG121" s="311">
        <v>175</v>
      </c>
      <c r="BH121" s="311">
        <v>269</v>
      </c>
      <c r="BI121" s="311">
        <v>1222</v>
      </c>
      <c r="BJ121" s="311">
        <v>1812</v>
      </c>
      <c r="BK121" s="311" t="s">
        <v>71</v>
      </c>
      <c r="BL121" s="311" t="s">
        <v>71</v>
      </c>
      <c r="BM121" s="311">
        <v>0</v>
      </c>
      <c r="BN121" s="311"/>
      <c r="BO121" s="311"/>
      <c r="BP121" s="311" t="s">
        <v>560</v>
      </c>
      <c r="BQ121" s="311"/>
      <c r="BR121" s="311">
        <v>6511</v>
      </c>
    </row>
    <row r="122" spans="1:70">
      <c r="A122" s="311" t="s">
        <v>561</v>
      </c>
      <c r="B122" s="311">
        <v>3704</v>
      </c>
      <c r="C122" s="311">
        <v>6608</v>
      </c>
      <c r="D122" s="312">
        <v>42802.890972222223</v>
      </c>
      <c r="E122" s="311" t="s">
        <v>557</v>
      </c>
      <c r="F122" s="311"/>
      <c r="G122" s="311"/>
      <c r="H122" s="311"/>
      <c r="I122" s="311" t="s">
        <v>95</v>
      </c>
      <c r="J122" s="311">
        <v>0.8</v>
      </c>
      <c r="K122" s="311">
        <v>1</v>
      </c>
      <c r="L122" s="311">
        <v>140</v>
      </c>
      <c r="M122" s="311">
        <v>6</v>
      </c>
      <c r="N122" s="311">
        <v>4587</v>
      </c>
      <c r="O122" s="311">
        <v>4.7348999999999997</v>
      </c>
      <c r="P122" s="311">
        <v>0.43680000000000002</v>
      </c>
      <c r="Q122" s="311">
        <v>9.2200000000000004E-2</v>
      </c>
      <c r="R122" s="311">
        <v>63.359900000000003</v>
      </c>
      <c r="S122" s="311">
        <v>2.7679999999999998</v>
      </c>
      <c r="T122" s="311">
        <v>3.2248999999999999</v>
      </c>
      <c r="U122" s="311">
        <v>5.4899999999999997E-2</v>
      </c>
      <c r="V122" s="311">
        <v>0.30280000000000001</v>
      </c>
      <c r="W122" s="311">
        <v>9.6299999999999997E-2</v>
      </c>
      <c r="X122" s="311">
        <v>2.0500000000000001E-2</v>
      </c>
      <c r="Y122" s="311">
        <v>9.6299999999999997E-2</v>
      </c>
      <c r="Z122" s="311">
        <v>105.26309999999999</v>
      </c>
      <c r="AA122" s="311">
        <v>1025.0545999999999</v>
      </c>
      <c r="AB122" s="311" t="s">
        <v>70</v>
      </c>
      <c r="AC122" s="311" t="s">
        <v>70</v>
      </c>
      <c r="AD122" s="311" t="s">
        <v>70</v>
      </c>
      <c r="AE122" s="311" t="s">
        <v>96</v>
      </c>
      <c r="AF122" s="311">
        <v>4.6524999999999999</v>
      </c>
      <c r="AG122" s="311">
        <v>0.41820000000000002</v>
      </c>
      <c r="AH122" s="311">
        <v>8.9899999999999994E-2</v>
      </c>
      <c r="AI122" s="311">
        <v>21.2942</v>
      </c>
      <c r="AJ122" s="311">
        <v>50.914299999999997</v>
      </c>
      <c r="AK122" s="311">
        <v>2.2885</v>
      </c>
      <c r="AL122" s="311">
        <v>3.9300000000000002E-2</v>
      </c>
      <c r="AM122" s="311">
        <v>0.3977</v>
      </c>
      <c r="AN122" s="311">
        <v>1.3928</v>
      </c>
      <c r="AO122" s="311">
        <v>0.38690000000000002</v>
      </c>
      <c r="AP122" s="311">
        <v>0.53890000000000005</v>
      </c>
      <c r="AQ122" s="311">
        <v>0.4194</v>
      </c>
      <c r="AR122" s="311">
        <v>-0.38479999999999998</v>
      </c>
      <c r="AS122" s="311">
        <v>-3.9699999999999999E-2</v>
      </c>
      <c r="AT122" s="311">
        <v>6.7999999999999996E-3</v>
      </c>
      <c r="AU122" s="311">
        <v>4.1000000000000003E-3</v>
      </c>
      <c r="AV122" s="311">
        <v>5.1999999999999998E-2</v>
      </c>
      <c r="AW122" s="311">
        <v>0.53639999999999999</v>
      </c>
      <c r="AX122" s="311">
        <v>-4.36E-2</v>
      </c>
      <c r="AY122" s="311">
        <v>0.41520000000000001</v>
      </c>
      <c r="AZ122" s="311">
        <v>-3.9899999999999998E-2</v>
      </c>
      <c r="BA122" s="311">
        <v>0.01</v>
      </c>
      <c r="BB122" s="311">
        <v>0.01</v>
      </c>
      <c r="BC122" s="311">
        <v>0.01</v>
      </c>
      <c r="BD122" s="311">
        <v>237</v>
      </c>
      <c r="BE122" s="311">
        <v>183</v>
      </c>
      <c r="BF122" s="311">
        <v>299</v>
      </c>
      <c r="BG122" s="311">
        <v>97</v>
      </c>
      <c r="BH122" s="311">
        <v>256</v>
      </c>
      <c r="BI122" s="311">
        <v>1200</v>
      </c>
      <c r="BJ122" s="311">
        <v>1812</v>
      </c>
      <c r="BK122" s="311" t="s">
        <v>71</v>
      </c>
      <c r="BL122" s="311" t="s">
        <v>71</v>
      </c>
      <c r="BM122" s="311">
        <v>0</v>
      </c>
      <c r="BN122" s="311"/>
      <c r="BO122" s="311"/>
      <c r="BP122" s="311" t="s">
        <v>562</v>
      </c>
      <c r="BQ122" s="311"/>
      <c r="BR122" s="311">
        <v>6511</v>
      </c>
    </row>
    <row r="123" spans="1:70">
      <c r="A123" s="311" t="s">
        <v>563</v>
      </c>
      <c r="B123" s="311">
        <v>3705</v>
      </c>
      <c r="C123" s="311">
        <v>6609</v>
      </c>
      <c r="D123" s="312">
        <v>42802.890972222223</v>
      </c>
      <c r="E123" s="311" t="s">
        <v>557</v>
      </c>
      <c r="F123" s="311"/>
      <c r="G123" s="311"/>
      <c r="H123" s="311"/>
      <c r="I123" s="311" t="s">
        <v>95</v>
      </c>
      <c r="J123" s="311">
        <v>0.8</v>
      </c>
      <c r="K123" s="311">
        <v>1</v>
      </c>
      <c r="L123" s="311">
        <v>140</v>
      </c>
      <c r="M123" s="311">
        <v>6</v>
      </c>
      <c r="N123" s="311">
        <v>4587</v>
      </c>
      <c r="O123" s="311">
        <v>4.5373999999999999</v>
      </c>
      <c r="P123" s="311">
        <v>0.34329999999999999</v>
      </c>
      <c r="Q123" s="311">
        <v>7.5700000000000003E-2</v>
      </c>
      <c r="R123" s="311">
        <v>51.9024</v>
      </c>
      <c r="S123" s="311">
        <v>3.0278999999999998</v>
      </c>
      <c r="T123" s="311">
        <v>2.6861000000000002</v>
      </c>
      <c r="U123" s="311">
        <v>5.6399999999999999E-2</v>
      </c>
      <c r="V123" s="311">
        <v>0.37169999999999997</v>
      </c>
      <c r="W123" s="311">
        <v>0.1434</v>
      </c>
      <c r="X123" s="311">
        <v>2.1000000000000001E-2</v>
      </c>
      <c r="Y123" s="311">
        <v>0.15</v>
      </c>
      <c r="Z123" s="311">
        <v>86.243300000000005</v>
      </c>
      <c r="AA123" s="311">
        <v>1005.6242999999999</v>
      </c>
      <c r="AB123" s="311" t="s">
        <v>70</v>
      </c>
      <c r="AC123" s="311" t="s">
        <v>70</v>
      </c>
      <c r="AD123" s="311" t="s">
        <v>70</v>
      </c>
      <c r="AE123" s="311" t="s">
        <v>96</v>
      </c>
      <c r="AF123" s="311">
        <v>4.4579000000000004</v>
      </c>
      <c r="AG123" s="311">
        <v>0.32540000000000002</v>
      </c>
      <c r="AH123" s="311">
        <v>7.2999999999999995E-2</v>
      </c>
      <c r="AI123" s="311">
        <v>16.553799999999999</v>
      </c>
      <c r="AJ123" s="311">
        <v>50.869100000000003</v>
      </c>
      <c r="AK123" s="311">
        <v>1.8567</v>
      </c>
      <c r="AL123" s="311">
        <v>3.9300000000000002E-2</v>
      </c>
      <c r="AM123" s="311">
        <v>0.49930000000000002</v>
      </c>
      <c r="AN123" s="311">
        <v>1.353</v>
      </c>
      <c r="AO123" s="311">
        <v>0.4834</v>
      </c>
      <c r="AP123" s="311">
        <v>0.65410000000000001</v>
      </c>
      <c r="AQ123" s="311">
        <v>0.51439999999999997</v>
      </c>
      <c r="AR123" s="311">
        <v>0.47799999999999998</v>
      </c>
      <c r="AS123" s="311">
        <v>-5.8200000000000002E-2</v>
      </c>
      <c r="AT123" s="311">
        <v>4.2599999999999999E-2</v>
      </c>
      <c r="AU123" s="311">
        <v>-5.5500000000000001E-2</v>
      </c>
      <c r="AV123" s="311">
        <v>2.1000000000000001E-2</v>
      </c>
      <c r="AW123" s="311">
        <v>0.65139999999999998</v>
      </c>
      <c r="AX123" s="311">
        <v>6.3100000000000003E-2</v>
      </c>
      <c r="AY123" s="311">
        <v>0.51039999999999996</v>
      </c>
      <c r="AZ123" s="311">
        <v>-1.11E-2</v>
      </c>
      <c r="BA123" s="311">
        <v>0.01</v>
      </c>
      <c r="BB123" s="311">
        <v>0.01</v>
      </c>
      <c r="BC123" s="311">
        <v>0.01</v>
      </c>
      <c r="BD123" s="311">
        <v>241</v>
      </c>
      <c r="BE123" s="311">
        <v>164</v>
      </c>
      <c r="BF123" s="311">
        <v>299</v>
      </c>
      <c r="BG123" s="311">
        <v>175</v>
      </c>
      <c r="BH123" s="311">
        <v>295</v>
      </c>
      <c r="BI123" s="311">
        <v>1233</v>
      </c>
      <c r="BJ123" s="311">
        <v>1812</v>
      </c>
      <c r="BK123" s="311" t="s">
        <v>71</v>
      </c>
      <c r="BL123" s="311" t="s">
        <v>71</v>
      </c>
      <c r="BM123" s="311">
        <v>0</v>
      </c>
      <c r="BN123" s="311"/>
      <c r="BO123" s="311"/>
      <c r="BP123" s="311" t="s">
        <v>564</v>
      </c>
      <c r="BQ123" s="311"/>
      <c r="BR123" s="311">
        <v>6511</v>
      </c>
    </row>
    <row r="124" spans="1:70">
      <c r="A124" s="311" t="s">
        <v>565</v>
      </c>
      <c r="B124" s="311">
        <v>3706</v>
      </c>
      <c r="C124" s="311">
        <v>6610</v>
      </c>
      <c r="D124" s="312">
        <v>42802.890972222223</v>
      </c>
      <c r="E124" s="311" t="s">
        <v>557</v>
      </c>
      <c r="F124" s="311"/>
      <c r="G124" s="311"/>
      <c r="H124" s="311"/>
      <c r="I124" s="311" t="s">
        <v>95</v>
      </c>
      <c r="J124" s="311">
        <v>0.8</v>
      </c>
      <c r="K124" s="311">
        <v>1</v>
      </c>
      <c r="L124" s="311">
        <v>140</v>
      </c>
      <c r="M124" s="311">
        <v>6</v>
      </c>
      <c r="N124" s="311">
        <v>4587</v>
      </c>
      <c r="O124" s="311">
        <v>4.9898999999999996</v>
      </c>
      <c r="P124" s="311">
        <v>0.34820000000000001</v>
      </c>
      <c r="Q124" s="311">
        <v>6.9800000000000001E-2</v>
      </c>
      <c r="R124" s="311">
        <v>52.706800000000001</v>
      </c>
      <c r="S124" s="311">
        <v>3.2458</v>
      </c>
      <c r="T124" s="311">
        <v>2.9889000000000001</v>
      </c>
      <c r="U124" s="311">
        <v>5.3100000000000001E-2</v>
      </c>
      <c r="V124" s="311">
        <v>0.32919999999999999</v>
      </c>
      <c r="W124" s="311">
        <v>0.1037</v>
      </c>
      <c r="X124" s="311">
        <v>2.1899999999999999E-2</v>
      </c>
      <c r="Y124" s="311">
        <v>0.1016</v>
      </c>
      <c r="Z124" s="311">
        <v>77.486000000000004</v>
      </c>
      <c r="AA124" s="311">
        <v>999.05629999999996</v>
      </c>
      <c r="AB124" s="311" t="s">
        <v>70</v>
      </c>
      <c r="AC124" s="311" t="s">
        <v>70</v>
      </c>
      <c r="AD124" s="311" t="s">
        <v>70</v>
      </c>
      <c r="AE124" s="311" t="s">
        <v>96</v>
      </c>
      <c r="AF124" s="311">
        <v>4.9073000000000002</v>
      </c>
      <c r="AG124" s="311">
        <v>0.32619999999999999</v>
      </c>
      <c r="AH124" s="311">
        <v>6.6500000000000004E-2</v>
      </c>
      <c r="AI124" s="311">
        <v>18.032299999999999</v>
      </c>
      <c r="AJ124" s="311">
        <v>55.277299999999997</v>
      </c>
      <c r="AK124" s="311">
        <v>1.8372999999999999</v>
      </c>
      <c r="AL124" s="311">
        <v>3.6200000000000003E-2</v>
      </c>
      <c r="AM124" s="311">
        <v>0.5081</v>
      </c>
      <c r="AN124" s="311">
        <v>1.2895000000000001</v>
      </c>
      <c r="AO124" s="311">
        <v>0.50129999999999997</v>
      </c>
      <c r="AP124" s="311">
        <v>0.64649999999999996</v>
      </c>
      <c r="AQ124" s="311">
        <v>0.51349999999999996</v>
      </c>
      <c r="AR124" s="311">
        <v>0.4199</v>
      </c>
      <c r="AS124" s="311">
        <v>0.26100000000000001</v>
      </c>
      <c r="AT124" s="311">
        <v>8.3299999999999999E-2</v>
      </c>
      <c r="AU124" s="311">
        <v>-9.4700000000000006E-2</v>
      </c>
      <c r="AV124" s="311">
        <v>-5.1200000000000002E-2</v>
      </c>
      <c r="AW124" s="311">
        <v>0.63739999999999997</v>
      </c>
      <c r="AX124" s="311">
        <v>-0.27029999999999998</v>
      </c>
      <c r="AY124" s="311">
        <v>0.43659999999999999</v>
      </c>
      <c r="AZ124" s="311">
        <v>-5.1000000000000004E-3</v>
      </c>
      <c r="BA124" s="311">
        <v>0.01</v>
      </c>
      <c r="BB124" s="311">
        <v>0.01</v>
      </c>
      <c r="BC124" s="311">
        <v>0.01</v>
      </c>
      <c r="BD124" s="311">
        <v>256</v>
      </c>
      <c r="BE124" s="311">
        <v>175</v>
      </c>
      <c r="BF124" s="311">
        <v>299</v>
      </c>
      <c r="BG124" s="311">
        <v>263</v>
      </c>
      <c r="BH124" s="311">
        <v>193</v>
      </c>
      <c r="BI124" s="311">
        <v>1226</v>
      </c>
      <c r="BJ124" s="311">
        <v>1812</v>
      </c>
      <c r="BK124" s="311" t="s">
        <v>71</v>
      </c>
      <c r="BL124" s="311" t="s">
        <v>71</v>
      </c>
      <c r="BM124" s="311">
        <v>0</v>
      </c>
      <c r="BN124" s="311"/>
      <c r="BO124" s="311"/>
      <c r="BP124" s="311" t="s">
        <v>566</v>
      </c>
      <c r="BQ124" s="311"/>
      <c r="BR124" s="311">
        <v>6511</v>
      </c>
    </row>
    <row r="125" spans="1:70">
      <c r="A125" s="311" t="s">
        <v>567</v>
      </c>
      <c r="B125" s="311">
        <v>3707</v>
      </c>
      <c r="C125" s="311">
        <v>6613</v>
      </c>
      <c r="D125" s="312">
        <v>42803.048611111109</v>
      </c>
      <c r="E125" s="311" t="s">
        <v>568</v>
      </c>
      <c r="F125" s="311"/>
      <c r="G125" s="311"/>
      <c r="H125" s="311"/>
      <c r="I125" s="311" t="s">
        <v>95</v>
      </c>
      <c r="J125" s="311">
        <v>0.8</v>
      </c>
      <c r="K125" s="311">
        <v>1</v>
      </c>
      <c r="L125" s="311">
        <v>140</v>
      </c>
      <c r="M125" s="311">
        <v>6</v>
      </c>
      <c r="N125" s="311">
        <v>4587</v>
      </c>
      <c r="O125" s="311">
        <v>4.5998999999999999</v>
      </c>
      <c r="P125" s="311">
        <v>0.311</v>
      </c>
      <c r="Q125" s="311">
        <v>6.7599999999999993E-2</v>
      </c>
      <c r="R125" s="311">
        <v>33.044199999999996</v>
      </c>
      <c r="S125" s="311">
        <v>3.0116000000000001</v>
      </c>
      <c r="T125" s="311">
        <v>2.8117000000000001</v>
      </c>
      <c r="U125" s="311">
        <v>5.5199999999999999E-2</v>
      </c>
      <c r="V125" s="311">
        <v>0.35549999999999998</v>
      </c>
      <c r="W125" s="311">
        <v>0.113</v>
      </c>
      <c r="X125" s="311">
        <v>2.18E-2</v>
      </c>
      <c r="Y125" s="311">
        <v>0.1181</v>
      </c>
      <c r="Z125" s="311">
        <v>71.602099999999993</v>
      </c>
      <c r="AA125" s="311">
        <v>983.59410000000003</v>
      </c>
      <c r="AB125" s="311" t="s">
        <v>70</v>
      </c>
      <c r="AC125" s="311" t="s">
        <v>70</v>
      </c>
      <c r="AD125" s="311" t="s">
        <v>70</v>
      </c>
      <c r="AE125" s="311" t="s">
        <v>96</v>
      </c>
      <c r="AF125" s="311">
        <v>4.5179</v>
      </c>
      <c r="AG125" s="311">
        <v>0.2949</v>
      </c>
      <c r="AH125" s="311">
        <v>6.5299999999999997E-2</v>
      </c>
      <c r="AI125" s="311">
        <v>15.141999999999999</v>
      </c>
      <c r="AJ125" s="311">
        <v>51.3401</v>
      </c>
      <c r="AK125" s="311">
        <v>1.6758</v>
      </c>
      <c r="AL125" s="311">
        <v>3.9E-2</v>
      </c>
      <c r="AM125" s="311">
        <v>0.55779999999999996</v>
      </c>
      <c r="AN125" s="311">
        <v>1.2806999999999999</v>
      </c>
      <c r="AO125" s="311">
        <v>0.5413</v>
      </c>
      <c r="AP125" s="311">
        <v>0.69330000000000003</v>
      </c>
      <c r="AQ125" s="311">
        <v>0.58160000000000001</v>
      </c>
      <c r="AR125" s="311">
        <v>0.34639999999999999</v>
      </c>
      <c r="AS125" s="311">
        <v>-0.40760000000000002</v>
      </c>
      <c r="AT125" s="311">
        <v>8.2799999999999999E-2</v>
      </c>
      <c r="AU125" s="311">
        <v>-0.1341</v>
      </c>
      <c r="AV125" s="311">
        <v>2.41E-2</v>
      </c>
      <c r="AW125" s="311">
        <v>0.67969999999999997</v>
      </c>
      <c r="AX125" s="311">
        <v>-0.4325</v>
      </c>
      <c r="AY125" s="311">
        <v>-0.3821</v>
      </c>
      <c r="AZ125" s="311">
        <v>-7.1800000000000003E-2</v>
      </c>
      <c r="BA125" s="311">
        <v>0.01</v>
      </c>
      <c r="BB125" s="311">
        <v>0.01</v>
      </c>
      <c r="BC125" s="311">
        <v>0.01</v>
      </c>
      <c r="BD125" s="311">
        <v>207</v>
      </c>
      <c r="BE125" s="311">
        <v>192</v>
      </c>
      <c r="BF125" s="311">
        <v>299</v>
      </c>
      <c r="BG125" s="311">
        <v>141</v>
      </c>
      <c r="BH125" s="311">
        <v>229</v>
      </c>
      <c r="BI125" s="311">
        <v>1187</v>
      </c>
      <c r="BJ125" s="311">
        <v>1812</v>
      </c>
      <c r="BK125" s="311" t="s">
        <v>71</v>
      </c>
      <c r="BL125" s="311" t="s">
        <v>71</v>
      </c>
      <c r="BM125" s="311">
        <v>0</v>
      </c>
      <c r="BN125" s="311"/>
      <c r="BO125" s="311"/>
      <c r="BP125" s="311" t="s">
        <v>571</v>
      </c>
      <c r="BQ125" s="311"/>
      <c r="BR125" s="311">
        <v>6511</v>
      </c>
    </row>
    <row r="126" spans="1:70">
      <c r="A126" s="311" t="s">
        <v>572</v>
      </c>
      <c r="B126" s="311">
        <v>3708</v>
      </c>
      <c r="C126" s="311">
        <v>6614</v>
      </c>
      <c r="D126" s="312">
        <v>42803.048611111109</v>
      </c>
      <c r="E126" s="311" t="s">
        <v>568</v>
      </c>
      <c r="F126" s="311"/>
      <c r="G126" s="311"/>
      <c r="H126" s="311"/>
      <c r="I126" s="311" t="s">
        <v>95</v>
      </c>
      <c r="J126" s="311">
        <v>0.8</v>
      </c>
      <c r="K126" s="311">
        <v>1</v>
      </c>
      <c r="L126" s="311">
        <v>140</v>
      </c>
      <c r="M126" s="311">
        <v>6</v>
      </c>
      <c r="N126" s="311">
        <v>4587</v>
      </c>
      <c r="O126" s="311">
        <v>4.9096000000000002</v>
      </c>
      <c r="P126" s="311">
        <v>0.2747</v>
      </c>
      <c r="Q126" s="311">
        <v>5.6000000000000001E-2</v>
      </c>
      <c r="R126" s="311">
        <v>36.662599999999998</v>
      </c>
      <c r="S126" s="311">
        <v>3.3788</v>
      </c>
      <c r="T126" s="311">
        <v>2.5224000000000002</v>
      </c>
      <c r="U126" s="311">
        <v>5.5599999999999997E-2</v>
      </c>
      <c r="V126" s="311">
        <v>0.39739999999999998</v>
      </c>
      <c r="W126" s="311">
        <v>0.1216</v>
      </c>
      <c r="X126" s="311">
        <v>2.5000000000000001E-2</v>
      </c>
      <c r="Y126" s="311">
        <v>0.12139999999999999</v>
      </c>
      <c r="Z126" s="311">
        <v>64.623699999999999</v>
      </c>
      <c r="AA126" s="311">
        <v>1008.361</v>
      </c>
      <c r="AB126" s="311" t="s">
        <v>70</v>
      </c>
      <c r="AC126" s="311" t="s">
        <v>70</v>
      </c>
      <c r="AD126" s="311" t="s">
        <v>70</v>
      </c>
      <c r="AE126" s="311" t="s">
        <v>96</v>
      </c>
      <c r="AF126" s="311">
        <v>4.8289</v>
      </c>
      <c r="AG126" s="311">
        <v>0.25640000000000002</v>
      </c>
      <c r="AH126" s="311">
        <v>5.3100000000000001E-2</v>
      </c>
      <c r="AI126" s="311">
        <v>13.7981</v>
      </c>
      <c r="AJ126" s="311">
        <v>53.811700000000002</v>
      </c>
      <c r="AK126" s="311">
        <v>1.4287000000000001</v>
      </c>
      <c r="AL126" s="311">
        <v>3.7199999999999997E-2</v>
      </c>
      <c r="AM126" s="311">
        <v>0.66279999999999994</v>
      </c>
      <c r="AN126" s="311">
        <v>1.1708000000000001</v>
      </c>
      <c r="AO126" s="311">
        <v>0.65800000000000003</v>
      </c>
      <c r="AP126" s="311">
        <v>0.77039999999999997</v>
      </c>
      <c r="AQ126" s="311">
        <v>0.6845</v>
      </c>
      <c r="AR126" s="311">
        <v>0.52880000000000005</v>
      </c>
      <c r="AS126" s="311">
        <v>-0.3911</v>
      </c>
      <c r="AT126" s="311">
        <v>1.95E-2</v>
      </c>
      <c r="AU126" s="311">
        <v>-2.47E-2</v>
      </c>
      <c r="AV126" s="311">
        <v>5.0000000000000001E-3</v>
      </c>
      <c r="AW126" s="311">
        <v>0.77</v>
      </c>
      <c r="AX126" s="311">
        <v>-0.40679999999999999</v>
      </c>
      <c r="AY126" s="311">
        <v>-0.55049999999999999</v>
      </c>
      <c r="AZ126" s="311">
        <v>-9.4999999999999998E-3</v>
      </c>
      <c r="BA126" s="311">
        <v>0.01</v>
      </c>
      <c r="BB126" s="311">
        <v>0.01</v>
      </c>
      <c r="BC126" s="311">
        <v>0.01</v>
      </c>
      <c r="BD126" s="311">
        <v>245</v>
      </c>
      <c r="BE126" s="311">
        <v>170</v>
      </c>
      <c r="BF126" s="311">
        <v>299</v>
      </c>
      <c r="BG126" s="311">
        <v>226</v>
      </c>
      <c r="BH126" s="311">
        <v>227</v>
      </c>
      <c r="BI126" s="311">
        <v>1184</v>
      </c>
      <c r="BJ126" s="311">
        <v>1812</v>
      </c>
      <c r="BK126" s="311" t="s">
        <v>71</v>
      </c>
      <c r="BL126" s="311" t="s">
        <v>71</v>
      </c>
      <c r="BM126" s="311">
        <v>0</v>
      </c>
      <c r="BN126" s="311"/>
      <c r="BO126" s="311"/>
      <c r="BP126" s="311" t="s">
        <v>573</v>
      </c>
      <c r="BQ126" s="311"/>
      <c r="BR126" s="311">
        <v>6511</v>
      </c>
    </row>
    <row r="127" spans="1:70">
      <c r="A127" s="311" t="s">
        <v>574</v>
      </c>
      <c r="B127" s="311">
        <v>3709</v>
      </c>
      <c r="C127" s="311">
        <v>6615</v>
      </c>
      <c r="D127" s="312">
        <v>42803.048611111109</v>
      </c>
      <c r="E127" s="311" t="s">
        <v>568</v>
      </c>
      <c r="F127" s="311"/>
      <c r="G127" s="311"/>
      <c r="H127" s="311"/>
      <c r="I127" s="311" t="s">
        <v>95</v>
      </c>
      <c r="J127" s="311">
        <v>0.8</v>
      </c>
      <c r="K127" s="311">
        <v>1</v>
      </c>
      <c r="L127" s="311">
        <v>140</v>
      </c>
      <c r="M127" s="311">
        <v>6</v>
      </c>
      <c r="N127" s="311">
        <v>4587</v>
      </c>
      <c r="O127" s="311">
        <v>4.6136999999999997</v>
      </c>
      <c r="P127" s="311">
        <v>0.31580000000000003</v>
      </c>
      <c r="Q127" s="311">
        <v>6.8400000000000002E-2</v>
      </c>
      <c r="R127" s="311">
        <v>53.535699999999999</v>
      </c>
      <c r="S127" s="311">
        <v>3.0800999999999998</v>
      </c>
      <c r="T127" s="311">
        <v>3.0116999999999998</v>
      </c>
      <c r="U127" s="311">
        <v>5.1799999999999999E-2</v>
      </c>
      <c r="V127" s="311">
        <v>0.3306</v>
      </c>
      <c r="W127" s="311">
        <v>9.3700000000000006E-2</v>
      </c>
      <c r="X127" s="311">
        <v>2.07E-2</v>
      </c>
      <c r="Y127" s="311">
        <v>9.2700000000000005E-2</v>
      </c>
      <c r="Z127" s="311">
        <v>76.8018</v>
      </c>
      <c r="AA127" s="311">
        <v>1006.582</v>
      </c>
      <c r="AB127" s="311" t="s">
        <v>70</v>
      </c>
      <c r="AC127" s="311" t="s">
        <v>70</v>
      </c>
      <c r="AD127" s="311" t="s">
        <v>70</v>
      </c>
      <c r="AE127" s="311" t="s">
        <v>96</v>
      </c>
      <c r="AF127" s="311">
        <v>4.5339999999999998</v>
      </c>
      <c r="AG127" s="311">
        <v>0.2974</v>
      </c>
      <c r="AH127" s="311">
        <v>6.5600000000000006E-2</v>
      </c>
      <c r="AI127" s="311">
        <v>16.398800000000001</v>
      </c>
      <c r="AJ127" s="311">
        <v>55.1342</v>
      </c>
      <c r="AK127" s="311">
        <v>1.8084</v>
      </c>
      <c r="AL127" s="311">
        <v>3.6299999999999999E-2</v>
      </c>
      <c r="AM127" s="311">
        <v>0.51670000000000005</v>
      </c>
      <c r="AN127" s="311">
        <v>1.2965</v>
      </c>
      <c r="AO127" s="311">
        <v>0.50880000000000003</v>
      </c>
      <c r="AP127" s="311">
        <v>0.65969999999999995</v>
      </c>
      <c r="AQ127" s="311">
        <v>0.52059999999999995</v>
      </c>
      <c r="AR127" s="311">
        <v>-0.16589999999999999</v>
      </c>
      <c r="AS127" s="311">
        <v>-0.47870000000000001</v>
      </c>
      <c r="AT127" s="311">
        <v>-4.7199999999999999E-2</v>
      </c>
      <c r="AU127" s="311">
        <v>4.3299999999999998E-2</v>
      </c>
      <c r="AV127" s="311">
        <v>-7.9500000000000001E-2</v>
      </c>
      <c r="AW127" s="311">
        <v>0.65349999999999997</v>
      </c>
      <c r="AX127" s="311">
        <v>0.4909</v>
      </c>
      <c r="AY127" s="311">
        <v>-0.1651</v>
      </c>
      <c r="AZ127" s="311">
        <v>-5.2499999999999998E-2</v>
      </c>
      <c r="BA127" s="311">
        <v>0.01</v>
      </c>
      <c r="BB127" s="311">
        <v>0.01</v>
      </c>
      <c r="BC127" s="311">
        <v>0.01</v>
      </c>
      <c r="BD127" s="311">
        <v>242</v>
      </c>
      <c r="BE127" s="311">
        <v>170</v>
      </c>
      <c r="BF127" s="311">
        <v>299</v>
      </c>
      <c r="BG127" s="311">
        <v>192</v>
      </c>
      <c r="BH127" s="311">
        <v>158</v>
      </c>
      <c r="BI127" s="311">
        <v>1174</v>
      </c>
      <c r="BJ127" s="311">
        <v>1812</v>
      </c>
      <c r="BK127" s="311" t="s">
        <v>71</v>
      </c>
      <c r="BL127" s="311" t="s">
        <v>71</v>
      </c>
      <c r="BM127" s="311">
        <v>0</v>
      </c>
      <c r="BN127" s="311"/>
      <c r="BO127" s="311"/>
      <c r="BP127" s="311" t="s">
        <v>575</v>
      </c>
      <c r="BQ127" s="311"/>
      <c r="BR127" s="311">
        <v>6511</v>
      </c>
    </row>
    <row r="128" spans="1:70">
      <c r="A128" s="311" t="s">
        <v>576</v>
      </c>
      <c r="B128" s="311">
        <v>3710</v>
      </c>
      <c r="C128" s="311">
        <v>6616</v>
      </c>
      <c r="D128" s="312">
        <v>42803.048611111109</v>
      </c>
      <c r="E128" s="311" t="s">
        <v>568</v>
      </c>
      <c r="F128" s="311"/>
      <c r="G128" s="311"/>
      <c r="H128" s="311"/>
      <c r="I128" s="311" t="s">
        <v>95</v>
      </c>
      <c r="J128" s="311">
        <v>0.8</v>
      </c>
      <c r="K128" s="311">
        <v>1</v>
      </c>
      <c r="L128" s="311">
        <v>140</v>
      </c>
      <c r="M128" s="311">
        <v>6</v>
      </c>
      <c r="N128" s="311">
        <v>4587</v>
      </c>
      <c r="O128" s="311">
        <v>4.8544</v>
      </c>
      <c r="P128" s="311">
        <v>0.25769999999999998</v>
      </c>
      <c r="Q128" s="311">
        <v>5.3100000000000001E-2</v>
      </c>
      <c r="R128" s="311">
        <v>38.161099999999998</v>
      </c>
      <c r="S128" s="311">
        <v>3.4028999999999998</v>
      </c>
      <c r="T128" s="311">
        <v>2.7528999999999999</v>
      </c>
      <c r="U128" s="311">
        <v>5.0200000000000002E-2</v>
      </c>
      <c r="V128" s="311">
        <v>0.36070000000000002</v>
      </c>
      <c r="W128" s="311">
        <v>0.1273</v>
      </c>
      <c r="X128" s="311">
        <v>2.2599999999999999E-2</v>
      </c>
      <c r="Y128" s="311">
        <v>0.12690000000000001</v>
      </c>
      <c r="Z128" s="311">
        <v>58.329300000000003</v>
      </c>
      <c r="AA128" s="311">
        <v>1000.2877</v>
      </c>
      <c r="AB128" s="311" t="s">
        <v>70</v>
      </c>
      <c r="AC128" s="311" t="s">
        <v>70</v>
      </c>
      <c r="AD128" s="311" t="s">
        <v>70</v>
      </c>
      <c r="AE128" s="311" t="s">
        <v>96</v>
      </c>
      <c r="AF128" s="311">
        <v>4.7746000000000004</v>
      </c>
      <c r="AG128" s="311">
        <v>0.23810000000000001</v>
      </c>
      <c r="AH128" s="311">
        <v>4.99E-2</v>
      </c>
      <c r="AI128" s="311">
        <v>14.1496</v>
      </c>
      <c r="AJ128" s="311">
        <v>59.432400000000001</v>
      </c>
      <c r="AK128" s="311">
        <v>1.4818</v>
      </c>
      <c r="AL128" s="311">
        <v>3.3700000000000001E-2</v>
      </c>
      <c r="AM128" s="311">
        <v>0.64119999999999999</v>
      </c>
      <c r="AN128" s="311">
        <v>1.2246999999999999</v>
      </c>
      <c r="AO128" s="311">
        <v>0.62709999999999999</v>
      </c>
      <c r="AP128" s="311">
        <v>0.76800000000000002</v>
      </c>
      <c r="AQ128" s="311">
        <v>0.65069999999999995</v>
      </c>
      <c r="AR128" s="311">
        <v>0.49080000000000001</v>
      </c>
      <c r="AS128" s="311">
        <v>-0.3896</v>
      </c>
      <c r="AT128" s="311">
        <v>-2.4799999999999999E-2</v>
      </c>
      <c r="AU128" s="311">
        <v>6.8400000000000002E-2</v>
      </c>
      <c r="AV128" s="311">
        <v>3.7499999999999999E-2</v>
      </c>
      <c r="AW128" s="311">
        <v>0.76400000000000001</v>
      </c>
      <c r="AX128" s="311">
        <v>-0.40100000000000002</v>
      </c>
      <c r="AY128" s="311">
        <v>-0.50880000000000003</v>
      </c>
      <c r="AZ128" s="311">
        <v>6.0900000000000003E-2</v>
      </c>
      <c r="BA128" s="311">
        <v>0.01</v>
      </c>
      <c r="BB128" s="311">
        <v>0.01</v>
      </c>
      <c r="BC128" s="311">
        <v>0.01</v>
      </c>
      <c r="BD128" s="311">
        <v>214</v>
      </c>
      <c r="BE128" s="311">
        <v>196</v>
      </c>
      <c r="BF128" s="311">
        <v>299</v>
      </c>
      <c r="BG128" s="311">
        <v>293</v>
      </c>
      <c r="BH128" s="311">
        <v>361</v>
      </c>
      <c r="BI128" s="311">
        <v>1189</v>
      </c>
      <c r="BJ128" s="311">
        <v>1812</v>
      </c>
      <c r="BK128" s="311" t="s">
        <v>71</v>
      </c>
      <c r="BL128" s="311" t="s">
        <v>71</v>
      </c>
      <c r="BM128" s="311">
        <v>0</v>
      </c>
      <c r="BN128" s="311"/>
      <c r="BO128" s="311"/>
      <c r="BP128" s="311" t="s">
        <v>577</v>
      </c>
      <c r="BQ128" s="311"/>
      <c r="BR128" s="311">
        <v>6511</v>
      </c>
    </row>
    <row r="129" spans="1:70">
      <c r="A129" s="311" t="s">
        <v>578</v>
      </c>
      <c r="B129" s="311">
        <v>3711</v>
      </c>
      <c r="C129" s="311">
        <v>6617</v>
      </c>
      <c r="D129" s="312">
        <v>42803.048611111109</v>
      </c>
      <c r="E129" s="311" t="s">
        <v>568</v>
      </c>
      <c r="F129" s="311"/>
      <c r="G129" s="311"/>
      <c r="H129" s="311"/>
      <c r="I129" s="311" t="s">
        <v>95</v>
      </c>
      <c r="J129" s="311">
        <v>0.8</v>
      </c>
      <c r="K129" s="311">
        <v>1</v>
      </c>
      <c r="L129" s="311">
        <v>140</v>
      </c>
      <c r="M129" s="311">
        <v>6</v>
      </c>
      <c r="N129" s="311">
        <v>4587</v>
      </c>
      <c r="O129" s="311">
        <v>4.7065000000000001</v>
      </c>
      <c r="P129" s="311">
        <v>0.32079999999999997</v>
      </c>
      <c r="Q129" s="311">
        <v>6.8199999999999997E-2</v>
      </c>
      <c r="R129" s="311">
        <v>49.293999999999997</v>
      </c>
      <c r="S129" s="311">
        <v>3.2402000000000002</v>
      </c>
      <c r="T129" s="311">
        <v>2.8424999999999998</v>
      </c>
      <c r="U129" s="311">
        <v>5.5800000000000002E-2</v>
      </c>
      <c r="V129" s="311">
        <v>0.34960000000000002</v>
      </c>
      <c r="W129" s="311">
        <v>0.1206</v>
      </c>
      <c r="X129" s="311">
        <v>2.5000000000000001E-2</v>
      </c>
      <c r="Y129" s="311">
        <v>0.12139999999999999</v>
      </c>
      <c r="Z129" s="311">
        <v>74.065200000000004</v>
      </c>
      <c r="AA129" s="311">
        <v>1013.2868999999999</v>
      </c>
      <c r="AB129" s="311" t="s">
        <v>70</v>
      </c>
      <c r="AC129" s="311" t="s">
        <v>70</v>
      </c>
      <c r="AD129" s="311" t="s">
        <v>70</v>
      </c>
      <c r="AE129" s="311" t="s">
        <v>96</v>
      </c>
      <c r="AF129" s="311">
        <v>4.6280000000000001</v>
      </c>
      <c r="AG129" s="311">
        <v>0.30170000000000002</v>
      </c>
      <c r="AH129" s="311">
        <v>6.5199999999999994E-2</v>
      </c>
      <c r="AI129" s="311">
        <v>16.4251</v>
      </c>
      <c r="AJ129" s="311">
        <v>54.4373</v>
      </c>
      <c r="AK129" s="311">
        <v>1.7745</v>
      </c>
      <c r="AL129" s="311">
        <v>3.6700000000000003E-2</v>
      </c>
      <c r="AM129" s="311">
        <v>0.52680000000000005</v>
      </c>
      <c r="AN129" s="311">
        <v>1.3311999999999999</v>
      </c>
      <c r="AO129" s="311">
        <v>0.50439999999999996</v>
      </c>
      <c r="AP129" s="311">
        <v>0.67149999999999999</v>
      </c>
      <c r="AQ129" s="311">
        <v>0.54700000000000004</v>
      </c>
      <c r="AR129" s="311">
        <v>-0.1116</v>
      </c>
      <c r="AS129" s="311">
        <v>-0.48780000000000001</v>
      </c>
      <c r="AT129" s="311">
        <v>6.3600000000000004E-2</v>
      </c>
      <c r="AU129" s="311">
        <v>5.28E-2</v>
      </c>
      <c r="AV129" s="311">
        <v>7.4700000000000003E-2</v>
      </c>
      <c r="AW129" s="311">
        <v>0.66520000000000001</v>
      </c>
      <c r="AX129" s="311">
        <v>-0.53169999999999995</v>
      </c>
      <c r="AY129" s="311">
        <v>0.12529999999999999</v>
      </c>
      <c r="AZ129" s="311">
        <v>2.81E-2</v>
      </c>
      <c r="BA129" s="311">
        <v>0.01</v>
      </c>
      <c r="BB129" s="311">
        <v>0.01</v>
      </c>
      <c r="BC129" s="311">
        <v>0.01</v>
      </c>
      <c r="BD129" s="311">
        <v>199</v>
      </c>
      <c r="BE129" s="311">
        <v>211</v>
      </c>
      <c r="BF129" s="311">
        <v>299</v>
      </c>
      <c r="BG129" s="311">
        <v>151</v>
      </c>
      <c r="BH129" s="311">
        <v>264</v>
      </c>
      <c r="BI129" s="311">
        <v>1191</v>
      </c>
      <c r="BJ129" s="311">
        <v>1812</v>
      </c>
      <c r="BK129" s="311" t="s">
        <v>71</v>
      </c>
      <c r="BL129" s="311" t="s">
        <v>71</v>
      </c>
      <c r="BM129" s="311">
        <v>0</v>
      </c>
      <c r="BN129" s="311"/>
      <c r="BO129" s="311"/>
      <c r="BP129" s="311" t="s">
        <v>579</v>
      </c>
      <c r="BQ129" s="311"/>
      <c r="BR129" s="311">
        <v>6511</v>
      </c>
    </row>
    <row r="135" spans="1:70">
      <c r="A135" s="94" t="s">
        <v>890</v>
      </c>
      <c r="B135" s="94">
        <v>3781</v>
      </c>
      <c r="C135" s="94">
        <v>6807</v>
      </c>
      <c r="D135" s="339">
        <v>42851.526388888888</v>
      </c>
      <c r="E135" s="94" t="s">
        <v>891</v>
      </c>
      <c r="I135" s="94" t="s">
        <v>95</v>
      </c>
      <c r="J135" s="94">
        <v>0.8</v>
      </c>
      <c r="K135" s="94">
        <v>1</v>
      </c>
      <c r="L135" s="94">
        <v>140</v>
      </c>
      <c r="M135" s="94">
        <v>6</v>
      </c>
      <c r="N135" s="94">
        <v>4587</v>
      </c>
      <c r="O135" s="94">
        <v>3.7913000000000001</v>
      </c>
      <c r="P135" s="94">
        <v>0.12759999999999999</v>
      </c>
      <c r="Q135" s="94">
        <v>3.3599999999999998E-2</v>
      </c>
      <c r="R135" s="94">
        <v>25.189299999999999</v>
      </c>
      <c r="S135" s="94">
        <v>3.3028</v>
      </c>
      <c r="T135" s="94">
        <v>2.6682999999999999</v>
      </c>
      <c r="U135" s="94">
        <v>0.04</v>
      </c>
      <c r="V135" s="94">
        <v>0.37240000000000001</v>
      </c>
      <c r="W135" s="94">
        <v>0.1234</v>
      </c>
      <c r="X135" s="94">
        <v>1.61E-2</v>
      </c>
      <c r="Y135" s="94">
        <v>0.1178</v>
      </c>
      <c r="Z135" s="94">
        <v>34.109900000000003</v>
      </c>
      <c r="AA135" s="94">
        <v>923.93489999999997</v>
      </c>
      <c r="AB135" s="94" t="s">
        <v>70</v>
      </c>
      <c r="AC135" s="94" t="s">
        <v>70</v>
      </c>
      <c r="AD135" s="94" t="s">
        <v>70</v>
      </c>
      <c r="AE135" s="94" t="s">
        <v>96</v>
      </c>
      <c r="AF135" s="94">
        <v>3.7277999999999998</v>
      </c>
      <c r="AG135" s="94">
        <v>0.1153</v>
      </c>
      <c r="AH135" s="94">
        <v>3.09E-2</v>
      </c>
      <c r="AI135" s="94">
        <v>8.0908999999999995</v>
      </c>
      <c r="AJ135" s="94">
        <v>70.188900000000004</v>
      </c>
      <c r="AK135" s="94">
        <v>1.0851999999999999</v>
      </c>
      <c r="AL135" s="94">
        <v>2.8500000000000001E-2</v>
      </c>
      <c r="AM135" s="94">
        <v>0.89300000000000002</v>
      </c>
      <c r="AN135" s="94">
        <v>1.3512999999999999</v>
      </c>
      <c r="AO135" s="94">
        <v>0.80179999999999996</v>
      </c>
      <c r="AP135" s="94">
        <v>1.0834999999999999</v>
      </c>
      <c r="AQ135" s="94">
        <v>0.93579999999999997</v>
      </c>
      <c r="AR135" s="94">
        <v>0.2918</v>
      </c>
      <c r="AS135" s="94">
        <v>-0.74680000000000002</v>
      </c>
      <c r="AT135" s="94">
        <v>-4.4000000000000003E-3</v>
      </c>
      <c r="AU135" s="94">
        <v>9.9000000000000008E-3</v>
      </c>
      <c r="AV135" s="94">
        <v>-2.5999999999999999E-3</v>
      </c>
      <c r="AW135" s="94">
        <v>1.0833999999999999</v>
      </c>
      <c r="AX135" s="94">
        <v>-0.87160000000000004</v>
      </c>
      <c r="AY135" s="94">
        <v>-0.34060000000000001</v>
      </c>
      <c r="AZ135" s="94">
        <v>7.1000000000000004E-3</v>
      </c>
      <c r="BA135" s="94">
        <v>0.01</v>
      </c>
      <c r="BB135" s="94">
        <v>0.01</v>
      </c>
      <c r="BC135" s="94">
        <v>0.01</v>
      </c>
      <c r="BD135" s="94">
        <v>202</v>
      </c>
      <c r="BE135" s="94">
        <v>154</v>
      </c>
      <c r="BF135" s="94">
        <v>299</v>
      </c>
      <c r="BG135" s="94">
        <v>280</v>
      </c>
      <c r="BH135" s="94">
        <v>280</v>
      </c>
      <c r="BI135" s="94">
        <v>1177</v>
      </c>
      <c r="BJ135" s="94">
        <v>1765</v>
      </c>
      <c r="BK135" s="94" t="s">
        <v>71</v>
      </c>
      <c r="BM135" s="94">
        <v>0</v>
      </c>
      <c r="BP135" s="94" t="s">
        <v>894</v>
      </c>
      <c r="BR135" s="94">
        <v>6511</v>
      </c>
    </row>
    <row r="136" spans="1:70">
      <c r="A136" s="94" t="s">
        <v>895</v>
      </c>
      <c r="B136" s="94">
        <v>3782</v>
      </c>
      <c r="C136" s="94">
        <v>6808</v>
      </c>
      <c r="D136" s="339">
        <v>42851.526388888888</v>
      </c>
      <c r="E136" s="94" t="s">
        <v>891</v>
      </c>
      <c r="I136" s="94" t="s">
        <v>95</v>
      </c>
      <c r="J136" s="94">
        <v>0.8</v>
      </c>
      <c r="K136" s="94">
        <v>1</v>
      </c>
      <c r="L136" s="94">
        <v>140</v>
      </c>
      <c r="M136" s="94">
        <v>6</v>
      </c>
      <c r="N136" s="94">
        <v>4587</v>
      </c>
      <c r="O136" s="94">
        <v>3.7097000000000002</v>
      </c>
      <c r="P136" s="94">
        <v>0.1467</v>
      </c>
      <c r="Q136" s="94">
        <v>3.95E-2</v>
      </c>
      <c r="R136" s="94">
        <v>30.258600000000001</v>
      </c>
      <c r="S136" s="94">
        <v>3.2688000000000001</v>
      </c>
      <c r="T136" s="94">
        <v>2.7014</v>
      </c>
      <c r="U136" s="94">
        <v>4.1599999999999998E-2</v>
      </c>
      <c r="V136" s="94">
        <v>0.37169999999999997</v>
      </c>
      <c r="W136" s="94">
        <v>0.13500000000000001</v>
      </c>
      <c r="X136" s="94">
        <v>1.8100000000000002E-2</v>
      </c>
      <c r="Y136" s="94">
        <v>0.13639999999999999</v>
      </c>
      <c r="Z136" s="94">
        <v>41.772599999999997</v>
      </c>
      <c r="AA136" s="94">
        <v>923.66129999999998</v>
      </c>
      <c r="AB136" s="94" t="s">
        <v>70</v>
      </c>
      <c r="AC136" s="94" t="s">
        <v>70</v>
      </c>
      <c r="AD136" s="94" t="s">
        <v>70</v>
      </c>
      <c r="AE136" s="94" t="s">
        <v>96</v>
      </c>
      <c r="AF136" s="94">
        <v>3.6484000000000001</v>
      </c>
      <c r="AG136" s="94">
        <v>0.13389999999999999</v>
      </c>
      <c r="AH136" s="94">
        <v>3.6700000000000003E-2</v>
      </c>
      <c r="AI136" s="94">
        <v>9.1362000000000005</v>
      </c>
      <c r="AJ136" s="94">
        <v>68.221299999999999</v>
      </c>
      <c r="AK136" s="94">
        <v>1.2521</v>
      </c>
      <c r="AL136" s="94">
        <v>2.93E-2</v>
      </c>
      <c r="AM136" s="94">
        <v>0.76939999999999997</v>
      </c>
      <c r="AN136" s="94">
        <v>1.2344999999999999</v>
      </c>
      <c r="AO136" s="94">
        <v>0.74219999999999997</v>
      </c>
      <c r="AP136" s="94">
        <v>0.9163</v>
      </c>
      <c r="AQ136" s="94">
        <v>0.76529999999999998</v>
      </c>
      <c r="AR136" s="94">
        <v>0.41089999999999999</v>
      </c>
      <c r="AS136" s="94">
        <v>-0.61560000000000004</v>
      </c>
      <c r="AT136" s="94">
        <v>-5.6099999999999997E-2</v>
      </c>
      <c r="AU136" s="94">
        <v>0.16339999999999999</v>
      </c>
      <c r="AV136" s="94">
        <v>2.69E-2</v>
      </c>
      <c r="AW136" s="94">
        <v>0.9012</v>
      </c>
      <c r="AX136" s="94">
        <v>-0.62239999999999995</v>
      </c>
      <c r="AY136" s="94">
        <v>-0.42720000000000002</v>
      </c>
      <c r="AZ136" s="94">
        <v>0.12559999999999999</v>
      </c>
      <c r="BA136" s="94">
        <v>0.01</v>
      </c>
      <c r="BB136" s="94">
        <v>0.01</v>
      </c>
      <c r="BC136" s="94">
        <v>0.01</v>
      </c>
      <c r="BD136" s="94">
        <v>212</v>
      </c>
      <c r="BE136" s="94">
        <v>169</v>
      </c>
      <c r="BF136" s="94">
        <v>299</v>
      </c>
      <c r="BG136" s="94">
        <v>201</v>
      </c>
      <c r="BH136" s="94">
        <v>246</v>
      </c>
      <c r="BI136" s="94">
        <v>1179</v>
      </c>
      <c r="BJ136" s="94">
        <v>1765</v>
      </c>
      <c r="BK136" s="94" t="s">
        <v>71</v>
      </c>
      <c r="BM136" s="94">
        <v>0</v>
      </c>
      <c r="BP136" s="94" t="s">
        <v>898</v>
      </c>
      <c r="BR136" s="94">
        <v>6511</v>
      </c>
    </row>
    <row r="137" spans="1:70">
      <c r="A137" s="94" t="s">
        <v>899</v>
      </c>
      <c r="B137" s="94">
        <v>3783</v>
      </c>
      <c r="C137" s="94">
        <v>6809</v>
      </c>
      <c r="D137" s="339">
        <v>42851.526388888888</v>
      </c>
      <c r="E137" s="94" t="s">
        <v>891</v>
      </c>
      <c r="I137" s="94" t="s">
        <v>95</v>
      </c>
      <c r="J137" s="94">
        <v>0.8</v>
      </c>
      <c r="K137" s="94">
        <v>1</v>
      </c>
      <c r="L137" s="94">
        <v>140</v>
      </c>
      <c r="M137" s="94">
        <v>6</v>
      </c>
      <c r="N137" s="94">
        <v>4587</v>
      </c>
      <c r="O137" s="94">
        <v>3.4767999999999999</v>
      </c>
      <c r="P137" s="94">
        <v>9.4299999999999995E-2</v>
      </c>
      <c r="Q137" s="94">
        <v>2.7099999999999999E-2</v>
      </c>
      <c r="R137" s="94">
        <v>13.5901</v>
      </c>
      <c r="S137" s="94">
        <v>3.6745999999999999</v>
      </c>
      <c r="T137" s="94">
        <v>2.5299999999999998</v>
      </c>
      <c r="U137" s="94">
        <v>4.1799999999999997E-2</v>
      </c>
      <c r="V137" s="94">
        <v>0.3972</v>
      </c>
      <c r="W137" s="94">
        <v>0.1186</v>
      </c>
      <c r="X137" s="94">
        <v>1.7899999999999999E-2</v>
      </c>
      <c r="Y137" s="94">
        <v>0.1157</v>
      </c>
      <c r="Z137" s="94">
        <v>29.5944</v>
      </c>
      <c r="AA137" s="94">
        <v>958.28</v>
      </c>
      <c r="AB137" s="94" t="s">
        <v>70</v>
      </c>
      <c r="AC137" s="94" t="s">
        <v>70</v>
      </c>
      <c r="AD137" s="94" t="s">
        <v>70</v>
      </c>
      <c r="AE137" s="94" t="s">
        <v>96</v>
      </c>
      <c r="AF137" s="94">
        <v>3.4161999999999999</v>
      </c>
      <c r="AG137" s="94">
        <v>8.3799999999999999E-2</v>
      </c>
      <c r="AH137" s="94">
        <v>2.4500000000000001E-2</v>
      </c>
      <c r="AI137" s="94">
        <v>5.8094999999999999</v>
      </c>
      <c r="AJ137" s="94">
        <v>69.307500000000005</v>
      </c>
      <c r="AK137" s="94">
        <v>0.85029999999999994</v>
      </c>
      <c r="AL137" s="94">
        <v>2.8899999999999999E-2</v>
      </c>
      <c r="AM137" s="94">
        <v>1.1472</v>
      </c>
      <c r="AN137" s="94">
        <v>1.1349</v>
      </c>
      <c r="AO137" s="94">
        <v>1.1087</v>
      </c>
      <c r="AP137" s="94">
        <v>1.2583</v>
      </c>
      <c r="AQ137" s="94">
        <v>1.1748000000000001</v>
      </c>
      <c r="AR137" s="94">
        <v>-0.11940000000000001</v>
      </c>
      <c r="AS137" s="94">
        <v>-1.0988</v>
      </c>
      <c r="AT137" s="94">
        <v>8.7300000000000003E-2</v>
      </c>
      <c r="AU137" s="94">
        <v>-0.36969999999999997</v>
      </c>
      <c r="AV137" s="94">
        <v>0.1351</v>
      </c>
      <c r="AW137" s="94">
        <v>1.1952</v>
      </c>
      <c r="AX137" s="94">
        <v>-1.1157999999999999</v>
      </c>
      <c r="AY137" s="94">
        <v>9.2899999999999996E-2</v>
      </c>
      <c r="AZ137" s="94">
        <v>-0.35570000000000002</v>
      </c>
      <c r="BA137" s="94">
        <v>0.01</v>
      </c>
      <c r="BB137" s="94">
        <v>0.01</v>
      </c>
      <c r="BC137" s="94">
        <v>0.01</v>
      </c>
      <c r="BD137" s="94">
        <v>186</v>
      </c>
      <c r="BE137" s="94">
        <v>182</v>
      </c>
      <c r="BF137" s="94">
        <v>299</v>
      </c>
      <c r="BG137" s="94">
        <v>337</v>
      </c>
      <c r="BH137" s="94">
        <v>140</v>
      </c>
      <c r="BI137" s="94">
        <v>1185</v>
      </c>
      <c r="BJ137" s="94">
        <v>1765</v>
      </c>
      <c r="BK137" s="94" t="s">
        <v>71</v>
      </c>
      <c r="BM137" s="94">
        <v>0</v>
      </c>
      <c r="BP137" s="94" t="s">
        <v>902</v>
      </c>
      <c r="BR137" s="94">
        <v>6511</v>
      </c>
    </row>
    <row r="138" spans="1:70">
      <c r="A138" s="94" t="s">
        <v>903</v>
      </c>
      <c r="B138" s="94">
        <v>3784</v>
      </c>
      <c r="C138" s="94">
        <v>6810</v>
      </c>
      <c r="D138" s="339">
        <v>42851.526388888888</v>
      </c>
      <c r="E138" s="94" t="s">
        <v>891</v>
      </c>
      <c r="I138" s="94" t="s">
        <v>95</v>
      </c>
      <c r="J138" s="94">
        <v>0.8</v>
      </c>
      <c r="K138" s="94">
        <v>1</v>
      </c>
      <c r="L138" s="94">
        <v>140</v>
      </c>
      <c r="M138" s="94">
        <v>6</v>
      </c>
      <c r="N138" s="94">
        <v>4587</v>
      </c>
      <c r="O138" s="94">
        <v>3.6989000000000001</v>
      </c>
      <c r="P138" s="94">
        <v>0.1459</v>
      </c>
      <c r="Q138" s="94">
        <v>3.9399999999999998E-2</v>
      </c>
      <c r="R138" s="94">
        <v>39.335500000000003</v>
      </c>
      <c r="S138" s="94">
        <v>3.2021999999999999</v>
      </c>
      <c r="T138" s="94">
        <v>2.5455999999999999</v>
      </c>
      <c r="U138" s="94">
        <v>4.2000000000000003E-2</v>
      </c>
      <c r="V138" s="94">
        <v>0.39340000000000003</v>
      </c>
      <c r="W138" s="94">
        <v>0.12889999999999999</v>
      </c>
      <c r="X138" s="94">
        <v>1.78E-2</v>
      </c>
      <c r="Y138" s="94">
        <v>0.12670000000000001</v>
      </c>
      <c r="Z138" s="94">
        <v>43.9619</v>
      </c>
      <c r="AA138" s="94">
        <v>928.72410000000002</v>
      </c>
      <c r="AB138" s="94" t="s">
        <v>70</v>
      </c>
      <c r="AC138" s="94" t="s">
        <v>70</v>
      </c>
      <c r="AD138" s="94" t="s">
        <v>70</v>
      </c>
      <c r="AE138" s="94" t="s">
        <v>96</v>
      </c>
      <c r="AF138" s="94">
        <v>3.6358000000000001</v>
      </c>
      <c r="AG138" s="94">
        <v>0.13270000000000001</v>
      </c>
      <c r="AH138" s="94">
        <v>3.6499999999999998E-2</v>
      </c>
      <c r="AI138" s="94">
        <v>8.6797000000000004</v>
      </c>
      <c r="AJ138" s="94">
        <v>65.410499999999999</v>
      </c>
      <c r="AK138" s="94">
        <v>1.1937</v>
      </c>
      <c r="AL138" s="94">
        <v>3.0599999999999999E-2</v>
      </c>
      <c r="AM138" s="94">
        <v>0.80720000000000003</v>
      </c>
      <c r="AN138" s="94">
        <v>1.2475000000000001</v>
      </c>
      <c r="AO138" s="94">
        <v>0.77790000000000004</v>
      </c>
      <c r="AP138" s="94">
        <v>0.97040000000000004</v>
      </c>
      <c r="AQ138" s="94">
        <v>0.79800000000000004</v>
      </c>
      <c r="AR138" s="94">
        <v>-7.51E-2</v>
      </c>
      <c r="AS138" s="94">
        <v>-0.77359999999999995</v>
      </c>
      <c r="AT138" s="94">
        <v>3.2500000000000001E-2</v>
      </c>
      <c r="AU138" s="94">
        <v>-8.8599999999999998E-2</v>
      </c>
      <c r="AV138" s="94">
        <v>4.9200000000000001E-2</v>
      </c>
      <c r="AW138" s="94">
        <v>0.96509999999999996</v>
      </c>
      <c r="AX138" s="94">
        <v>-0.79090000000000005</v>
      </c>
      <c r="AY138" s="94">
        <v>7.3599999999999999E-2</v>
      </c>
      <c r="AZ138" s="94">
        <v>-7.6399999999999996E-2</v>
      </c>
      <c r="BA138" s="94">
        <v>0.01</v>
      </c>
      <c r="BB138" s="94">
        <v>0.01</v>
      </c>
      <c r="BC138" s="94">
        <v>0.01</v>
      </c>
      <c r="BD138" s="94">
        <v>208</v>
      </c>
      <c r="BE138" s="94">
        <v>153</v>
      </c>
      <c r="BF138" s="94">
        <v>299</v>
      </c>
      <c r="BG138" s="94">
        <v>248</v>
      </c>
      <c r="BH138" s="94">
        <v>293</v>
      </c>
      <c r="BI138" s="94">
        <v>1186</v>
      </c>
      <c r="BJ138" s="94">
        <v>1765</v>
      </c>
      <c r="BK138" s="94" t="s">
        <v>71</v>
      </c>
      <c r="BM138" s="94">
        <v>0</v>
      </c>
      <c r="BP138" s="94" t="s">
        <v>906</v>
      </c>
      <c r="BR138" s="94">
        <v>6511</v>
      </c>
    </row>
    <row r="139" spans="1:70">
      <c r="A139" s="94" t="s">
        <v>907</v>
      </c>
      <c r="B139" s="94">
        <v>3785</v>
      </c>
      <c r="C139" s="94">
        <v>6811</v>
      </c>
      <c r="D139" s="339">
        <v>42851.526388888888</v>
      </c>
      <c r="E139" s="94" t="s">
        <v>891</v>
      </c>
      <c r="I139" s="94" t="s">
        <v>95</v>
      </c>
      <c r="J139" s="94">
        <v>0.8</v>
      </c>
      <c r="K139" s="94">
        <v>1</v>
      </c>
      <c r="L139" s="94">
        <v>140</v>
      </c>
      <c r="M139" s="94">
        <v>6</v>
      </c>
      <c r="N139" s="94">
        <v>4587</v>
      </c>
      <c r="O139" s="94">
        <v>4.0233999999999996</v>
      </c>
      <c r="P139" s="94">
        <v>0.153</v>
      </c>
      <c r="Q139" s="94">
        <v>3.7999999999999999E-2</v>
      </c>
      <c r="R139" s="94">
        <v>29.079599999999999</v>
      </c>
      <c r="S139" s="94">
        <v>3.3929</v>
      </c>
      <c r="T139" s="94">
        <v>2.6221999999999999</v>
      </c>
      <c r="U139" s="94">
        <v>4.0800000000000003E-2</v>
      </c>
      <c r="V139" s="94">
        <v>0.38440000000000002</v>
      </c>
      <c r="W139" s="94">
        <v>0.1343</v>
      </c>
      <c r="X139" s="94">
        <v>1.6799999999999999E-2</v>
      </c>
      <c r="Y139" s="94">
        <v>0.13519999999999999</v>
      </c>
      <c r="Z139" s="94">
        <v>41.6357</v>
      </c>
      <c r="AA139" s="94">
        <v>927.35580000000004</v>
      </c>
      <c r="AB139" s="94" t="s">
        <v>70</v>
      </c>
      <c r="AC139" s="94" t="s">
        <v>70</v>
      </c>
      <c r="AD139" s="94" t="s">
        <v>70</v>
      </c>
      <c r="AE139" s="94" t="s">
        <v>96</v>
      </c>
      <c r="AF139" s="94">
        <v>3.9590999999999998</v>
      </c>
      <c r="AG139" s="94">
        <v>0.13880000000000001</v>
      </c>
      <c r="AH139" s="94">
        <v>3.5099999999999999E-2</v>
      </c>
      <c r="AI139" s="94">
        <v>9.2001000000000008</v>
      </c>
      <c r="AJ139" s="94">
        <v>66.2898</v>
      </c>
      <c r="AK139" s="94">
        <v>1.1618999999999999</v>
      </c>
      <c r="AL139" s="94">
        <v>3.0200000000000001E-2</v>
      </c>
      <c r="AM139" s="94">
        <v>0.83050000000000002</v>
      </c>
      <c r="AN139" s="94">
        <v>1.3441000000000001</v>
      </c>
      <c r="AO139" s="94">
        <v>0.7732</v>
      </c>
      <c r="AP139" s="94">
        <v>1.0391999999999999</v>
      </c>
      <c r="AQ139" s="94">
        <v>0.82479999999999998</v>
      </c>
      <c r="AR139" s="94">
        <v>-0.38890000000000002</v>
      </c>
      <c r="AS139" s="94">
        <v>-0.66100000000000003</v>
      </c>
      <c r="AT139" s="94">
        <v>-9.7799999999999998E-2</v>
      </c>
      <c r="AU139" s="94">
        <v>-7.2400000000000006E-2</v>
      </c>
      <c r="AV139" s="94">
        <v>-0.1099</v>
      </c>
      <c r="AW139" s="94">
        <v>1.0307999999999999</v>
      </c>
      <c r="AX139" s="94">
        <v>-0.71060000000000001</v>
      </c>
      <c r="AY139" s="94">
        <v>0.41880000000000001</v>
      </c>
      <c r="AZ139" s="94">
        <v>-5.3E-3</v>
      </c>
      <c r="BA139" s="94">
        <v>0.01</v>
      </c>
      <c r="BB139" s="94">
        <v>0.01</v>
      </c>
      <c r="BC139" s="94">
        <v>0.01</v>
      </c>
      <c r="BD139" s="94">
        <v>213</v>
      </c>
      <c r="BE139" s="94">
        <v>155</v>
      </c>
      <c r="BF139" s="94">
        <v>299</v>
      </c>
      <c r="BG139" s="94">
        <v>340</v>
      </c>
      <c r="BH139" s="94">
        <v>194</v>
      </c>
      <c r="BI139" s="94">
        <v>1064</v>
      </c>
      <c r="BJ139" s="94">
        <v>1765</v>
      </c>
      <c r="BK139" s="94" t="s">
        <v>71</v>
      </c>
      <c r="BM139" s="94">
        <v>0</v>
      </c>
      <c r="BP139" s="94" t="s">
        <v>910</v>
      </c>
      <c r="BR139" s="94">
        <v>6511</v>
      </c>
    </row>
    <row r="140" spans="1:70">
      <c r="A140" s="94" t="s">
        <v>810</v>
      </c>
      <c r="B140" s="94">
        <v>3762</v>
      </c>
      <c r="C140" s="94">
        <v>6788</v>
      </c>
      <c r="D140" s="339">
        <v>42850.71597222222</v>
      </c>
      <c r="E140" s="94" t="s">
        <v>811</v>
      </c>
      <c r="I140" s="94" t="s">
        <v>95</v>
      </c>
      <c r="J140" s="94">
        <v>0.8</v>
      </c>
      <c r="K140" s="94">
        <v>1</v>
      </c>
      <c r="L140" s="94">
        <v>4</v>
      </c>
      <c r="M140" s="94">
        <v>6</v>
      </c>
      <c r="N140" s="94">
        <v>131</v>
      </c>
      <c r="O140" s="94">
        <v>3.1227999999999998</v>
      </c>
      <c r="P140" s="94">
        <v>3.1227999999999998</v>
      </c>
      <c r="Q140" s="94">
        <v>1</v>
      </c>
      <c r="R140" s="94">
        <v>0.80059999999999998</v>
      </c>
      <c r="S140" s="94">
        <v>2.2654999999999998</v>
      </c>
      <c r="T140" s="94">
        <v>1.8431</v>
      </c>
      <c r="U140" s="94">
        <v>0.83120000000000005</v>
      </c>
      <c r="V140" s="94">
        <v>0</v>
      </c>
      <c r="W140" s="94">
        <v>9.4700000000000006E-2</v>
      </c>
      <c r="X140" s="94">
        <v>0.17249999999999999</v>
      </c>
      <c r="Y140" s="94">
        <v>0</v>
      </c>
      <c r="Z140" s="94">
        <v>19.1951</v>
      </c>
      <c r="AA140" s="94">
        <v>16.8689</v>
      </c>
      <c r="AB140" s="94" t="s">
        <v>70</v>
      </c>
      <c r="AC140" s="94" t="s">
        <v>70</v>
      </c>
      <c r="AD140" s="94" t="s">
        <v>70</v>
      </c>
      <c r="AE140" s="94" t="s">
        <v>96</v>
      </c>
      <c r="AF140" s="94">
        <v>3.0657999999999999</v>
      </c>
      <c r="AG140" s="94">
        <v>3.1190000000000002</v>
      </c>
      <c r="AH140" s="94">
        <v>1.0173000000000001</v>
      </c>
      <c r="AI140" s="94">
        <v>12.082700000000001</v>
      </c>
      <c r="AJ140" s="94">
        <v>3.8738999999999999</v>
      </c>
      <c r="AK140" s="94">
        <v>1.9705999999999999</v>
      </c>
      <c r="AL140" s="94">
        <v>0.51629999999999998</v>
      </c>
      <c r="AM140" s="94">
        <v>-8.8000000000000005E-3</v>
      </c>
      <c r="AN140" s="94">
        <v>3.0345</v>
      </c>
      <c r="AO140" s="94">
        <v>0.34670000000000001</v>
      </c>
      <c r="AP140" s="94">
        <v>1.052</v>
      </c>
      <c r="AQ140" s="94">
        <v>0.56630000000000003</v>
      </c>
      <c r="AR140" s="94">
        <v>-2.9000000000000001E-2</v>
      </c>
      <c r="AS140" s="94">
        <v>-0.34449999999999997</v>
      </c>
      <c r="AT140" s="94">
        <v>2.58E-2</v>
      </c>
      <c r="AU140" s="94">
        <v>0.11310000000000001</v>
      </c>
      <c r="AV140" s="94">
        <v>6.8699999999999997E-2</v>
      </c>
      <c r="AW140" s="94">
        <v>1.0436000000000001</v>
      </c>
      <c r="AX140" s="94">
        <v>-0.56100000000000005</v>
      </c>
      <c r="AY140" s="94">
        <v>5.1499999999999997E-2</v>
      </c>
      <c r="AZ140" s="94">
        <v>5.74E-2</v>
      </c>
      <c r="BA140" s="94">
        <v>0.01</v>
      </c>
      <c r="BB140" s="94">
        <v>0.01</v>
      </c>
      <c r="BC140" s="94">
        <v>0.01</v>
      </c>
      <c r="BD140" s="94">
        <v>209</v>
      </c>
      <c r="BE140" s="94">
        <v>133</v>
      </c>
      <c r="BF140" s="94">
        <v>275</v>
      </c>
      <c r="BG140" s="94">
        <v>158</v>
      </c>
      <c r="BH140" s="94">
        <v>242</v>
      </c>
      <c r="BI140" s="94">
        <v>1150</v>
      </c>
      <c r="BJ140" s="94">
        <v>1765</v>
      </c>
      <c r="BK140" s="94" t="s">
        <v>71</v>
      </c>
      <c r="BM140" s="94">
        <v>0</v>
      </c>
      <c r="BP140" s="94" t="s">
        <v>814</v>
      </c>
      <c r="BR140" s="94">
        <v>6511</v>
      </c>
    </row>
    <row r="141" spans="1:70">
      <c r="A141" s="94" t="s">
        <v>815</v>
      </c>
      <c r="B141" s="94">
        <v>3763</v>
      </c>
      <c r="C141" s="94">
        <v>6789</v>
      </c>
      <c r="D141" s="339">
        <v>42850.71597222222</v>
      </c>
      <c r="E141" s="94" t="s">
        <v>811</v>
      </c>
      <c r="I141" s="94" t="s">
        <v>95</v>
      </c>
      <c r="J141" s="94">
        <v>0.8</v>
      </c>
      <c r="K141" s="94">
        <v>1</v>
      </c>
      <c r="L141" s="94">
        <v>140</v>
      </c>
      <c r="M141" s="94">
        <v>6</v>
      </c>
      <c r="N141" s="94">
        <v>4587</v>
      </c>
      <c r="O141" s="94">
        <v>3.5619000000000001</v>
      </c>
      <c r="P141" s="94">
        <v>6.3299999999999995E-2</v>
      </c>
      <c r="Q141" s="94">
        <v>1.78E-2</v>
      </c>
      <c r="R141" s="94">
        <v>8.2820999999999998</v>
      </c>
      <c r="S141" s="94">
        <v>3.4525000000000001</v>
      </c>
      <c r="T141" s="94">
        <v>2.4807000000000001</v>
      </c>
      <c r="U141" s="94">
        <v>3.2199999999999999E-2</v>
      </c>
      <c r="V141" s="94">
        <v>0.40889999999999999</v>
      </c>
      <c r="W141" s="94">
        <v>0.1236</v>
      </c>
      <c r="X141" s="94">
        <v>1.2E-2</v>
      </c>
      <c r="Y141" s="94">
        <v>0.1227</v>
      </c>
      <c r="Z141" s="94">
        <v>22.479099999999999</v>
      </c>
      <c r="AA141" s="94">
        <v>882.61130000000003</v>
      </c>
      <c r="AB141" s="94" t="s">
        <v>70</v>
      </c>
      <c r="AC141" s="94" t="s">
        <v>70</v>
      </c>
      <c r="AD141" s="94" t="s">
        <v>70</v>
      </c>
      <c r="AE141" s="94" t="s">
        <v>96</v>
      </c>
      <c r="AF141" s="94">
        <v>3.5032000000000001</v>
      </c>
      <c r="AG141" s="94">
        <v>5.4600000000000003E-2</v>
      </c>
      <c r="AH141" s="94">
        <v>1.5599999999999999E-2</v>
      </c>
      <c r="AI141" s="94">
        <v>4.7489999999999997</v>
      </c>
      <c r="AJ141" s="94">
        <v>86.900400000000005</v>
      </c>
      <c r="AK141" s="94">
        <v>0.67779999999999996</v>
      </c>
      <c r="AL141" s="94">
        <v>2.3E-2</v>
      </c>
      <c r="AM141" s="94">
        <v>1.4522999999999999</v>
      </c>
      <c r="AN141" s="94">
        <v>1.2278</v>
      </c>
      <c r="AO141" s="94">
        <v>1.3673</v>
      </c>
      <c r="AP141" s="94">
        <v>1.6788000000000001</v>
      </c>
      <c r="AQ141" s="94">
        <v>1.4266000000000001</v>
      </c>
      <c r="AR141" s="94">
        <v>-2.8999999999999998E-3</v>
      </c>
      <c r="AS141" s="94">
        <v>1.3536999999999999</v>
      </c>
      <c r="AT141" s="94">
        <v>0.19220000000000001</v>
      </c>
      <c r="AU141" s="94">
        <v>4.3E-3</v>
      </c>
      <c r="AV141" s="94">
        <v>-0.2359</v>
      </c>
      <c r="AW141" s="94">
        <v>1.6620999999999999</v>
      </c>
      <c r="AX141" s="94">
        <v>-1.4266000000000001</v>
      </c>
      <c r="AY141" s="94">
        <v>-3.5000000000000001E-3</v>
      </c>
      <c r="AZ141" s="94">
        <v>3.2000000000000002E-3</v>
      </c>
      <c r="BA141" s="94">
        <v>0.01</v>
      </c>
      <c r="BB141" s="94">
        <v>0.01</v>
      </c>
      <c r="BC141" s="94">
        <v>0.01</v>
      </c>
      <c r="BD141" s="94">
        <v>200</v>
      </c>
      <c r="BE141" s="94">
        <v>173</v>
      </c>
      <c r="BF141" s="94">
        <v>299</v>
      </c>
      <c r="BG141" s="94">
        <v>244</v>
      </c>
      <c r="BH141" s="94">
        <v>227</v>
      </c>
      <c r="BI141" s="94">
        <v>1155</v>
      </c>
      <c r="BJ141" s="94">
        <v>1765</v>
      </c>
      <c r="BK141" s="94" t="s">
        <v>71</v>
      </c>
      <c r="BM141" s="94">
        <v>0</v>
      </c>
      <c r="BP141" s="94" t="s">
        <v>818</v>
      </c>
      <c r="BR141" s="94">
        <v>6511</v>
      </c>
    </row>
    <row r="142" spans="1:70">
      <c r="A142" s="94" t="s">
        <v>819</v>
      </c>
      <c r="B142" s="94">
        <v>3764</v>
      </c>
      <c r="C142" s="94">
        <v>6790</v>
      </c>
      <c r="D142" s="339">
        <v>42850.71597222222</v>
      </c>
      <c r="E142" s="94" t="s">
        <v>811</v>
      </c>
      <c r="I142" s="94" t="s">
        <v>95</v>
      </c>
      <c r="J142" s="94">
        <v>0.8</v>
      </c>
      <c r="K142" s="94">
        <v>1</v>
      </c>
      <c r="L142" s="94">
        <v>140</v>
      </c>
      <c r="M142" s="94">
        <v>6</v>
      </c>
      <c r="N142" s="94">
        <v>4587</v>
      </c>
      <c r="O142" s="94">
        <v>3.6728999999999998</v>
      </c>
      <c r="P142" s="94">
        <v>0.16300000000000001</v>
      </c>
      <c r="Q142" s="94">
        <v>4.4400000000000002E-2</v>
      </c>
      <c r="R142" s="94">
        <v>45.604700000000001</v>
      </c>
      <c r="S142" s="94">
        <v>3.2574999999999998</v>
      </c>
      <c r="T142" s="94">
        <v>2.6539000000000001</v>
      </c>
      <c r="U142" s="94">
        <v>4.4299999999999999E-2</v>
      </c>
      <c r="V142" s="94">
        <v>0.36770000000000003</v>
      </c>
      <c r="W142" s="94">
        <v>0.1457</v>
      </c>
      <c r="X142" s="94">
        <v>0.02</v>
      </c>
      <c r="Y142" s="94">
        <v>0.1236</v>
      </c>
      <c r="Z142" s="94">
        <v>54.908499999999997</v>
      </c>
      <c r="AA142" s="94">
        <v>925.30319999999995</v>
      </c>
      <c r="AB142" s="94" t="s">
        <v>70</v>
      </c>
      <c r="AC142" s="94" t="s">
        <v>70</v>
      </c>
      <c r="AD142" s="94" t="s">
        <v>70</v>
      </c>
      <c r="AE142" s="94" t="s">
        <v>96</v>
      </c>
      <c r="AF142" s="94">
        <v>3.6074000000000002</v>
      </c>
      <c r="AG142" s="94">
        <v>0.1492</v>
      </c>
      <c r="AH142" s="94">
        <v>4.1399999999999999E-2</v>
      </c>
      <c r="AI142" s="94">
        <v>9.6666000000000007</v>
      </c>
      <c r="AJ142" s="94">
        <v>64.789299999999997</v>
      </c>
      <c r="AK142" s="94">
        <v>1.3398000000000001</v>
      </c>
      <c r="AL142" s="94">
        <v>3.09E-2</v>
      </c>
      <c r="AM142" s="94">
        <v>0.71550000000000002</v>
      </c>
      <c r="AN142" s="94">
        <v>1.2507999999999999</v>
      </c>
      <c r="AO142" s="94">
        <v>0.69830000000000003</v>
      </c>
      <c r="AP142" s="94">
        <v>0.87350000000000005</v>
      </c>
      <c r="AQ142" s="94">
        <v>0.69979999999999998</v>
      </c>
      <c r="AR142" s="94">
        <v>0.2039</v>
      </c>
      <c r="AS142" s="94">
        <v>-0.66790000000000005</v>
      </c>
      <c r="AT142" s="94">
        <v>5.9999999999999995E-4</v>
      </c>
      <c r="AU142" s="94">
        <v>0.10829999999999999</v>
      </c>
      <c r="AV142" s="94">
        <v>3.39E-2</v>
      </c>
      <c r="AW142" s="94">
        <v>0.86609999999999998</v>
      </c>
      <c r="AX142" s="94">
        <v>0.64710000000000001</v>
      </c>
      <c r="AY142" s="94">
        <v>0.24990000000000001</v>
      </c>
      <c r="AZ142" s="94">
        <v>-9.2499999999999999E-2</v>
      </c>
      <c r="BA142" s="94">
        <v>0.01</v>
      </c>
      <c r="BB142" s="94">
        <v>0.01</v>
      </c>
      <c r="BC142" s="94">
        <v>0.01</v>
      </c>
      <c r="BD142" s="94">
        <v>179</v>
      </c>
      <c r="BE142" s="94">
        <v>172</v>
      </c>
      <c r="BF142" s="94">
        <v>299</v>
      </c>
      <c r="BG142" s="94">
        <v>268</v>
      </c>
      <c r="BH142" s="94">
        <v>203</v>
      </c>
      <c r="BI142" s="94">
        <v>1148</v>
      </c>
      <c r="BJ142" s="94">
        <v>1765</v>
      </c>
      <c r="BK142" s="94" t="s">
        <v>71</v>
      </c>
      <c r="BM142" s="94">
        <v>0</v>
      </c>
      <c r="BP142" s="94" t="s">
        <v>822</v>
      </c>
      <c r="BR142" s="94">
        <v>6511</v>
      </c>
    </row>
    <row r="143" spans="1:70">
      <c r="A143" s="94" t="s">
        <v>823</v>
      </c>
      <c r="B143" s="94">
        <v>3765</v>
      </c>
      <c r="C143" s="94">
        <v>6791</v>
      </c>
      <c r="D143" s="339">
        <v>42850.875694444447</v>
      </c>
      <c r="E143" s="94" t="s">
        <v>824</v>
      </c>
      <c r="I143" s="94" t="s">
        <v>95</v>
      </c>
      <c r="J143" s="94">
        <v>0.8</v>
      </c>
      <c r="K143" s="94">
        <v>1</v>
      </c>
      <c r="L143" s="94">
        <v>140</v>
      </c>
      <c r="M143" s="94">
        <v>6</v>
      </c>
      <c r="N143" s="94">
        <v>4587</v>
      </c>
      <c r="O143" s="94">
        <v>3.7330000000000001</v>
      </c>
      <c r="P143" s="94">
        <v>6.4600000000000005E-2</v>
      </c>
      <c r="Q143" s="94">
        <v>1.7299999999999999E-2</v>
      </c>
      <c r="R143" s="94">
        <v>8.3043999999999993</v>
      </c>
      <c r="S143" s="94">
        <v>3.3477999999999999</v>
      </c>
      <c r="T143" s="94">
        <v>1.7844</v>
      </c>
      <c r="U143" s="94">
        <v>4.2599999999999999E-2</v>
      </c>
      <c r="V143" s="94">
        <v>0.55820000000000003</v>
      </c>
      <c r="W143" s="94">
        <v>0.1958</v>
      </c>
      <c r="X143" s="94">
        <v>1.67E-2</v>
      </c>
      <c r="Y143" s="94">
        <v>0.19259999999999999</v>
      </c>
      <c r="Z143" s="94">
        <v>9.48</v>
      </c>
      <c r="AA143" s="94">
        <v>956.22749999999996</v>
      </c>
      <c r="AB143" s="94" t="s">
        <v>70</v>
      </c>
      <c r="AC143" s="94" t="s">
        <v>70</v>
      </c>
      <c r="AD143" s="94" t="s">
        <v>70</v>
      </c>
      <c r="AE143" s="94" t="s">
        <v>96</v>
      </c>
      <c r="AF143" s="94">
        <v>3.6688000000000001</v>
      </c>
      <c r="AG143" s="94">
        <v>5.7700000000000001E-2</v>
      </c>
      <c r="AH143" s="94">
        <v>1.5699999999999999E-2</v>
      </c>
      <c r="AI143" s="94">
        <v>3.5604</v>
      </c>
      <c r="AJ143" s="94">
        <v>61.742600000000003</v>
      </c>
      <c r="AK143" s="94">
        <v>0.48520000000000002</v>
      </c>
      <c r="AL143" s="94">
        <v>3.2399999999999998E-2</v>
      </c>
      <c r="AM143" s="94">
        <v>2.0285000000000002</v>
      </c>
      <c r="AN143" s="94">
        <v>1.3313999999999999</v>
      </c>
      <c r="AO143" s="94">
        <v>1.8696999999999999</v>
      </c>
      <c r="AP143" s="94">
        <v>2.4893000000000001</v>
      </c>
      <c r="AQ143" s="94">
        <v>1.9542999999999999</v>
      </c>
      <c r="AR143" s="94">
        <v>-1.4037999999999999</v>
      </c>
      <c r="AS143" s="94">
        <v>-1.2321</v>
      </c>
      <c r="AT143" s="94">
        <v>8.3599999999999994E-2</v>
      </c>
      <c r="AU143" s="94">
        <v>7.1400000000000005E-2</v>
      </c>
      <c r="AV143" s="94">
        <v>-0.24929999999999999</v>
      </c>
      <c r="AW143" s="94">
        <v>-2.4758</v>
      </c>
      <c r="AX143" s="94">
        <v>-1.2897000000000001</v>
      </c>
      <c r="AY143" s="94">
        <v>1.4568000000000001</v>
      </c>
      <c r="AZ143" s="94">
        <v>-0.18379999999999999</v>
      </c>
      <c r="BA143" s="94">
        <v>0.01</v>
      </c>
      <c r="BB143" s="94">
        <v>0.01</v>
      </c>
      <c r="BC143" s="94">
        <v>0.01</v>
      </c>
      <c r="BD143" s="94">
        <v>190</v>
      </c>
      <c r="BE143" s="94">
        <v>184</v>
      </c>
      <c r="BF143" s="94">
        <v>299</v>
      </c>
      <c r="BG143" s="94">
        <v>116</v>
      </c>
      <c r="BH143" s="94">
        <v>293</v>
      </c>
      <c r="BI143" s="94">
        <v>1162</v>
      </c>
      <c r="BJ143" s="94">
        <v>1765</v>
      </c>
      <c r="BK143" s="94" t="s">
        <v>71</v>
      </c>
      <c r="BM143" s="94">
        <v>0</v>
      </c>
      <c r="BP143" s="94" t="s">
        <v>827</v>
      </c>
      <c r="BR143" s="94">
        <v>6511</v>
      </c>
    </row>
    <row r="144" spans="1:70">
      <c r="A144" s="94" t="s">
        <v>828</v>
      </c>
      <c r="B144" s="94">
        <v>3766</v>
      </c>
      <c r="C144" s="94">
        <v>6792</v>
      </c>
      <c r="D144" s="339">
        <v>42850.875694444447</v>
      </c>
      <c r="E144" s="94" t="s">
        <v>824</v>
      </c>
      <c r="I144" s="94" t="s">
        <v>95</v>
      </c>
      <c r="J144" s="94">
        <v>0.8</v>
      </c>
      <c r="K144" s="94">
        <v>1</v>
      </c>
      <c r="L144" s="94">
        <v>140</v>
      </c>
      <c r="M144" s="94">
        <v>6</v>
      </c>
      <c r="N144" s="94">
        <v>4587</v>
      </c>
      <c r="O144" s="94">
        <v>3.8069000000000002</v>
      </c>
      <c r="P144" s="94">
        <v>8.2500000000000004E-2</v>
      </c>
      <c r="Q144" s="94">
        <v>2.1700000000000001E-2</v>
      </c>
      <c r="R144" s="94">
        <v>13.1996</v>
      </c>
      <c r="S144" s="94">
        <v>3.2360000000000002</v>
      </c>
      <c r="T144" s="94">
        <v>1.8554999999999999</v>
      </c>
      <c r="U144" s="94">
        <v>4.99E-2</v>
      </c>
      <c r="V144" s="94">
        <v>0.54559999999999997</v>
      </c>
      <c r="W144" s="94">
        <v>0.15040000000000001</v>
      </c>
      <c r="X144" s="94">
        <v>1.72E-2</v>
      </c>
      <c r="Y144" s="94">
        <v>0.1462</v>
      </c>
      <c r="Z144" s="94">
        <v>13.858599999999999</v>
      </c>
      <c r="AA144" s="94">
        <v>983.59410000000003</v>
      </c>
      <c r="AB144" s="94" t="s">
        <v>70</v>
      </c>
      <c r="AC144" s="94" t="s">
        <v>70</v>
      </c>
      <c r="AD144" s="94" t="s">
        <v>70</v>
      </c>
      <c r="AE144" s="94" t="s">
        <v>96</v>
      </c>
      <c r="AF144" s="94">
        <v>3.7446000000000002</v>
      </c>
      <c r="AG144" s="94">
        <v>7.5700000000000003E-2</v>
      </c>
      <c r="AH144" s="94">
        <v>2.0199999999999999E-2</v>
      </c>
      <c r="AI144" s="94">
        <v>3.8712</v>
      </c>
      <c r="AJ144" s="94">
        <v>51.1145</v>
      </c>
      <c r="AK144" s="94">
        <v>0.51690000000000003</v>
      </c>
      <c r="AL144" s="94">
        <v>3.9100000000000003E-2</v>
      </c>
      <c r="AM144" s="94">
        <v>1.8954</v>
      </c>
      <c r="AN144" s="94">
        <v>1.3411</v>
      </c>
      <c r="AO144" s="94">
        <v>1.704</v>
      </c>
      <c r="AP144" s="94">
        <v>2.2852999999999999</v>
      </c>
      <c r="AQ144" s="94">
        <v>1.9258999999999999</v>
      </c>
      <c r="AR144" s="94">
        <v>1.6979</v>
      </c>
      <c r="AS144" s="94">
        <v>0.104</v>
      </c>
      <c r="AT144" s="94">
        <v>0.1002</v>
      </c>
      <c r="AU144" s="94">
        <v>-0.17299999999999999</v>
      </c>
      <c r="AV144" s="94">
        <v>0.75290000000000001</v>
      </c>
      <c r="AW144" s="94">
        <v>2.1507999999999998</v>
      </c>
      <c r="AX144" s="94">
        <v>-7.3300000000000004E-2</v>
      </c>
      <c r="AY144" s="94">
        <v>1.8146</v>
      </c>
      <c r="AZ144" s="94">
        <v>-0.6411</v>
      </c>
      <c r="BA144" s="94">
        <v>0.01</v>
      </c>
      <c r="BB144" s="94">
        <v>0.01</v>
      </c>
      <c r="BC144" s="94">
        <v>0.01</v>
      </c>
      <c r="BD144" s="94">
        <v>166</v>
      </c>
      <c r="BE144" s="94">
        <v>216</v>
      </c>
      <c r="BF144" s="94">
        <v>299</v>
      </c>
      <c r="BG144" s="94">
        <v>94</v>
      </c>
      <c r="BH144" s="94">
        <v>165</v>
      </c>
      <c r="BI144" s="94">
        <v>1153</v>
      </c>
      <c r="BJ144" s="94">
        <v>1765</v>
      </c>
      <c r="BK144" s="94" t="s">
        <v>71</v>
      </c>
      <c r="BM144" s="94">
        <v>0</v>
      </c>
      <c r="BP144" s="94" t="s">
        <v>831</v>
      </c>
      <c r="BR144" s="94">
        <v>6511</v>
      </c>
    </row>
    <row r="145" spans="1:70">
      <c r="A145" s="94" t="s">
        <v>832</v>
      </c>
      <c r="B145" s="94">
        <v>3767</v>
      </c>
      <c r="C145" s="94">
        <v>6793</v>
      </c>
      <c r="D145" s="339">
        <v>42850.875694444447</v>
      </c>
      <c r="E145" s="94" t="s">
        <v>824</v>
      </c>
      <c r="I145" s="94" t="s">
        <v>95</v>
      </c>
      <c r="J145" s="94">
        <v>0.8</v>
      </c>
      <c r="K145" s="94">
        <v>1</v>
      </c>
      <c r="L145" s="94">
        <v>140</v>
      </c>
      <c r="M145" s="94">
        <v>6</v>
      </c>
      <c r="N145" s="94">
        <v>4587</v>
      </c>
      <c r="O145" s="94">
        <v>3.806</v>
      </c>
      <c r="P145" s="94">
        <v>0.1149</v>
      </c>
      <c r="Q145" s="94">
        <v>3.0200000000000001E-2</v>
      </c>
      <c r="R145" s="94">
        <v>20.6252</v>
      </c>
      <c r="S145" s="94">
        <v>2.7793000000000001</v>
      </c>
      <c r="T145" s="94">
        <v>1.6460999999999999</v>
      </c>
      <c r="U145" s="94">
        <v>5.1499999999999997E-2</v>
      </c>
      <c r="V145" s="94">
        <v>0.61280000000000001</v>
      </c>
      <c r="W145" s="94">
        <v>0.23469999999999999</v>
      </c>
      <c r="X145" s="94">
        <v>1.7999999999999999E-2</v>
      </c>
      <c r="Y145" s="94">
        <v>0.2288</v>
      </c>
      <c r="Z145" s="94">
        <v>28.3629</v>
      </c>
      <c r="AA145" s="94">
        <v>975.65779999999995</v>
      </c>
      <c r="AB145" s="94" t="s">
        <v>70</v>
      </c>
      <c r="AC145" s="94" t="s">
        <v>70</v>
      </c>
      <c r="AD145" s="94" t="s">
        <v>70</v>
      </c>
      <c r="AE145" s="94" t="s">
        <v>96</v>
      </c>
      <c r="AF145" s="94">
        <v>3.7423000000000002</v>
      </c>
      <c r="AG145" s="94">
        <v>0.1069</v>
      </c>
      <c r="AH145" s="94">
        <v>2.86E-2</v>
      </c>
      <c r="AI145" s="94">
        <v>5.2206999999999999</v>
      </c>
      <c r="AJ145" s="94">
        <v>48.854300000000002</v>
      </c>
      <c r="AK145" s="94">
        <v>0.69750000000000001</v>
      </c>
      <c r="AL145" s="94">
        <v>4.0899999999999999E-2</v>
      </c>
      <c r="AM145" s="94">
        <v>1.3927</v>
      </c>
      <c r="AN145" s="94">
        <v>1.3655999999999999</v>
      </c>
      <c r="AO145" s="94">
        <v>1.2321</v>
      </c>
      <c r="AP145" s="94">
        <v>1.6826000000000001</v>
      </c>
      <c r="AQ145" s="94">
        <v>1.48</v>
      </c>
      <c r="AR145" s="94">
        <v>-1.1547000000000001</v>
      </c>
      <c r="AS145" s="94">
        <v>-0.2397</v>
      </c>
      <c r="AT145" s="94">
        <v>0.35659999999999997</v>
      </c>
      <c r="AU145" s="94">
        <v>0.32129999999999997</v>
      </c>
      <c r="AV145" s="94">
        <v>0.68659999999999999</v>
      </c>
      <c r="AW145" s="94">
        <v>1.5021</v>
      </c>
      <c r="AX145" s="94">
        <v>-0.43180000000000002</v>
      </c>
      <c r="AY145" s="94">
        <v>1.3202</v>
      </c>
      <c r="AZ145" s="94">
        <v>-0.5111</v>
      </c>
      <c r="BA145" s="94">
        <v>0.01</v>
      </c>
      <c r="BB145" s="94">
        <v>0.01</v>
      </c>
      <c r="BC145" s="94">
        <v>0.01</v>
      </c>
      <c r="BD145" s="94">
        <v>190</v>
      </c>
      <c r="BE145" s="94">
        <v>192</v>
      </c>
      <c r="BF145" s="94">
        <v>299</v>
      </c>
      <c r="BG145" s="94">
        <v>376</v>
      </c>
      <c r="BH145" s="94">
        <v>113</v>
      </c>
      <c r="BI145" s="94">
        <v>1148</v>
      </c>
      <c r="BJ145" s="94">
        <v>1765</v>
      </c>
      <c r="BK145" s="94" t="s">
        <v>71</v>
      </c>
      <c r="BM145" s="94">
        <v>0</v>
      </c>
      <c r="BP145" s="94" t="s">
        <v>835</v>
      </c>
      <c r="BR145" s="94">
        <v>6511</v>
      </c>
    </row>
    <row r="146" spans="1:70">
      <c r="A146" s="94" t="s">
        <v>836</v>
      </c>
      <c r="B146" s="94">
        <v>3768</v>
      </c>
      <c r="C146" s="94">
        <v>6794</v>
      </c>
      <c r="D146" s="339">
        <v>42850.875694444447</v>
      </c>
      <c r="E146" s="94" t="s">
        <v>824</v>
      </c>
      <c r="I146" s="94" t="s">
        <v>95</v>
      </c>
      <c r="J146" s="94">
        <v>0.8</v>
      </c>
      <c r="K146" s="94">
        <v>1</v>
      </c>
      <c r="L146" s="94">
        <v>140</v>
      </c>
      <c r="M146" s="94">
        <v>6</v>
      </c>
      <c r="N146" s="94">
        <v>4587</v>
      </c>
      <c r="O146" s="94">
        <v>4.0042999999999997</v>
      </c>
      <c r="P146" s="94">
        <v>7.8399999999999997E-2</v>
      </c>
      <c r="Q146" s="94">
        <v>1.9599999999999999E-2</v>
      </c>
      <c r="R146" s="94">
        <v>13.5479</v>
      </c>
      <c r="S146" s="94">
        <v>3.2050000000000001</v>
      </c>
      <c r="T146" s="94">
        <v>2.0329000000000002</v>
      </c>
      <c r="U146" s="94">
        <v>3.9199999999999999E-2</v>
      </c>
      <c r="V146" s="94">
        <v>0.49419999999999997</v>
      </c>
      <c r="W146" s="94">
        <v>0.1565</v>
      </c>
      <c r="X146" s="94">
        <v>1.4500000000000001E-2</v>
      </c>
      <c r="Y146" s="94">
        <v>0.15509999999999999</v>
      </c>
      <c r="Z146" s="94">
        <v>15.226900000000001</v>
      </c>
      <c r="AA146" s="94">
        <v>943.09159999999997</v>
      </c>
      <c r="AB146" s="94" t="s">
        <v>70</v>
      </c>
      <c r="AC146" s="94" t="s">
        <v>70</v>
      </c>
      <c r="AD146" s="94" t="s">
        <v>70</v>
      </c>
      <c r="AE146" s="94" t="s">
        <v>96</v>
      </c>
      <c r="AF146" s="94">
        <v>3.9392999999999998</v>
      </c>
      <c r="AG146" s="94">
        <v>7.0499999999999993E-2</v>
      </c>
      <c r="AH146" s="94">
        <v>1.7899999999999999E-2</v>
      </c>
      <c r="AI146" s="94">
        <v>4.7306999999999997</v>
      </c>
      <c r="AJ146" s="94">
        <v>67.14</v>
      </c>
      <c r="AK146" s="94">
        <v>0.60040000000000004</v>
      </c>
      <c r="AL146" s="94">
        <v>2.98E-2</v>
      </c>
      <c r="AM146" s="94">
        <v>1.6355999999999999</v>
      </c>
      <c r="AN146" s="94">
        <v>1.3251999999999999</v>
      </c>
      <c r="AO146" s="94">
        <v>1.4633</v>
      </c>
      <c r="AP146" s="94">
        <v>1.9391</v>
      </c>
      <c r="AQ146" s="94">
        <v>1.6812</v>
      </c>
      <c r="AR146" s="94">
        <v>0.42230000000000001</v>
      </c>
      <c r="AS146" s="94">
        <v>-1.391</v>
      </c>
      <c r="AT146" s="94">
        <v>0.16719999999999999</v>
      </c>
      <c r="AU146" s="94">
        <v>-4.3900000000000002E-2</v>
      </c>
      <c r="AV146" s="94">
        <v>0.21820000000000001</v>
      </c>
      <c r="AW146" s="94">
        <v>1.9262999999999999</v>
      </c>
      <c r="AX146" s="94">
        <v>-1.6093</v>
      </c>
      <c r="AY146" s="94">
        <v>-0.48630000000000001</v>
      </c>
      <c r="AZ146" s="94">
        <v>1.84E-2</v>
      </c>
      <c r="BA146" s="94">
        <v>0.01</v>
      </c>
      <c r="BB146" s="94">
        <v>0.01</v>
      </c>
      <c r="BC146" s="94">
        <v>0.01</v>
      </c>
      <c r="BD146" s="94">
        <v>231</v>
      </c>
      <c r="BE146" s="94">
        <v>175</v>
      </c>
      <c r="BF146" s="94">
        <v>299</v>
      </c>
      <c r="BG146" s="94">
        <v>266</v>
      </c>
      <c r="BH146" s="94">
        <v>218</v>
      </c>
      <c r="BI146" s="94">
        <v>1147</v>
      </c>
      <c r="BJ146" s="94">
        <v>1765</v>
      </c>
      <c r="BK146" s="94" t="s">
        <v>71</v>
      </c>
      <c r="BM146" s="94">
        <v>0</v>
      </c>
      <c r="BP146" s="94" t="s">
        <v>839</v>
      </c>
      <c r="BR146" s="94">
        <v>6511</v>
      </c>
    </row>
    <row r="147" spans="1:70">
      <c r="A147" s="94" t="s">
        <v>840</v>
      </c>
      <c r="B147" s="94">
        <v>3769</v>
      </c>
      <c r="C147" s="94">
        <v>6795</v>
      </c>
      <c r="D147" s="339">
        <v>42850.875694444447</v>
      </c>
      <c r="E147" s="94" t="s">
        <v>824</v>
      </c>
      <c r="I147" s="94" t="s">
        <v>95</v>
      </c>
      <c r="J147" s="94">
        <v>0.8</v>
      </c>
      <c r="K147" s="94">
        <v>1</v>
      </c>
      <c r="L147" s="94">
        <v>140</v>
      </c>
      <c r="M147" s="94">
        <v>6</v>
      </c>
      <c r="N147" s="94">
        <v>4587</v>
      </c>
      <c r="O147" s="94">
        <v>3.6349</v>
      </c>
      <c r="P147" s="94">
        <v>5.04E-2</v>
      </c>
      <c r="Q147" s="94">
        <v>1.3899999999999999E-2</v>
      </c>
      <c r="R147" s="94">
        <v>7.2904</v>
      </c>
      <c r="S147" s="94">
        <v>3.661</v>
      </c>
      <c r="T147" s="94">
        <v>1.7201</v>
      </c>
      <c r="U147" s="94">
        <v>4.1300000000000003E-2</v>
      </c>
      <c r="V147" s="94">
        <v>0.58979999999999999</v>
      </c>
      <c r="W147" s="94">
        <v>0.25290000000000001</v>
      </c>
      <c r="X147" s="94">
        <v>1.47E-2</v>
      </c>
      <c r="Y147" s="94">
        <v>0.26250000000000001</v>
      </c>
      <c r="Z147" s="94">
        <v>7.1538000000000004</v>
      </c>
      <c r="AA147" s="94">
        <v>899.30510000000004</v>
      </c>
      <c r="AB147" s="94" t="s">
        <v>70</v>
      </c>
      <c r="AC147" s="94" t="s">
        <v>70</v>
      </c>
      <c r="AD147" s="94" t="s">
        <v>70</v>
      </c>
      <c r="AE147" s="94" t="s">
        <v>96</v>
      </c>
      <c r="AF147" s="94">
        <v>3.5756999999999999</v>
      </c>
      <c r="AG147" s="94">
        <v>4.4900000000000002E-2</v>
      </c>
      <c r="AH147" s="94">
        <v>1.2500000000000001E-2</v>
      </c>
      <c r="AI147" s="94">
        <v>2.7860999999999998</v>
      </c>
      <c r="AJ147" s="94">
        <v>62.108199999999997</v>
      </c>
      <c r="AK147" s="94">
        <v>0.3896</v>
      </c>
      <c r="AL147" s="94">
        <v>3.2199999999999999E-2</v>
      </c>
      <c r="AM147" s="94">
        <v>2.5347</v>
      </c>
      <c r="AN147" s="94">
        <v>1.3466</v>
      </c>
      <c r="AO147" s="94">
        <v>2.2454999999999998</v>
      </c>
      <c r="AP147" s="94">
        <v>3.0238</v>
      </c>
      <c r="AQ147" s="94">
        <v>2.5828000000000002</v>
      </c>
      <c r="AR147" s="94">
        <v>1.4151</v>
      </c>
      <c r="AS147" s="94">
        <v>-1.7395</v>
      </c>
      <c r="AT147" s="94">
        <v>0.1178</v>
      </c>
      <c r="AU147" s="94">
        <v>-5.5100000000000003E-2</v>
      </c>
      <c r="AV147" s="94">
        <v>0.15970000000000001</v>
      </c>
      <c r="AW147" s="94">
        <v>3.0190999999999999</v>
      </c>
      <c r="AX147" s="94">
        <v>-2.0049000000000001</v>
      </c>
      <c r="AY147" s="94">
        <v>-1.6275999999999999</v>
      </c>
      <c r="AZ147" s="94">
        <v>4.9500000000000002E-2</v>
      </c>
      <c r="BA147" s="94">
        <v>0.01</v>
      </c>
      <c r="BB147" s="94">
        <v>0.01</v>
      </c>
      <c r="BC147" s="94">
        <v>0.01</v>
      </c>
      <c r="BD147" s="94">
        <v>204</v>
      </c>
      <c r="BE147" s="94">
        <v>172</v>
      </c>
      <c r="BF147" s="94">
        <v>299</v>
      </c>
      <c r="BG147" s="94">
        <v>175</v>
      </c>
      <c r="BH147" s="94">
        <v>338</v>
      </c>
      <c r="BI147" s="94">
        <v>1158</v>
      </c>
      <c r="BJ147" s="94">
        <v>1765</v>
      </c>
      <c r="BK147" s="94" t="s">
        <v>71</v>
      </c>
      <c r="BM147" s="94">
        <v>0</v>
      </c>
      <c r="BP147" s="94" t="s">
        <v>843</v>
      </c>
      <c r="BR147" s="94">
        <v>6511</v>
      </c>
    </row>
    <row r="148" spans="1:70">
      <c r="A148" s="94" t="s">
        <v>844</v>
      </c>
      <c r="B148" s="94">
        <v>3770</v>
      </c>
      <c r="C148" s="94">
        <v>6796</v>
      </c>
      <c r="D148" s="339">
        <v>42851.033333333333</v>
      </c>
      <c r="E148" s="94" t="s">
        <v>845</v>
      </c>
      <c r="I148" s="94" t="s">
        <v>95</v>
      </c>
      <c r="J148" s="94">
        <v>0.8</v>
      </c>
      <c r="K148" s="94">
        <v>1</v>
      </c>
      <c r="L148" s="94">
        <v>140</v>
      </c>
      <c r="M148" s="94">
        <v>6</v>
      </c>
      <c r="N148" s="94">
        <v>4587</v>
      </c>
      <c r="O148" s="94">
        <v>3.7658</v>
      </c>
      <c r="P148" s="94">
        <v>8.4199999999999997E-2</v>
      </c>
      <c r="Q148" s="94">
        <v>2.24E-2</v>
      </c>
      <c r="R148" s="94">
        <v>12.347799999999999</v>
      </c>
      <c r="S148" s="94">
        <v>2.9765000000000001</v>
      </c>
      <c r="T148" s="94">
        <v>1.7891999999999999</v>
      </c>
      <c r="U148" s="94">
        <v>4.6899999999999997E-2</v>
      </c>
      <c r="V148" s="94">
        <v>0.56030000000000002</v>
      </c>
      <c r="W148" s="94">
        <v>0.1676</v>
      </c>
      <c r="X148" s="94">
        <v>1.6799999999999999E-2</v>
      </c>
      <c r="Y148" s="94">
        <v>0.16739999999999999</v>
      </c>
      <c r="Z148" s="94">
        <v>14.679600000000001</v>
      </c>
      <c r="AA148" s="94">
        <v>974.15269999999998</v>
      </c>
      <c r="AB148" s="94" t="s">
        <v>70</v>
      </c>
      <c r="AC148" s="94" t="s">
        <v>70</v>
      </c>
      <c r="AD148" s="94" t="s">
        <v>70</v>
      </c>
      <c r="AE148" s="94" t="s">
        <v>96</v>
      </c>
      <c r="AF148" s="94">
        <v>3.7029999999999998</v>
      </c>
      <c r="AG148" s="94">
        <v>7.7399999999999997E-2</v>
      </c>
      <c r="AH148" s="94">
        <v>2.0899999999999998E-2</v>
      </c>
      <c r="AI148" s="94">
        <v>4.26</v>
      </c>
      <c r="AJ148" s="94">
        <v>55.0505</v>
      </c>
      <c r="AK148" s="94">
        <v>0.57520000000000004</v>
      </c>
      <c r="AL148" s="94">
        <v>3.6299999999999999E-2</v>
      </c>
      <c r="AM148" s="94">
        <v>1.7021999999999999</v>
      </c>
      <c r="AN148" s="94">
        <v>1.2939000000000001</v>
      </c>
      <c r="AO148" s="94">
        <v>1.5613999999999999</v>
      </c>
      <c r="AP148" s="94">
        <v>2.0202</v>
      </c>
      <c r="AQ148" s="94">
        <v>1.7131000000000001</v>
      </c>
      <c r="AR148" s="94">
        <v>0.73850000000000005</v>
      </c>
      <c r="AS148" s="94">
        <v>-1.3546</v>
      </c>
      <c r="AT148" s="94">
        <v>0.23980000000000001</v>
      </c>
      <c r="AU148" s="94">
        <v>-0.60309999999999997</v>
      </c>
      <c r="AV148" s="94">
        <v>-0.6502</v>
      </c>
      <c r="AW148" s="94">
        <v>-1.8150999999999999</v>
      </c>
      <c r="AX148" s="94">
        <v>-1.4200999999999999</v>
      </c>
      <c r="AY148" s="94">
        <v>-0.64949999999999997</v>
      </c>
      <c r="AZ148" s="94">
        <v>0.70450000000000002</v>
      </c>
      <c r="BA148" s="94">
        <v>0.01</v>
      </c>
      <c r="BB148" s="94">
        <v>0.01</v>
      </c>
      <c r="BC148" s="94">
        <v>0.01</v>
      </c>
      <c r="BD148" s="94">
        <v>205</v>
      </c>
      <c r="BE148" s="94">
        <v>183</v>
      </c>
      <c r="BF148" s="94">
        <v>299</v>
      </c>
      <c r="BG148" s="94">
        <v>279</v>
      </c>
      <c r="BH148" s="94">
        <v>261</v>
      </c>
      <c r="BI148" s="94">
        <v>1171</v>
      </c>
      <c r="BJ148" s="94">
        <v>1765</v>
      </c>
      <c r="BK148" s="94" t="s">
        <v>71</v>
      </c>
      <c r="BM148" s="94">
        <v>0</v>
      </c>
      <c r="BP148" s="94" t="s">
        <v>848</v>
      </c>
      <c r="BR148" s="94">
        <v>6511</v>
      </c>
    </row>
    <row r="149" spans="1:70">
      <c r="A149" s="94" t="s">
        <v>849</v>
      </c>
      <c r="B149" s="94">
        <v>3771</v>
      </c>
      <c r="C149" s="94">
        <v>6797</v>
      </c>
      <c r="D149" s="339">
        <v>42851.033333333333</v>
      </c>
      <c r="E149" s="94" t="s">
        <v>845</v>
      </c>
      <c r="I149" s="94" t="s">
        <v>95</v>
      </c>
      <c r="J149" s="94">
        <v>0.8</v>
      </c>
      <c r="K149" s="94">
        <v>1</v>
      </c>
      <c r="L149" s="94">
        <v>140</v>
      </c>
      <c r="M149" s="94">
        <v>6</v>
      </c>
      <c r="N149" s="94">
        <v>4587</v>
      </c>
      <c r="O149" s="94">
        <v>3.6202999999999999</v>
      </c>
      <c r="P149" s="94">
        <v>8.6400000000000005E-2</v>
      </c>
      <c r="Q149" s="94">
        <v>2.3900000000000001E-2</v>
      </c>
      <c r="R149" s="94">
        <v>14.5016</v>
      </c>
      <c r="S149" s="94">
        <v>2.8336000000000001</v>
      </c>
      <c r="T149" s="94">
        <v>1.4</v>
      </c>
      <c r="U149" s="94">
        <v>4.6600000000000003E-2</v>
      </c>
      <c r="V149" s="94">
        <v>0.71840000000000004</v>
      </c>
      <c r="W149" s="94">
        <v>0.37959999999999999</v>
      </c>
      <c r="X149" s="94">
        <v>1.67E-2</v>
      </c>
      <c r="Y149" s="94">
        <v>0.37880000000000003</v>
      </c>
      <c r="Z149" s="94">
        <v>18.374099999999999</v>
      </c>
      <c r="AA149" s="94">
        <v>960.33249999999998</v>
      </c>
      <c r="AB149" s="94" t="s">
        <v>70</v>
      </c>
      <c r="AC149" s="94" t="s">
        <v>70</v>
      </c>
      <c r="AD149" s="94" t="s">
        <v>70</v>
      </c>
      <c r="AE149" s="94" t="s">
        <v>96</v>
      </c>
      <c r="AF149" s="94">
        <v>3.5598000000000001</v>
      </c>
      <c r="AG149" s="94">
        <v>7.9799999999999996E-2</v>
      </c>
      <c r="AH149" s="94">
        <v>2.24E-2</v>
      </c>
      <c r="AI149" s="94">
        <v>4.46</v>
      </c>
      <c r="AJ149" s="94">
        <v>55.879899999999999</v>
      </c>
      <c r="AK149" s="94">
        <v>0.62639999999999996</v>
      </c>
      <c r="AL149" s="94">
        <v>3.5799999999999998E-2</v>
      </c>
      <c r="AM149" s="94">
        <v>1.5605</v>
      </c>
      <c r="AN149" s="94">
        <v>1.5122</v>
      </c>
      <c r="AO149" s="94">
        <v>1.3544</v>
      </c>
      <c r="AP149" s="94">
        <v>2.0480999999999998</v>
      </c>
      <c r="AQ149" s="94">
        <v>1.5699000000000001</v>
      </c>
      <c r="AR149" s="94">
        <v>-4.1700000000000001E-2</v>
      </c>
      <c r="AS149" s="94">
        <v>-1.3386</v>
      </c>
      <c r="AT149" s="94">
        <v>0.2019</v>
      </c>
      <c r="AU149" s="94">
        <v>-0.12039999999999999</v>
      </c>
      <c r="AV149" s="94">
        <v>0.30859999999999999</v>
      </c>
      <c r="AW149" s="94">
        <v>2.0211999999999999</v>
      </c>
      <c r="AX149" s="94">
        <v>-1.5664</v>
      </c>
      <c r="AY149" s="94">
        <v>3.39E-2</v>
      </c>
      <c r="AZ149" s="94">
        <v>-9.8500000000000004E-2</v>
      </c>
      <c r="BA149" s="94">
        <v>0.01</v>
      </c>
      <c r="BB149" s="94">
        <v>0.01</v>
      </c>
      <c r="BC149" s="94">
        <v>0.01</v>
      </c>
      <c r="BD149" s="94">
        <v>214</v>
      </c>
      <c r="BE149" s="94">
        <v>153</v>
      </c>
      <c r="BF149" s="94">
        <v>299</v>
      </c>
      <c r="BG149" s="94">
        <v>235</v>
      </c>
      <c r="BH149" s="94">
        <v>298</v>
      </c>
      <c r="BI149" s="94">
        <v>1165</v>
      </c>
      <c r="BJ149" s="94">
        <v>1765</v>
      </c>
      <c r="BK149" s="94" t="s">
        <v>71</v>
      </c>
      <c r="BM149" s="94">
        <v>0</v>
      </c>
      <c r="BP149" s="94" t="s">
        <v>852</v>
      </c>
      <c r="BR149" s="94">
        <v>6511</v>
      </c>
    </row>
    <row r="150" spans="1:70">
      <c r="A150" s="94" t="s">
        <v>853</v>
      </c>
      <c r="B150" s="94">
        <v>3772</v>
      </c>
      <c r="C150" s="94">
        <v>6798</v>
      </c>
      <c r="D150" s="339">
        <v>42851.033333333333</v>
      </c>
      <c r="E150" s="94" t="s">
        <v>845</v>
      </c>
      <c r="I150" s="94" t="s">
        <v>95</v>
      </c>
      <c r="J150" s="94">
        <v>0.8</v>
      </c>
      <c r="K150" s="94">
        <v>1</v>
      </c>
      <c r="L150" s="94">
        <v>140</v>
      </c>
      <c r="M150" s="94">
        <v>6</v>
      </c>
      <c r="N150" s="94">
        <v>4587</v>
      </c>
      <c r="O150" s="94">
        <v>3.4517000000000002</v>
      </c>
      <c r="P150" s="94">
        <v>9.4E-2</v>
      </c>
      <c r="Q150" s="94">
        <v>2.7199999999999998E-2</v>
      </c>
      <c r="R150" s="94">
        <v>15.3546</v>
      </c>
      <c r="S150" s="94">
        <v>2.8479999999999999</v>
      </c>
      <c r="T150" s="94">
        <v>1.6872</v>
      </c>
      <c r="U150" s="94">
        <v>4.9500000000000002E-2</v>
      </c>
      <c r="V150" s="94">
        <v>0.58440000000000003</v>
      </c>
      <c r="W150" s="94">
        <v>0.24079999999999999</v>
      </c>
      <c r="X150" s="94">
        <v>1.78E-2</v>
      </c>
      <c r="Y150" s="94">
        <v>0.23039999999999999</v>
      </c>
      <c r="Z150" s="94">
        <v>25.4894</v>
      </c>
      <c r="AA150" s="94">
        <v>984.82569999999998</v>
      </c>
      <c r="AB150" s="94" t="s">
        <v>70</v>
      </c>
      <c r="AC150" s="94" t="s">
        <v>70</v>
      </c>
      <c r="AD150" s="94" t="s">
        <v>70</v>
      </c>
      <c r="AE150" s="94" t="s">
        <v>96</v>
      </c>
      <c r="AF150" s="94">
        <v>3.3934000000000002</v>
      </c>
      <c r="AG150" s="94">
        <v>8.7800000000000003E-2</v>
      </c>
      <c r="AH150" s="94">
        <v>2.5899999999999999E-2</v>
      </c>
      <c r="AI150" s="94">
        <v>4.5345000000000004</v>
      </c>
      <c r="AJ150" s="94">
        <v>51.650500000000001</v>
      </c>
      <c r="AK150" s="94">
        <v>0.66810000000000003</v>
      </c>
      <c r="AL150" s="94">
        <v>3.8699999999999998E-2</v>
      </c>
      <c r="AM150" s="94">
        <v>1.458</v>
      </c>
      <c r="AN150" s="94">
        <v>1.3539000000000001</v>
      </c>
      <c r="AO150" s="94">
        <v>1.3156000000000001</v>
      </c>
      <c r="AP150" s="94">
        <v>1.7811999999999999</v>
      </c>
      <c r="AQ150" s="94">
        <v>1.4850000000000001</v>
      </c>
      <c r="AR150" s="94">
        <v>-0.67</v>
      </c>
      <c r="AS150" s="94">
        <v>-1.1117999999999999</v>
      </c>
      <c r="AT150" s="94">
        <v>0.21410000000000001</v>
      </c>
      <c r="AU150" s="94">
        <v>9.5100000000000004E-2</v>
      </c>
      <c r="AV150" s="94">
        <v>-0.39140000000000003</v>
      </c>
      <c r="AW150" s="94">
        <v>-1.7350000000000001</v>
      </c>
      <c r="AX150" s="94">
        <v>-1.2755000000000001</v>
      </c>
      <c r="AY150" s="94">
        <v>0.7238</v>
      </c>
      <c r="AZ150" s="94">
        <v>-0.23319999999999999</v>
      </c>
      <c r="BA150" s="94">
        <v>0.01</v>
      </c>
      <c r="BB150" s="94">
        <v>0.01</v>
      </c>
      <c r="BC150" s="94">
        <v>0.01</v>
      </c>
      <c r="BD150" s="94">
        <v>184</v>
      </c>
      <c r="BE150" s="94">
        <v>181</v>
      </c>
      <c r="BF150" s="94">
        <v>299</v>
      </c>
      <c r="BG150" s="94">
        <v>328</v>
      </c>
      <c r="BH150" s="94">
        <v>156</v>
      </c>
      <c r="BI150" s="94">
        <v>1171</v>
      </c>
      <c r="BJ150" s="94">
        <v>1765</v>
      </c>
      <c r="BK150" s="94" t="s">
        <v>71</v>
      </c>
      <c r="BM150" s="94">
        <v>0</v>
      </c>
      <c r="BP150" s="94" t="s">
        <v>855</v>
      </c>
      <c r="BR150" s="94">
        <v>6511</v>
      </c>
    </row>
    <row r="151" spans="1:70">
      <c r="A151" s="94" t="s">
        <v>856</v>
      </c>
      <c r="B151" s="94">
        <v>3773</v>
      </c>
      <c r="C151" s="94">
        <v>6799</v>
      </c>
      <c r="D151" s="339">
        <v>42851.191666666666</v>
      </c>
      <c r="E151" s="94" t="s">
        <v>857</v>
      </c>
      <c r="I151" s="94" t="s">
        <v>95</v>
      </c>
      <c r="J151" s="94">
        <v>0.8</v>
      </c>
      <c r="K151" s="94">
        <v>1</v>
      </c>
      <c r="L151" s="94">
        <v>140</v>
      </c>
      <c r="M151" s="94">
        <v>6</v>
      </c>
      <c r="N151" s="94">
        <v>4587</v>
      </c>
      <c r="O151" s="94">
        <v>3.6875</v>
      </c>
      <c r="P151" s="94">
        <v>6.5699999999999995E-2</v>
      </c>
      <c r="Q151" s="94">
        <v>1.78E-2</v>
      </c>
      <c r="R151" s="94">
        <v>8.9489999999999998</v>
      </c>
      <c r="S151" s="94">
        <v>3.0407999999999999</v>
      </c>
      <c r="T151" s="94">
        <v>1.5467</v>
      </c>
      <c r="U151" s="94">
        <v>5.62E-2</v>
      </c>
      <c r="V151" s="94">
        <v>0.65249999999999997</v>
      </c>
      <c r="W151" s="94">
        <v>0.23810000000000001</v>
      </c>
      <c r="X151" s="94">
        <v>1.9800000000000002E-2</v>
      </c>
      <c r="Y151" s="94">
        <v>0.23369999999999999</v>
      </c>
      <c r="Z151" s="94">
        <v>6.1959999999999997</v>
      </c>
      <c r="AA151" s="94">
        <v>945.41769999999997</v>
      </c>
      <c r="AB151" s="94" t="s">
        <v>70</v>
      </c>
      <c r="AC151" s="94" t="s">
        <v>70</v>
      </c>
      <c r="AD151" s="94" t="s">
        <v>70</v>
      </c>
      <c r="AE151" s="94" t="s">
        <v>96</v>
      </c>
      <c r="AF151" s="94">
        <v>3.6267999999999998</v>
      </c>
      <c r="AG151" s="94">
        <v>6.0999999999999999E-2</v>
      </c>
      <c r="AH151" s="94">
        <v>1.6799999999999999E-2</v>
      </c>
      <c r="AI151" s="94">
        <v>2.8494000000000002</v>
      </c>
      <c r="AJ151" s="94">
        <v>46.7074</v>
      </c>
      <c r="AK151" s="94">
        <v>0.39279999999999998</v>
      </c>
      <c r="AL151" s="94">
        <v>4.2799999999999998E-2</v>
      </c>
      <c r="AM151" s="94">
        <v>2.5028000000000001</v>
      </c>
      <c r="AN151" s="94">
        <v>1.2743</v>
      </c>
      <c r="AO151" s="94">
        <v>2.3246000000000002</v>
      </c>
      <c r="AP151" s="94">
        <v>2.9621</v>
      </c>
      <c r="AQ151" s="94">
        <v>2.4579</v>
      </c>
      <c r="AR151" s="94">
        <v>0.74319999999999997</v>
      </c>
      <c r="AS151" s="94">
        <v>1.2410000000000001</v>
      </c>
      <c r="AT151" s="94">
        <v>-1.8196000000000001</v>
      </c>
      <c r="AU151" s="94">
        <v>2.7199</v>
      </c>
      <c r="AV151" s="94">
        <v>-1.1207</v>
      </c>
      <c r="AW151" s="94">
        <v>0.34649999999999997</v>
      </c>
      <c r="AX151" s="94">
        <v>0.57440000000000002</v>
      </c>
      <c r="AY151" s="94">
        <v>1.8587</v>
      </c>
      <c r="AZ151" s="94">
        <v>1.5022</v>
      </c>
      <c r="BA151" s="94">
        <v>0.01</v>
      </c>
      <c r="BB151" s="94">
        <v>0.01</v>
      </c>
      <c r="BC151" s="94">
        <v>0.01</v>
      </c>
      <c r="BD151" s="94">
        <v>200</v>
      </c>
      <c r="BE151" s="94">
        <v>180</v>
      </c>
      <c r="BF151" s="94">
        <v>299</v>
      </c>
      <c r="BG151" s="94">
        <v>331</v>
      </c>
      <c r="BH151" s="94">
        <v>261</v>
      </c>
      <c r="BI151" s="94">
        <v>1135</v>
      </c>
      <c r="BJ151" s="94">
        <v>1765</v>
      </c>
      <c r="BK151" s="94" t="s">
        <v>71</v>
      </c>
      <c r="BM151" s="94">
        <v>0</v>
      </c>
      <c r="BP151" s="94" t="s">
        <v>860</v>
      </c>
      <c r="BR151" s="94">
        <v>6511</v>
      </c>
    </row>
    <row r="152" spans="1:70">
      <c r="A152" s="94" t="s">
        <v>861</v>
      </c>
      <c r="B152" s="94">
        <v>3774</v>
      </c>
      <c r="C152" s="94">
        <v>6800</v>
      </c>
      <c r="D152" s="339">
        <v>42851.191666666666</v>
      </c>
      <c r="E152" s="94" t="s">
        <v>857</v>
      </c>
      <c r="I152" s="94" t="s">
        <v>95</v>
      </c>
      <c r="J152" s="94">
        <v>0.8</v>
      </c>
      <c r="K152" s="94">
        <v>1</v>
      </c>
      <c r="L152" s="94">
        <v>140</v>
      </c>
      <c r="M152" s="94">
        <v>6</v>
      </c>
      <c r="N152" s="94">
        <v>4587</v>
      </c>
      <c r="O152" s="94">
        <v>3.5651999999999999</v>
      </c>
      <c r="P152" s="94">
        <v>4.9099999999999998E-2</v>
      </c>
      <c r="Q152" s="94">
        <v>1.38E-2</v>
      </c>
      <c r="R152" s="94">
        <v>8.4146000000000001</v>
      </c>
      <c r="S152" s="94">
        <v>3.1558999999999999</v>
      </c>
      <c r="T152" s="94">
        <v>2.0981999999999998</v>
      </c>
      <c r="U152" s="94">
        <v>4.2299999999999997E-2</v>
      </c>
      <c r="V152" s="94">
        <v>0.47770000000000001</v>
      </c>
      <c r="W152" s="94">
        <v>0.14829999999999999</v>
      </c>
      <c r="X152" s="94">
        <v>1.6199999999999999E-2</v>
      </c>
      <c r="Y152" s="94">
        <v>0.14480000000000001</v>
      </c>
      <c r="Z152" s="94">
        <v>3.4592999999999998</v>
      </c>
      <c r="AA152" s="94">
        <v>922.15610000000004</v>
      </c>
      <c r="AB152" s="94" t="s">
        <v>70</v>
      </c>
      <c r="AC152" s="94" t="s">
        <v>70</v>
      </c>
      <c r="AD152" s="94" t="s">
        <v>70</v>
      </c>
      <c r="AE152" s="94" t="s">
        <v>96</v>
      </c>
      <c r="AF152" s="94">
        <v>3.5059</v>
      </c>
      <c r="AG152" s="94">
        <v>4.41E-2</v>
      </c>
      <c r="AH152" s="94">
        <v>1.26E-2</v>
      </c>
      <c r="AI152" s="94">
        <v>2.7141999999999999</v>
      </c>
      <c r="AJ152" s="94">
        <v>61.576999999999998</v>
      </c>
      <c r="AK152" s="94">
        <v>0.3871</v>
      </c>
      <c r="AL152" s="94">
        <v>3.2500000000000001E-2</v>
      </c>
      <c r="AM152" s="94">
        <v>2.5508999999999999</v>
      </c>
      <c r="AN152" s="94">
        <v>1.2458</v>
      </c>
      <c r="AO152" s="94">
        <v>2.3536999999999999</v>
      </c>
      <c r="AP152" s="94">
        <v>2.9321999999999999</v>
      </c>
      <c r="AQ152" s="94">
        <v>2.5512000000000001</v>
      </c>
      <c r="AR152" s="94">
        <v>2.3498000000000001</v>
      </c>
      <c r="AS152" s="94">
        <v>-1.7399999999999999E-2</v>
      </c>
      <c r="AT152" s="94">
        <v>0.13420000000000001</v>
      </c>
      <c r="AU152" s="94">
        <v>-0.161</v>
      </c>
      <c r="AV152" s="94">
        <v>0.4798</v>
      </c>
      <c r="AW152" s="94">
        <v>2.8881999999999999</v>
      </c>
      <c r="AX152" s="94">
        <v>4.2299999999999997E-2</v>
      </c>
      <c r="AY152" s="94">
        <v>2.5167999999999999</v>
      </c>
      <c r="AZ152" s="94">
        <v>-0.41570000000000001</v>
      </c>
      <c r="BA152" s="94">
        <v>0.01</v>
      </c>
      <c r="BB152" s="94">
        <v>0.01</v>
      </c>
      <c r="BC152" s="94">
        <v>0.01</v>
      </c>
      <c r="BD152" s="94">
        <v>212</v>
      </c>
      <c r="BE152" s="94">
        <v>156</v>
      </c>
      <c r="BF152" s="94">
        <v>299</v>
      </c>
      <c r="BG152" s="94">
        <v>227</v>
      </c>
      <c r="BH152" s="94">
        <v>213</v>
      </c>
      <c r="BI152" s="94">
        <v>1150</v>
      </c>
      <c r="BJ152" s="94">
        <v>1765</v>
      </c>
      <c r="BK152" s="94" t="s">
        <v>71</v>
      </c>
      <c r="BM152" s="94">
        <v>0</v>
      </c>
      <c r="BP152" s="94" t="s">
        <v>864</v>
      </c>
      <c r="BR152" s="94">
        <v>6511</v>
      </c>
    </row>
    <row r="153" spans="1:70">
      <c r="A153" s="94" t="s">
        <v>865</v>
      </c>
      <c r="B153" s="94">
        <v>3775</v>
      </c>
      <c r="C153" s="94">
        <v>6801</v>
      </c>
      <c r="D153" s="339">
        <v>42851.191666666666</v>
      </c>
      <c r="E153" s="94" t="s">
        <v>857</v>
      </c>
      <c r="I153" s="94" t="s">
        <v>95</v>
      </c>
      <c r="J153" s="94">
        <v>0.8</v>
      </c>
      <c r="K153" s="94">
        <v>1</v>
      </c>
      <c r="L153" s="94">
        <v>140</v>
      </c>
      <c r="M153" s="94">
        <v>6</v>
      </c>
      <c r="N153" s="94">
        <v>4587</v>
      </c>
      <c r="O153" s="94">
        <v>4.0227000000000004</v>
      </c>
      <c r="P153" s="94">
        <v>0.1138</v>
      </c>
      <c r="Q153" s="94">
        <v>2.8299999999999999E-2</v>
      </c>
      <c r="R153" s="94">
        <v>17.836400000000001</v>
      </c>
      <c r="S153" s="94">
        <v>3.49</v>
      </c>
      <c r="T153" s="94">
        <v>1.9169</v>
      </c>
      <c r="U153" s="94">
        <v>4.87E-2</v>
      </c>
      <c r="V153" s="94">
        <v>0.5292</v>
      </c>
      <c r="W153" s="94">
        <v>0.19400000000000001</v>
      </c>
      <c r="X153" s="94">
        <v>2.0899999999999998E-2</v>
      </c>
      <c r="Y153" s="94">
        <v>0.19589999999999999</v>
      </c>
      <c r="Z153" s="94">
        <v>26.857800000000001</v>
      </c>
      <c r="AA153" s="94">
        <v>977.16300000000001</v>
      </c>
      <c r="AB153" s="94" t="s">
        <v>70</v>
      </c>
      <c r="AC153" s="94" t="s">
        <v>70</v>
      </c>
      <c r="AD153" s="94" t="s">
        <v>70</v>
      </c>
      <c r="AE153" s="94" t="s">
        <v>96</v>
      </c>
      <c r="AF153" s="94">
        <v>3.9546999999999999</v>
      </c>
      <c r="AG153" s="94">
        <v>0.1041</v>
      </c>
      <c r="AH153" s="94">
        <v>2.63E-2</v>
      </c>
      <c r="AI153" s="94">
        <v>5.9744000000000002</v>
      </c>
      <c r="AJ153" s="94">
        <v>57.412599999999998</v>
      </c>
      <c r="AK153" s="94">
        <v>0.75539999999999996</v>
      </c>
      <c r="AL153" s="94">
        <v>3.4799999999999998E-2</v>
      </c>
      <c r="AM153" s="94">
        <v>1.2889999999999999</v>
      </c>
      <c r="AN153" s="94">
        <v>1.1802999999999999</v>
      </c>
      <c r="AO153" s="94">
        <v>1.2228000000000001</v>
      </c>
      <c r="AP153" s="94">
        <v>1.4433</v>
      </c>
      <c r="AQ153" s="94">
        <v>1.3305</v>
      </c>
      <c r="AR153" s="94">
        <v>-0.15060000000000001</v>
      </c>
      <c r="AS153" s="94">
        <v>-1.2112000000000001</v>
      </c>
      <c r="AT153" s="94">
        <v>7.5600000000000001E-2</v>
      </c>
      <c r="AU153" s="94">
        <v>6.93E-2</v>
      </c>
      <c r="AV153" s="94">
        <v>-9.8599999999999993E-2</v>
      </c>
      <c r="AW153" s="94">
        <v>-1.4382999999999999</v>
      </c>
      <c r="AX153" s="94">
        <v>-1.3188</v>
      </c>
      <c r="AY153" s="94">
        <v>0.1593</v>
      </c>
      <c r="AZ153" s="94">
        <v>-7.4499999999999997E-2</v>
      </c>
      <c r="BA153" s="94">
        <v>0.01</v>
      </c>
      <c r="BB153" s="94">
        <v>0.01</v>
      </c>
      <c r="BC153" s="94">
        <v>0.01</v>
      </c>
      <c r="BD153" s="94">
        <v>207</v>
      </c>
      <c r="BE153" s="94">
        <v>169</v>
      </c>
      <c r="BF153" s="94">
        <v>299</v>
      </c>
      <c r="BG153" s="94">
        <v>231</v>
      </c>
      <c r="BH153" s="94">
        <v>148</v>
      </c>
      <c r="BI153" s="94">
        <v>1149</v>
      </c>
      <c r="BJ153" s="94">
        <v>1765</v>
      </c>
      <c r="BK153" s="94" t="s">
        <v>71</v>
      </c>
      <c r="BM153" s="94">
        <v>0</v>
      </c>
      <c r="BP153" s="94" t="s">
        <v>868</v>
      </c>
      <c r="BR153" s="94">
        <v>6511</v>
      </c>
    </row>
    <row r="154" spans="1:70">
      <c r="A154" s="94" t="s">
        <v>869</v>
      </c>
      <c r="B154" s="94">
        <v>3776</v>
      </c>
      <c r="C154" s="94">
        <v>6802</v>
      </c>
      <c r="D154" s="339">
        <v>42851.191666666666</v>
      </c>
      <c r="E154" s="94" t="s">
        <v>857</v>
      </c>
      <c r="I154" s="94" t="s">
        <v>95</v>
      </c>
      <c r="J154" s="94">
        <v>0.8</v>
      </c>
      <c r="K154" s="94">
        <v>1</v>
      </c>
      <c r="L154" s="94">
        <v>140</v>
      </c>
      <c r="M154" s="94">
        <v>6</v>
      </c>
      <c r="N154" s="94">
        <v>4587</v>
      </c>
      <c r="O154" s="94">
        <v>3.6617000000000002</v>
      </c>
      <c r="P154" s="94">
        <v>5.3999999999999999E-2</v>
      </c>
      <c r="Q154" s="94">
        <v>1.47E-2</v>
      </c>
      <c r="R154" s="94">
        <v>7.5101000000000004</v>
      </c>
      <c r="S154" s="94">
        <v>3.4670000000000001</v>
      </c>
      <c r="T154" s="94">
        <v>1.9862</v>
      </c>
      <c r="U154" s="94">
        <v>3.9100000000000003E-2</v>
      </c>
      <c r="V154" s="94">
        <v>0.49159999999999998</v>
      </c>
      <c r="W154" s="94">
        <v>0.1807</v>
      </c>
      <c r="X154" s="94">
        <v>1.43E-2</v>
      </c>
      <c r="Y154" s="94">
        <v>0.16170000000000001</v>
      </c>
      <c r="Z154" s="94">
        <v>5.9222999999999999</v>
      </c>
      <c r="AA154" s="94">
        <v>968.81619999999998</v>
      </c>
      <c r="AB154" s="94" t="s">
        <v>70</v>
      </c>
      <c r="AC154" s="94" t="s">
        <v>70</v>
      </c>
      <c r="AD154" s="94" t="s">
        <v>70</v>
      </c>
      <c r="AE154" s="94" t="s">
        <v>96</v>
      </c>
      <c r="AF154" s="94">
        <v>3.6021000000000001</v>
      </c>
      <c r="AG154" s="94">
        <v>4.7300000000000002E-2</v>
      </c>
      <c r="AH154" s="94">
        <v>1.3100000000000001E-2</v>
      </c>
      <c r="AI154" s="94">
        <v>3.2517</v>
      </c>
      <c r="AJ154" s="94">
        <v>68.747799999999998</v>
      </c>
      <c r="AK154" s="94">
        <v>0.45140000000000002</v>
      </c>
      <c r="AL154" s="94">
        <v>2.9100000000000001E-2</v>
      </c>
      <c r="AM154" s="94">
        <v>2.1863999999999999</v>
      </c>
      <c r="AN154" s="94">
        <v>1.2557</v>
      </c>
      <c r="AO154" s="94">
        <v>1.9791000000000001</v>
      </c>
      <c r="AP154" s="94">
        <v>2.4851000000000001</v>
      </c>
      <c r="AQ154" s="94">
        <v>2.2616000000000001</v>
      </c>
      <c r="AR154" s="94">
        <v>0.34760000000000002</v>
      </c>
      <c r="AS154" s="94">
        <v>-1.9446000000000001</v>
      </c>
      <c r="AT154" s="94">
        <v>0.1205</v>
      </c>
      <c r="AU154" s="94">
        <v>-0.25080000000000002</v>
      </c>
      <c r="AV154" s="94">
        <v>0.1082</v>
      </c>
      <c r="AW154" s="94">
        <v>2.4701</v>
      </c>
      <c r="AX154" s="94">
        <v>-2.2147000000000001</v>
      </c>
      <c r="AY154" s="94">
        <v>-0.40870000000000001</v>
      </c>
      <c r="AZ154" s="94">
        <v>-0.2069</v>
      </c>
      <c r="BA154" s="94">
        <v>0.01</v>
      </c>
      <c r="BB154" s="94">
        <v>0.01</v>
      </c>
      <c r="BC154" s="94">
        <v>0.01</v>
      </c>
      <c r="BD154" s="94">
        <v>199</v>
      </c>
      <c r="BE154" s="94">
        <v>177</v>
      </c>
      <c r="BF154" s="94">
        <v>299</v>
      </c>
      <c r="BG154" s="94">
        <v>212</v>
      </c>
      <c r="BH154" s="94">
        <v>201</v>
      </c>
      <c r="BI154" s="94">
        <v>1148</v>
      </c>
      <c r="BJ154" s="94">
        <v>1765</v>
      </c>
      <c r="BK154" s="94" t="s">
        <v>71</v>
      </c>
      <c r="BM154" s="94">
        <v>0</v>
      </c>
      <c r="BP154" s="94" t="s">
        <v>872</v>
      </c>
      <c r="BR154" s="94">
        <v>6511</v>
      </c>
    </row>
    <row r="155" spans="1:70">
      <c r="A155" s="94" t="s">
        <v>873</v>
      </c>
      <c r="B155" s="94">
        <v>3777</v>
      </c>
      <c r="C155" s="94">
        <v>6803</v>
      </c>
      <c r="D155" s="339">
        <v>42851.191666666666</v>
      </c>
      <c r="E155" s="94" t="s">
        <v>857</v>
      </c>
      <c r="I155" s="94" t="s">
        <v>95</v>
      </c>
      <c r="J155" s="94">
        <v>0.8</v>
      </c>
      <c r="K155" s="94">
        <v>1</v>
      </c>
      <c r="L155" s="94">
        <v>140</v>
      </c>
      <c r="M155" s="94">
        <v>6</v>
      </c>
      <c r="N155" s="94">
        <v>4587</v>
      </c>
      <c r="O155" s="94">
        <v>3.6509999999999998</v>
      </c>
      <c r="P155" s="94">
        <v>7.9899999999999999E-2</v>
      </c>
      <c r="Q155" s="94">
        <v>2.1899999999999999E-2</v>
      </c>
      <c r="R155" s="94">
        <v>11.777699999999999</v>
      </c>
      <c r="S155" s="94">
        <v>3.2153999999999998</v>
      </c>
      <c r="T155" s="94">
        <v>2.2863000000000002</v>
      </c>
      <c r="U155" s="94">
        <v>4.1399999999999999E-2</v>
      </c>
      <c r="V155" s="94">
        <v>0.43430000000000002</v>
      </c>
      <c r="W155" s="94">
        <v>0.13289999999999999</v>
      </c>
      <c r="X155" s="94">
        <v>1.5299999999999999E-2</v>
      </c>
      <c r="Y155" s="94">
        <v>0.11749999999999999</v>
      </c>
      <c r="Z155" s="94">
        <v>15.911099999999999</v>
      </c>
      <c r="AA155" s="94">
        <v>942.68100000000004</v>
      </c>
      <c r="AB155" s="94" t="s">
        <v>70</v>
      </c>
      <c r="AC155" s="94" t="s">
        <v>70</v>
      </c>
      <c r="AD155" s="94" t="s">
        <v>70</v>
      </c>
      <c r="AE155" s="94" t="s">
        <v>96</v>
      </c>
      <c r="AF155" s="94">
        <v>3.5895999999999999</v>
      </c>
      <c r="AG155" s="94">
        <v>7.1999999999999995E-2</v>
      </c>
      <c r="AH155" s="94">
        <v>2.01E-2</v>
      </c>
      <c r="AI155" s="94">
        <v>4.5061</v>
      </c>
      <c r="AJ155" s="94">
        <v>62.604100000000003</v>
      </c>
      <c r="AK155" s="94">
        <v>0.62760000000000005</v>
      </c>
      <c r="AL155" s="94">
        <v>3.1899999999999998E-2</v>
      </c>
      <c r="AM155" s="94">
        <v>1.5612999999999999</v>
      </c>
      <c r="AN155" s="94">
        <v>1.3508</v>
      </c>
      <c r="AO155" s="94">
        <v>1.3842000000000001</v>
      </c>
      <c r="AP155" s="94">
        <v>1.8696999999999999</v>
      </c>
      <c r="AQ155" s="94">
        <v>1.6205000000000001</v>
      </c>
      <c r="AR155" s="94">
        <v>0.67779999999999996</v>
      </c>
      <c r="AS155" s="94">
        <v>1.2049000000000001</v>
      </c>
      <c r="AT155" s="94">
        <v>-6.8699999999999997E-2</v>
      </c>
      <c r="AU155" s="94">
        <v>0.53839999999999999</v>
      </c>
      <c r="AV155" s="94">
        <v>-0.2014</v>
      </c>
      <c r="AW155" s="94">
        <v>1.7791999999999999</v>
      </c>
      <c r="AX155" s="94">
        <v>-1.3337000000000001</v>
      </c>
      <c r="AY155" s="94">
        <v>0.77829999999999999</v>
      </c>
      <c r="AZ155" s="94">
        <v>0.49170000000000003</v>
      </c>
      <c r="BA155" s="94">
        <v>0.01</v>
      </c>
      <c r="BB155" s="94">
        <v>0.01</v>
      </c>
      <c r="BC155" s="94">
        <v>0.01</v>
      </c>
      <c r="BD155" s="94">
        <v>208</v>
      </c>
      <c r="BE155" s="94">
        <v>170</v>
      </c>
      <c r="BF155" s="94">
        <v>299</v>
      </c>
      <c r="BG155" s="94">
        <v>258</v>
      </c>
      <c r="BH155" s="94">
        <v>211</v>
      </c>
      <c r="BI155" s="94">
        <v>1158</v>
      </c>
      <c r="BJ155" s="94">
        <v>1765</v>
      </c>
      <c r="BK155" s="94" t="s">
        <v>71</v>
      </c>
      <c r="BM155" s="94">
        <v>0</v>
      </c>
      <c r="BP155" s="94" t="s">
        <v>876</v>
      </c>
      <c r="BR155" s="94">
        <v>6511</v>
      </c>
    </row>
    <row r="156" spans="1:70">
      <c r="A156" s="94" t="s">
        <v>877</v>
      </c>
      <c r="B156" s="94">
        <v>3778</v>
      </c>
      <c r="C156" s="94">
        <v>6804</v>
      </c>
      <c r="D156" s="339">
        <v>42851.350694444445</v>
      </c>
      <c r="E156" s="94" t="s">
        <v>878</v>
      </c>
      <c r="I156" s="94" t="s">
        <v>95</v>
      </c>
      <c r="J156" s="94">
        <v>0.8</v>
      </c>
      <c r="K156" s="94">
        <v>1</v>
      </c>
      <c r="L156" s="94">
        <v>140</v>
      </c>
      <c r="M156" s="94">
        <v>6</v>
      </c>
      <c r="N156" s="94">
        <v>4587</v>
      </c>
      <c r="O156" s="94">
        <v>3.6269</v>
      </c>
      <c r="P156" s="94">
        <v>8.1299999999999997E-2</v>
      </c>
      <c r="Q156" s="94">
        <v>2.24E-2</v>
      </c>
      <c r="R156" s="94">
        <v>7.7891000000000004</v>
      </c>
      <c r="S156" s="94">
        <v>2.9756999999999998</v>
      </c>
      <c r="T156" s="94">
        <v>1.7422</v>
      </c>
      <c r="U156" s="94">
        <v>6.3700000000000007E-2</v>
      </c>
      <c r="V156" s="94">
        <v>0.57550000000000001</v>
      </c>
      <c r="W156" s="94">
        <v>0.14069999999999999</v>
      </c>
      <c r="X156" s="94">
        <v>2.5499999999999998E-2</v>
      </c>
      <c r="Y156" s="94">
        <v>0.1348</v>
      </c>
      <c r="Z156" s="94">
        <v>9.6167999999999996</v>
      </c>
      <c r="AA156" s="94">
        <v>993.58299999999997</v>
      </c>
      <c r="AB156" s="94" t="s">
        <v>70</v>
      </c>
      <c r="AC156" s="94" t="s">
        <v>70</v>
      </c>
      <c r="AD156" s="94" t="s">
        <v>70</v>
      </c>
      <c r="AE156" s="94" t="s">
        <v>96</v>
      </c>
      <c r="AF156" s="94">
        <v>3.5661999999999998</v>
      </c>
      <c r="AG156" s="94">
        <v>7.6200000000000004E-2</v>
      </c>
      <c r="AH156" s="94">
        <v>2.1399999999999999E-2</v>
      </c>
      <c r="AI156" s="94">
        <v>3.1959</v>
      </c>
      <c r="AJ156" s="94">
        <v>41.953200000000002</v>
      </c>
      <c r="AK156" s="94">
        <v>0.4481</v>
      </c>
      <c r="AL156" s="94">
        <v>4.7699999999999999E-2</v>
      </c>
      <c r="AM156" s="94">
        <v>2.1840999999999999</v>
      </c>
      <c r="AN156" s="94">
        <v>1.2027000000000001</v>
      </c>
      <c r="AO156" s="94">
        <v>1.9987999999999999</v>
      </c>
      <c r="AP156" s="94">
        <v>2.4039000000000001</v>
      </c>
      <c r="AQ156" s="94">
        <v>2.3549000000000002</v>
      </c>
      <c r="AR156" s="94">
        <v>0.36209999999999998</v>
      </c>
      <c r="AS156" s="94">
        <v>-1.9656</v>
      </c>
      <c r="AT156" s="94">
        <v>1.4500000000000001E-2</v>
      </c>
      <c r="AU156" s="94">
        <v>-0.33529999999999999</v>
      </c>
      <c r="AV156" s="94">
        <v>-7.9299999999999995E-2</v>
      </c>
      <c r="AW156" s="94">
        <v>-2.379</v>
      </c>
      <c r="AX156" s="94">
        <v>-2.2925</v>
      </c>
      <c r="AY156" s="94">
        <v>-0.4199</v>
      </c>
      <c r="AZ156" s="94">
        <v>0.33729999999999999</v>
      </c>
      <c r="BA156" s="94">
        <v>0.01</v>
      </c>
      <c r="BB156" s="94">
        <v>0.01</v>
      </c>
      <c r="BC156" s="94">
        <v>0.01</v>
      </c>
      <c r="BD156" s="94">
        <v>208</v>
      </c>
      <c r="BE156" s="94">
        <v>158</v>
      </c>
      <c r="BF156" s="94">
        <v>299</v>
      </c>
      <c r="BG156" s="94">
        <v>181</v>
      </c>
      <c r="BH156" s="94">
        <v>232</v>
      </c>
      <c r="BI156" s="94">
        <v>1172</v>
      </c>
      <c r="BJ156" s="94">
        <v>1765</v>
      </c>
      <c r="BK156" s="94" t="s">
        <v>71</v>
      </c>
      <c r="BM156" s="94">
        <v>0</v>
      </c>
      <c r="BP156" s="94" t="s">
        <v>881</v>
      </c>
      <c r="BR156" s="94">
        <v>6511</v>
      </c>
    </row>
    <row r="157" spans="1:70">
      <c r="A157" s="94" t="s">
        <v>882</v>
      </c>
      <c r="B157" s="94">
        <v>3779</v>
      </c>
      <c r="C157" s="94">
        <v>6805</v>
      </c>
      <c r="D157" s="339">
        <v>42851.350694444445</v>
      </c>
      <c r="E157" s="94" t="s">
        <v>878</v>
      </c>
      <c r="I157" s="94" t="s">
        <v>95</v>
      </c>
      <c r="J157" s="94">
        <v>0.8</v>
      </c>
      <c r="K157" s="94">
        <v>1</v>
      </c>
      <c r="L157" s="94">
        <v>140</v>
      </c>
      <c r="M157" s="94">
        <v>6</v>
      </c>
      <c r="N157" s="94">
        <v>4587</v>
      </c>
      <c r="O157" s="94">
        <v>3.8912</v>
      </c>
      <c r="P157" s="94">
        <v>0.1021</v>
      </c>
      <c r="Q157" s="94">
        <v>2.6200000000000001E-2</v>
      </c>
      <c r="R157" s="94">
        <v>7.6454000000000004</v>
      </c>
      <c r="S157" s="94">
        <v>3.4140000000000001</v>
      </c>
      <c r="T157" s="94">
        <v>2.0432000000000001</v>
      </c>
      <c r="U157" s="94">
        <v>5.2499999999999998E-2</v>
      </c>
      <c r="V157" s="94">
        <v>0.49609999999999999</v>
      </c>
      <c r="W157" s="94">
        <v>0.14299999999999999</v>
      </c>
      <c r="X157" s="94">
        <v>2.18E-2</v>
      </c>
      <c r="Y157" s="94">
        <v>0.1439</v>
      </c>
      <c r="Z157" s="94">
        <v>24.257899999999999</v>
      </c>
      <c r="AA157" s="94">
        <v>1004.8031999999999</v>
      </c>
      <c r="AB157" s="94" t="s">
        <v>70</v>
      </c>
      <c r="AC157" s="94" t="s">
        <v>70</v>
      </c>
      <c r="AD157" s="94" t="s">
        <v>70</v>
      </c>
      <c r="AE157" s="94" t="s">
        <v>96</v>
      </c>
      <c r="AF157" s="94">
        <v>3.8258000000000001</v>
      </c>
      <c r="AG157" s="94">
        <v>9.4399999999999998E-2</v>
      </c>
      <c r="AH157" s="94">
        <v>2.47E-2</v>
      </c>
      <c r="AI157" s="94">
        <v>4.9162999999999997</v>
      </c>
      <c r="AJ157" s="94">
        <v>52.0595</v>
      </c>
      <c r="AK157" s="94">
        <v>0.64249999999999996</v>
      </c>
      <c r="AL157" s="94">
        <v>3.8399999999999997E-2</v>
      </c>
      <c r="AM157" s="94">
        <v>1.5179</v>
      </c>
      <c r="AN157" s="94">
        <v>1.399</v>
      </c>
      <c r="AO157" s="94">
        <v>1.3310999999999999</v>
      </c>
      <c r="AP157" s="94">
        <v>1.8622000000000001</v>
      </c>
      <c r="AQ157" s="94">
        <v>1.5932999999999999</v>
      </c>
      <c r="AR157" s="94">
        <v>-0.90780000000000005</v>
      </c>
      <c r="AS157" s="94">
        <v>-0.96419999999999995</v>
      </c>
      <c r="AT157" s="94">
        <v>0.13439999999999999</v>
      </c>
      <c r="AU157" s="94">
        <v>2.7799999999999998E-2</v>
      </c>
      <c r="AV157" s="94">
        <v>0.23139999999999999</v>
      </c>
      <c r="AW157" s="94">
        <v>1.8475999999999999</v>
      </c>
      <c r="AX157" s="94">
        <v>-1.1651</v>
      </c>
      <c r="AY157" s="94">
        <v>1.0804</v>
      </c>
      <c r="AZ157" s="94">
        <v>-0.1178</v>
      </c>
      <c r="BA157" s="94">
        <v>0.01</v>
      </c>
      <c r="BB157" s="94">
        <v>0.01</v>
      </c>
      <c r="BC157" s="94">
        <v>0.01</v>
      </c>
      <c r="BD157" s="94">
        <v>220</v>
      </c>
      <c r="BE157" s="94">
        <v>160</v>
      </c>
      <c r="BF157" s="94">
        <v>299</v>
      </c>
      <c r="BG157" s="94">
        <v>111</v>
      </c>
      <c r="BH157" s="94">
        <v>368</v>
      </c>
      <c r="BI157" s="94">
        <v>1130</v>
      </c>
      <c r="BJ157" s="94">
        <v>1765</v>
      </c>
      <c r="BK157" s="94" t="s">
        <v>71</v>
      </c>
      <c r="BM157" s="94">
        <v>0</v>
      </c>
      <c r="BP157" s="94" t="s">
        <v>885</v>
      </c>
      <c r="BR157" s="94">
        <v>6511</v>
      </c>
    </row>
    <row r="158" spans="1:70">
      <c r="A158" s="94" t="s">
        <v>886</v>
      </c>
      <c r="B158" s="94">
        <v>3780</v>
      </c>
      <c r="C158" s="94">
        <v>6806</v>
      </c>
      <c r="D158" s="339">
        <v>42851.350694444445</v>
      </c>
      <c r="E158" s="94" t="s">
        <v>878</v>
      </c>
      <c r="I158" s="94" t="s">
        <v>95</v>
      </c>
      <c r="J158" s="94">
        <v>0.8</v>
      </c>
      <c r="K158" s="94">
        <v>1</v>
      </c>
      <c r="L158" s="94">
        <v>140</v>
      </c>
      <c r="M158" s="94">
        <v>6</v>
      </c>
      <c r="N158" s="94">
        <v>4587</v>
      </c>
      <c r="O158" s="94">
        <v>3.6901000000000002</v>
      </c>
      <c r="P158" s="94">
        <v>7.6999999999999999E-2</v>
      </c>
      <c r="Q158" s="94">
        <v>2.0899999999999998E-2</v>
      </c>
      <c r="R158" s="94">
        <v>12.3302</v>
      </c>
      <c r="S158" s="94">
        <v>3.2134999999999998</v>
      </c>
      <c r="T158" s="94">
        <v>1.7359</v>
      </c>
      <c r="U158" s="94">
        <v>5.0900000000000001E-2</v>
      </c>
      <c r="V158" s="94">
        <v>0.57699999999999996</v>
      </c>
      <c r="W158" s="94">
        <v>0.2084</v>
      </c>
      <c r="X158" s="94">
        <v>0.02</v>
      </c>
      <c r="Y158" s="94">
        <v>0.20830000000000001</v>
      </c>
      <c r="Z158" s="94">
        <v>16.595300000000002</v>
      </c>
      <c r="AA158" s="94">
        <v>988.1096</v>
      </c>
      <c r="AB158" s="94" t="s">
        <v>70</v>
      </c>
      <c r="AC158" s="94" t="s">
        <v>70</v>
      </c>
      <c r="AD158" s="94" t="s">
        <v>70</v>
      </c>
      <c r="AE158" s="94" t="s">
        <v>96</v>
      </c>
      <c r="AF158" s="94">
        <v>3.6284000000000001</v>
      </c>
      <c r="AG158" s="94">
        <v>7.0900000000000005E-2</v>
      </c>
      <c r="AH158" s="94">
        <v>1.9599999999999999E-2</v>
      </c>
      <c r="AI158" s="94">
        <v>3.8081999999999998</v>
      </c>
      <c r="AJ158" s="94">
        <v>53.683999999999997</v>
      </c>
      <c r="AK158" s="94">
        <v>0.52480000000000004</v>
      </c>
      <c r="AL158" s="94">
        <v>3.73E-2</v>
      </c>
      <c r="AM158" s="94">
        <v>1.8683000000000001</v>
      </c>
      <c r="AN158" s="94">
        <v>1.1566000000000001</v>
      </c>
      <c r="AO158" s="94">
        <v>1.7499</v>
      </c>
      <c r="AP158" s="94">
        <v>2.024</v>
      </c>
      <c r="AQ158" s="94">
        <v>1.9755</v>
      </c>
      <c r="AR158" s="94">
        <v>1.694</v>
      </c>
      <c r="AS158" s="94">
        <v>0.35110000000000002</v>
      </c>
      <c r="AT158" s="94">
        <v>-0.26350000000000001</v>
      </c>
      <c r="AU158" s="94">
        <v>0.45900000000000002</v>
      </c>
      <c r="AV158" s="94">
        <v>-0.89870000000000005</v>
      </c>
      <c r="AW158" s="94">
        <v>1.7544</v>
      </c>
      <c r="AX158" s="94">
        <v>-0.21129999999999999</v>
      </c>
      <c r="AY158" s="94">
        <v>1.7250000000000001</v>
      </c>
      <c r="AZ158" s="94">
        <v>0.93940000000000001</v>
      </c>
      <c r="BA158" s="94">
        <v>0.01</v>
      </c>
      <c r="BB158" s="94">
        <v>0.01</v>
      </c>
      <c r="BC158" s="94">
        <v>0.01</v>
      </c>
      <c r="BD158" s="94">
        <v>180</v>
      </c>
      <c r="BE158" s="94">
        <v>217</v>
      </c>
      <c r="BF158" s="94">
        <v>299</v>
      </c>
      <c r="BG158" s="94">
        <v>350</v>
      </c>
      <c r="BH158" s="94">
        <v>199</v>
      </c>
      <c r="BI158" s="94">
        <v>1171</v>
      </c>
      <c r="BJ158" s="94">
        <v>1765</v>
      </c>
      <c r="BK158" s="94" t="s">
        <v>71</v>
      </c>
      <c r="BM158" s="94">
        <v>0</v>
      </c>
      <c r="BP158" s="94" t="s">
        <v>889</v>
      </c>
      <c r="BR158" s="94">
        <v>6511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"/>
  <sheetViews>
    <sheetView workbookViewId="0">
      <selection activeCell="E28" sqref="E28"/>
    </sheetView>
  </sheetViews>
  <sheetFormatPr defaultRowHeight="14.25"/>
  <cols>
    <col min="1" max="1" width="31.37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3.2722000000000002</v>
      </c>
      <c r="P2">
        <v>1.7999999999999999E-2</v>
      </c>
      <c r="Q2">
        <v>5.4999999999999997E-3</v>
      </c>
      <c r="R2">
        <v>1.528</v>
      </c>
      <c r="S2">
        <v>4.2323000000000004</v>
      </c>
      <c r="T2">
        <v>1.8843000000000001</v>
      </c>
      <c r="U2">
        <v>4.1200000000000001E-2</v>
      </c>
      <c r="V2">
        <v>0.52849999999999997</v>
      </c>
      <c r="W2">
        <v>0.1731</v>
      </c>
      <c r="X2">
        <v>1.5100000000000001E-2</v>
      </c>
      <c r="Y2">
        <v>0.1724</v>
      </c>
      <c r="Z2">
        <v>-8.6616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3.2162999999999999</v>
      </c>
      <c r="AG2">
        <v>1.52E-2</v>
      </c>
      <c r="AH2">
        <v>4.7000000000000002E-3</v>
      </c>
      <c r="AI2">
        <v>0.93500000000000005</v>
      </c>
      <c r="AJ2">
        <v>61.3339</v>
      </c>
      <c r="AK2">
        <v>0.14530000000000001</v>
      </c>
      <c r="AL2">
        <v>3.2599999999999997E-2</v>
      </c>
      <c r="AM2">
        <v>6.8474000000000004</v>
      </c>
      <c r="AN2">
        <v>1.5404</v>
      </c>
      <c r="AO2">
        <v>5.8838999999999997</v>
      </c>
      <c r="AP2">
        <v>9.0635999999999992</v>
      </c>
      <c r="AQ2">
        <v>6.6010999999999997</v>
      </c>
      <c r="AR2">
        <v>-5.1165000000000003</v>
      </c>
      <c r="AS2">
        <v>-2.6833</v>
      </c>
      <c r="AT2">
        <v>1.1147</v>
      </c>
      <c r="AU2">
        <v>1.1445000000000001</v>
      </c>
      <c r="AV2">
        <v>1.5004999999999999</v>
      </c>
      <c r="AW2">
        <v>8.8650000000000002</v>
      </c>
      <c r="AX2">
        <v>-3.1514000000000002</v>
      </c>
      <c r="AY2">
        <v>5.7721999999999998</v>
      </c>
      <c r="AZ2">
        <v>-0.57020000000000004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4.0338000000000003</v>
      </c>
      <c r="P3">
        <v>2.81E-2</v>
      </c>
      <c r="Q3">
        <v>7.0000000000000001E-3</v>
      </c>
      <c r="R3">
        <v>2.8509000000000002</v>
      </c>
      <c r="S3">
        <v>3.2845</v>
      </c>
      <c r="T3">
        <v>1.5243</v>
      </c>
      <c r="U3">
        <v>3.8600000000000002E-2</v>
      </c>
      <c r="V3">
        <v>0.65639999999999998</v>
      </c>
      <c r="W3">
        <v>0.19500000000000001</v>
      </c>
      <c r="X3">
        <v>1.6199999999999999E-2</v>
      </c>
      <c r="Y3">
        <v>0.19409999999999999</v>
      </c>
      <c r="Z3">
        <v>1.861</v>
      </c>
      <c r="AA3">
        <v>936.04819999999995</v>
      </c>
      <c r="AB3" t="s">
        <v>70</v>
      </c>
      <c r="AC3" t="s">
        <v>70</v>
      </c>
      <c r="AD3" t="s">
        <v>70</v>
      </c>
      <c r="AE3" t="s">
        <v>96</v>
      </c>
      <c r="AF3">
        <v>3.9701</v>
      </c>
      <c r="AG3">
        <v>2.4500000000000001E-2</v>
      </c>
      <c r="AH3">
        <v>6.1999999999999998E-3</v>
      </c>
      <c r="AI3">
        <v>1.742</v>
      </c>
      <c r="AJ3">
        <v>71.243399999999994</v>
      </c>
      <c r="AK3">
        <v>0.21940000000000001</v>
      </c>
      <c r="AL3">
        <v>2.81E-2</v>
      </c>
      <c r="AM3">
        <v>4.53</v>
      </c>
      <c r="AN3">
        <v>1.3402000000000001</v>
      </c>
      <c r="AO3">
        <v>3.9489999999999998</v>
      </c>
      <c r="AP3">
        <v>5.2923</v>
      </c>
      <c r="AQ3">
        <v>4.7008000000000001</v>
      </c>
      <c r="AR3">
        <v>3.7587999999999999</v>
      </c>
      <c r="AS3">
        <v>-1.206</v>
      </c>
      <c r="AT3">
        <v>-0.1075</v>
      </c>
      <c r="AU3">
        <v>-0.81020000000000003</v>
      </c>
      <c r="AV3">
        <v>-2.9125000000000001</v>
      </c>
      <c r="AW3">
        <v>4.3438999999999997</v>
      </c>
      <c r="AX3">
        <v>1.2485999999999999</v>
      </c>
      <c r="AY3">
        <v>3.653</v>
      </c>
      <c r="AZ3">
        <v>2.6821999999999999</v>
      </c>
      <c r="BA3">
        <v>0.01</v>
      </c>
      <c r="BB3">
        <v>0.01</v>
      </c>
      <c r="BC3">
        <v>0.01</v>
      </c>
      <c r="BD3">
        <v>195</v>
      </c>
      <c r="BE3">
        <v>179</v>
      </c>
      <c r="BF3">
        <v>319</v>
      </c>
      <c r="BG3">
        <v>202</v>
      </c>
      <c r="BH3">
        <v>290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1.8172999999999999</v>
      </c>
      <c r="P4">
        <v>8.0000000000000004E-4</v>
      </c>
      <c r="Q4">
        <v>4.0000000000000002E-4</v>
      </c>
      <c r="R4">
        <v>-0.27510000000000001</v>
      </c>
      <c r="S4">
        <v>5.3071999999999999</v>
      </c>
      <c r="T4" t="s">
        <v>342</v>
      </c>
      <c r="U4">
        <v>1.8599999999999998E-2</v>
      </c>
      <c r="V4" t="s">
        <v>343</v>
      </c>
      <c r="W4" t="s">
        <v>344</v>
      </c>
      <c r="X4">
        <v>7.1999999999999998E-3</v>
      </c>
      <c r="Y4" t="s">
        <v>344</v>
      </c>
      <c r="Z4">
        <v>-0.5988</v>
      </c>
      <c r="AA4">
        <v>1007.9297</v>
      </c>
      <c r="AB4" t="s">
        <v>70</v>
      </c>
      <c r="AC4" t="s">
        <v>70</v>
      </c>
      <c r="AD4" t="s">
        <v>70</v>
      </c>
      <c r="AE4" t="s">
        <v>96</v>
      </c>
      <c r="AF4">
        <v>1.7625</v>
      </c>
      <c r="AG4">
        <v>5.0000000000000001E-4</v>
      </c>
      <c r="AH4">
        <v>2.9999999999999997E-4</v>
      </c>
      <c r="AI4">
        <v>5.7500000000000002E-2</v>
      </c>
      <c r="AJ4">
        <v>118.8507</v>
      </c>
      <c r="AK4">
        <v>1.6299999999999999E-2</v>
      </c>
      <c r="AL4">
        <v>1.6799999999999999E-2</v>
      </c>
      <c r="AM4">
        <v>61.308399999999999</v>
      </c>
      <c r="AN4">
        <v>1.4370000000000001</v>
      </c>
      <c r="AO4">
        <v>54.603200000000001</v>
      </c>
      <c r="AP4">
        <v>78.4636</v>
      </c>
      <c r="AQ4">
        <v>57.155099999999997</v>
      </c>
      <c r="AR4">
        <v>19.5488</v>
      </c>
      <c r="AS4">
        <v>47.6252</v>
      </c>
      <c r="AT4">
        <v>-18.198599999999999</v>
      </c>
      <c r="AU4">
        <v>73.212400000000002</v>
      </c>
      <c r="AV4">
        <v>-25.185199999999998</v>
      </c>
      <c r="AW4">
        <v>12.7356</v>
      </c>
      <c r="AX4">
        <v>1.9770000000000001</v>
      </c>
      <c r="AY4">
        <v>-21.095600000000001</v>
      </c>
      <c r="AZ4">
        <v>-53.082700000000003</v>
      </c>
      <c r="BA4">
        <v>0.01</v>
      </c>
      <c r="BB4">
        <v>0.01</v>
      </c>
      <c r="BC4">
        <v>0.01</v>
      </c>
      <c r="BD4">
        <v>136</v>
      </c>
      <c r="BE4">
        <v>115</v>
      </c>
      <c r="BF4">
        <v>285</v>
      </c>
      <c r="BG4">
        <v>238</v>
      </c>
      <c r="BH4">
        <v>284</v>
      </c>
      <c r="BI4">
        <v>1105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3.4813000000000001</v>
      </c>
      <c r="P5">
        <v>3.5000000000000003E-2</v>
      </c>
      <c r="Q5">
        <v>1.01E-2</v>
      </c>
      <c r="R5">
        <v>6.0321999999999996</v>
      </c>
      <c r="S5">
        <v>3.0148000000000001</v>
      </c>
      <c r="T5">
        <v>1.4621</v>
      </c>
      <c r="U5">
        <v>4.0800000000000003E-2</v>
      </c>
      <c r="V5">
        <v>0.69320000000000004</v>
      </c>
      <c r="W5">
        <v>0.2142</v>
      </c>
      <c r="X5">
        <v>1.3899999999999999E-2</v>
      </c>
      <c r="Y5">
        <v>0.21410000000000001</v>
      </c>
      <c r="Z5">
        <v>1.5876999999999999</v>
      </c>
      <c r="AA5">
        <v>943.5643</v>
      </c>
      <c r="AB5" t="s">
        <v>70</v>
      </c>
      <c r="AC5" t="s">
        <v>70</v>
      </c>
      <c r="AD5" t="s">
        <v>70</v>
      </c>
      <c r="AE5" t="s">
        <v>96</v>
      </c>
      <c r="AF5">
        <v>3.4228999999999998</v>
      </c>
      <c r="AG5">
        <v>3.15E-2</v>
      </c>
      <c r="AH5">
        <v>9.1999999999999998E-3</v>
      </c>
      <c r="AI5">
        <v>1.9773000000000001</v>
      </c>
      <c r="AJ5">
        <v>62.866500000000002</v>
      </c>
      <c r="AK5">
        <v>0.2888</v>
      </c>
      <c r="AL5">
        <v>3.1800000000000002E-2</v>
      </c>
      <c r="AM5">
        <v>3.4304999999999999</v>
      </c>
      <c r="AN5">
        <v>1.4601</v>
      </c>
      <c r="AO5">
        <v>2.9445999999999999</v>
      </c>
      <c r="AP5">
        <v>4.2994000000000003</v>
      </c>
      <c r="AQ5">
        <v>3.4722</v>
      </c>
      <c r="AR5">
        <v>2.9216000000000002</v>
      </c>
      <c r="AS5">
        <v>0.2293</v>
      </c>
      <c r="AT5">
        <v>-0.28720000000000001</v>
      </c>
      <c r="AU5">
        <v>0.40720000000000001</v>
      </c>
      <c r="AV5">
        <v>0.16750000000000001</v>
      </c>
      <c r="AW5">
        <v>4.2767999999999997</v>
      </c>
      <c r="AX5">
        <v>-0.28210000000000002</v>
      </c>
      <c r="AY5">
        <v>3.4590999999999998</v>
      </c>
      <c r="AZ5">
        <v>-0.1086</v>
      </c>
      <c r="BA5">
        <v>0.01</v>
      </c>
      <c r="BB5">
        <v>0.01</v>
      </c>
      <c r="BC5">
        <v>0.01</v>
      </c>
      <c r="BD5">
        <v>154</v>
      </c>
      <c r="BE5">
        <v>211</v>
      </c>
      <c r="BF5">
        <v>319</v>
      </c>
      <c r="BG5">
        <v>178</v>
      </c>
      <c r="BH5">
        <v>167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4959</v>
      </c>
      <c r="D6" s="9">
        <v>42470.640972222223</v>
      </c>
      <c r="E6" t="s">
        <v>172</v>
      </c>
      <c r="I6" t="s">
        <v>95</v>
      </c>
      <c r="J6" t="s">
        <v>70</v>
      </c>
      <c r="K6" t="s">
        <v>70</v>
      </c>
      <c r="L6" t="s">
        <v>70</v>
      </c>
      <c r="M6" t="s">
        <v>70</v>
      </c>
      <c r="N6" t="s">
        <v>70</v>
      </c>
      <c r="O6" t="s">
        <v>70</v>
      </c>
      <c r="P6" t="s">
        <v>70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>
        <v>0</v>
      </c>
      <c r="BE6">
        <v>0</v>
      </c>
      <c r="BF6">
        <v>0</v>
      </c>
      <c r="BG6">
        <v>1</v>
      </c>
      <c r="BH6">
        <v>1</v>
      </c>
      <c r="BI6">
        <v>1</v>
      </c>
      <c r="BJ6">
        <v>321</v>
      </c>
      <c r="BK6" t="s">
        <v>71</v>
      </c>
      <c r="BM6">
        <v>0</v>
      </c>
      <c r="BP6" t="s">
        <v>345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3.4213</v>
      </c>
      <c r="P7">
        <v>3.95E-2</v>
      </c>
      <c r="Q7">
        <v>1.15E-2</v>
      </c>
      <c r="R7">
        <v>2.6305999999999998</v>
      </c>
      <c r="S7">
        <v>3.6880000000000002</v>
      </c>
      <c r="T7">
        <v>2.0143</v>
      </c>
      <c r="U7">
        <v>4.6300000000000001E-2</v>
      </c>
      <c r="V7">
        <v>0.49890000000000001</v>
      </c>
      <c r="W7">
        <v>0.11269999999999999</v>
      </c>
      <c r="X7">
        <v>1.9099999999999999E-2</v>
      </c>
      <c r="Y7">
        <v>0.1115</v>
      </c>
      <c r="Z7">
        <v>1.5876999999999999</v>
      </c>
      <c r="AA7">
        <v>1020.2288</v>
      </c>
      <c r="AB7" t="s">
        <v>70</v>
      </c>
      <c r="AC7" t="s">
        <v>70</v>
      </c>
      <c r="AD7" t="s">
        <v>70</v>
      </c>
      <c r="AE7" t="s">
        <v>96</v>
      </c>
      <c r="AF7">
        <v>3.3609</v>
      </c>
      <c r="AG7">
        <v>3.5400000000000001E-2</v>
      </c>
      <c r="AH7">
        <v>1.0500000000000001E-2</v>
      </c>
      <c r="AI7">
        <v>2.0990000000000002</v>
      </c>
      <c r="AJ7">
        <v>59.2759</v>
      </c>
      <c r="AK7">
        <v>0.31230000000000002</v>
      </c>
      <c r="AL7">
        <v>3.3700000000000001E-2</v>
      </c>
      <c r="AM7">
        <v>3.1686999999999999</v>
      </c>
      <c r="AN7">
        <v>1.3527</v>
      </c>
      <c r="AO7">
        <v>2.7797000000000001</v>
      </c>
      <c r="AP7">
        <v>3.7602000000000002</v>
      </c>
      <c r="AQ7">
        <v>3.2679999999999998</v>
      </c>
      <c r="AR7">
        <v>1.7930999999999999</v>
      </c>
      <c r="AS7">
        <v>2.1063999999999998</v>
      </c>
      <c r="AT7">
        <v>-0.27400000000000002</v>
      </c>
      <c r="AU7">
        <v>0.98909999999999998</v>
      </c>
      <c r="AV7">
        <v>-0.37269999999999998</v>
      </c>
      <c r="AW7">
        <v>3.6084999999999998</v>
      </c>
      <c r="AX7">
        <v>-2.3445999999999998</v>
      </c>
      <c r="AY7">
        <v>2.1078000000000001</v>
      </c>
      <c r="AZ7">
        <v>0.86040000000000005</v>
      </c>
      <c r="BA7">
        <v>0.01</v>
      </c>
      <c r="BB7">
        <v>0.01</v>
      </c>
      <c r="BC7">
        <v>0.01</v>
      </c>
      <c r="BD7">
        <v>217</v>
      </c>
      <c r="BE7">
        <v>139</v>
      </c>
      <c r="BF7">
        <v>319</v>
      </c>
      <c r="BG7">
        <v>202</v>
      </c>
      <c r="BH7">
        <v>133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3.2824</v>
      </c>
      <c r="P8">
        <v>2.1399999999999999E-2</v>
      </c>
      <c r="Q8">
        <v>6.4999999999999997E-3</v>
      </c>
      <c r="R8">
        <v>4.1128999999999998</v>
      </c>
      <c r="S8">
        <v>3.6524000000000001</v>
      </c>
      <c r="T8">
        <v>1.6400999999999999</v>
      </c>
      <c r="U8">
        <v>3.8300000000000001E-2</v>
      </c>
      <c r="V8">
        <v>0.60940000000000005</v>
      </c>
      <c r="W8">
        <v>0.1867</v>
      </c>
      <c r="X8">
        <v>1.4800000000000001E-2</v>
      </c>
      <c r="Y8">
        <v>0.185</v>
      </c>
      <c r="Z8">
        <v>-9.6181999999999999</v>
      </c>
      <c r="AA8">
        <v>953.67679999999996</v>
      </c>
      <c r="AB8" t="s">
        <v>70</v>
      </c>
      <c r="AC8" t="s">
        <v>70</v>
      </c>
      <c r="AD8" t="s">
        <v>70</v>
      </c>
      <c r="AE8" t="s">
        <v>96</v>
      </c>
      <c r="AF8">
        <v>3.2267000000000001</v>
      </c>
      <c r="AG8">
        <v>1.8700000000000001E-2</v>
      </c>
      <c r="AH8">
        <v>5.7999999999999996E-3</v>
      </c>
      <c r="AI8">
        <v>1.3694</v>
      </c>
      <c r="AJ8">
        <v>73.307000000000002</v>
      </c>
      <c r="AK8">
        <v>0.2122</v>
      </c>
      <c r="AL8">
        <v>2.7300000000000001E-2</v>
      </c>
      <c r="AM8">
        <v>4.6853999999999996</v>
      </c>
      <c r="AN8">
        <v>1.2706</v>
      </c>
      <c r="AO8">
        <v>4.3672000000000004</v>
      </c>
      <c r="AP8">
        <v>5.5488999999999997</v>
      </c>
      <c r="AQ8">
        <v>4.4383999999999997</v>
      </c>
      <c r="AR8">
        <v>3.1642999999999999</v>
      </c>
      <c r="AS8">
        <v>-2.9586999999999999</v>
      </c>
      <c r="AT8">
        <v>0.55279999999999996</v>
      </c>
      <c r="AU8">
        <v>-3.0384000000000002</v>
      </c>
      <c r="AV8">
        <v>-2.5207999999999999</v>
      </c>
      <c r="AW8">
        <v>3.8992</v>
      </c>
      <c r="AX8">
        <v>-1.8580000000000001</v>
      </c>
      <c r="AY8">
        <v>-2.5672999999999999</v>
      </c>
      <c r="AZ8">
        <v>-3.1074999999999999</v>
      </c>
      <c r="BA8">
        <v>0.01</v>
      </c>
      <c r="BB8">
        <v>0.01</v>
      </c>
      <c r="BC8">
        <v>0.01</v>
      </c>
      <c r="BD8">
        <v>189</v>
      </c>
      <c r="BE8">
        <v>163</v>
      </c>
      <c r="BF8">
        <v>319</v>
      </c>
      <c r="BG8">
        <v>132</v>
      </c>
      <c r="BH8">
        <v>227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3.7484999999999999</v>
      </c>
      <c r="P9">
        <v>2.6599999999999999E-2</v>
      </c>
      <c r="Q9">
        <v>7.1000000000000004E-3</v>
      </c>
      <c r="R9">
        <v>4.1349999999999998</v>
      </c>
      <c r="S9">
        <v>3.0318999999999998</v>
      </c>
      <c r="T9">
        <v>1.5217000000000001</v>
      </c>
      <c r="U9">
        <v>3.3500000000000002E-2</v>
      </c>
      <c r="V9">
        <v>0.65710000000000002</v>
      </c>
      <c r="W9">
        <v>0.21609999999999999</v>
      </c>
      <c r="X9">
        <v>1.2999999999999999E-2</v>
      </c>
      <c r="Y9">
        <v>0.21440000000000001</v>
      </c>
      <c r="Z9">
        <v>-1.0087999999999999</v>
      </c>
      <c r="AA9">
        <v>1003.83</v>
      </c>
      <c r="AB9" t="s">
        <v>70</v>
      </c>
      <c r="AC9" t="s">
        <v>70</v>
      </c>
      <c r="AD9" t="s">
        <v>70</v>
      </c>
      <c r="AE9" t="s">
        <v>96</v>
      </c>
      <c r="AF9">
        <v>3.6865999999999999</v>
      </c>
      <c r="AG9">
        <v>2.29E-2</v>
      </c>
      <c r="AH9">
        <v>6.1999999999999998E-3</v>
      </c>
      <c r="AI9">
        <v>1.7968999999999999</v>
      </c>
      <c r="AJ9">
        <v>78.404600000000002</v>
      </c>
      <c r="AK9">
        <v>0.2437</v>
      </c>
      <c r="AL9">
        <v>2.5499999999999998E-2</v>
      </c>
      <c r="AM9">
        <v>4.0777999999999999</v>
      </c>
      <c r="AN9">
        <v>1.7297</v>
      </c>
      <c r="AO9">
        <v>3.3254000000000001</v>
      </c>
      <c r="AP9">
        <v>5.7518000000000002</v>
      </c>
      <c r="AQ9">
        <v>4.0621999999999998</v>
      </c>
      <c r="AR9">
        <v>-1.4538</v>
      </c>
      <c r="AS9">
        <v>-2.9826999999999999</v>
      </c>
      <c r="AT9">
        <v>0.21909999999999999</v>
      </c>
      <c r="AU9">
        <v>0.23799999999999999</v>
      </c>
      <c r="AV9">
        <v>0.30549999999999999</v>
      </c>
      <c r="AW9">
        <v>5.7386999999999997</v>
      </c>
      <c r="AX9">
        <v>-3.6495000000000002</v>
      </c>
      <c r="AY9">
        <v>1.7829999999999999</v>
      </c>
      <c r="AZ9">
        <v>5.6500000000000002E-2</v>
      </c>
      <c r="BA9">
        <v>0.01</v>
      </c>
      <c r="BB9">
        <v>0.01</v>
      </c>
      <c r="BC9">
        <v>0.01</v>
      </c>
      <c r="BD9">
        <v>228</v>
      </c>
      <c r="BE9">
        <v>145</v>
      </c>
      <c r="BF9">
        <v>319</v>
      </c>
      <c r="BG9">
        <v>104</v>
      </c>
      <c r="BH9">
        <v>136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3.9232999999999998</v>
      </c>
      <c r="P10">
        <v>9.6299999999999997E-2</v>
      </c>
      <c r="Q10">
        <v>2.46E-2</v>
      </c>
      <c r="R10">
        <v>7.8379000000000003</v>
      </c>
      <c r="S10">
        <v>3.3824999999999998</v>
      </c>
      <c r="T10">
        <v>2.1042000000000001</v>
      </c>
      <c r="U10">
        <v>5.2299999999999999E-2</v>
      </c>
      <c r="V10">
        <v>0.46949999999999997</v>
      </c>
      <c r="W10">
        <v>0.1244</v>
      </c>
      <c r="X10">
        <v>2.0299999999999999E-2</v>
      </c>
      <c r="Y10">
        <v>0.11940000000000001</v>
      </c>
      <c r="Z10">
        <v>24.682700000000001</v>
      </c>
      <c r="AA10">
        <v>1038.5409</v>
      </c>
      <c r="AB10" t="s">
        <v>70</v>
      </c>
      <c r="AC10" t="s">
        <v>70</v>
      </c>
      <c r="AD10" t="s">
        <v>70</v>
      </c>
      <c r="AE10" t="s">
        <v>96</v>
      </c>
      <c r="AF10">
        <v>3.8574999999999999</v>
      </c>
      <c r="AG10">
        <v>8.9499999999999996E-2</v>
      </c>
      <c r="AH10">
        <v>2.3199999999999998E-2</v>
      </c>
      <c r="AI10">
        <v>4.6409000000000002</v>
      </c>
      <c r="AJ10">
        <v>51.8279</v>
      </c>
      <c r="AK10">
        <v>0.60150000000000003</v>
      </c>
      <c r="AL10">
        <v>3.8600000000000002E-2</v>
      </c>
      <c r="AM10">
        <v>1.6237999999999999</v>
      </c>
      <c r="AN10">
        <v>1.4532</v>
      </c>
      <c r="AO10">
        <v>1.4358</v>
      </c>
      <c r="AP10">
        <v>2.0865</v>
      </c>
      <c r="AQ10">
        <v>1.6242000000000001</v>
      </c>
      <c r="AR10">
        <v>0.90639999999999998</v>
      </c>
      <c r="AS10">
        <v>-1.1085</v>
      </c>
      <c r="AT10">
        <v>-0.10589999999999999</v>
      </c>
      <c r="AU10">
        <v>-0.20649999999999999</v>
      </c>
      <c r="AV10">
        <v>-0.36420000000000002</v>
      </c>
      <c r="AW10">
        <v>2.0440999999999998</v>
      </c>
      <c r="AX10">
        <v>-1.2494000000000001</v>
      </c>
      <c r="AY10">
        <v>-0.99260000000000004</v>
      </c>
      <c r="AZ10">
        <v>-0.30309999999999998</v>
      </c>
      <c r="BA10">
        <v>0.01</v>
      </c>
      <c r="BB10">
        <v>0.01</v>
      </c>
      <c r="BC10">
        <v>0.01</v>
      </c>
      <c r="BD10">
        <v>234</v>
      </c>
      <c r="BE10">
        <v>148</v>
      </c>
      <c r="BF10">
        <v>319</v>
      </c>
      <c r="BG10">
        <v>169</v>
      </c>
      <c r="BH10">
        <v>148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3.4908000000000001</v>
      </c>
      <c r="P11">
        <v>1.55E-2</v>
      </c>
      <c r="Q11">
        <v>4.4000000000000003E-3</v>
      </c>
      <c r="R11">
        <v>0.64459999999999995</v>
      </c>
      <c r="S11">
        <v>3.6284000000000001</v>
      </c>
      <c r="T11">
        <v>1.2850999999999999</v>
      </c>
      <c r="U11">
        <v>3.9100000000000003E-2</v>
      </c>
      <c r="V11">
        <v>0.78320000000000001</v>
      </c>
      <c r="W11">
        <v>0.22589999999999999</v>
      </c>
      <c r="X11">
        <v>1.77E-2</v>
      </c>
      <c r="Y11">
        <v>0.22259999999999999</v>
      </c>
      <c r="Z11">
        <v>-1.5553999999999999</v>
      </c>
      <c r="AA11">
        <v>970.89570000000003</v>
      </c>
      <c r="AB11" t="s">
        <v>70</v>
      </c>
      <c r="AC11" t="s">
        <v>70</v>
      </c>
      <c r="AD11" t="s">
        <v>70</v>
      </c>
      <c r="AE11" t="s">
        <v>96</v>
      </c>
      <c r="AF11">
        <v>3.4319999999999999</v>
      </c>
      <c r="AG11">
        <v>1.3100000000000001E-2</v>
      </c>
      <c r="AH11">
        <v>3.8E-3</v>
      </c>
      <c r="AI11">
        <v>0.89249999999999996</v>
      </c>
      <c r="AJ11">
        <v>68.302000000000007</v>
      </c>
      <c r="AK11">
        <v>0.13</v>
      </c>
      <c r="AL11">
        <v>2.93E-2</v>
      </c>
      <c r="AM11">
        <v>7.6609999999999996</v>
      </c>
      <c r="AN11">
        <v>1.2861</v>
      </c>
      <c r="AO11">
        <v>6.8456999999999999</v>
      </c>
      <c r="AP11">
        <v>8.8045000000000009</v>
      </c>
      <c r="AQ11">
        <v>7.7548000000000004</v>
      </c>
      <c r="AR11">
        <v>6.0236000000000001</v>
      </c>
      <c r="AS11">
        <v>2.5188999999999999</v>
      </c>
      <c r="AT11">
        <v>-2.0577000000000001</v>
      </c>
      <c r="AU11">
        <v>2.5642</v>
      </c>
      <c r="AV11">
        <v>0.72309999999999997</v>
      </c>
      <c r="AW11">
        <v>8.3917999999999999</v>
      </c>
      <c r="AX11">
        <v>-2.9110999999999998</v>
      </c>
      <c r="AY11">
        <v>7.1825000000000001</v>
      </c>
      <c r="AZ11">
        <v>0.27060000000000001</v>
      </c>
      <c r="BA11">
        <v>0.01</v>
      </c>
      <c r="BB11">
        <v>0.01</v>
      </c>
      <c r="BC11">
        <v>0.01</v>
      </c>
      <c r="BD11">
        <v>200</v>
      </c>
      <c r="BE11">
        <v>166</v>
      </c>
      <c r="BF11">
        <v>319</v>
      </c>
      <c r="BG11">
        <v>136</v>
      </c>
      <c r="BH11">
        <v>110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3.7574999999999998</v>
      </c>
      <c r="P12">
        <v>3.6200000000000003E-2</v>
      </c>
      <c r="Q12">
        <v>9.5999999999999992E-3</v>
      </c>
      <c r="R12">
        <v>3.1936</v>
      </c>
      <c r="S12">
        <v>4.1535000000000002</v>
      </c>
      <c r="T12">
        <v>1.3900999999999999</v>
      </c>
      <c r="U12">
        <v>5.5E-2</v>
      </c>
      <c r="V12">
        <v>0.7258</v>
      </c>
      <c r="W12">
        <v>0.23089999999999999</v>
      </c>
      <c r="X12">
        <v>2.4799999999999999E-2</v>
      </c>
      <c r="Y12">
        <v>0.22989999999999999</v>
      </c>
      <c r="Z12">
        <v>3.5009000000000001</v>
      </c>
      <c r="AA12">
        <v>1025.6952000000001</v>
      </c>
      <c r="AB12" t="s">
        <v>70</v>
      </c>
      <c r="AC12" t="s">
        <v>70</v>
      </c>
      <c r="AD12" t="s">
        <v>70</v>
      </c>
      <c r="AE12" t="s">
        <v>96</v>
      </c>
      <c r="AF12">
        <v>3.6972999999999998</v>
      </c>
      <c r="AG12">
        <v>3.1899999999999998E-2</v>
      </c>
      <c r="AH12">
        <v>8.6E-3</v>
      </c>
      <c r="AI12">
        <v>1.5024</v>
      </c>
      <c r="AJ12">
        <v>47.144799999999996</v>
      </c>
      <c r="AK12">
        <v>0.20319999999999999</v>
      </c>
      <c r="AL12">
        <v>4.24E-2</v>
      </c>
      <c r="AM12">
        <v>4.8795000000000002</v>
      </c>
      <c r="AN12">
        <v>1.5824</v>
      </c>
      <c r="AO12">
        <v>4.1009000000000002</v>
      </c>
      <c r="AP12">
        <v>6.4889999999999999</v>
      </c>
      <c r="AQ12">
        <v>4.8788</v>
      </c>
      <c r="AR12">
        <v>-2.1049000000000002</v>
      </c>
      <c r="AS12">
        <v>-3.4759000000000002</v>
      </c>
      <c r="AT12">
        <v>0.55189999999999995</v>
      </c>
      <c r="AU12">
        <v>0.27710000000000001</v>
      </c>
      <c r="AV12">
        <v>-1.18</v>
      </c>
      <c r="AW12">
        <v>-6.3747999999999996</v>
      </c>
      <c r="AX12">
        <v>-4.1818999999999997</v>
      </c>
      <c r="AY12">
        <v>2.4321000000000002</v>
      </c>
      <c r="AZ12">
        <v>-0.63190000000000002</v>
      </c>
      <c r="BA12">
        <v>0.01</v>
      </c>
      <c r="BB12">
        <v>0.01</v>
      </c>
      <c r="BC12">
        <v>0.01</v>
      </c>
      <c r="BD12">
        <v>182</v>
      </c>
      <c r="BE12">
        <v>199</v>
      </c>
      <c r="BF12">
        <v>319</v>
      </c>
      <c r="BG12">
        <v>144</v>
      </c>
      <c r="BH12">
        <v>112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4.4782999999999999</v>
      </c>
      <c r="P13">
        <v>6.6400000000000001E-2</v>
      </c>
      <c r="Q13">
        <v>1.4800000000000001E-2</v>
      </c>
      <c r="R13">
        <v>8.9320000000000004</v>
      </c>
      <c r="S13">
        <v>2.9893999999999998</v>
      </c>
      <c r="T13">
        <v>1.5831</v>
      </c>
      <c r="U13">
        <v>4.02E-2</v>
      </c>
      <c r="V13">
        <v>0.63390000000000002</v>
      </c>
      <c r="W13">
        <v>0.23230000000000001</v>
      </c>
      <c r="X13">
        <v>1.78E-2</v>
      </c>
      <c r="Y13">
        <v>0.2293</v>
      </c>
      <c r="Z13">
        <v>6.0974000000000004</v>
      </c>
      <c r="AA13">
        <v>990.02760000000001</v>
      </c>
      <c r="AB13" t="s">
        <v>70</v>
      </c>
      <c r="AC13" t="s">
        <v>70</v>
      </c>
      <c r="AD13" t="s">
        <v>70</v>
      </c>
      <c r="AE13" t="s">
        <v>96</v>
      </c>
      <c r="AF13">
        <v>4.4104000000000001</v>
      </c>
      <c r="AG13">
        <v>0.06</v>
      </c>
      <c r="AH13">
        <v>1.3599999999999999E-2</v>
      </c>
      <c r="AI13">
        <v>4.1093999999999999</v>
      </c>
      <c r="AJ13">
        <v>68.513000000000005</v>
      </c>
      <c r="AK13">
        <v>0.46589999999999998</v>
      </c>
      <c r="AL13">
        <v>2.92E-2</v>
      </c>
      <c r="AM13">
        <v>2.1173000000000002</v>
      </c>
      <c r="AN13">
        <v>1.4527000000000001</v>
      </c>
      <c r="AO13">
        <v>1.843</v>
      </c>
      <c r="AP13">
        <v>2.6774</v>
      </c>
      <c r="AQ13">
        <v>2.1215000000000002</v>
      </c>
      <c r="AR13">
        <v>-1.8319000000000001</v>
      </c>
      <c r="AS13">
        <v>-9.69E-2</v>
      </c>
      <c r="AT13">
        <v>0.17649999999999999</v>
      </c>
      <c r="AU13">
        <v>0.21859999999999999</v>
      </c>
      <c r="AV13">
        <v>0.60289999999999999</v>
      </c>
      <c r="AW13">
        <v>2.5994000000000002</v>
      </c>
      <c r="AX13">
        <v>-0.15409999999999999</v>
      </c>
      <c r="AY13">
        <v>2.0640000000000001</v>
      </c>
      <c r="AZ13">
        <v>-0.46579999999999999</v>
      </c>
      <c r="BA13">
        <v>0.01</v>
      </c>
      <c r="BB13">
        <v>0.01</v>
      </c>
      <c r="BC13">
        <v>0.01</v>
      </c>
      <c r="BD13">
        <v>243</v>
      </c>
      <c r="BE13">
        <v>165</v>
      </c>
      <c r="BF13">
        <v>319</v>
      </c>
      <c r="BG13">
        <v>157</v>
      </c>
      <c r="BH13">
        <v>203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3.6577999999999999</v>
      </c>
      <c r="P14">
        <v>7.7299999999999994E-2</v>
      </c>
      <c r="Q14">
        <v>2.1100000000000001E-2</v>
      </c>
      <c r="R14">
        <v>11.619199999999999</v>
      </c>
      <c r="S14">
        <v>2.4807999999999999</v>
      </c>
      <c r="T14">
        <v>1.3070999999999999</v>
      </c>
      <c r="U14">
        <v>5.5100000000000003E-2</v>
      </c>
      <c r="V14">
        <v>0.76549999999999996</v>
      </c>
      <c r="W14">
        <v>0.30940000000000001</v>
      </c>
      <c r="X14">
        <v>2.0899999999999998E-2</v>
      </c>
      <c r="Y14">
        <v>0.29320000000000002</v>
      </c>
      <c r="Z14">
        <v>17.576499999999999</v>
      </c>
      <c r="AA14">
        <v>992.48749999999995</v>
      </c>
      <c r="AB14" t="s">
        <v>70</v>
      </c>
      <c r="AC14" t="s">
        <v>70</v>
      </c>
      <c r="AD14" t="s">
        <v>70</v>
      </c>
      <c r="AE14" t="s">
        <v>96</v>
      </c>
      <c r="AF14">
        <v>3.5962000000000001</v>
      </c>
      <c r="AG14">
        <v>7.2900000000000006E-2</v>
      </c>
      <c r="AH14">
        <v>2.0299999999999999E-2</v>
      </c>
      <c r="AI14">
        <v>3.1362999999999999</v>
      </c>
      <c r="AJ14">
        <v>43.000399999999999</v>
      </c>
      <c r="AK14">
        <v>0.43609999999999999</v>
      </c>
      <c r="AL14">
        <v>4.65E-2</v>
      </c>
      <c r="AM14">
        <v>2.2467000000000001</v>
      </c>
      <c r="AN14">
        <v>1.5047999999999999</v>
      </c>
      <c r="AO14">
        <v>1.8715999999999999</v>
      </c>
      <c r="AP14">
        <v>2.8163999999999998</v>
      </c>
      <c r="AQ14">
        <v>2.4578000000000002</v>
      </c>
      <c r="AR14">
        <v>1.3987000000000001</v>
      </c>
      <c r="AS14">
        <v>1.2325999999999999</v>
      </c>
      <c r="AT14">
        <v>0.16470000000000001</v>
      </c>
      <c r="AU14">
        <v>1.1177999999999999</v>
      </c>
      <c r="AV14">
        <v>-0.94699999999999995</v>
      </c>
      <c r="AW14">
        <v>-2.4054000000000002</v>
      </c>
      <c r="AX14">
        <v>-1.3097000000000001</v>
      </c>
      <c r="AY14">
        <v>1.6546000000000001</v>
      </c>
      <c r="AZ14">
        <v>-1.2601</v>
      </c>
      <c r="BA14">
        <v>0.01</v>
      </c>
      <c r="BB14">
        <v>0.01</v>
      </c>
      <c r="BC14">
        <v>0.01</v>
      </c>
      <c r="BD14">
        <v>188</v>
      </c>
      <c r="BE14">
        <v>216</v>
      </c>
      <c r="BF14">
        <v>319</v>
      </c>
      <c r="BG14">
        <v>62</v>
      </c>
      <c r="BH14">
        <v>59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3.5846</v>
      </c>
      <c r="P15">
        <v>2.5100000000000001E-2</v>
      </c>
      <c r="Q15">
        <v>7.0000000000000001E-3</v>
      </c>
      <c r="R15">
        <v>2.9988999999999999</v>
      </c>
      <c r="S15">
        <v>3.7494000000000001</v>
      </c>
      <c r="T15">
        <v>1.5786</v>
      </c>
      <c r="U15">
        <v>3.5200000000000002E-2</v>
      </c>
      <c r="V15">
        <v>0.64</v>
      </c>
      <c r="W15">
        <v>0.222</v>
      </c>
      <c r="X15">
        <v>1.2999999999999999E-2</v>
      </c>
      <c r="Y15">
        <v>0.22359999999999999</v>
      </c>
      <c r="Z15">
        <v>1.0409999999999999</v>
      </c>
      <c r="AA15">
        <v>1015.0358</v>
      </c>
      <c r="AB15" t="s">
        <v>70</v>
      </c>
      <c r="AC15" t="s">
        <v>70</v>
      </c>
      <c r="AD15" t="s">
        <v>70</v>
      </c>
      <c r="AE15" t="s">
        <v>96</v>
      </c>
      <c r="AF15">
        <v>3.5266999999999999</v>
      </c>
      <c r="AG15">
        <v>2.1100000000000001E-2</v>
      </c>
      <c r="AH15">
        <v>6.0000000000000001E-3</v>
      </c>
      <c r="AI15">
        <v>1.5846</v>
      </c>
      <c r="AJ15">
        <v>74.998800000000003</v>
      </c>
      <c r="AK15">
        <v>0.22470000000000001</v>
      </c>
      <c r="AL15">
        <v>2.6700000000000002E-2</v>
      </c>
      <c r="AM15">
        <v>4.4245999999999999</v>
      </c>
      <c r="AN15">
        <v>1.349</v>
      </c>
      <c r="AO15">
        <v>3.9291</v>
      </c>
      <c r="AP15">
        <v>5.3003999999999998</v>
      </c>
      <c r="AQ15">
        <v>4.3880999999999997</v>
      </c>
      <c r="AR15">
        <v>3.8279000000000001</v>
      </c>
      <c r="AS15">
        <v>-0.66859999999999997</v>
      </c>
      <c r="AT15">
        <v>0.58160000000000001</v>
      </c>
      <c r="AU15">
        <v>-0.63670000000000004</v>
      </c>
      <c r="AV15">
        <v>0.86899999999999999</v>
      </c>
      <c r="AW15">
        <v>5.1898</v>
      </c>
      <c r="AX15">
        <v>0.83760000000000001</v>
      </c>
      <c r="AY15">
        <v>4.2637999999999998</v>
      </c>
      <c r="AZ15">
        <v>-0.61119999999999997</v>
      </c>
      <c r="BA15">
        <v>0.01</v>
      </c>
      <c r="BB15">
        <v>0.01</v>
      </c>
      <c r="BC15">
        <v>0.01</v>
      </c>
      <c r="BD15">
        <v>210</v>
      </c>
      <c r="BE15">
        <v>164</v>
      </c>
      <c r="BF15">
        <v>319</v>
      </c>
      <c r="BG15">
        <v>213</v>
      </c>
      <c r="BH15">
        <v>245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3.3191999999999999</v>
      </c>
      <c r="P16">
        <v>3.78E-2</v>
      </c>
      <c r="Q16">
        <v>1.14E-2</v>
      </c>
      <c r="R16">
        <v>4.9710999999999999</v>
      </c>
      <c r="S16">
        <v>3.3839999999999999</v>
      </c>
      <c r="T16">
        <v>1.5002</v>
      </c>
      <c r="U16">
        <v>4.4900000000000002E-2</v>
      </c>
      <c r="V16">
        <v>0.66979999999999995</v>
      </c>
      <c r="W16">
        <v>0.25800000000000001</v>
      </c>
      <c r="X16">
        <v>1.8700000000000001E-2</v>
      </c>
      <c r="Y16">
        <v>0.25540000000000002</v>
      </c>
      <c r="Z16">
        <v>8.4500000000000006E-2</v>
      </c>
      <c r="AA16">
        <v>1013.6693</v>
      </c>
      <c r="AB16" t="s">
        <v>70</v>
      </c>
      <c r="AC16" t="s">
        <v>70</v>
      </c>
      <c r="AD16" t="s">
        <v>70</v>
      </c>
      <c r="AE16" t="s">
        <v>96</v>
      </c>
      <c r="AF16">
        <v>3.2633000000000001</v>
      </c>
      <c r="AG16">
        <v>3.3599999999999998E-2</v>
      </c>
      <c r="AH16">
        <v>1.03E-2</v>
      </c>
      <c r="AI16">
        <v>1.9193</v>
      </c>
      <c r="AJ16">
        <v>57.095199999999998</v>
      </c>
      <c r="AK16">
        <v>0.29409999999999997</v>
      </c>
      <c r="AL16">
        <v>3.5000000000000003E-2</v>
      </c>
      <c r="AM16">
        <v>3.3654999999999999</v>
      </c>
      <c r="AN16">
        <v>1.5542</v>
      </c>
      <c r="AO16">
        <v>2.8250000000000002</v>
      </c>
      <c r="AP16">
        <v>4.3906000000000001</v>
      </c>
      <c r="AQ16">
        <v>3.4247999999999998</v>
      </c>
      <c r="AR16">
        <v>1.7301</v>
      </c>
      <c r="AS16">
        <v>2.2153</v>
      </c>
      <c r="AT16">
        <v>0.28299999999999997</v>
      </c>
      <c r="AU16">
        <v>0.81089999999999995</v>
      </c>
      <c r="AV16">
        <v>-8.2199999999999995E-2</v>
      </c>
      <c r="AW16">
        <v>-4.3141999999999996</v>
      </c>
      <c r="AX16">
        <v>-2.6324999999999998</v>
      </c>
      <c r="AY16">
        <v>2.1242999999999999</v>
      </c>
      <c r="AZ16">
        <v>-0.53520000000000001</v>
      </c>
      <c r="BA16">
        <v>0.01</v>
      </c>
      <c r="BB16">
        <v>0.01</v>
      </c>
      <c r="BC16">
        <v>0.01</v>
      </c>
      <c r="BD16">
        <v>212</v>
      </c>
      <c r="BE16">
        <v>156</v>
      </c>
      <c r="BF16">
        <v>319</v>
      </c>
      <c r="BG16">
        <v>197</v>
      </c>
      <c r="BH16">
        <v>136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3.2784</v>
      </c>
      <c r="P17">
        <v>2.24E-2</v>
      </c>
      <c r="Q17">
        <v>6.7999999999999996E-3</v>
      </c>
      <c r="R17">
        <v>4.2704000000000004</v>
      </c>
      <c r="S17">
        <v>2.9398</v>
      </c>
      <c r="T17">
        <v>1.0898000000000001</v>
      </c>
      <c r="U17">
        <v>3.9600000000000003E-2</v>
      </c>
      <c r="V17">
        <v>0.92090000000000005</v>
      </c>
      <c r="W17">
        <v>0.3553</v>
      </c>
      <c r="X17">
        <v>1.61E-2</v>
      </c>
      <c r="Y17">
        <v>0.35170000000000001</v>
      </c>
      <c r="Z17">
        <v>-11.5314</v>
      </c>
      <c r="AA17">
        <v>1021.1854</v>
      </c>
      <c r="AB17" t="s">
        <v>70</v>
      </c>
      <c r="AC17" t="s">
        <v>70</v>
      </c>
      <c r="AD17" t="s">
        <v>70</v>
      </c>
      <c r="AE17" t="s">
        <v>96</v>
      </c>
      <c r="AF17">
        <v>3.2223999999999999</v>
      </c>
      <c r="AG17">
        <v>1.9900000000000001E-2</v>
      </c>
      <c r="AH17">
        <v>6.1999999999999998E-3</v>
      </c>
      <c r="AI17">
        <v>1.3368</v>
      </c>
      <c r="AJ17">
        <v>67.091700000000003</v>
      </c>
      <c r="AK17">
        <v>0.2074</v>
      </c>
      <c r="AL17">
        <v>2.98E-2</v>
      </c>
      <c r="AM17">
        <v>4.7911999999999999</v>
      </c>
      <c r="AN17">
        <v>1.4551000000000001</v>
      </c>
      <c r="AO17">
        <v>3.9723000000000002</v>
      </c>
      <c r="AP17">
        <v>5.7798999999999996</v>
      </c>
      <c r="AQ17">
        <v>5.2011000000000003</v>
      </c>
      <c r="AR17">
        <v>2.7776999999999998</v>
      </c>
      <c r="AS17">
        <v>-2.8218999999999999</v>
      </c>
      <c r="AT17">
        <v>-0.31719999999999998</v>
      </c>
      <c r="AU17">
        <v>1.0586</v>
      </c>
      <c r="AV17">
        <v>0.40500000000000003</v>
      </c>
      <c r="AW17">
        <v>5.6677</v>
      </c>
      <c r="AX17">
        <v>3.5939999999999999</v>
      </c>
      <c r="AY17">
        <v>3.6423000000000001</v>
      </c>
      <c r="AZ17">
        <v>-0.93169999999999997</v>
      </c>
      <c r="BA17">
        <v>0.01</v>
      </c>
      <c r="BB17">
        <v>0.01</v>
      </c>
      <c r="BC17">
        <v>0.01</v>
      </c>
      <c r="BD17">
        <v>188</v>
      </c>
      <c r="BE17">
        <v>170</v>
      </c>
      <c r="BF17">
        <v>319</v>
      </c>
      <c r="BG17">
        <v>145</v>
      </c>
      <c r="BH17">
        <v>268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3.5179</v>
      </c>
      <c r="P18">
        <v>6.3600000000000004E-2</v>
      </c>
      <c r="Q18">
        <v>1.8100000000000002E-2</v>
      </c>
      <c r="R18">
        <v>9.4517000000000007</v>
      </c>
      <c r="S18">
        <v>3.6617000000000002</v>
      </c>
      <c r="T18">
        <v>1.9688000000000001</v>
      </c>
      <c r="U18">
        <v>4.1300000000000003E-2</v>
      </c>
      <c r="V18">
        <v>0.51219999999999999</v>
      </c>
      <c r="W18">
        <v>0.17799999999999999</v>
      </c>
      <c r="X18">
        <v>1.7299999999999999E-2</v>
      </c>
      <c r="Y18">
        <v>0.17369999999999999</v>
      </c>
      <c r="Z18">
        <v>27.0059</v>
      </c>
      <c r="AA18">
        <v>1033.6212</v>
      </c>
      <c r="AB18" t="s">
        <v>70</v>
      </c>
      <c r="AC18" t="s">
        <v>70</v>
      </c>
      <c r="AD18" t="s">
        <v>70</v>
      </c>
      <c r="AE18" t="s">
        <v>96</v>
      </c>
      <c r="AF18">
        <v>3.4611000000000001</v>
      </c>
      <c r="AG18">
        <v>5.6599999999999998E-2</v>
      </c>
      <c r="AH18">
        <v>1.6400000000000001E-2</v>
      </c>
      <c r="AI18">
        <v>3.6781000000000001</v>
      </c>
      <c r="AJ18">
        <v>64.967699999999994</v>
      </c>
      <c r="AK18">
        <v>0.53139999999999998</v>
      </c>
      <c r="AL18">
        <v>3.0800000000000001E-2</v>
      </c>
      <c r="AM18">
        <v>1.8512</v>
      </c>
      <c r="AN18">
        <v>1.421</v>
      </c>
      <c r="AO18">
        <v>1.5936999999999999</v>
      </c>
      <c r="AP18">
        <v>2.2646999999999999</v>
      </c>
      <c r="AQ18">
        <v>1.9454</v>
      </c>
      <c r="AR18">
        <v>0.54500000000000004</v>
      </c>
      <c r="AS18">
        <v>1.4964999999999999</v>
      </c>
      <c r="AT18">
        <v>-5.9900000000000002E-2</v>
      </c>
      <c r="AU18">
        <v>0.23350000000000001</v>
      </c>
      <c r="AV18">
        <v>5.1000000000000004E-3</v>
      </c>
      <c r="AW18">
        <v>2.2526000000000002</v>
      </c>
      <c r="AX18">
        <v>-1.8170999999999999</v>
      </c>
      <c r="AY18">
        <v>0.66920000000000002</v>
      </c>
      <c r="AZ18">
        <v>0.18679999999999999</v>
      </c>
      <c r="BA18">
        <v>0.01</v>
      </c>
      <c r="BB18">
        <v>0.01</v>
      </c>
      <c r="BC18">
        <v>0.01</v>
      </c>
      <c r="BD18">
        <v>186</v>
      </c>
      <c r="BE18">
        <v>179</v>
      </c>
      <c r="BF18">
        <v>319</v>
      </c>
      <c r="BG18">
        <v>199</v>
      </c>
      <c r="BH18">
        <v>66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3.8252999999999999</v>
      </c>
      <c r="P19">
        <v>3.3099999999999997E-2</v>
      </c>
      <c r="Q19">
        <v>8.6E-3</v>
      </c>
      <c r="R19">
        <v>6.7968999999999999</v>
      </c>
      <c r="S19">
        <v>3.1135000000000002</v>
      </c>
      <c r="T19">
        <v>1.4127000000000001</v>
      </c>
      <c r="U19">
        <v>4.02E-2</v>
      </c>
      <c r="V19">
        <v>0.71040000000000003</v>
      </c>
      <c r="W19">
        <v>0.22889999999999999</v>
      </c>
      <c r="X19">
        <v>1.55E-2</v>
      </c>
      <c r="Y19">
        <v>0.2261</v>
      </c>
      <c r="Z19">
        <v>0.49440000000000001</v>
      </c>
      <c r="AA19">
        <v>965.29269999999997</v>
      </c>
      <c r="AB19" t="s">
        <v>70</v>
      </c>
      <c r="AC19" t="s">
        <v>70</v>
      </c>
      <c r="AD19" t="s">
        <v>70</v>
      </c>
      <c r="AE19" t="s">
        <v>96</v>
      </c>
      <c r="AF19">
        <v>3.7643</v>
      </c>
      <c r="AG19">
        <v>2.9100000000000001E-2</v>
      </c>
      <c r="AH19">
        <v>7.7000000000000002E-3</v>
      </c>
      <c r="AI19">
        <v>1.6953</v>
      </c>
      <c r="AJ19">
        <v>58.272199999999998</v>
      </c>
      <c r="AK19">
        <v>0.22520000000000001</v>
      </c>
      <c r="AL19">
        <v>3.4299999999999997E-2</v>
      </c>
      <c r="AM19">
        <v>4.4065000000000003</v>
      </c>
      <c r="AN19">
        <v>1.3808</v>
      </c>
      <c r="AO19">
        <v>3.9220000000000002</v>
      </c>
      <c r="AP19">
        <v>5.4154</v>
      </c>
      <c r="AQ19">
        <v>4.3025000000000002</v>
      </c>
      <c r="AR19">
        <v>3.9093</v>
      </c>
      <c r="AS19">
        <v>-0.15959999999999999</v>
      </c>
      <c r="AT19">
        <v>0.27189999999999998</v>
      </c>
      <c r="AU19">
        <v>-0.4244</v>
      </c>
      <c r="AV19">
        <v>-1.6202000000000001</v>
      </c>
      <c r="AW19">
        <v>5.1498999999999997</v>
      </c>
      <c r="AX19">
        <v>-7.7299999999999994E-2</v>
      </c>
      <c r="AY19">
        <v>-4.1017000000000001</v>
      </c>
      <c r="AZ19">
        <v>-1.2967</v>
      </c>
      <c r="BA19">
        <v>0.01</v>
      </c>
      <c r="BB19">
        <v>0.01</v>
      </c>
      <c r="BC19">
        <v>0.01</v>
      </c>
      <c r="BD19">
        <v>159</v>
      </c>
      <c r="BE19">
        <v>244</v>
      </c>
      <c r="BF19">
        <v>319</v>
      </c>
      <c r="BG19">
        <v>147</v>
      </c>
      <c r="BH19">
        <v>124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3.7502</v>
      </c>
      <c r="P20">
        <v>4.0599999999999997E-2</v>
      </c>
      <c r="Q20">
        <v>1.0800000000000001E-2</v>
      </c>
      <c r="R20">
        <v>3.1999</v>
      </c>
      <c r="S20">
        <v>3.2290000000000001</v>
      </c>
      <c r="T20">
        <v>1.7053</v>
      </c>
      <c r="U20">
        <v>4.0399999999999998E-2</v>
      </c>
      <c r="V20">
        <v>0.58730000000000004</v>
      </c>
      <c r="W20">
        <v>0.193</v>
      </c>
      <c r="X20">
        <v>1.6199999999999999E-2</v>
      </c>
      <c r="Y20">
        <v>0.19139999999999999</v>
      </c>
      <c r="Z20">
        <v>3.6375000000000002</v>
      </c>
      <c r="AA20">
        <v>1022.0053</v>
      </c>
      <c r="AB20" t="s">
        <v>70</v>
      </c>
      <c r="AC20" t="s">
        <v>70</v>
      </c>
      <c r="AD20" t="s">
        <v>70</v>
      </c>
      <c r="AE20" t="s">
        <v>96</v>
      </c>
      <c r="AF20">
        <v>3.6901000000000002</v>
      </c>
      <c r="AG20">
        <v>3.6400000000000002E-2</v>
      </c>
      <c r="AH20">
        <v>9.9000000000000008E-3</v>
      </c>
      <c r="AI20">
        <v>2.3454999999999999</v>
      </c>
      <c r="AJ20">
        <v>64.439700000000002</v>
      </c>
      <c r="AK20">
        <v>0.31780000000000003</v>
      </c>
      <c r="AL20">
        <v>3.1E-2</v>
      </c>
      <c r="AM20">
        <v>3.1154000000000002</v>
      </c>
      <c r="AN20">
        <v>1.3951</v>
      </c>
      <c r="AO20">
        <v>2.7967</v>
      </c>
      <c r="AP20">
        <v>3.9016999999999999</v>
      </c>
      <c r="AQ20">
        <v>2.9956</v>
      </c>
      <c r="AR20">
        <v>2.6425000000000001</v>
      </c>
      <c r="AS20">
        <v>0.84089999999999998</v>
      </c>
      <c r="AT20">
        <v>0.36320000000000002</v>
      </c>
      <c r="AU20">
        <v>-0.4294</v>
      </c>
      <c r="AV20">
        <v>-0.31979999999999997</v>
      </c>
      <c r="AW20">
        <v>3.8647</v>
      </c>
      <c r="AX20">
        <v>-0.92400000000000004</v>
      </c>
      <c r="AY20">
        <v>2.8464</v>
      </c>
      <c r="AZ20">
        <v>0.1328</v>
      </c>
      <c r="BA20">
        <v>0.01</v>
      </c>
      <c r="BB20">
        <v>0.01</v>
      </c>
      <c r="BC20">
        <v>0.01</v>
      </c>
      <c r="BD20">
        <v>180</v>
      </c>
      <c r="BE20">
        <v>194</v>
      </c>
      <c r="BF20">
        <v>319</v>
      </c>
      <c r="BG20">
        <v>179</v>
      </c>
      <c r="BH20">
        <v>368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160</v>
      </c>
      <c r="M21">
        <v>6</v>
      </c>
      <c r="N21">
        <v>5242</v>
      </c>
      <c r="O21">
        <v>3.4333</v>
      </c>
      <c r="P21">
        <v>3.0300000000000001E-2</v>
      </c>
      <c r="Q21">
        <v>8.8000000000000005E-3</v>
      </c>
      <c r="R21">
        <v>6.6990999999999996</v>
      </c>
      <c r="S21">
        <v>3.2896000000000001</v>
      </c>
      <c r="T21">
        <v>1.2885</v>
      </c>
      <c r="U21">
        <v>4.0399999999999998E-2</v>
      </c>
      <c r="V21">
        <v>0.78049999999999997</v>
      </c>
      <c r="W21">
        <v>0.30690000000000001</v>
      </c>
      <c r="X21">
        <v>1.6500000000000001E-2</v>
      </c>
      <c r="Y21">
        <v>0.30130000000000001</v>
      </c>
      <c r="Z21">
        <v>8.4500000000000006E-2</v>
      </c>
      <c r="AA21">
        <v>977.31849999999997</v>
      </c>
      <c r="AB21" t="s">
        <v>70</v>
      </c>
      <c r="AC21" t="s">
        <v>70</v>
      </c>
      <c r="AD21" t="s">
        <v>70</v>
      </c>
      <c r="AE21" t="s">
        <v>96</v>
      </c>
      <c r="AF21">
        <v>3.3755000000000002</v>
      </c>
      <c r="AG21">
        <v>2.64E-2</v>
      </c>
      <c r="AH21">
        <v>7.7999999999999996E-3</v>
      </c>
      <c r="AI21">
        <v>1.7060999999999999</v>
      </c>
      <c r="AJ21">
        <v>64.597899999999996</v>
      </c>
      <c r="AK21">
        <v>0.25269999999999998</v>
      </c>
      <c r="AL21">
        <v>3.1E-2</v>
      </c>
      <c r="AM21">
        <v>3.9258999999999999</v>
      </c>
      <c r="AN21">
        <v>1.4411</v>
      </c>
      <c r="AO21">
        <v>3.3917999999999999</v>
      </c>
      <c r="AP21">
        <v>4.8879000000000001</v>
      </c>
      <c r="AQ21">
        <v>3.9420000000000002</v>
      </c>
      <c r="AR21">
        <v>2.0114999999999998</v>
      </c>
      <c r="AS21">
        <v>-2.6583000000000001</v>
      </c>
      <c r="AT21">
        <v>0.62609999999999999</v>
      </c>
      <c r="AU21">
        <v>-0.88060000000000005</v>
      </c>
      <c r="AV21">
        <v>0.46079999999999999</v>
      </c>
      <c r="AW21">
        <v>4.7858000000000001</v>
      </c>
      <c r="AX21">
        <v>-3.0935000000000001</v>
      </c>
      <c r="AY21">
        <v>-2.42</v>
      </c>
      <c r="AZ21">
        <v>-0.3362</v>
      </c>
      <c r="BA21">
        <v>0.01</v>
      </c>
      <c r="BB21">
        <v>0.01</v>
      </c>
      <c r="BC21">
        <v>0.01</v>
      </c>
      <c r="BD21">
        <v>205</v>
      </c>
      <c r="BE21">
        <v>162</v>
      </c>
      <c r="BF21">
        <v>319</v>
      </c>
      <c r="BG21">
        <v>135</v>
      </c>
      <c r="BH21">
        <v>172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160</v>
      </c>
      <c r="M22">
        <v>6</v>
      </c>
      <c r="N22">
        <v>5242</v>
      </c>
      <c r="O22">
        <v>1.4300999999999999</v>
      </c>
      <c r="P22">
        <v>5.8799999999999998E-2</v>
      </c>
      <c r="Q22">
        <v>4.1099999999999998E-2</v>
      </c>
      <c r="R22">
        <v>35.660800000000002</v>
      </c>
      <c r="S22">
        <v>2.9693999999999998</v>
      </c>
      <c r="T22">
        <v>2.9529000000000001</v>
      </c>
      <c r="U22">
        <v>4.65E-2</v>
      </c>
      <c r="V22">
        <v>0.3422</v>
      </c>
      <c r="W22">
        <v>0.13869999999999999</v>
      </c>
      <c r="X22">
        <v>1.7000000000000001E-2</v>
      </c>
      <c r="Y22">
        <v>0.13589999999999999</v>
      </c>
      <c r="Z22">
        <v>56.660400000000003</v>
      </c>
      <c r="AA22">
        <v>974.58540000000005</v>
      </c>
      <c r="AB22" t="s">
        <v>70</v>
      </c>
      <c r="AC22" t="s">
        <v>70</v>
      </c>
      <c r="AD22" t="s">
        <v>70</v>
      </c>
      <c r="AE22" t="s">
        <v>96</v>
      </c>
      <c r="AF22">
        <v>1.3264</v>
      </c>
      <c r="AG22">
        <v>5.2600000000000001E-2</v>
      </c>
      <c r="AH22">
        <v>3.9600000000000003E-2</v>
      </c>
      <c r="AI22">
        <v>2.7363</v>
      </c>
      <c r="AJ22">
        <v>52.044800000000002</v>
      </c>
      <c r="AK22">
        <v>1.0315000000000001</v>
      </c>
      <c r="AL22">
        <v>3.8399999999999997E-2</v>
      </c>
      <c r="AM22">
        <v>0.93100000000000005</v>
      </c>
      <c r="AN22">
        <v>1.4882</v>
      </c>
      <c r="AO22">
        <v>0.82989999999999997</v>
      </c>
      <c r="AP22">
        <v>1.2351000000000001</v>
      </c>
      <c r="AQ22">
        <v>0.94730000000000003</v>
      </c>
      <c r="AR22">
        <v>0.69069999999999998</v>
      </c>
      <c r="AS22">
        <v>-0.42909999999999998</v>
      </c>
      <c r="AT22">
        <v>0.1661</v>
      </c>
      <c r="AU22">
        <v>-0.16739999999999999</v>
      </c>
      <c r="AV22">
        <v>0.19789999999999999</v>
      </c>
      <c r="AW22">
        <v>1.2076</v>
      </c>
      <c r="AX22">
        <v>0.50919999999999999</v>
      </c>
      <c r="AY22">
        <v>0.79649999999999999</v>
      </c>
      <c r="AZ22">
        <v>-5.9900000000000002E-2</v>
      </c>
      <c r="BA22">
        <v>0.01</v>
      </c>
      <c r="BB22">
        <v>0.01</v>
      </c>
      <c r="BC22">
        <v>0.01</v>
      </c>
      <c r="BD22">
        <v>191</v>
      </c>
      <c r="BE22">
        <v>71</v>
      </c>
      <c r="BF22">
        <v>310</v>
      </c>
      <c r="BG22">
        <v>149</v>
      </c>
      <c r="BH22">
        <v>275</v>
      </c>
      <c r="BI22">
        <v>1186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3.4159000000000002</v>
      </c>
      <c r="P23">
        <v>2.7900000000000001E-2</v>
      </c>
      <c r="Q23">
        <v>8.2000000000000007E-3</v>
      </c>
      <c r="R23">
        <v>2.0491999999999999</v>
      </c>
      <c r="S23">
        <v>3.7890999999999999</v>
      </c>
      <c r="T23">
        <v>1.8011999999999999</v>
      </c>
      <c r="U23">
        <v>4.2099999999999999E-2</v>
      </c>
      <c r="V23">
        <v>0.55479999999999996</v>
      </c>
      <c r="W23">
        <v>0.17849999999999999</v>
      </c>
      <c r="X23">
        <v>2.0299999999999999E-2</v>
      </c>
      <c r="Y23">
        <v>0.17649999999999999</v>
      </c>
      <c r="Z23">
        <v>7.1905999999999999</v>
      </c>
      <c r="AA23">
        <v>1093.2037</v>
      </c>
      <c r="AB23" t="s">
        <v>70</v>
      </c>
      <c r="AC23" t="s">
        <v>70</v>
      </c>
      <c r="AD23" t="s">
        <v>70</v>
      </c>
      <c r="AE23" t="s">
        <v>96</v>
      </c>
      <c r="AF23">
        <v>3.3584999999999998</v>
      </c>
      <c r="AG23">
        <v>2.41E-2</v>
      </c>
      <c r="AH23">
        <v>7.1999999999999998E-3</v>
      </c>
      <c r="AI23">
        <v>1.7289000000000001</v>
      </c>
      <c r="AJ23">
        <v>71.822699999999998</v>
      </c>
      <c r="AK23">
        <v>0.25740000000000002</v>
      </c>
      <c r="AL23">
        <v>2.7799999999999998E-2</v>
      </c>
      <c r="AM23">
        <v>3.8572000000000002</v>
      </c>
      <c r="AN23">
        <v>1.468</v>
      </c>
      <c r="AO23">
        <v>3.4807999999999999</v>
      </c>
      <c r="AP23">
        <v>5.1097000000000001</v>
      </c>
      <c r="AQ23">
        <v>3.5457000000000001</v>
      </c>
      <c r="AR23">
        <v>-0.46100000000000002</v>
      </c>
      <c r="AS23">
        <v>-3.4499</v>
      </c>
      <c r="AT23">
        <v>4.0300000000000002E-2</v>
      </c>
      <c r="AU23">
        <v>-6.3700000000000007E-2</v>
      </c>
      <c r="AV23">
        <v>6.8199999999999997E-2</v>
      </c>
      <c r="AW23">
        <v>5.1087999999999996</v>
      </c>
      <c r="AX23">
        <v>-3.5142000000000002</v>
      </c>
      <c r="AY23">
        <v>0.46910000000000002</v>
      </c>
      <c r="AZ23">
        <v>-5.0099999999999999E-2</v>
      </c>
      <c r="BA23">
        <v>0.01</v>
      </c>
      <c r="BB23">
        <v>0.01</v>
      </c>
      <c r="BC23">
        <v>0.01</v>
      </c>
      <c r="BD23">
        <v>183</v>
      </c>
      <c r="BE23">
        <v>183</v>
      </c>
      <c r="BF23">
        <v>319</v>
      </c>
      <c r="BG23">
        <v>253</v>
      </c>
      <c r="BH23">
        <v>84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3.3774999999999999</v>
      </c>
      <c r="P24">
        <v>4.2099999999999999E-2</v>
      </c>
      <c r="Q24">
        <v>1.2500000000000001E-2</v>
      </c>
      <c r="R24">
        <v>3.5529000000000002</v>
      </c>
      <c r="S24">
        <v>3.8801000000000001</v>
      </c>
      <c r="T24">
        <v>1.5733999999999999</v>
      </c>
      <c r="U24">
        <v>5.8299999999999998E-2</v>
      </c>
      <c r="V24">
        <v>0.63719999999999999</v>
      </c>
      <c r="W24">
        <v>0.2049</v>
      </c>
      <c r="X24">
        <v>2.46E-2</v>
      </c>
      <c r="Y24">
        <v>0.2026</v>
      </c>
      <c r="Z24">
        <v>16.346599999999999</v>
      </c>
      <c r="AA24">
        <v>1094.297</v>
      </c>
      <c r="AB24" t="s">
        <v>70</v>
      </c>
      <c r="AC24" t="s">
        <v>70</v>
      </c>
      <c r="AD24" t="s">
        <v>70</v>
      </c>
      <c r="AE24" t="s">
        <v>96</v>
      </c>
      <c r="AF24">
        <v>3.3197999999999999</v>
      </c>
      <c r="AG24">
        <v>3.8399999999999997E-2</v>
      </c>
      <c r="AH24">
        <v>1.1599999999999999E-2</v>
      </c>
      <c r="AI24">
        <v>1.9473</v>
      </c>
      <c r="AJ24">
        <v>50.685600000000001</v>
      </c>
      <c r="AK24">
        <v>0.29330000000000001</v>
      </c>
      <c r="AL24">
        <v>3.95E-2</v>
      </c>
      <c r="AM24">
        <v>3.3702000000000001</v>
      </c>
      <c r="AN24">
        <v>1.4964</v>
      </c>
      <c r="AO24">
        <v>2.9655</v>
      </c>
      <c r="AP24">
        <v>4.4377000000000004</v>
      </c>
      <c r="AQ24">
        <v>3.2307000000000001</v>
      </c>
      <c r="AR24">
        <v>0.96870000000000001</v>
      </c>
      <c r="AS24">
        <v>-2.7951999999999999</v>
      </c>
      <c r="AT24">
        <v>0.2072</v>
      </c>
      <c r="AU24">
        <v>-0.77959999999999996</v>
      </c>
      <c r="AV24">
        <v>5.3600000000000002E-2</v>
      </c>
      <c r="AW24">
        <v>4.3682999999999996</v>
      </c>
      <c r="AX24">
        <v>-3.0003000000000002</v>
      </c>
      <c r="AY24">
        <v>-1.0785</v>
      </c>
      <c r="AZ24">
        <v>-0.5222</v>
      </c>
      <c r="BA24">
        <v>0.01</v>
      </c>
      <c r="BB24">
        <v>0.01</v>
      </c>
      <c r="BC24">
        <v>0.01</v>
      </c>
      <c r="BD24">
        <v>218</v>
      </c>
      <c r="BE24">
        <v>143</v>
      </c>
      <c r="BF24">
        <v>319</v>
      </c>
      <c r="BG24">
        <v>163</v>
      </c>
      <c r="BH24">
        <v>212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4960</v>
      </c>
      <c r="D25" s="9">
        <v>42472.118750000001</v>
      </c>
      <c r="E25" t="s">
        <v>235</v>
      </c>
      <c r="I25" t="s">
        <v>95</v>
      </c>
      <c r="J25" t="s">
        <v>70</v>
      </c>
      <c r="K25" t="s">
        <v>70</v>
      </c>
      <c r="L25" t="s">
        <v>70</v>
      </c>
      <c r="M25" t="s">
        <v>70</v>
      </c>
      <c r="N25" t="s">
        <v>70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321</v>
      </c>
      <c r="BK25" t="s">
        <v>71</v>
      </c>
      <c r="BM25">
        <v>0</v>
      </c>
      <c r="BP25" t="s">
        <v>346</v>
      </c>
      <c r="BR25">
        <v>6511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"/>
  <sheetViews>
    <sheetView workbookViewId="0">
      <selection activeCell="A18" sqref="A18:XFD25"/>
    </sheetView>
  </sheetViews>
  <sheetFormatPr defaultRowHeight="14.25"/>
  <cols>
    <col min="1" max="1" width="32.2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140</v>
      </c>
      <c r="M2">
        <v>6</v>
      </c>
      <c r="N2">
        <v>4587</v>
      </c>
      <c r="O2">
        <v>2.7324999999999999</v>
      </c>
      <c r="P2">
        <v>1.54E-2</v>
      </c>
      <c r="Q2">
        <v>5.5999999999999999E-3</v>
      </c>
      <c r="R2">
        <v>1.0064</v>
      </c>
      <c r="S2">
        <v>4.4499000000000004</v>
      </c>
      <c r="T2">
        <v>2.0023</v>
      </c>
      <c r="U2">
        <v>3.49E-2</v>
      </c>
      <c r="V2">
        <v>0.49869999999999998</v>
      </c>
      <c r="W2">
        <v>0.16259999999999999</v>
      </c>
      <c r="X2">
        <v>1.7500000000000002E-2</v>
      </c>
      <c r="Y2">
        <v>0.16259999999999999</v>
      </c>
      <c r="Z2">
        <v>-14.811199999999999</v>
      </c>
      <c r="AA2">
        <v>916.77949999999998</v>
      </c>
      <c r="AB2" t="s">
        <v>70</v>
      </c>
      <c r="AC2" t="s">
        <v>70</v>
      </c>
      <c r="AD2" t="s">
        <v>70</v>
      </c>
      <c r="AE2" t="s">
        <v>96</v>
      </c>
      <c r="AF2">
        <v>2.6806999999999999</v>
      </c>
      <c r="AG2">
        <v>1.24E-2</v>
      </c>
      <c r="AH2">
        <v>4.5999999999999999E-3</v>
      </c>
      <c r="AI2">
        <v>1.0751999999999999</v>
      </c>
      <c r="AJ2">
        <v>86.935599999999994</v>
      </c>
      <c r="AK2">
        <v>0.20050000000000001</v>
      </c>
      <c r="AL2">
        <v>2.3E-2</v>
      </c>
      <c r="AM2">
        <v>4.9633000000000003</v>
      </c>
      <c r="AN2">
        <v>1.3332999999999999</v>
      </c>
      <c r="AO2">
        <v>4.3727</v>
      </c>
      <c r="AP2">
        <v>5.83</v>
      </c>
      <c r="AQ2">
        <v>5.0368000000000004</v>
      </c>
      <c r="AR2">
        <v>-3.657</v>
      </c>
      <c r="AS2">
        <v>-1.9189000000000001</v>
      </c>
      <c r="AT2">
        <v>1.4370000000000001</v>
      </c>
      <c r="AU2">
        <v>1.0969</v>
      </c>
      <c r="AV2">
        <v>1.9431</v>
      </c>
      <c r="AW2">
        <v>5.3860999999999999</v>
      </c>
      <c r="AX2">
        <v>-2.5935999999999999</v>
      </c>
      <c r="AY2">
        <v>4.2031000000000001</v>
      </c>
      <c r="AZ2">
        <v>-0.98809999999999998</v>
      </c>
      <c r="BA2">
        <v>0.01</v>
      </c>
      <c r="BB2">
        <v>0.01</v>
      </c>
      <c r="BC2">
        <v>0.01</v>
      </c>
      <c r="BD2">
        <v>181</v>
      </c>
      <c r="BE2">
        <v>151</v>
      </c>
      <c r="BF2">
        <v>319</v>
      </c>
      <c r="BG2">
        <v>332</v>
      </c>
      <c r="BH2">
        <v>109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140</v>
      </c>
      <c r="M3">
        <v>6</v>
      </c>
      <c r="N3">
        <v>4587</v>
      </c>
      <c r="O3">
        <v>3.4241000000000001</v>
      </c>
      <c r="P3">
        <v>2.86E-2</v>
      </c>
      <c r="Q3">
        <v>8.3000000000000001E-3</v>
      </c>
      <c r="R3">
        <v>2.3363999999999998</v>
      </c>
      <c r="S3">
        <v>3.8414999999999999</v>
      </c>
      <c r="T3">
        <v>1.8057000000000001</v>
      </c>
      <c r="U3">
        <v>3.78E-2</v>
      </c>
      <c r="V3">
        <v>0.5585</v>
      </c>
      <c r="W3">
        <v>0.16189999999999999</v>
      </c>
      <c r="X3">
        <v>1.4500000000000001E-2</v>
      </c>
      <c r="Y3">
        <v>0.16539999999999999</v>
      </c>
      <c r="Z3">
        <v>-3.7418999999999998</v>
      </c>
      <c r="AA3">
        <v>894.36770000000001</v>
      </c>
      <c r="AB3" t="s">
        <v>70</v>
      </c>
      <c r="AC3" t="s">
        <v>70</v>
      </c>
      <c r="AD3" t="s">
        <v>70</v>
      </c>
      <c r="AE3" t="s">
        <v>96</v>
      </c>
      <c r="AF3">
        <v>3.3653</v>
      </c>
      <c r="AG3">
        <v>2.46E-2</v>
      </c>
      <c r="AH3">
        <v>7.3000000000000001E-3</v>
      </c>
      <c r="AI3">
        <v>1.9051</v>
      </c>
      <c r="AJ3">
        <v>77.461500000000001</v>
      </c>
      <c r="AK3">
        <v>0.28299999999999997</v>
      </c>
      <c r="AL3">
        <v>2.58E-2</v>
      </c>
      <c r="AM3">
        <v>3.5072000000000001</v>
      </c>
      <c r="AN3">
        <v>1.343</v>
      </c>
      <c r="AO3">
        <v>3.0707</v>
      </c>
      <c r="AP3">
        <v>4.1238999999999999</v>
      </c>
      <c r="AQ3">
        <v>3.6141999999999999</v>
      </c>
      <c r="AR3">
        <v>2.9643999999999999</v>
      </c>
      <c r="AS3">
        <v>-0.77790000000000004</v>
      </c>
      <c r="AT3">
        <v>-0.19189999999999999</v>
      </c>
      <c r="AU3">
        <v>-0.83879999999999999</v>
      </c>
      <c r="AV3">
        <v>-3.6316000000000002</v>
      </c>
      <c r="AW3">
        <v>1.7646999999999999</v>
      </c>
      <c r="AX3">
        <v>-0.5907</v>
      </c>
      <c r="AY3">
        <v>-1.4471000000000001</v>
      </c>
      <c r="AZ3">
        <v>-3.2587999999999999</v>
      </c>
      <c r="BA3">
        <v>0.01</v>
      </c>
      <c r="BB3">
        <v>0.01</v>
      </c>
      <c r="BC3">
        <v>0.01</v>
      </c>
      <c r="BD3">
        <v>185</v>
      </c>
      <c r="BE3">
        <v>169</v>
      </c>
      <c r="BF3">
        <v>319</v>
      </c>
      <c r="BG3">
        <v>207</v>
      </c>
      <c r="BH3">
        <v>295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140</v>
      </c>
      <c r="M4">
        <v>6</v>
      </c>
      <c r="N4">
        <v>4587</v>
      </c>
      <c r="O4">
        <v>2.8279999999999998</v>
      </c>
      <c r="P4">
        <v>1.6299999999999999E-2</v>
      </c>
      <c r="Q4">
        <v>5.7999999999999996E-3</v>
      </c>
      <c r="R4">
        <v>0.61880000000000002</v>
      </c>
      <c r="S4">
        <v>4.7552000000000003</v>
      </c>
      <c r="T4">
        <v>1.6483000000000001</v>
      </c>
      <c r="U4">
        <v>4.5199999999999997E-2</v>
      </c>
      <c r="V4">
        <v>0.62039999999999995</v>
      </c>
      <c r="W4">
        <v>0.25290000000000001</v>
      </c>
      <c r="X4">
        <v>1.8599999999999998E-2</v>
      </c>
      <c r="Y4">
        <v>0.25059999999999999</v>
      </c>
      <c r="Z4">
        <v>-1.2821</v>
      </c>
      <c r="AA4">
        <v>947.66399999999999</v>
      </c>
      <c r="AB4" t="s">
        <v>70</v>
      </c>
      <c r="AC4" t="s">
        <v>70</v>
      </c>
      <c r="AD4" t="s">
        <v>70</v>
      </c>
      <c r="AE4" t="s">
        <v>96</v>
      </c>
      <c r="AF4">
        <v>2.7755000000000001</v>
      </c>
      <c r="AG4">
        <v>1.4E-2</v>
      </c>
      <c r="AH4">
        <v>5.0000000000000001E-3</v>
      </c>
      <c r="AI4">
        <v>0.9214</v>
      </c>
      <c r="AJ4">
        <v>65.958100000000002</v>
      </c>
      <c r="AK4">
        <v>0.16600000000000001</v>
      </c>
      <c r="AL4">
        <v>3.0300000000000001E-2</v>
      </c>
      <c r="AM4">
        <v>5.9945000000000004</v>
      </c>
      <c r="AN4">
        <v>1.3638999999999999</v>
      </c>
      <c r="AO4">
        <v>5.2103000000000002</v>
      </c>
      <c r="AP4">
        <v>7.1062000000000003</v>
      </c>
      <c r="AQ4">
        <v>6.1395</v>
      </c>
      <c r="AR4">
        <v>4.8171999999999997</v>
      </c>
      <c r="AS4">
        <v>1.7370000000000001</v>
      </c>
      <c r="AT4">
        <v>-0.96160000000000001</v>
      </c>
      <c r="AU4">
        <v>2.6768000000000001</v>
      </c>
      <c r="AV4">
        <v>-5.1631</v>
      </c>
      <c r="AW4">
        <v>4.0834999999999999</v>
      </c>
      <c r="AX4">
        <v>-0.3528</v>
      </c>
      <c r="AY4">
        <v>3.6884999999999999</v>
      </c>
      <c r="AZ4">
        <v>4.8952</v>
      </c>
      <c r="BA4">
        <v>0.01</v>
      </c>
      <c r="BB4">
        <v>0.01</v>
      </c>
      <c r="BC4">
        <v>0.01</v>
      </c>
      <c r="BD4">
        <v>161</v>
      </c>
      <c r="BE4">
        <v>187</v>
      </c>
      <c r="BF4">
        <v>319</v>
      </c>
      <c r="BG4">
        <v>213</v>
      </c>
      <c r="BH4">
        <v>207</v>
      </c>
      <c r="BI4">
        <v>1106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140</v>
      </c>
      <c r="M5">
        <v>6</v>
      </c>
      <c r="N5">
        <v>4587</v>
      </c>
      <c r="O5">
        <v>2.9178000000000002</v>
      </c>
      <c r="P5">
        <v>3.15E-2</v>
      </c>
      <c r="Q5">
        <v>1.0800000000000001E-2</v>
      </c>
      <c r="R5">
        <v>5.4836</v>
      </c>
      <c r="S5">
        <v>3.5388000000000002</v>
      </c>
      <c r="T5">
        <v>1.6949000000000001</v>
      </c>
      <c r="U5">
        <v>3.9399999999999998E-2</v>
      </c>
      <c r="V5">
        <v>0.58989999999999998</v>
      </c>
      <c r="W5">
        <v>0.22819999999999999</v>
      </c>
      <c r="X5">
        <v>1.4500000000000001E-2</v>
      </c>
      <c r="Y5">
        <v>0.22489999999999999</v>
      </c>
      <c r="Z5">
        <v>-5.3818000000000001</v>
      </c>
      <c r="AA5">
        <v>890.54129999999998</v>
      </c>
      <c r="AB5" t="s">
        <v>70</v>
      </c>
      <c r="AC5" t="s">
        <v>70</v>
      </c>
      <c r="AD5" t="s">
        <v>70</v>
      </c>
      <c r="AE5" t="s">
        <v>96</v>
      </c>
      <c r="AF5">
        <v>2.8637000000000001</v>
      </c>
      <c r="AG5">
        <v>2.7699999999999999E-2</v>
      </c>
      <c r="AH5">
        <v>9.7000000000000003E-3</v>
      </c>
      <c r="AI5">
        <v>1.9057999999999999</v>
      </c>
      <c r="AJ5">
        <v>68.854200000000006</v>
      </c>
      <c r="AK5">
        <v>0.33279999999999998</v>
      </c>
      <c r="AL5">
        <v>2.9000000000000001E-2</v>
      </c>
      <c r="AM5">
        <v>2.9761000000000002</v>
      </c>
      <c r="AN5">
        <v>1.3938999999999999</v>
      </c>
      <c r="AO5">
        <v>2.5743</v>
      </c>
      <c r="AP5">
        <v>3.5882000000000001</v>
      </c>
      <c r="AQ5">
        <v>3.0731999999999999</v>
      </c>
      <c r="AR5">
        <v>2.5384000000000002</v>
      </c>
      <c r="AS5">
        <v>0.3896</v>
      </c>
      <c r="AT5">
        <v>-0.17829999999999999</v>
      </c>
      <c r="AU5">
        <v>0.29189999999999999</v>
      </c>
      <c r="AV5">
        <v>-0.2702</v>
      </c>
      <c r="AW5">
        <v>3.5661</v>
      </c>
      <c r="AX5">
        <v>-0.44619999999999999</v>
      </c>
      <c r="AY5">
        <v>3.0289999999999999</v>
      </c>
      <c r="AZ5">
        <v>0.26600000000000001</v>
      </c>
      <c r="BA5">
        <v>0.01</v>
      </c>
      <c r="BB5">
        <v>0.01</v>
      </c>
      <c r="BC5">
        <v>0.01</v>
      </c>
      <c r="BD5">
        <v>144</v>
      </c>
      <c r="BE5">
        <v>201</v>
      </c>
      <c r="BF5">
        <v>319</v>
      </c>
      <c r="BG5">
        <v>183</v>
      </c>
      <c r="BH5">
        <v>172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4962</v>
      </c>
      <c r="D6" s="9">
        <v>42470.640972222223</v>
      </c>
      <c r="E6" t="s">
        <v>172</v>
      </c>
      <c r="I6" t="s">
        <v>95</v>
      </c>
      <c r="J6">
        <v>0.8</v>
      </c>
      <c r="K6">
        <v>1</v>
      </c>
      <c r="L6">
        <v>140</v>
      </c>
      <c r="M6">
        <v>6</v>
      </c>
      <c r="N6">
        <v>4587</v>
      </c>
      <c r="O6">
        <v>2.7444000000000002</v>
      </c>
      <c r="P6">
        <v>1.06E-2</v>
      </c>
      <c r="Q6">
        <v>3.8999999999999998E-3</v>
      </c>
      <c r="R6">
        <v>0</v>
      </c>
      <c r="S6">
        <v>4.4519000000000002</v>
      </c>
      <c r="T6">
        <v>1.6693</v>
      </c>
      <c r="U6">
        <v>3.95E-2</v>
      </c>
      <c r="V6">
        <v>0.60980000000000001</v>
      </c>
      <c r="W6">
        <v>0.17019999999999999</v>
      </c>
      <c r="X6">
        <v>1.4800000000000001E-2</v>
      </c>
      <c r="Y6">
        <v>0.17280000000000001</v>
      </c>
      <c r="Z6">
        <v>-19.8675</v>
      </c>
      <c r="AA6">
        <v>940.96780000000001</v>
      </c>
      <c r="AB6" t="s">
        <v>70</v>
      </c>
      <c r="AC6" t="s">
        <v>70</v>
      </c>
      <c r="AD6" t="s">
        <v>70</v>
      </c>
      <c r="AE6" t="s">
        <v>96</v>
      </c>
      <c r="AF6">
        <v>2.6926000000000001</v>
      </c>
      <c r="AG6">
        <v>8.8000000000000005E-3</v>
      </c>
      <c r="AH6">
        <v>3.3E-3</v>
      </c>
      <c r="AI6">
        <v>0.64649999999999996</v>
      </c>
      <c r="AJ6">
        <v>73.609200000000001</v>
      </c>
      <c r="AK6">
        <v>0.1201</v>
      </c>
      <c r="AL6">
        <v>2.7199999999999998E-2</v>
      </c>
      <c r="AM6">
        <v>8.3024000000000004</v>
      </c>
      <c r="AN6">
        <v>1.2644</v>
      </c>
      <c r="AO6">
        <v>7.6016000000000004</v>
      </c>
      <c r="AP6">
        <v>9.6118000000000006</v>
      </c>
      <c r="AQ6">
        <v>8.0982000000000003</v>
      </c>
      <c r="AR6">
        <v>3.1436999999999999</v>
      </c>
      <c r="AS6">
        <v>6.0353000000000003</v>
      </c>
      <c r="AT6">
        <v>3.3877999999999999</v>
      </c>
      <c r="AU6">
        <v>-2.3835999999999999</v>
      </c>
      <c r="AV6">
        <v>-3.5827</v>
      </c>
      <c r="AW6">
        <v>8.5947999999999993</v>
      </c>
      <c r="AX6">
        <v>-7.0945</v>
      </c>
      <c r="AY6">
        <v>3.8896000000000002</v>
      </c>
      <c r="AZ6">
        <v>-0.34620000000000001</v>
      </c>
      <c r="BA6">
        <v>0.01</v>
      </c>
      <c r="BB6">
        <v>0.01</v>
      </c>
      <c r="BC6">
        <v>0.01</v>
      </c>
      <c r="BD6">
        <v>206</v>
      </c>
      <c r="BE6">
        <v>135</v>
      </c>
      <c r="BF6">
        <v>319</v>
      </c>
      <c r="BG6">
        <v>160</v>
      </c>
      <c r="BH6">
        <v>160</v>
      </c>
      <c r="BI6">
        <v>1091</v>
      </c>
      <c r="BJ6">
        <v>1702</v>
      </c>
      <c r="BM6">
        <v>0</v>
      </c>
      <c r="BP6" t="s">
        <v>362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140</v>
      </c>
      <c r="M7">
        <v>6</v>
      </c>
      <c r="N7">
        <v>4587</v>
      </c>
      <c r="O7">
        <v>2.8372000000000002</v>
      </c>
      <c r="P7">
        <v>3.8399999999999997E-2</v>
      </c>
      <c r="Q7">
        <v>1.35E-2</v>
      </c>
      <c r="R7">
        <v>2.2909999999999999</v>
      </c>
      <c r="S7">
        <v>4.1763000000000003</v>
      </c>
      <c r="T7">
        <v>2.2856999999999998</v>
      </c>
      <c r="U7">
        <v>4.4699999999999997E-2</v>
      </c>
      <c r="V7">
        <v>0.44140000000000001</v>
      </c>
      <c r="W7">
        <v>9.6199999999999994E-2</v>
      </c>
      <c r="X7">
        <v>1.9199999999999998E-2</v>
      </c>
      <c r="Y7">
        <v>9.6299999999999997E-2</v>
      </c>
      <c r="Z7">
        <v>-4.9718999999999998</v>
      </c>
      <c r="AA7">
        <v>971.85220000000004</v>
      </c>
      <c r="AB7" t="s">
        <v>70</v>
      </c>
      <c r="AC7" t="s">
        <v>70</v>
      </c>
      <c r="AD7" t="s">
        <v>70</v>
      </c>
      <c r="AE7" t="s">
        <v>96</v>
      </c>
      <c r="AF7">
        <v>2.7812000000000001</v>
      </c>
      <c r="AG7">
        <v>3.4099999999999998E-2</v>
      </c>
      <c r="AH7">
        <v>1.2200000000000001E-2</v>
      </c>
      <c r="AI7">
        <v>2.2082000000000002</v>
      </c>
      <c r="AJ7">
        <v>64.848399999999998</v>
      </c>
      <c r="AK7">
        <v>0.39700000000000002</v>
      </c>
      <c r="AL7">
        <v>3.0800000000000001E-2</v>
      </c>
      <c r="AM7">
        <v>2.4881000000000002</v>
      </c>
      <c r="AN7">
        <v>1.2424999999999999</v>
      </c>
      <c r="AO7">
        <v>2.3166000000000002</v>
      </c>
      <c r="AP7">
        <v>2.8782999999999999</v>
      </c>
      <c r="AQ7">
        <v>2.4519000000000002</v>
      </c>
      <c r="AR7">
        <v>1.5837000000000001</v>
      </c>
      <c r="AS7">
        <v>1.6829000000000001</v>
      </c>
      <c r="AT7">
        <v>-0.16159999999999999</v>
      </c>
      <c r="AU7">
        <v>1.0254000000000001</v>
      </c>
      <c r="AV7">
        <v>-0.71589999999999998</v>
      </c>
      <c r="AW7">
        <v>2.5924</v>
      </c>
      <c r="AX7">
        <v>1.5617000000000001</v>
      </c>
      <c r="AY7">
        <v>-1.5708</v>
      </c>
      <c r="AZ7">
        <v>-1.0516000000000001</v>
      </c>
      <c r="BA7">
        <v>0.01</v>
      </c>
      <c r="BB7">
        <v>0.01</v>
      </c>
      <c r="BC7">
        <v>0.01</v>
      </c>
      <c r="BD7">
        <v>207</v>
      </c>
      <c r="BE7">
        <v>129</v>
      </c>
      <c r="BF7">
        <v>319</v>
      </c>
      <c r="BG7">
        <v>207</v>
      </c>
      <c r="BH7">
        <v>138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140</v>
      </c>
      <c r="M8">
        <v>6</v>
      </c>
      <c r="N8">
        <v>4587</v>
      </c>
      <c r="O8">
        <v>2.7450999999999999</v>
      </c>
      <c r="P8">
        <v>2.4E-2</v>
      </c>
      <c r="Q8">
        <v>8.6999999999999994E-3</v>
      </c>
      <c r="R8">
        <v>2.5499999999999998</v>
      </c>
      <c r="S8">
        <v>4.1268000000000002</v>
      </c>
      <c r="T8">
        <v>1.8914</v>
      </c>
      <c r="U8">
        <v>3.9899999999999998E-2</v>
      </c>
      <c r="V8">
        <v>0.53539999999999999</v>
      </c>
      <c r="W8">
        <v>0.1721</v>
      </c>
      <c r="X8">
        <v>1.6799999999999999E-2</v>
      </c>
      <c r="Y8">
        <v>0.17119999999999999</v>
      </c>
      <c r="Z8">
        <v>-14.6745</v>
      </c>
      <c r="AA8">
        <v>915.68619999999999</v>
      </c>
      <c r="AB8" t="s">
        <v>70</v>
      </c>
      <c r="AC8" t="s">
        <v>70</v>
      </c>
      <c r="AD8" t="s">
        <v>70</v>
      </c>
      <c r="AE8" t="s">
        <v>96</v>
      </c>
      <c r="AF8">
        <v>2.6936</v>
      </c>
      <c r="AG8">
        <v>2.0799999999999999E-2</v>
      </c>
      <c r="AH8">
        <v>7.7000000000000002E-3</v>
      </c>
      <c r="AI8">
        <v>1.5609999999999999</v>
      </c>
      <c r="AJ8">
        <v>74.938100000000006</v>
      </c>
      <c r="AK8">
        <v>0.2898</v>
      </c>
      <c r="AL8">
        <v>2.6700000000000002E-2</v>
      </c>
      <c r="AM8">
        <v>3.4245000000000001</v>
      </c>
      <c r="AN8">
        <v>1.2105999999999999</v>
      </c>
      <c r="AO8">
        <v>3.2160000000000002</v>
      </c>
      <c r="AP8">
        <v>3.8935</v>
      </c>
      <c r="AQ8">
        <v>3.3376999999999999</v>
      </c>
      <c r="AR8">
        <v>1.4136</v>
      </c>
      <c r="AS8">
        <v>-2.6406000000000001</v>
      </c>
      <c r="AT8">
        <v>-1.1712</v>
      </c>
      <c r="AU8">
        <v>-2.4655999999999998</v>
      </c>
      <c r="AV8">
        <v>-2.2223999999999999</v>
      </c>
      <c r="AW8">
        <v>2.0348000000000002</v>
      </c>
      <c r="AX8">
        <v>-2.1261000000000001</v>
      </c>
      <c r="AY8">
        <v>2.8E-3</v>
      </c>
      <c r="AZ8">
        <v>-2.5729000000000002</v>
      </c>
      <c r="BA8">
        <v>0.01</v>
      </c>
      <c r="BB8">
        <v>0.01</v>
      </c>
      <c r="BC8">
        <v>0.01</v>
      </c>
      <c r="BD8">
        <v>177</v>
      </c>
      <c r="BE8">
        <v>153</v>
      </c>
      <c r="BF8">
        <v>319</v>
      </c>
      <c r="BG8">
        <v>139</v>
      </c>
      <c r="BH8">
        <v>232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140</v>
      </c>
      <c r="M9">
        <v>6</v>
      </c>
      <c r="N9">
        <v>4587</v>
      </c>
      <c r="O9">
        <v>3.1475</v>
      </c>
      <c r="P9">
        <v>2.69E-2</v>
      </c>
      <c r="Q9">
        <v>8.6E-3</v>
      </c>
      <c r="R9">
        <v>4.2891000000000004</v>
      </c>
      <c r="S9">
        <v>3.3357999999999999</v>
      </c>
      <c r="T9">
        <v>1.8744000000000001</v>
      </c>
      <c r="U9">
        <v>3.4200000000000001E-2</v>
      </c>
      <c r="V9">
        <v>0.53400000000000003</v>
      </c>
      <c r="W9">
        <v>0.1386</v>
      </c>
      <c r="X9">
        <v>1.34E-2</v>
      </c>
      <c r="Y9">
        <v>0.1376</v>
      </c>
      <c r="Z9">
        <v>-7.2949999999999999</v>
      </c>
      <c r="AA9">
        <v>958.86980000000005</v>
      </c>
      <c r="AB9" t="s">
        <v>70</v>
      </c>
      <c r="AC9" t="s">
        <v>70</v>
      </c>
      <c r="AD9" t="s">
        <v>70</v>
      </c>
      <c r="AE9" t="s">
        <v>96</v>
      </c>
      <c r="AF9">
        <v>3.0895000000000001</v>
      </c>
      <c r="AG9">
        <v>2.3300000000000001E-2</v>
      </c>
      <c r="AH9">
        <v>7.6E-3</v>
      </c>
      <c r="AI9">
        <v>1.8354999999999999</v>
      </c>
      <c r="AJ9">
        <v>78.635400000000004</v>
      </c>
      <c r="AK9">
        <v>0.29709999999999998</v>
      </c>
      <c r="AL9">
        <v>2.5399999999999999E-2</v>
      </c>
      <c r="AM9">
        <v>3.3409</v>
      </c>
      <c r="AN9">
        <v>1.6355999999999999</v>
      </c>
      <c r="AO9">
        <v>2.7073</v>
      </c>
      <c r="AP9">
        <v>4.4279000000000002</v>
      </c>
      <c r="AQ9">
        <v>3.5083000000000002</v>
      </c>
      <c r="AR9">
        <v>1.1620999999999999</v>
      </c>
      <c r="AS9">
        <v>2.4409000000000001</v>
      </c>
      <c r="AT9">
        <v>-0.1449</v>
      </c>
      <c r="AU9">
        <v>0.44590000000000002</v>
      </c>
      <c r="AV9">
        <v>4.9200000000000001E-2</v>
      </c>
      <c r="AW9">
        <v>4.4051</v>
      </c>
      <c r="AX9">
        <v>-3.1488999999999998</v>
      </c>
      <c r="AY9">
        <v>1.5169999999999999</v>
      </c>
      <c r="AZ9">
        <v>0.30180000000000001</v>
      </c>
      <c r="BA9">
        <v>0.01</v>
      </c>
      <c r="BB9">
        <v>0.01</v>
      </c>
      <c r="BC9">
        <v>0.01</v>
      </c>
      <c r="BD9">
        <v>218</v>
      </c>
      <c r="BE9">
        <v>135</v>
      </c>
      <c r="BF9">
        <v>319</v>
      </c>
      <c r="BG9">
        <v>109</v>
      </c>
      <c r="BH9">
        <v>141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140</v>
      </c>
      <c r="M10">
        <v>6</v>
      </c>
      <c r="N10">
        <v>4587</v>
      </c>
      <c r="O10">
        <v>3.2848000000000002</v>
      </c>
      <c r="P10">
        <v>8.8400000000000006E-2</v>
      </c>
      <c r="Q10">
        <v>2.69E-2</v>
      </c>
      <c r="R10">
        <v>7.3064</v>
      </c>
      <c r="S10">
        <v>3.9116</v>
      </c>
      <c r="T10">
        <v>2.3898999999999999</v>
      </c>
      <c r="U10">
        <v>5.0299999999999997E-2</v>
      </c>
      <c r="V10">
        <v>0.41510000000000002</v>
      </c>
      <c r="W10">
        <v>0.10150000000000001</v>
      </c>
      <c r="X10">
        <v>2.23E-2</v>
      </c>
      <c r="Y10">
        <v>9.8500000000000004E-2</v>
      </c>
      <c r="Z10">
        <v>16.4833</v>
      </c>
      <c r="AA10">
        <v>1002.7368</v>
      </c>
      <c r="AB10" t="s">
        <v>70</v>
      </c>
      <c r="AC10" t="s">
        <v>70</v>
      </c>
      <c r="AD10" t="s">
        <v>70</v>
      </c>
      <c r="AE10" t="s">
        <v>96</v>
      </c>
      <c r="AF10">
        <v>3.2231000000000001</v>
      </c>
      <c r="AG10">
        <v>8.09E-2</v>
      </c>
      <c r="AH10">
        <v>2.5100000000000001E-2</v>
      </c>
      <c r="AI10">
        <v>4.6426999999999996</v>
      </c>
      <c r="AJ10">
        <v>57.380800000000001</v>
      </c>
      <c r="AK10">
        <v>0.72019999999999995</v>
      </c>
      <c r="AL10">
        <v>3.49E-2</v>
      </c>
      <c r="AM10">
        <v>1.3535999999999999</v>
      </c>
      <c r="AN10">
        <v>1.3580000000000001</v>
      </c>
      <c r="AO10">
        <v>1.2222999999999999</v>
      </c>
      <c r="AP10">
        <v>1.6597999999999999</v>
      </c>
      <c r="AQ10">
        <v>1.3717999999999999</v>
      </c>
      <c r="AR10">
        <v>0.79559999999999997</v>
      </c>
      <c r="AS10">
        <v>-0.91779999999999995</v>
      </c>
      <c r="AT10">
        <v>-0.13650000000000001</v>
      </c>
      <c r="AU10">
        <v>-0.1125</v>
      </c>
      <c r="AV10">
        <v>-0.33850000000000002</v>
      </c>
      <c r="AW10">
        <v>1.621</v>
      </c>
      <c r="AX10">
        <v>1.0371999999999999</v>
      </c>
      <c r="AY10">
        <v>0.86160000000000003</v>
      </c>
      <c r="AZ10">
        <v>0.25190000000000001</v>
      </c>
      <c r="BA10">
        <v>0.01</v>
      </c>
      <c r="BB10">
        <v>0.01</v>
      </c>
      <c r="BC10">
        <v>0.01</v>
      </c>
      <c r="BD10">
        <v>224</v>
      </c>
      <c r="BE10">
        <v>137</v>
      </c>
      <c r="BF10">
        <v>319</v>
      </c>
      <c r="BG10">
        <v>174</v>
      </c>
      <c r="BH10">
        <v>154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140</v>
      </c>
      <c r="M11">
        <v>6</v>
      </c>
      <c r="N11">
        <v>4587</v>
      </c>
      <c r="O11">
        <v>2.9222999999999999</v>
      </c>
      <c r="P11">
        <v>1.34E-2</v>
      </c>
      <c r="Q11">
        <v>4.5999999999999999E-3</v>
      </c>
      <c r="R11">
        <v>-8.5500000000000007E-2</v>
      </c>
      <c r="S11">
        <v>4.3411999999999997</v>
      </c>
      <c r="T11">
        <v>1.4883999999999999</v>
      </c>
      <c r="U11">
        <v>3.5499999999999997E-2</v>
      </c>
      <c r="V11">
        <v>0.6724</v>
      </c>
      <c r="W11">
        <v>0.19400000000000001</v>
      </c>
      <c r="X11">
        <v>1.54E-2</v>
      </c>
      <c r="Y11">
        <v>0.19170000000000001</v>
      </c>
      <c r="Z11">
        <v>-8.6616</v>
      </c>
      <c r="AA11">
        <v>918.96600000000001</v>
      </c>
      <c r="AB11" t="s">
        <v>70</v>
      </c>
      <c r="AC11" t="s">
        <v>70</v>
      </c>
      <c r="AD11" t="s">
        <v>70</v>
      </c>
      <c r="AE11" t="s">
        <v>96</v>
      </c>
      <c r="AF11">
        <v>2.8675000000000002</v>
      </c>
      <c r="AG11">
        <v>1.09E-2</v>
      </c>
      <c r="AH11">
        <v>3.8E-3</v>
      </c>
      <c r="AI11">
        <v>0.8448</v>
      </c>
      <c r="AJ11">
        <v>77.360200000000006</v>
      </c>
      <c r="AK11">
        <v>0.14729999999999999</v>
      </c>
      <c r="AL11">
        <v>2.5899999999999999E-2</v>
      </c>
      <c r="AM11">
        <v>6.7629000000000001</v>
      </c>
      <c r="AN11">
        <v>1.2632000000000001</v>
      </c>
      <c r="AO11">
        <v>6.0221</v>
      </c>
      <c r="AP11">
        <v>7.6067999999999998</v>
      </c>
      <c r="AQ11">
        <v>6.9996</v>
      </c>
      <c r="AR11">
        <v>4.4710999999999999</v>
      </c>
      <c r="AS11">
        <v>3.0398999999999998</v>
      </c>
      <c r="AT11">
        <v>-2.6520000000000001</v>
      </c>
      <c r="AU11">
        <v>5.0956000000000001</v>
      </c>
      <c r="AV11">
        <v>-4.2149000000000001</v>
      </c>
      <c r="AW11">
        <v>3.7593999999999999</v>
      </c>
      <c r="AX11">
        <v>-3.8300000000000001E-2</v>
      </c>
      <c r="AY11">
        <v>4.6333000000000002</v>
      </c>
      <c r="AZ11">
        <v>5.2465000000000002</v>
      </c>
      <c r="BA11">
        <v>0.01</v>
      </c>
      <c r="BB11">
        <v>0.01</v>
      </c>
      <c r="BC11">
        <v>0.01</v>
      </c>
      <c r="BD11">
        <v>190</v>
      </c>
      <c r="BE11">
        <v>156</v>
      </c>
      <c r="BF11">
        <v>319</v>
      </c>
      <c r="BG11">
        <v>141</v>
      </c>
      <c r="BH11">
        <v>115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140</v>
      </c>
      <c r="M12">
        <v>6</v>
      </c>
      <c r="N12">
        <v>4587</v>
      </c>
      <c r="O12">
        <v>3.1777000000000002</v>
      </c>
      <c r="P12">
        <v>2.86E-2</v>
      </c>
      <c r="Q12">
        <v>8.9999999999999993E-3</v>
      </c>
      <c r="R12">
        <v>0.55069999999999997</v>
      </c>
      <c r="S12">
        <v>5.077</v>
      </c>
      <c r="T12">
        <v>1.6165</v>
      </c>
      <c r="U12">
        <v>4.82E-2</v>
      </c>
      <c r="V12">
        <v>0.62260000000000004</v>
      </c>
      <c r="W12">
        <v>0.1923</v>
      </c>
      <c r="X12">
        <v>2.53E-2</v>
      </c>
      <c r="Y12">
        <v>0.18909999999999999</v>
      </c>
      <c r="Z12">
        <v>-4.2885999999999997</v>
      </c>
      <c r="AA12">
        <v>998.77359999999999</v>
      </c>
      <c r="AB12" t="s">
        <v>70</v>
      </c>
      <c r="AC12" t="s">
        <v>70</v>
      </c>
      <c r="AD12" t="s">
        <v>70</v>
      </c>
      <c r="AE12" t="s">
        <v>96</v>
      </c>
      <c r="AF12">
        <v>3.1217000000000001</v>
      </c>
      <c r="AG12">
        <v>2.4500000000000001E-2</v>
      </c>
      <c r="AH12">
        <v>7.7999999999999996E-3</v>
      </c>
      <c r="AI12">
        <v>1.4450000000000001</v>
      </c>
      <c r="AJ12">
        <v>59.087699999999998</v>
      </c>
      <c r="AK12">
        <v>0.23139999999999999</v>
      </c>
      <c r="AL12">
        <v>3.3799999999999997E-2</v>
      </c>
      <c r="AM12">
        <v>4.2869000000000002</v>
      </c>
      <c r="AN12">
        <v>1.3008</v>
      </c>
      <c r="AO12">
        <v>3.8382999999999998</v>
      </c>
      <c r="AP12">
        <v>4.9930000000000003</v>
      </c>
      <c r="AQ12">
        <v>4.3342000000000001</v>
      </c>
      <c r="AR12">
        <v>-1.4164000000000001</v>
      </c>
      <c r="AS12">
        <v>-3.5405000000000002</v>
      </c>
      <c r="AT12">
        <v>0.4375</v>
      </c>
      <c r="AU12">
        <v>0.80520000000000003</v>
      </c>
      <c r="AV12">
        <v>-0.9204</v>
      </c>
      <c r="AW12">
        <v>-4.8410000000000002</v>
      </c>
      <c r="AX12">
        <v>-3.9672000000000001</v>
      </c>
      <c r="AY12">
        <v>1.4710000000000001</v>
      </c>
      <c r="AZ12">
        <v>-0.93940000000000001</v>
      </c>
      <c r="BA12">
        <v>0.01</v>
      </c>
      <c r="BB12">
        <v>0.01</v>
      </c>
      <c r="BC12">
        <v>0.01</v>
      </c>
      <c r="BD12">
        <v>172</v>
      </c>
      <c r="BE12">
        <v>189</v>
      </c>
      <c r="BF12">
        <v>319</v>
      </c>
      <c r="BG12">
        <v>149</v>
      </c>
      <c r="BH12">
        <v>117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140</v>
      </c>
      <c r="M13">
        <v>6</v>
      </c>
      <c r="N13">
        <v>4587</v>
      </c>
      <c r="O13">
        <v>3.8233000000000001</v>
      </c>
      <c r="P13">
        <v>7.0900000000000005E-2</v>
      </c>
      <c r="Q13">
        <v>1.8499999999999999E-2</v>
      </c>
      <c r="R13">
        <v>10.0045</v>
      </c>
      <c r="S13">
        <v>3.1193</v>
      </c>
      <c r="T13">
        <v>1.9237</v>
      </c>
      <c r="U13">
        <v>3.9899999999999998E-2</v>
      </c>
      <c r="V13">
        <v>0.51870000000000005</v>
      </c>
      <c r="W13">
        <v>0.19289999999999999</v>
      </c>
      <c r="X13">
        <v>1.54E-2</v>
      </c>
      <c r="Y13">
        <v>0.19220000000000001</v>
      </c>
      <c r="Z13">
        <v>-0.18890000000000001</v>
      </c>
      <c r="AA13">
        <v>943.42759999999998</v>
      </c>
      <c r="AB13" t="s">
        <v>70</v>
      </c>
      <c r="AC13" t="s">
        <v>70</v>
      </c>
      <c r="AD13" t="s">
        <v>70</v>
      </c>
      <c r="AE13" t="s">
        <v>96</v>
      </c>
      <c r="AF13">
        <v>3.7595999999999998</v>
      </c>
      <c r="AG13">
        <v>6.4299999999999996E-2</v>
      </c>
      <c r="AH13">
        <v>1.7100000000000001E-2</v>
      </c>
      <c r="AI13">
        <v>4.37</v>
      </c>
      <c r="AJ13">
        <v>68.009699999999995</v>
      </c>
      <c r="AK13">
        <v>0.58120000000000005</v>
      </c>
      <c r="AL13">
        <v>2.9399999999999999E-2</v>
      </c>
      <c r="AM13">
        <v>1.6912</v>
      </c>
      <c r="AN13">
        <v>1.3523000000000001</v>
      </c>
      <c r="AO13">
        <v>1.5248999999999999</v>
      </c>
      <c r="AP13">
        <v>2.0621</v>
      </c>
      <c r="AQ13">
        <v>1.6833</v>
      </c>
      <c r="AR13">
        <v>1.5156000000000001</v>
      </c>
      <c r="AS13">
        <v>-1.47E-2</v>
      </c>
      <c r="AT13">
        <v>-0.16830000000000001</v>
      </c>
      <c r="AU13">
        <v>0.22819999999999999</v>
      </c>
      <c r="AV13">
        <v>0.28339999999999999</v>
      </c>
      <c r="AW13">
        <v>2.0297999999999998</v>
      </c>
      <c r="AX13">
        <v>-9.5999999999999992E-3</v>
      </c>
      <c r="AY13">
        <v>1.6672</v>
      </c>
      <c r="AZ13">
        <v>-0.23169999999999999</v>
      </c>
      <c r="BA13">
        <v>0.01</v>
      </c>
      <c r="BB13">
        <v>0.01</v>
      </c>
      <c r="BC13">
        <v>0.01</v>
      </c>
      <c r="BD13">
        <v>233</v>
      </c>
      <c r="BE13">
        <v>155</v>
      </c>
      <c r="BF13">
        <v>319</v>
      </c>
      <c r="BG13">
        <v>162</v>
      </c>
      <c r="BH13">
        <v>208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140</v>
      </c>
      <c r="M14">
        <v>6</v>
      </c>
      <c r="N14">
        <v>4587</v>
      </c>
      <c r="O14">
        <v>3.0609999999999999</v>
      </c>
      <c r="P14">
        <v>6.3E-2</v>
      </c>
      <c r="Q14">
        <v>2.06E-2</v>
      </c>
      <c r="R14">
        <v>6.5336999999999996</v>
      </c>
      <c r="S14">
        <v>3.6244999999999998</v>
      </c>
      <c r="T14">
        <v>1.5084</v>
      </c>
      <c r="U14">
        <v>5.67E-2</v>
      </c>
      <c r="V14">
        <v>0.67310000000000003</v>
      </c>
      <c r="W14">
        <v>0.25600000000000001</v>
      </c>
      <c r="X14">
        <v>2.3199999999999998E-2</v>
      </c>
      <c r="Y14">
        <v>0.24640000000000001</v>
      </c>
      <c r="Z14">
        <v>8.2838999999999992</v>
      </c>
      <c r="AA14">
        <v>948.2106</v>
      </c>
      <c r="AB14" t="s">
        <v>70</v>
      </c>
      <c r="AC14" t="s">
        <v>70</v>
      </c>
      <c r="AD14" t="s">
        <v>70</v>
      </c>
      <c r="AE14" t="s">
        <v>96</v>
      </c>
      <c r="AF14">
        <v>3.0036</v>
      </c>
      <c r="AG14">
        <v>5.8500000000000003E-2</v>
      </c>
      <c r="AH14">
        <v>1.95E-2</v>
      </c>
      <c r="AI14">
        <v>2.6490999999999998</v>
      </c>
      <c r="AJ14">
        <v>45.305500000000002</v>
      </c>
      <c r="AK14">
        <v>0.441</v>
      </c>
      <c r="AL14">
        <v>4.41E-2</v>
      </c>
      <c r="AM14">
        <v>2.2235</v>
      </c>
      <c r="AN14">
        <v>1.3886000000000001</v>
      </c>
      <c r="AO14">
        <v>1.9237</v>
      </c>
      <c r="AP14">
        <v>2.6713</v>
      </c>
      <c r="AQ14">
        <v>2.3763000000000001</v>
      </c>
      <c r="AR14">
        <v>1.3988</v>
      </c>
      <c r="AS14">
        <v>1.2938000000000001</v>
      </c>
      <c r="AT14">
        <v>0.26419999999999999</v>
      </c>
      <c r="AU14">
        <v>1.3258000000000001</v>
      </c>
      <c r="AV14">
        <v>-1.0067999999999999</v>
      </c>
      <c r="AW14">
        <v>-2.0891000000000002</v>
      </c>
      <c r="AX14">
        <v>-1.1269</v>
      </c>
      <c r="AY14">
        <v>1.5134000000000001</v>
      </c>
      <c r="AZ14">
        <v>-1.4443999999999999</v>
      </c>
      <c r="BA14">
        <v>0.01</v>
      </c>
      <c r="BB14">
        <v>0.01</v>
      </c>
      <c r="BC14">
        <v>0.01</v>
      </c>
      <c r="BD14">
        <v>178</v>
      </c>
      <c r="BE14">
        <v>206</v>
      </c>
      <c r="BF14">
        <v>319</v>
      </c>
      <c r="BG14">
        <v>67</v>
      </c>
      <c r="BH14">
        <v>64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140</v>
      </c>
      <c r="M15">
        <v>6</v>
      </c>
      <c r="N15">
        <v>4587</v>
      </c>
      <c r="O15">
        <v>3.0238</v>
      </c>
      <c r="P15">
        <v>2.4899999999999999E-2</v>
      </c>
      <c r="Q15">
        <v>8.2000000000000007E-3</v>
      </c>
      <c r="R15">
        <v>2.4803000000000002</v>
      </c>
      <c r="S15">
        <v>4.1022999999999996</v>
      </c>
      <c r="T15">
        <v>1.8660000000000001</v>
      </c>
      <c r="U15">
        <v>3.3000000000000002E-2</v>
      </c>
      <c r="V15">
        <v>0.54549999999999998</v>
      </c>
      <c r="W15">
        <v>0.1739</v>
      </c>
      <c r="X15">
        <v>1.24E-2</v>
      </c>
      <c r="Y15">
        <v>0.1744</v>
      </c>
      <c r="Z15">
        <v>-5.5185000000000004</v>
      </c>
      <c r="AA15">
        <v>933.5883</v>
      </c>
      <c r="AB15" t="s">
        <v>70</v>
      </c>
      <c r="AC15" t="s">
        <v>70</v>
      </c>
      <c r="AD15" t="s">
        <v>70</v>
      </c>
      <c r="AE15" t="s">
        <v>96</v>
      </c>
      <c r="AF15">
        <v>2.9695</v>
      </c>
      <c r="AG15">
        <v>2.0500000000000001E-2</v>
      </c>
      <c r="AH15">
        <v>6.8999999999999999E-3</v>
      </c>
      <c r="AI15">
        <v>1.7203999999999999</v>
      </c>
      <c r="AJ15">
        <v>84.120500000000007</v>
      </c>
      <c r="AK15">
        <v>0.28970000000000001</v>
      </c>
      <c r="AL15">
        <v>2.3800000000000002E-2</v>
      </c>
      <c r="AM15">
        <v>3.4283999999999999</v>
      </c>
      <c r="AN15">
        <v>1.1990000000000001</v>
      </c>
      <c r="AO15">
        <v>3.1522999999999999</v>
      </c>
      <c r="AP15">
        <v>3.7795000000000001</v>
      </c>
      <c r="AQ15">
        <v>3.5007000000000001</v>
      </c>
      <c r="AR15">
        <v>2.8532000000000002</v>
      </c>
      <c r="AS15">
        <v>-1.2319</v>
      </c>
      <c r="AT15">
        <v>0.52749999999999997</v>
      </c>
      <c r="AU15">
        <v>-0.32150000000000001</v>
      </c>
      <c r="AV15">
        <v>0.82830000000000004</v>
      </c>
      <c r="AW15">
        <v>3.6736</v>
      </c>
      <c r="AX15">
        <v>-1.4581999999999999</v>
      </c>
      <c r="AY15">
        <v>-3.1297000000000001</v>
      </c>
      <c r="AZ15">
        <v>0.57799999999999996</v>
      </c>
      <c r="BA15">
        <v>0.01</v>
      </c>
      <c r="BB15">
        <v>0.01</v>
      </c>
      <c r="BC15">
        <v>0.01</v>
      </c>
      <c r="BD15">
        <v>199</v>
      </c>
      <c r="BE15">
        <v>154</v>
      </c>
      <c r="BF15">
        <v>319</v>
      </c>
      <c r="BG15">
        <v>219</v>
      </c>
      <c r="BH15">
        <v>250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140</v>
      </c>
      <c r="M16">
        <v>6</v>
      </c>
      <c r="N16">
        <v>4587</v>
      </c>
      <c r="O16">
        <v>2.7795000000000001</v>
      </c>
      <c r="P16">
        <v>3.1800000000000002E-2</v>
      </c>
      <c r="Q16">
        <v>1.14E-2</v>
      </c>
      <c r="R16">
        <v>3.8675999999999999</v>
      </c>
      <c r="S16">
        <v>4.1807999999999996</v>
      </c>
      <c r="T16">
        <v>1.8833</v>
      </c>
      <c r="U16">
        <v>4.1799999999999997E-2</v>
      </c>
      <c r="V16">
        <v>0.5282</v>
      </c>
      <c r="W16">
        <v>0.12790000000000001</v>
      </c>
      <c r="X16">
        <v>1.8100000000000002E-2</v>
      </c>
      <c r="Y16">
        <v>0.129</v>
      </c>
      <c r="Z16">
        <v>-7.9782999999999999</v>
      </c>
      <c r="AA16">
        <v>988.52440000000001</v>
      </c>
      <c r="AB16" t="s">
        <v>70</v>
      </c>
      <c r="AC16" t="s">
        <v>70</v>
      </c>
      <c r="AD16" t="s">
        <v>70</v>
      </c>
      <c r="AE16" t="s">
        <v>96</v>
      </c>
      <c r="AF16">
        <v>2.7275999999999998</v>
      </c>
      <c r="AG16">
        <v>2.7799999999999998E-2</v>
      </c>
      <c r="AH16">
        <v>1.0200000000000001E-2</v>
      </c>
      <c r="AI16">
        <v>1.8167</v>
      </c>
      <c r="AJ16">
        <v>65.256900000000002</v>
      </c>
      <c r="AK16">
        <v>0.33300000000000002</v>
      </c>
      <c r="AL16">
        <v>3.0599999999999999E-2</v>
      </c>
      <c r="AM16">
        <v>2.9721000000000002</v>
      </c>
      <c r="AN16">
        <v>1.3667</v>
      </c>
      <c r="AO16">
        <v>2.5081000000000002</v>
      </c>
      <c r="AP16">
        <v>3.4278</v>
      </c>
      <c r="AQ16">
        <v>3.3073000000000001</v>
      </c>
      <c r="AR16">
        <v>-1.3851</v>
      </c>
      <c r="AS16">
        <v>-2.0007999999999999</v>
      </c>
      <c r="AT16">
        <v>-0.60750000000000004</v>
      </c>
      <c r="AU16">
        <v>1.6155999999999999</v>
      </c>
      <c r="AV16">
        <v>-0.20269999999999999</v>
      </c>
      <c r="AW16">
        <v>-3.0163000000000002</v>
      </c>
      <c r="AX16">
        <v>-2.2740999999999998</v>
      </c>
      <c r="AY16">
        <v>1.9847999999999999</v>
      </c>
      <c r="AZ16">
        <v>-1.3516999999999999</v>
      </c>
      <c r="BA16">
        <v>0.01</v>
      </c>
      <c r="BB16">
        <v>0.01</v>
      </c>
      <c r="BC16">
        <v>0.01</v>
      </c>
      <c r="BD16">
        <v>202</v>
      </c>
      <c r="BE16">
        <v>146</v>
      </c>
      <c r="BF16">
        <v>319</v>
      </c>
      <c r="BG16">
        <v>202</v>
      </c>
      <c r="BH16">
        <v>141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140</v>
      </c>
      <c r="M17">
        <v>6</v>
      </c>
      <c r="N17">
        <v>4587</v>
      </c>
      <c r="O17">
        <v>2.7389000000000001</v>
      </c>
      <c r="P17">
        <v>2.1700000000000001E-2</v>
      </c>
      <c r="Q17">
        <v>7.9000000000000008E-3</v>
      </c>
      <c r="R17">
        <v>3.8336999999999999</v>
      </c>
      <c r="S17">
        <v>3.0689000000000002</v>
      </c>
      <c r="T17">
        <v>1.2991999999999999</v>
      </c>
      <c r="U17">
        <v>4.0899999999999999E-2</v>
      </c>
      <c r="V17">
        <v>0.77790000000000004</v>
      </c>
      <c r="W17">
        <v>0.29470000000000002</v>
      </c>
      <c r="X17">
        <v>1.66E-2</v>
      </c>
      <c r="Y17">
        <v>0.29249999999999998</v>
      </c>
      <c r="Z17">
        <v>-18.090900000000001</v>
      </c>
      <c r="AA17">
        <v>961.3297</v>
      </c>
      <c r="AB17" t="s">
        <v>70</v>
      </c>
      <c r="AC17" t="s">
        <v>70</v>
      </c>
      <c r="AD17" t="s">
        <v>70</v>
      </c>
      <c r="AE17" t="s">
        <v>96</v>
      </c>
      <c r="AF17">
        <v>2.6871</v>
      </c>
      <c r="AG17">
        <v>1.95E-2</v>
      </c>
      <c r="AH17">
        <v>7.1999999999999998E-3</v>
      </c>
      <c r="AI17">
        <v>1.2869999999999999</v>
      </c>
      <c r="AJ17">
        <v>66.159700000000001</v>
      </c>
      <c r="AK17">
        <v>0.23949999999999999</v>
      </c>
      <c r="AL17">
        <v>3.0200000000000001E-2</v>
      </c>
      <c r="AM17">
        <v>4.1452999999999998</v>
      </c>
      <c r="AN17">
        <v>1.4765999999999999</v>
      </c>
      <c r="AO17">
        <v>3.4007999999999998</v>
      </c>
      <c r="AP17">
        <v>5.0217000000000001</v>
      </c>
      <c r="AQ17">
        <v>4.5747999999999998</v>
      </c>
      <c r="AR17">
        <v>2.1905999999999999</v>
      </c>
      <c r="AS17">
        <v>-2.5266999999999999</v>
      </c>
      <c r="AT17">
        <v>-0.61819999999999997</v>
      </c>
      <c r="AU17">
        <v>0.61050000000000004</v>
      </c>
      <c r="AV17">
        <v>-0.67900000000000005</v>
      </c>
      <c r="AW17">
        <v>4.9379999999999997</v>
      </c>
      <c r="AX17">
        <v>3.4546999999999999</v>
      </c>
      <c r="AY17">
        <v>2.9988999999999999</v>
      </c>
      <c r="AZ17">
        <v>-1.4800000000000001E-2</v>
      </c>
      <c r="BA17">
        <v>0.01</v>
      </c>
      <c r="BB17">
        <v>0.01</v>
      </c>
      <c r="BC17">
        <v>0.01</v>
      </c>
      <c r="BD17">
        <v>178</v>
      </c>
      <c r="BE17">
        <v>160</v>
      </c>
      <c r="BF17">
        <v>319</v>
      </c>
      <c r="BG17">
        <v>150</v>
      </c>
      <c r="BH17">
        <v>273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140</v>
      </c>
      <c r="M18">
        <v>6</v>
      </c>
      <c r="N18">
        <v>4587</v>
      </c>
      <c r="O18">
        <v>2.9706000000000001</v>
      </c>
      <c r="P18">
        <v>6.1199999999999997E-2</v>
      </c>
      <c r="Q18">
        <v>2.06E-2</v>
      </c>
      <c r="R18">
        <v>12.708</v>
      </c>
      <c r="S18">
        <v>3.7959000000000001</v>
      </c>
      <c r="T18">
        <v>2.1048</v>
      </c>
      <c r="U18">
        <v>0.04</v>
      </c>
      <c r="V18">
        <v>0.48060000000000003</v>
      </c>
      <c r="W18">
        <v>0.15160000000000001</v>
      </c>
      <c r="X18">
        <v>1.77E-2</v>
      </c>
      <c r="Y18">
        <v>0.14949999999999999</v>
      </c>
      <c r="Z18">
        <v>19.763100000000001</v>
      </c>
      <c r="AA18">
        <v>975.26869999999997</v>
      </c>
      <c r="AB18" t="s">
        <v>70</v>
      </c>
      <c r="AC18" t="s">
        <v>70</v>
      </c>
      <c r="AD18" t="s">
        <v>70</v>
      </c>
      <c r="AE18" t="s">
        <v>96</v>
      </c>
      <c r="AF18">
        <v>2.9178999999999999</v>
      </c>
      <c r="AG18">
        <v>5.3800000000000001E-2</v>
      </c>
      <c r="AH18">
        <v>1.84E-2</v>
      </c>
      <c r="AI18">
        <v>3.7576000000000001</v>
      </c>
      <c r="AJ18">
        <v>69.843299999999999</v>
      </c>
      <c r="AK18">
        <v>0.64390000000000003</v>
      </c>
      <c r="AL18">
        <v>2.86E-2</v>
      </c>
      <c r="AM18">
        <v>1.5244</v>
      </c>
      <c r="AN18">
        <v>1.2704</v>
      </c>
      <c r="AO18">
        <v>1.3624000000000001</v>
      </c>
      <c r="AP18">
        <v>1.7307999999999999</v>
      </c>
      <c r="AQ18">
        <v>1.6326000000000001</v>
      </c>
      <c r="AR18">
        <v>0.43130000000000002</v>
      </c>
      <c r="AS18">
        <v>1.2923</v>
      </c>
      <c r="AT18">
        <v>-5.4000000000000003E-3</v>
      </c>
      <c r="AU18">
        <v>0.15740000000000001</v>
      </c>
      <c r="AV18">
        <v>-4.5400000000000003E-2</v>
      </c>
      <c r="AW18">
        <v>1.7230000000000001</v>
      </c>
      <c r="AX18">
        <v>-1.5415000000000001</v>
      </c>
      <c r="AY18">
        <v>0.5151</v>
      </c>
      <c r="AZ18">
        <v>0.155</v>
      </c>
      <c r="BA18">
        <v>0.01</v>
      </c>
      <c r="BB18">
        <v>0.01</v>
      </c>
      <c r="BC18">
        <v>0.01</v>
      </c>
      <c r="BD18">
        <v>176</v>
      </c>
      <c r="BE18">
        <v>169</v>
      </c>
      <c r="BF18">
        <v>319</v>
      </c>
      <c r="BG18">
        <v>204</v>
      </c>
      <c r="BH18">
        <v>71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140</v>
      </c>
      <c r="M19">
        <v>6</v>
      </c>
      <c r="N19">
        <v>4587</v>
      </c>
      <c r="O19">
        <v>3.2353999999999998</v>
      </c>
      <c r="P19">
        <v>2.7E-2</v>
      </c>
      <c r="Q19">
        <v>8.3999999999999995E-3</v>
      </c>
      <c r="R19">
        <v>3.5543999999999998</v>
      </c>
      <c r="S19">
        <v>4.0735999999999999</v>
      </c>
      <c r="T19">
        <v>1.556</v>
      </c>
      <c r="U19">
        <v>3.9300000000000002E-2</v>
      </c>
      <c r="V19">
        <v>0.6371</v>
      </c>
      <c r="W19">
        <v>0.1976</v>
      </c>
      <c r="X19">
        <v>1.72E-2</v>
      </c>
      <c r="Y19">
        <v>0.19900000000000001</v>
      </c>
      <c r="Z19">
        <v>-7.2949999999999999</v>
      </c>
      <c r="AA19">
        <v>893.41120000000001</v>
      </c>
      <c r="AB19" t="s">
        <v>70</v>
      </c>
      <c r="AC19" t="s">
        <v>70</v>
      </c>
      <c r="AD19" t="s">
        <v>70</v>
      </c>
      <c r="AE19" t="s">
        <v>96</v>
      </c>
      <c r="AF19">
        <v>3.1783999999999999</v>
      </c>
      <c r="AG19">
        <v>2.3300000000000001E-2</v>
      </c>
      <c r="AH19">
        <v>7.3000000000000001E-3</v>
      </c>
      <c r="AI19">
        <v>1.5305</v>
      </c>
      <c r="AJ19">
        <v>65.727800000000002</v>
      </c>
      <c r="AK19">
        <v>0.24079999999999999</v>
      </c>
      <c r="AL19">
        <v>3.04E-2</v>
      </c>
      <c r="AM19">
        <v>4.1230000000000002</v>
      </c>
      <c r="AN19">
        <v>1.1901999999999999</v>
      </c>
      <c r="AO19">
        <v>3.8795000000000002</v>
      </c>
      <c r="AP19">
        <v>4.6173999999999999</v>
      </c>
      <c r="AQ19">
        <v>4.0515999999999996</v>
      </c>
      <c r="AR19">
        <v>3.6623999999999999</v>
      </c>
      <c r="AS19">
        <v>-1.2652000000000001</v>
      </c>
      <c r="AT19">
        <v>0.19120000000000001</v>
      </c>
      <c r="AU19">
        <v>-0.86499999999999999</v>
      </c>
      <c r="AV19">
        <v>-1.8801000000000001</v>
      </c>
      <c r="AW19">
        <v>4.1276000000000002</v>
      </c>
      <c r="AX19">
        <v>-1.0999000000000001</v>
      </c>
      <c r="AY19">
        <v>-3.4565999999999999</v>
      </c>
      <c r="AZ19">
        <v>-1.8048999999999999</v>
      </c>
      <c r="BA19">
        <v>0.01</v>
      </c>
      <c r="BB19">
        <v>0.01</v>
      </c>
      <c r="BC19">
        <v>0.01</v>
      </c>
      <c r="BD19">
        <v>149</v>
      </c>
      <c r="BE19">
        <v>234</v>
      </c>
      <c r="BF19">
        <v>319</v>
      </c>
      <c r="BG19">
        <v>152</v>
      </c>
      <c r="BH19">
        <v>129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140</v>
      </c>
      <c r="M20">
        <v>6</v>
      </c>
      <c r="N20">
        <v>4587</v>
      </c>
      <c r="O20">
        <v>3.1707999999999998</v>
      </c>
      <c r="P20">
        <v>3.9800000000000002E-2</v>
      </c>
      <c r="Q20">
        <v>1.26E-2</v>
      </c>
      <c r="R20">
        <v>3.3115000000000001</v>
      </c>
      <c r="S20">
        <v>3.7118000000000002</v>
      </c>
      <c r="T20">
        <v>1.992</v>
      </c>
      <c r="U20">
        <v>3.9E-2</v>
      </c>
      <c r="V20">
        <v>0.50429999999999997</v>
      </c>
      <c r="W20">
        <v>0.185</v>
      </c>
      <c r="X20">
        <v>1.5599999999999999E-2</v>
      </c>
      <c r="Y20">
        <v>0.18429999999999999</v>
      </c>
      <c r="Z20">
        <v>-2.9220000000000002</v>
      </c>
      <c r="AA20">
        <v>981.00819999999999</v>
      </c>
      <c r="AB20" t="s">
        <v>70</v>
      </c>
      <c r="AC20" t="s">
        <v>70</v>
      </c>
      <c r="AD20" t="s">
        <v>70</v>
      </c>
      <c r="AE20" t="s">
        <v>96</v>
      </c>
      <c r="AF20">
        <v>3.1147999999999998</v>
      </c>
      <c r="AG20">
        <v>3.5200000000000002E-2</v>
      </c>
      <c r="AH20">
        <v>1.1299999999999999E-2</v>
      </c>
      <c r="AI20">
        <v>2.4767999999999999</v>
      </c>
      <c r="AJ20">
        <v>70.278700000000001</v>
      </c>
      <c r="AK20">
        <v>0.39760000000000001</v>
      </c>
      <c r="AL20">
        <v>2.8500000000000001E-2</v>
      </c>
      <c r="AM20">
        <v>2.4866999999999999</v>
      </c>
      <c r="AN20">
        <v>1.3159000000000001</v>
      </c>
      <c r="AO20">
        <v>2.2524999999999999</v>
      </c>
      <c r="AP20">
        <v>2.9641999999999999</v>
      </c>
      <c r="AQ20">
        <v>2.4592999999999998</v>
      </c>
      <c r="AR20">
        <v>2.2303999999999999</v>
      </c>
      <c r="AS20">
        <v>-0.31330000000000002</v>
      </c>
      <c r="AT20">
        <v>3.1600000000000003E-2</v>
      </c>
      <c r="AU20">
        <v>-0.11</v>
      </c>
      <c r="AV20">
        <v>-0.48830000000000001</v>
      </c>
      <c r="AW20">
        <v>2.9216000000000002</v>
      </c>
      <c r="AX20">
        <v>0.33150000000000002</v>
      </c>
      <c r="AY20">
        <v>2.4015</v>
      </c>
      <c r="AZ20">
        <v>0.41389999999999999</v>
      </c>
      <c r="BA20">
        <v>0.01</v>
      </c>
      <c r="BB20">
        <v>0.01</v>
      </c>
      <c r="BC20">
        <v>0.01</v>
      </c>
      <c r="BD20">
        <v>170</v>
      </c>
      <c r="BE20">
        <v>184</v>
      </c>
      <c r="BF20">
        <v>319</v>
      </c>
      <c r="BG20">
        <v>184</v>
      </c>
      <c r="BH20">
        <v>373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140</v>
      </c>
      <c r="M21">
        <v>6</v>
      </c>
      <c r="N21">
        <v>4587</v>
      </c>
      <c r="O21">
        <v>2.8748</v>
      </c>
      <c r="P21">
        <v>2.81E-2</v>
      </c>
      <c r="Q21">
        <v>9.7999999999999997E-3</v>
      </c>
      <c r="R21">
        <v>5.2178000000000004</v>
      </c>
      <c r="S21">
        <v>3.7490000000000001</v>
      </c>
      <c r="T21">
        <v>1.7516</v>
      </c>
      <c r="U21">
        <v>3.8600000000000002E-2</v>
      </c>
      <c r="V21">
        <v>0.57399999999999995</v>
      </c>
      <c r="W21">
        <v>0.1643</v>
      </c>
      <c r="X21">
        <v>1.6899999999999998E-2</v>
      </c>
      <c r="Y21">
        <v>0.16589999999999999</v>
      </c>
      <c r="Z21">
        <v>-7.0217000000000001</v>
      </c>
      <c r="AA21">
        <v>922.79240000000004</v>
      </c>
      <c r="AB21" t="s">
        <v>70</v>
      </c>
      <c r="AC21" t="s">
        <v>70</v>
      </c>
      <c r="AD21" t="s">
        <v>70</v>
      </c>
      <c r="AE21" t="s">
        <v>96</v>
      </c>
      <c r="AF21">
        <v>2.8207</v>
      </c>
      <c r="AG21">
        <v>2.41E-2</v>
      </c>
      <c r="AH21">
        <v>8.5000000000000006E-3</v>
      </c>
      <c r="AI21">
        <v>1.6454</v>
      </c>
      <c r="AJ21">
        <v>68.4148</v>
      </c>
      <c r="AK21">
        <v>0.29170000000000001</v>
      </c>
      <c r="AL21">
        <v>2.92E-2</v>
      </c>
      <c r="AM21">
        <v>3.3992</v>
      </c>
      <c r="AN21">
        <v>1.3250999999999999</v>
      </c>
      <c r="AO21">
        <v>3.0104000000000002</v>
      </c>
      <c r="AP21">
        <v>3.9889000000000001</v>
      </c>
      <c r="AQ21">
        <v>3.4649999999999999</v>
      </c>
      <c r="AR21">
        <v>1.3406</v>
      </c>
      <c r="AS21">
        <v>-2.6423999999999999</v>
      </c>
      <c r="AT21">
        <v>0.53159999999999996</v>
      </c>
      <c r="AU21">
        <v>-0.92220000000000002</v>
      </c>
      <c r="AV21">
        <v>0.31030000000000002</v>
      </c>
      <c r="AW21">
        <v>3.8685</v>
      </c>
      <c r="AX21">
        <v>2.9971999999999999</v>
      </c>
      <c r="AY21">
        <v>1.6379999999999999</v>
      </c>
      <c r="AZ21">
        <v>0.58309999999999995</v>
      </c>
      <c r="BA21">
        <v>0.01</v>
      </c>
      <c r="BB21">
        <v>0.01</v>
      </c>
      <c r="BC21">
        <v>0.01</v>
      </c>
      <c r="BD21">
        <v>195</v>
      </c>
      <c r="BE21">
        <v>152</v>
      </c>
      <c r="BF21">
        <v>319</v>
      </c>
      <c r="BG21">
        <v>140</v>
      </c>
      <c r="BH21">
        <v>177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140</v>
      </c>
      <c r="M22">
        <v>6</v>
      </c>
      <c r="N22">
        <v>4587</v>
      </c>
      <c r="O22">
        <v>3.4998</v>
      </c>
      <c r="P22">
        <v>9.5699999999999993E-2</v>
      </c>
      <c r="Q22">
        <v>2.7300000000000001E-2</v>
      </c>
      <c r="R22">
        <v>12.2149</v>
      </c>
      <c r="S22">
        <v>3.8729</v>
      </c>
      <c r="T22">
        <v>2.4708999999999999</v>
      </c>
      <c r="U22">
        <v>4.41E-2</v>
      </c>
      <c r="V22">
        <v>0.40610000000000002</v>
      </c>
      <c r="W22">
        <v>0.123</v>
      </c>
      <c r="X22">
        <v>2.0400000000000001E-2</v>
      </c>
      <c r="Y22">
        <v>0.1229</v>
      </c>
      <c r="Z22">
        <v>28.782399999999999</v>
      </c>
      <c r="AA22">
        <v>949.16719999999998</v>
      </c>
      <c r="AB22" t="s">
        <v>70</v>
      </c>
      <c r="AC22" t="s">
        <v>70</v>
      </c>
      <c r="AD22" t="s">
        <v>70</v>
      </c>
      <c r="AE22" t="s">
        <v>96</v>
      </c>
      <c r="AF22">
        <v>3.4413999999999998</v>
      </c>
      <c r="AG22">
        <v>8.5099999999999995E-2</v>
      </c>
      <c r="AH22">
        <v>2.47E-2</v>
      </c>
      <c r="AI22">
        <v>5.5160999999999998</v>
      </c>
      <c r="AJ22">
        <v>64.849299999999999</v>
      </c>
      <c r="AK22">
        <v>0.8014</v>
      </c>
      <c r="AL22">
        <v>3.0800000000000001E-2</v>
      </c>
      <c r="AM22">
        <v>1.2169000000000001</v>
      </c>
      <c r="AN22">
        <v>1.2833000000000001</v>
      </c>
      <c r="AO22">
        <v>1.1136999999999999</v>
      </c>
      <c r="AP22">
        <v>1.4292</v>
      </c>
      <c r="AQ22">
        <v>1.2526999999999999</v>
      </c>
      <c r="AR22">
        <v>1.0489999999999999</v>
      </c>
      <c r="AS22">
        <v>-0.35809999999999997</v>
      </c>
      <c r="AT22">
        <v>0.1081</v>
      </c>
      <c r="AU22">
        <v>-2.4E-2</v>
      </c>
      <c r="AV22">
        <v>-0.47699999999999998</v>
      </c>
      <c r="AW22">
        <v>-1.347</v>
      </c>
      <c r="AX22">
        <v>0.42020000000000002</v>
      </c>
      <c r="AY22">
        <v>1.1101000000000001</v>
      </c>
      <c r="AZ22">
        <v>-0.40050000000000002</v>
      </c>
      <c r="BA22">
        <v>0.01</v>
      </c>
      <c r="BB22">
        <v>0.01</v>
      </c>
      <c r="BC22">
        <v>0.01</v>
      </c>
      <c r="BD22">
        <v>184</v>
      </c>
      <c r="BE22">
        <v>182</v>
      </c>
      <c r="BF22">
        <v>319</v>
      </c>
      <c r="BG22">
        <v>157</v>
      </c>
      <c r="BH22">
        <v>280</v>
      </c>
      <c r="BI22">
        <v>1176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140</v>
      </c>
      <c r="M23">
        <v>6</v>
      </c>
      <c r="N23">
        <v>4587</v>
      </c>
      <c r="O23">
        <v>2.8624999999999998</v>
      </c>
      <c r="P23">
        <v>2.75E-2</v>
      </c>
      <c r="Q23">
        <v>9.5999999999999992E-3</v>
      </c>
      <c r="R23">
        <v>1.9214</v>
      </c>
      <c r="S23">
        <v>4.1059999999999999</v>
      </c>
      <c r="T23">
        <v>1.9609000000000001</v>
      </c>
      <c r="U23">
        <v>4.07E-2</v>
      </c>
      <c r="V23">
        <v>0.51729999999999998</v>
      </c>
      <c r="W23">
        <v>0.16850000000000001</v>
      </c>
      <c r="X23">
        <v>2.1100000000000001E-2</v>
      </c>
      <c r="Y23">
        <v>0.1656</v>
      </c>
      <c r="Z23">
        <v>0.22109999999999999</v>
      </c>
      <c r="AA23">
        <v>1034.4412</v>
      </c>
      <c r="AB23" t="s">
        <v>70</v>
      </c>
      <c r="AC23" t="s">
        <v>70</v>
      </c>
      <c r="AD23" t="s">
        <v>70</v>
      </c>
      <c r="AE23" t="s">
        <v>96</v>
      </c>
      <c r="AF23">
        <v>2.8092999999999999</v>
      </c>
      <c r="AG23">
        <v>2.3400000000000001E-2</v>
      </c>
      <c r="AH23">
        <v>8.3000000000000001E-3</v>
      </c>
      <c r="AI23">
        <v>1.8251999999999999</v>
      </c>
      <c r="AJ23">
        <v>78.045500000000004</v>
      </c>
      <c r="AK23">
        <v>0.32479999999999998</v>
      </c>
      <c r="AL23">
        <v>2.5600000000000001E-2</v>
      </c>
      <c r="AM23">
        <v>3.0527000000000002</v>
      </c>
      <c r="AN23">
        <v>1.3109999999999999</v>
      </c>
      <c r="AO23">
        <v>2.7999000000000001</v>
      </c>
      <c r="AP23">
        <v>3.6707000000000001</v>
      </c>
      <c r="AQ23">
        <v>2.9377</v>
      </c>
      <c r="AR23">
        <v>0.85170000000000001</v>
      </c>
      <c r="AS23">
        <v>-2.6650999999999998</v>
      </c>
      <c r="AT23">
        <v>0.10639999999999999</v>
      </c>
      <c r="AU23">
        <v>-0.1948</v>
      </c>
      <c r="AV23">
        <v>8.4000000000000005E-2</v>
      </c>
      <c r="AW23">
        <v>3.6646000000000001</v>
      </c>
      <c r="AX23">
        <v>-2.7942</v>
      </c>
      <c r="AY23">
        <v>-0.89800000000000002</v>
      </c>
      <c r="AZ23">
        <v>-0.128</v>
      </c>
      <c r="BA23">
        <v>0.01</v>
      </c>
      <c r="BB23">
        <v>0.01</v>
      </c>
      <c r="BC23">
        <v>0.01</v>
      </c>
      <c r="BD23">
        <v>173</v>
      </c>
      <c r="BE23">
        <v>173</v>
      </c>
      <c r="BF23">
        <v>319</v>
      </c>
      <c r="BG23">
        <v>258</v>
      </c>
      <c r="BH23">
        <v>89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140</v>
      </c>
      <c r="M24">
        <v>6</v>
      </c>
      <c r="N24">
        <v>4587</v>
      </c>
      <c r="O24">
        <v>2.8195000000000001</v>
      </c>
      <c r="P24">
        <v>4.0300000000000002E-2</v>
      </c>
      <c r="Q24">
        <v>1.43E-2</v>
      </c>
      <c r="R24">
        <v>3.3693</v>
      </c>
      <c r="S24">
        <v>4.7961</v>
      </c>
      <c r="T24">
        <v>1.6952</v>
      </c>
      <c r="U24">
        <v>5.7000000000000002E-2</v>
      </c>
      <c r="V24">
        <v>0.5927</v>
      </c>
      <c r="W24">
        <v>0.20419999999999999</v>
      </c>
      <c r="X24">
        <v>2.53E-2</v>
      </c>
      <c r="Y24">
        <v>0.20119999999999999</v>
      </c>
      <c r="Z24">
        <v>10.197100000000001</v>
      </c>
      <c r="AA24">
        <v>1056.3063</v>
      </c>
      <c r="AB24" t="s">
        <v>70</v>
      </c>
      <c r="AC24" t="s">
        <v>70</v>
      </c>
      <c r="AD24" t="s">
        <v>70</v>
      </c>
      <c r="AE24" t="s">
        <v>96</v>
      </c>
      <c r="AF24">
        <v>2.766</v>
      </c>
      <c r="AG24">
        <v>3.5999999999999997E-2</v>
      </c>
      <c r="AH24">
        <v>1.2999999999999999E-2</v>
      </c>
      <c r="AI24">
        <v>1.9255</v>
      </c>
      <c r="AJ24">
        <v>53.552900000000001</v>
      </c>
      <c r="AK24">
        <v>0.34810000000000002</v>
      </c>
      <c r="AL24">
        <v>3.73E-2</v>
      </c>
      <c r="AM24">
        <v>2.8357000000000001</v>
      </c>
      <c r="AN24">
        <v>1.3787</v>
      </c>
      <c r="AO24">
        <v>2.5476999999999999</v>
      </c>
      <c r="AP24">
        <v>3.5125999999999999</v>
      </c>
      <c r="AQ24">
        <v>2.7706</v>
      </c>
      <c r="AR24">
        <v>0.40939999999999999</v>
      </c>
      <c r="AS24">
        <v>-2.5124</v>
      </c>
      <c r="AT24">
        <v>-0.10630000000000001</v>
      </c>
      <c r="AU24">
        <v>-0.64190000000000003</v>
      </c>
      <c r="AV24">
        <v>-0.25030000000000002</v>
      </c>
      <c r="AW24">
        <v>3.4443999999999999</v>
      </c>
      <c r="AX24">
        <v>-2.6873</v>
      </c>
      <c r="AY24">
        <v>-0.41549999999999998</v>
      </c>
      <c r="AZ24">
        <v>-0.53100000000000003</v>
      </c>
      <c r="BA24">
        <v>0.01</v>
      </c>
      <c r="BB24">
        <v>0.01</v>
      </c>
      <c r="BC24">
        <v>0.01</v>
      </c>
      <c r="BD24">
        <v>208</v>
      </c>
      <c r="BE24">
        <v>133</v>
      </c>
      <c r="BF24">
        <v>319</v>
      </c>
      <c r="BG24">
        <v>168</v>
      </c>
      <c r="BH24">
        <v>217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4961</v>
      </c>
      <c r="D25" s="9">
        <v>42472.118750000001</v>
      </c>
      <c r="E25" t="s">
        <v>235</v>
      </c>
      <c r="I25" t="s">
        <v>95</v>
      </c>
      <c r="J25">
        <v>0.8</v>
      </c>
      <c r="K25">
        <v>1</v>
      </c>
      <c r="L25">
        <v>140</v>
      </c>
      <c r="M25">
        <v>6</v>
      </c>
      <c r="N25">
        <v>4587</v>
      </c>
      <c r="O25">
        <v>2.8837000000000002</v>
      </c>
      <c r="P25">
        <v>2.9899999999999999E-2</v>
      </c>
      <c r="Q25">
        <v>1.04E-2</v>
      </c>
      <c r="R25">
        <v>0.8669</v>
      </c>
      <c r="S25">
        <v>4.43</v>
      </c>
      <c r="T25">
        <v>1.8294999999999999</v>
      </c>
      <c r="U25">
        <v>4.5499999999999999E-2</v>
      </c>
      <c r="V25">
        <v>0.54700000000000004</v>
      </c>
      <c r="W25">
        <v>0.1694</v>
      </c>
      <c r="X25">
        <v>2.1000000000000001E-2</v>
      </c>
      <c r="Y25">
        <v>0.16889999999999999</v>
      </c>
      <c r="Z25">
        <v>-2.1021000000000001</v>
      </c>
      <c r="AA25">
        <v>1042.9139</v>
      </c>
      <c r="AB25" t="s">
        <v>70</v>
      </c>
      <c r="AC25" t="s">
        <v>70</v>
      </c>
      <c r="AD25" t="s">
        <v>70</v>
      </c>
      <c r="AE25" t="s">
        <v>96</v>
      </c>
      <c r="AF25">
        <v>2.8298000000000001</v>
      </c>
      <c r="AG25">
        <v>2.6200000000000001E-2</v>
      </c>
      <c r="AH25">
        <v>9.2999999999999992E-3</v>
      </c>
      <c r="AI25">
        <v>1.6866000000000001</v>
      </c>
      <c r="AJ25">
        <v>64.395799999999994</v>
      </c>
      <c r="AK25">
        <v>0.29799999999999999</v>
      </c>
      <c r="AL25">
        <v>3.1099999999999999E-2</v>
      </c>
      <c r="AM25">
        <v>3.3246000000000002</v>
      </c>
      <c r="AN25">
        <v>1.4428000000000001</v>
      </c>
      <c r="AO25">
        <v>2.9203000000000001</v>
      </c>
      <c r="AP25">
        <v>4.2134</v>
      </c>
      <c r="AQ25">
        <v>3.2484000000000002</v>
      </c>
      <c r="AR25">
        <v>1.1027</v>
      </c>
      <c r="AS25">
        <v>-2.7</v>
      </c>
      <c r="AT25">
        <v>-0.14799999999999999</v>
      </c>
      <c r="AU25">
        <v>-0.70579999999999998</v>
      </c>
      <c r="AV25">
        <v>-0.51419999999999999</v>
      </c>
      <c r="AW25">
        <v>4.1219000000000001</v>
      </c>
      <c r="AX25">
        <v>-2.9582999999999999</v>
      </c>
      <c r="AY25">
        <v>-1.1724000000000001</v>
      </c>
      <c r="AZ25">
        <v>-0.65280000000000005</v>
      </c>
      <c r="BA25">
        <v>0.01</v>
      </c>
      <c r="BB25">
        <v>0.01</v>
      </c>
      <c r="BC25">
        <v>0.01</v>
      </c>
      <c r="BD25">
        <v>176</v>
      </c>
      <c r="BE25">
        <v>170</v>
      </c>
      <c r="BF25">
        <v>319</v>
      </c>
      <c r="BG25">
        <v>138</v>
      </c>
      <c r="BH25">
        <v>135</v>
      </c>
      <c r="BI25">
        <v>1146</v>
      </c>
      <c r="BJ25">
        <v>1812</v>
      </c>
      <c r="BM25">
        <v>0</v>
      </c>
      <c r="BP25" t="s">
        <v>363</v>
      </c>
      <c r="BR25">
        <v>6511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6"/>
  <sheetViews>
    <sheetView workbookViewId="0">
      <selection activeCell="A25" sqref="A25:XFD25"/>
    </sheetView>
  </sheetViews>
  <sheetFormatPr defaultRowHeight="14.25"/>
  <cols>
    <col min="1" max="1" width="24.62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3.2722000000000002</v>
      </c>
      <c r="P2">
        <v>1.7999999999999999E-2</v>
      </c>
      <c r="Q2">
        <v>5.4999999999999997E-3</v>
      </c>
      <c r="R2">
        <v>1.528</v>
      </c>
      <c r="S2">
        <v>4.2323000000000004</v>
      </c>
      <c r="T2">
        <v>1.8843000000000001</v>
      </c>
      <c r="U2">
        <v>4.1200000000000001E-2</v>
      </c>
      <c r="V2">
        <v>0.52849999999999997</v>
      </c>
      <c r="W2">
        <v>0.1731</v>
      </c>
      <c r="X2">
        <v>1.5100000000000001E-2</v>
      </c>
      <c r="Y2">
        <v>0.1724</v>
      </c>
      <c r="Z2">
        <v>-8.6616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3.2162999999999999</v>
      </c>
      <c r="AG2">
        <v>1.52E-2</v>
      </c>
      <c r="AH2">
        <v>4.7000000000000002E-3</v>
      </c>
      <c r="AI2">
        <v>0.93500000000000005</v>
      </c>
      <c r="AJ2">
        <v>61.3339</v>
      </c>
      <c r="AK2">
        <v>0.14530000000000001</v>
      </c>
      <c r="AL2">
        <v>3.2599999999999997E-2</v>
      </c>
      <c r="AM2">
        <v>6.8474000000000004</v>
      </c>
      <c r="AN2">
        <v>1.5404</v>
      </c>
      <c r="AO2">
        <v>5.8838999999999997</v>
      </c>
      <c r="AP2">
        <v>9.0635999999999992</v>
      </c>
      <c r="AQ2">
        <v>6.6010999999999997</v>
      </c>
      <c r="AR2">
        <v>-5.1165000000000003</v>
      </c>
      <c r="AS2">
        <v>-2.6833</v>
      </c>
      <c r="AT2">
        <v>1.1147</v>
      </c>
      <c r="AU2">
        <v>1.1445000000000001</v>
      </c>
      <c r="AV2">
        <v>1.5004999999999999</v>
      </c>
      <c r="AW2">
        <v>8.8650000000000002</v>
      </c>
      <c r="AX2">
        <v>-3.1514000000000002</v>
      </c>
      <c r="AY2">
        <v>5.7721999999999998</v>
      </c>
      <c r="AZ2">
        <v>-0.57020000000000004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1.8172999999999999</v>
      </c>
      <c r="P3">
        <v>8.0000000000000004E-4</v>
      </c>
      <c r="Q3">
        <v>4.0000000000000002E-4</v>
      </c>
      <c r="R3">
        <v>-0.27510000000000001</v>
      </c>
      <c r="S3">
        <v>5.3071999999999999</v>
      </c>
      <c r="T3" t="s">
        <v>342</v>
      </c>
      <c r="U3">
        <v>1.8599999999999998E-2</v>
      </c>
      <c r="V3" t="s">
        <v>343</v>
      </c>
      <c r="W3" t="s">
        <v>344</v>
      </c>
      <c r="X3">
        <v>7.1999999999999998E-3</v>
      </c>
      <c r="Y3" t="s">
        <v>344</v>
      </c>
      <c r="Z3">
        <v>-0.5988</v>
      </c>
      <c r="AA3">
        <v>1007.9297</v>
      </c>
      <c r="AB3" t="s">
        <v>70</v>
      </c>
      <c r="AC3" t="s">
        <v>70</v>
      </c>
      <c r="AD3" t="s">
        <v>70</v>
      </c>
      <c r="AE3" t="s">
        <v>96</v>
      </c>
      <c r="AF3">
        <v>1.7625</v>
      </c>
      <c r="AG3">
        <v>5.0000000000000001E-4</v>
      </c>
      <c r="AH3">
        <v>2.9999999999999997E-4</v>
      </c>
      <c r="AI3">
        <v>5.7500000000000002E-2</v>
      </c>
      <c r="AJ3">
        <v>118.8507</v>
      </c>
      <c r="AK3">
        <v>1.6299999999999999E-2</v>
      </c>
      <c r="AL3">
        <v>1.6799999999999999E-2</v>
      </c>
      <c r="AM3">
        <v>61.308399999999999</v>
      </c>
      <c r="AN3">
        <v>1.4370000000000001</v>
      </c>
      <c r="AO3">
        <v>54.603200000000001</v>
      </c>
      <c r="AP3">
        <v>78.4636</v>
      </c>
      <c r="AQ3">
        <v>57.155099999999997</v>
      </c>
      <c r="AR3">
        <v>19.5488</v>
      </c>
      <c r="AS3">
        <v>47.6252</v>
      </c>
      <c r="AT3">
        <v>-18.198599999999999</v>
      </c>
      <c r="AU3">
        <v>73.212400000000002</v>
      </c>
      <c r="AV3">
        <v>-25.185199999999998</v>
      </c>
      <c r="AW3">
        <v>12.7356</v>
      </c>
      <c r="AX3">
        <v>1.9770000000000001</v>
      </c>
      <c r="AY3">
        <v>-21.095600000000001</v>
      </c>
      <c r="AZ3">
        <v>-53.082700000000003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3.4813000000000001</v>
      </c>
      <c r="P4">
        <v>3.5000000000000003E-2</v>
      </c>
      <c r="Q4">
        <v>1.01E-2</v>
      </c>
      <c r="R4">
        <v>6.0321999999999996</v>
      </c>
      <c r="S4">
        <v>3.0148000000000001</v>
      </c>
      <c r="T4">
        <v>1.4621</v>
      </c>
      <c r="U4">
        <v>4.0800000000000003E-2</v>
      </c>
      <c r="V4">
        <v>0.69320000000000004</v>
      </c>
      <c r="W4">
        <v>0.2142</v>
      </c>
      <c r="X4">
        <v>1.3899999999999999E-2</v>
      </c>
      <c r="Y4">
        <v>0.21410000000000001</v>
      </c>
      <c r="Z4">
        <v>1.5876999999999999</v>
      </c>
      <c r="AA4">
        <v>943.5643</v>
      </c>
      <c r="AB4" t="s">
        <v>70</v>
      </c>
      <c r="AC4" t="s">
        <v>70</v>
      </c>
      <c r="AD4" t="s">
        <v>70</v>
      </c>
      <c r="AE4" t="s">
        <v>96</v>
      </c>
      <c r="AF4">
        <v>3.4228999999999998</v>
      </c>
      <c r="AG4">
        <v>3.15E-2</v>
      </c>
      <c r="AH4">
        <v>9.1999999999999998E-3</v>
      </c>
      <c r="AI4">
        <v>1.9773000000000001</v>
      </c>
      <c r="AJ4">
        <v>62.866500000000002</v>
      </c>
      <c r="AK4">
        <v>0.2888</v>
      </c>
      <c r="AL4">
        <v>3.1800000000000002E-2</v>
      </c>
      <c r="AM4">
        <v>3.4304999999999999</v>
      </c>
      <c r="AN4">
        <v>1.4601</v>
      </c>
      <c r="AO4">
        <v>2.9445999999999999</v>
      </c>
      <c r="AP4">
        <v>4.2994000000000003</v>
      </c>
      <c r="AQ4">
        <v>3.4722</v>
      </c>
      <c r="AR4">
        <v>2.9216000000000002</v>
      </c>
      <c r="AS4">
        <v>0.2293</v>
      </c>
      <c r="AT4">
        <v>-0.28720000000000001</v>
      </c>
      <c r="AU4">
        <v>0.40720000000000001</v>
      </c>
      <c r="AV4">
        <v>0.16750000000000001</v>
      </c>
      <c r="AW4">
        <v>4.2767999999999997</v>
      </c>
      <c r="AX4">
        <v>-0.28210000000000002</v>
      </c>
      <c r="AY4">
        <v>3.4590999999999998</v>
      </c>
      <c r="AZ4">
        <v>-0.1086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3.4213</v>
      </c>
      <c r="P5">
        <v>3.95E-2</v>
      </c>
      <c r="Q5">
        <v>1.15E-2</v>
      </c>
      <c r="R5">
        <v>2.6305999999999998</v>
      </c>
      <c r="S5">
        <v>3.6880000000000002</v>
      </c>
      <c r="T5">
        <v>2.0143</v>
      </c>
      <c r="U5">
        <v>4.6300000000000001E-2</v>
      </c>
      <c r="V5">
        <v>0.49890000000000001</v>
      </c>
      <c r="W5">
        <v>0.11269999999999999</v>
      </c>
      <c r="X5">
        <v>1.9099999999999999E-2</v>
      </c>
      <c r="Y5">
        <v>0.1115</v>
      </c>
      <c r="Z5">
        <v>1.5876999999999999</v>
      </c>
      <c r="AA5">
        <v>1020.2288</v>
      </c>
      <c r="AB5" t="s">
        <v>70</v>
      </c>
      <c r="AC5" t="s">
        <v>70</v>
      </c>
      <c r="AD5" t="s">
        <v>70</v>
      </c>
      <c r="AE5" t="s">
        <v>96</v>
      </c>
      <c r="AF5">
        <v>3.3609</v>
      </c>
      <c r="AG5">
        <v>3.5400000000000001E-2</v>
      </c>
      <c r="AH5">
        <v>1.0500000000000001E-2</v>
      </c>
      <c r="AI5">
        <v>2.0990000000000002</v>
      </c>
      <c r="AJ5">
        <v>59.2759</v>
      </c>
      <c r="AK5">
        <v>0.31230000000000002</v>
      </c>
      <c r="AL5">
        <v>3.3700000000000001E-2</v>
      </c>
      <c r="AM5">
        <v>3.1686999999999999</v>
      </c>
      <c r="AN5">
        <v>1.3527</v>
      </c>
      <c r="AO5">
        <v>2.7797000000000001</v>
      </c>
      <c r="AP5">
        <v>3.7602000000000002</v>
      </c>
      <c r="AQ5">
        <v>3.2679999999999998</v>
      </c>
      <c r="AR5">
        <v>1.7930999999999999</v>
      </c>
      <c r="AS5">
        <v>2.1063999999999998</v>
      </c>
      <c r="AT5">
        <v>-0.27400000000000002</v>
      </c>
      <c r="AU5">
        <v>0.98909999999999998</v>
      </c>
      <c r="AV5">
        <v>-0.37269999999999998</v>
      </c>
      <c r="AW5">
        <v>3.6084999999999998</v>
      </c>
      <c r="AX5">
        <v>-2.3445999999999998</v>
      </c>
      <c r="AY5">
        <v>2.1078000000000001</v>
      </c>
      <c r="AZ5">
        <v>0.86040000000000005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3.2824</v>
      </c>
      <c r="P6">
        <v>2.1399999999999999E-2</v>
      </c>
      <c r="Q6">
        <v>6.4999999999999997E-3</v>
      </c>
      <c r="R6">
        <v>4.1128999999999998</v>
      </c>
      <c r="S6">
        <v>3.6524000000000001</v>
      </c>
      <c r="T6">
        <v>1.6400999999999999</v>
      </c>
      <c r="U6">
        <v>3.8300000000000001E-2</v>
      </c>
      <c r="V6">
        <v>0.60940000000000005</v>
      </c>
      <c r="W6">
        <v>0.1867</v>
      </c>
      <c r="X6">
        <v>1.4800000000000001E-2</v>
      </c>
      <c r="Y6">
        <v>0.185</v>
      </c>
      <c r="Z6">
        <v>-9.6181999999999999</v>
      </c>
      <c r="AA6">
        <v>953.67679999999996</v>
      </c>
      <c r="AB6" t="s">
        <v>70</v>
      </c>
      <c r="AC6" t="s">
        <v>70</v>
      </c>
      <c r="AD6" t="s">
        <v>70</v>
      </c>
      <c r="AE6" t="s">
        <v>96</v>
      </c>
      <c r="AF6">
        <v>3.2267000000000001</v>
      </c>
      <c r="AG6">
        <v>1.8700000000000001E-2</v>
      </c>
      <c r="AH6">
        <v>5.7999999999999996E-3</v>
      </c>
      <c r="AI6">
        <v>1.3694</v>
      </c>
      <c r="AJ6">
        <v>73.307000000000002</v>
      </c>
      <c r="AK6">
        <v>0.2122</v>
      </c>
      <c r="AL6">
        <v>2.7300000000000001E-2</v>
      </c>
      <c r="AM6">
        <v>4.6853999999999996</v>
      </c>
      <c r="AN6">
        <v>1.2706</v>
      </c>
      <c r="AO6">
        <v>4.3672000000000004</v>
      </c>
      <c r="AP6">
        <v>5.5488999999999997</v>
      </c>
      <c r="AQ6">
        <v>4.4383999999999997</v>
      </c>
      <c r="AR6">
        <v>3.1642999999999999</v>
      </c>
      <c r="AS6">
        <v>-2.9586999999999999</v>
      </c>
      <c r="AT6">
        <v>0.55279999999999996</v>
      </c>
      <c r="AU6">
        <v>-3.0384000000000002</v>
      </c>
      <c r="AV6">
        <v>-2.5207999999999999</v>
      </c>
      <c r="AW6">
        <v>3.8992</v>
      </c>
      <c r="AX6">
        <v>-1.8580000000000001</v>
      </c>
      <c r="AY6">
        <v>-2.5672999999999999</v>
      </c>
      <c r="AZ6">
        <v>-3.1074999999999999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3.7484999999999999</v>
      </c>
      <c r="P7">
        <v>2.6599999999999999E-2</v>
      </c>
      <c r="Q7">
        <v>7.1000000000000004E-3</v>
      </c>
      <c r="R7">
        <v>4.1349999999999998</v>
      </c>
      <c r="S7">
        <v>3.0318999999999998</v>
      </c>
      <c r="T7">
        <v>1.5217000000000001</v>
      </c>
      <c r="U7">
        <v>3.3500000000000002E-2</v>
      </c>
      <c r="V7">
        <v>0.65710000000000002</v>
      </c>
      <c r="W7">
        <v>0.21609999999999999</v>
      </c>
      <c r="X7">
        <v>1.2999999999999999E-2</v>
      </c>
      <c r="Y7">
        <v>0.21440000000000001</v>
      </c>
      <c r="Z7">
        <v>-1.0087999999999999</v>
      </c>
      <c r="AA7">
        <v>1003.83</v>
      </c>
      <c r="AB7" t="s">
        <v>70</v>
      </c>
      <c r="AC7" t="s">
        <v>70</v>
      </c>
      <c r="AD7" t="s">
        <v>70</v>
      </c>
      <c r="AE7" t="s">
        <v>96</v>
      </c>
      <c r="AF7">
        <v>3.6865999999999999</v>
      </c>
      <c r="AG7">
        <v>2.29E-2</v>
      </c>
      <c r="AH7">
        <v>6.1999999999999998E-3</v>
      </c>
      <c r="AI7">
        <v>1.7968999999999999</v>
      </c>
      <c r="AJ7">
        <v>78.404600000000002</v>
      </c>
      <c r="AK7">
        <v>0.2437</v>
      </c>
      <c r="AL7">
        <v>2.5499999999999998E-2</v>
      </c>
      <c r="AM7">
        <v>4.0777999999999999</v>
      </c>
      <c r="AN7">
        <v>1.7297</v>
      </c>
      <c r="AO7">
        <v>3.3254000000000001</v>
      </c>
      <c r="AP7">
        <v>5.7518000000000002</v>
      </c>
      <c r="AQ7">
        <v>4.0621999999999998</v>
      </c>
      <c r="AR7">
        <v>-1.4538</v>
      </c>
      <c r="AS7">
        <v>-2.9826999999999999</v>
      </c>
      <c r="AT7">
        <v>0.21909999999999999</v>
      </c>
      <c r="AU7">
        <v>0.23799999999999999</v>
      </c>
      <c r="AV7">
        <v>0.30549999999999999</v>
      </c>
      <c r="AW7">
        <v>5.7386999999999997</v>
      </c>
      <c r="AX7">
        <v>-3.6495000000000002</v>
      </c>
      <c r="AY7">
        <v>1.7829999999999999</v>
      </c>
      <c r="AZ7">
        <v>5.6500000000000002E-2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3.9232999999999998</v>
      </c>
      <c r="P8">
        <v>9.6299999999999997E-2</v>
      </c>
      <c r="Q8">
        <v>2.46E-2</v>
      </c>
      <c r="R8">
        <v>7.8379000000000003</v>
      </c>
      <c r="S8">
        <v>3.3824999999999998</v>
      </c>
      <c r="T8">
        <v>2.1042000000000001</v>
      </c>
      <c r="U8">
        <v>5.2299999999999999E-2</v>
      </c>
      <c r="V8">
        <v>0.46949999999999997</v>
      </c>
      <c r="W8">
        <v>0.1244</v>
      </c>
      <c r="X8">
        <v>2.0299999999999999E-2</v>
      </c>
      <c r="Y8">
        <v>0.11940000000000001</v>
      </c>
      <c r="Z8">
        <v>24.682700000000001</v>
      </c>
      <c r="AA8">
        <v>1038.5409</v>
      </c>
      <c r="AB8" t="s">
        <v>70</v>
      </c>
      <c r="AC8" t="s">
        <v>70</v>
      </c>
      <c r="AD8" t="s">
        <v>70</v>
      </c>
      <c r="AE8" t="s">
        <v>96</v>
      </c>
      <c r="AF8">
        <v>3.8574999999999999</v>
      </c>
      <c r="AG8">
        <v>8.9499999999999996E-2</v>
      </c>
      <c r="AH8">
        <v>2.3199999999999998E-2</v>
      </c>
      <c r="AI8">
        <v>4.6409000000000002</v>
      </c>
      <c r="AJ8">
        <v>51.8279</v>
      </c>
      <c r="AK8">
        <v>0.60150000000000003</v>
      </c>
      <c r="AL8">
        <v>3.8600000000000002E-2</v>
      </c>
      <c r="AM8">
        <v>1.6237999999999999</v>
      </c>
      <c r="AN8">
        <v>1.4532</v>
      </c>
      <c r="AO8">
        <v>1.4358</v>
      </c>
      <c r="AP8">
        <v>2.0865</v>
      </c>
      <c r="AQ8">
        <v>1.6242000000000001</v>
      </c>
      <c r="AR8">
        <v>0.90639999999999998</v>
      </c>
      <c r="AS8">
        <v>-1.1085</v>
      </c>
      <c r="AT8">
        <v>-0.10589999999999999</v>
      </c>
      <c r="AU8">
        <v>-0.20649999999999999</v>
      </c>
      <c r="AV8">
        <v>-0.36420000000000002</v>
      </c>
      <c r="AW8">
        <v>2.0440999999999998</v>
      </c>
      <c r="AX8">
        <v>-1.2494000000000001</v>
      </c>
      <c r="AY8">
        <v>-0.99260000000000004</v>
      </c>
      <c r="AZ8">
        <v>-0.30309999999999998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3.4908000000000001</v>
      </c>
      <c r="P9">
        <v>1.55E-2</v>
      </c>
      <c r="Q9">
        <v>4.4000000000000003E-3</v>
      </c>
      <c r="R9">
        <v>0.64459999999999995</v>
      </c>
      <c r="S9">
        <v>3.6284000000000001</v>
      </c>
      <c r="T9">
        <v>1.2850999999999999</v>
      </c>
      <c r="U9">
        <v>3.9100000000000003E-2</v>
      </c>
      <c r="V9">
        <v>0.78320000000000001</v>
      </c>
      <c r="W9">
        <v>0.22589999999999999</v>
      </c>
      <c r="X9">
        <v>1.77E-2</v>
      </c>
      <c r="Y9">
        <v>0.22259999999999999</v>
      </c>
      <c r="Z9">
        <v>-1.5553999999999999</v>
      </c>
      <c r="AA9">
        <v>970.89570000000003</v>
      </c>
      <c r="AB9" t="s">
        <v>70</v>
      </c>
      <c r="AC9" t="s">
        <v>70</v>
      </c>
      <c r="AD9" t="s">
        <v>70</v>
      </c>
      <c r="AE9" t="s">
        <v>96</v>
      </c>
      <c r="AF9">
        <v>3.4319999999999999</v>
      </c>
      <c r="AG9">
        <v>1.3100000000000001E-2</v>
      </c>
      <c r="AH9">
        <v>3.8E-3</v>
      </c>
      <c r="AI9">
        <v>0.89249999999999996</v>
      </c>
      <c r="AJ9">
        <v>68.302000000000007</v>
      </c>
      <c r="AK9">
        <v>0.13</v>
      </c>
      <c r="AL9">
        <v>2.93E-2</v>
      </c>
      <c r="AM9">
        <v>7.6609999999999996</v>
      </c>
      <c r="AN9">
        <v>1.2861</v>
      </c>
      <c r="AO9">
        <v>6.8456999999999999</v>
      </c>
      <c r="AP9">
        <v>8.8045000000000009</v>
      </c>
      <c r="AQ9">
        <v>7.7548000000000004</v>
      </c>
      <c r="AR9">
        <v>6.0236000000000001</v>
      </c>
      <c r="AS9">
        <v>2.5188999999999999</v>
      </c>
      <c r="AT9">
        <v>-2.0577000000000001</v>
      </c>
      <c r="AU9">
        <v>2.5642</v>
      </c>
      <c r="AV9">
        <v>0.72309999999999997</v>
      </c>
      <c r="AW9">
        <v>8.3917999999999999</v>
      </c>
      <c r="AX9">
        <v>-2.9110999999999998</v>
      </c>
      <c r="AY9">
        <v>7.1825000000000001</v>
      </c>
      <c r="AZ9">
        <v>0.27060000000000001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3.7574999999999998</v>
      </c>
      <c r="P10">
        <v>3.6200000000000003E-2</v>
      </c>
      <c r="Q10">
        <v>9.5999999999999992E-3</v>
      </c>
      <c r="R10">
        <v>3.1936</v>
      </c>
      <c r="S10">
        <v>4.1535000000000002</v>
      </c>
      <c r="T10">
        <v>1.3900999999999999</v>
      </c>
      <c r="U10">
        <v>5.5E-2</v>
      </c>
      <c r="V10">
        <v>0.7258</v>
      </c>
      <c r="W10">
        <v>0.23089999999999999</v>
      </c>
      <c r="X10">
        <v>2.4799999999999999E-2</v>
      </c>
      <c r="Y10">
        <v>0.22989999999999999</v>
      </c>
      <c r="Z10">
        <v>3.5009000000000001</v>
      </c>
      <c r="AA10">
        <v>1025.6952000000001</v>
      </c>
      <c r="AB10" t="s">
        <v>70</v>
      </c>
      <c r="AC10" t="s">
        <v>70</v>
      </c>
      <c r="AD10" t="s">
        <v>70</v>
      </c>
      <c r="AE10" t="s">
        <v>96</v>
      </c>
      <c r="AF10">
        <v>3.6972999999999998</v>
      </c>
      <c r="AG10">
        <v>3.1899999999999998E-2</v>
      </c>
      <c r="AH10">
        <v>8.6E-3</v>
      </c>
      <c r="AI10">
        <v>1.5024</v>
      </c>
      <c r="AJ10">
        <v>47.144799999999996</v>
      </c>
      <c r="AK10">
        <v>0.20319999999999999</v>
      </c>
      <c r="AL10">
        <v>4.24E-2</v>
      </c>
      <c r="AM10">
        <v>4.8795000000000002</v>
      </c>
      <c r="AN10">
        <v>1.5824</v>
      </c>
      <c r="AO10">
        <v>4.1009000000000002</v>
      </c>
      <c r="AP10">
        <v>6.4889999999999999</v>
      </c>
      <c r="AQ10">
        <v>4.8788</v>
      </c>
      <c r="AR10">
        <v>-2.1049000000000002</v>
      </c>
      <c r="AS10">
        <v>-3.4759000000000002</v>
      </c>
      <c r="AT10">
        <v>0.55189999999999995</v>
      </c>
      <c r="AU10">
        <v>0.27710000000000001</v>
      </c>
      <c r="AV10">
        <v>-1.18</v>
      </c>
      <c r="AW10">
        <v>-6.3747999999999996</v>
      </c>
      <c r="AX10">
        <v>-4.1818999999999997</v>
      </c>
      <c r="AY10">
        <v>2.4321000000000002</v>
      </c>
      <c r="AZ10">
        <v>-0.63190000000000002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4.4782999999999999</v>
      </c>
      <c r="P11">
        <v>6.6400000000000001E-2</v>
      </c>
      <c r="Q11">
        <v>1.4800000000000001E-2</v>
      </c>
      <c r="R11">
        <v>8.9320000000000004</v>
      </c>
      <c r="S11">
        <v>2.9893999999999998</v>
      </c>
      <c r="T11">
        <v>1.5831</v>
      </c>
      <c r="U11">
        <v>4.02E-2</v>
      </c>
      <c r="V11">
        <v>0.63390000000000002</v>
      </c>
      <c r="W11">
        <v>0.23230000000000001</v>
      </c>
      <c r="X11">
        <v>1.78E-2</v>
      </c>
      <c r="Y11">
        <v>0.2293</v>
      </c>
      <c r="Z11">
        <v>6.0974000000000004</v>
      </c>
      <c r="AA11">
        <v>990.02760000000001</v>
      </c>
      <c r="AB11" t="s">
        <v>70</v>
      </c>
      <c r="AC11" t="s">
        <v>70</v>
      </c>
      <c r="AD11" t="s">
        <v>70</v>
      </c>
      <c r="AE11" t="s">
        <v>96</v>
      </c>
      <c r="AF11">
        <v>4.4104000000000001</v>
      </c>
      <c r="AG11">
        <v>0.06</v>
      </c>
      <c r="AH11">
        <v>1.3599999999999999E-2</v>
      </c>
      <c r="AI11">
        <v>4.1093999999999999</v>
      </c>
      <c r="AJ11">
        <v>68.513000000000005</v>
      </c>
      <c r="AK11">
        <v>0.46589999999999998</v>
      </c>
      <c r="AL11">
        <v>2.92E-2</v>
      </c>
      <c r="AM11">
        <v>2.1173000000000002</v>
      </c>
      <c r="AN11">
        <v>1.4527000000000001</v>
      </c>
      <c r="AO11">
        <v>1.843</v>
      </c>
      <c r="AP11">
        <v>2.6774</v>
      </c>
      <c r="AQ11">
        <v>2.1215000000000002</v>
      </c>
      <c r="AR11">
        <v>-1.8319000000000001</v>
      </c>
      <c r="AS11">
        <v>-9.69E-2</v>
      </c>
      <c r="AT11">
        <v>0.17649999999999999</v>
      </c>
      <c r="AU11">
        <v>0.21859999999999999</v>
      </c>
      <c r="AV11">
        <v>0.60289999999999999</v>
      </c>
      <c r="AW11">
        <v>2.5994000000000002</v>
      </c>
      <c r="AX11">
        <v>-0.15409999999999999</v>
      </c>
      <c r="AY11">
        <v>2.0640000000000001</v>
      </c>
      <c r="AZ11">
        <v>-0.46579999999999999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3.6577999999999999</v>
      </c>
      <c r="P12">
        <v>7.7299999999999994E-2</v>
      </c>
      <c r="Q12">
        <v>2.1100000000000001E-2</v>
      </c>
      <c r="R12">
        <v>11.619199999999999</v>
      </c>
      <c r="S12">
        <v>2.4807999999999999</v>
      </c>
      <c r="T12">
        <v>1.3070999999999999</v>
      </c>
      <c r="U12">
        <v>5.5100000000000003E-2</v>
      </c>
      <c r="V12">
        <v>0.76549999999999996</v>
      </c>
      <c r="W12">
        <v>0.30940000000000001</v>
      </c>
      <c r="X12">
        <v>2.0899999999999998E-2</v>
      </c>
      <c r="Y12">
        <v>0.29320000000000002</v>
      </c>
      <c r="Z12">
        <v>17.576499999999999</v>
      </c>
      <c r="AA12">
        <v>992.48749999999995</v>
      </c>
      <c r="AB12" t="s">
        <v>70</v>
      </c>
      <c r="AC12" t="s">
        <v>70</v>
      </c>
      <c r="AD12" t="s">
        <v>70</v>
      </c>
      <c r="AE12" t="s">
        <v>96</v>
      </c>
      <c r="AF12">
        <v>3.5962000000000001</v>
      </c>
      <c r="AG12">
        <v>7.2900000000000006E-2</v>
      </c>
      <c r="AH12">
        <v>2.0299999999999999E-2</v>
      </c>
      <c r="AI12">
        <v>3.1362999999999999</v>
      </c>
      <c r="AJ12">
        <v>43.000399999999999</v>
      </c>
      <c r="AK12">
        <v>0.43609999999999999</v>
      </c>
      <c r="AL12">
        <v>4.65E-2</v>
      </c>
      <c r="AM12">
        <v>2.2467000000000001</v>
      </c>
      <c r="AN12">
        <v>1.5047999999999999</v>
      </c>
      <c r="AO12">
        <v>1.8715999999999999</v>
      </c>
      <c r="AP12">
        <v>2.8163999999999998</v>
      </c>
      <c r="AQ12">
        <v>2.4578000000000002</v>
      </c>
      <c r="AR12">
        <v>1.3987000000000001</v>
      </c>
      <c r="AS12">
        <v>1.2325999999999999</v>
      </c>
      <c r="AT12">
        <v>0.16470000000000001</v>
      </c>
      <c r="AU12">
        <v>1.1177999999999999</v>
      </c>
      <c r="AV12">
        <v>-0.94699999999999995</v>
      </c>
      <c r="AW12">
        <v>-2.4054000000000002</v>
      </c>
      <c r="AX12">
        <v>-1.3097000000000001</v>
      </c>
      <c r="AY12">
        <v>1.6546000000000001</v>
      </c>
      <c r="AZ12">
        <v>-1.2601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3.2784</v>
      </c>
      <c r="P13">
        <v>2.24E-2</v>
      </c>
      <c r="Q13">
        <v>6.7999999999999996E-3</v>
      </c>
      <c r="R13">
        <v>4.2704000000000004</v>
      </c>
      <c r="S13">
        <v>2.9398</v>
      </c>
      <c r="T13">
        <v>1.0898000000000001</v>
      </c>
      <c r="U13">
        <v>3.9600000000000003E-2</v>
      </c>
      <c r="V13">
        <v>0.92090000000000005</v>
      </c>
      <c r="W13">
        <v>0.3553</v>
      </c>
      <c r="X13">
        <v>1.61E-2</v>
      </c>
      <c r="Y13">
        <v>0.35170000000000001</v>
      </c>
      <c r="Z13">
        <v>-11.5314</v>
      </c>
      <c r="AA13">
        <v>1021.1854</v>
      </c>
      <c r="AB13" t="s">
        <v>70</v>
      </c>
      <c r="AC13" t="s">
        <v>70</v>
      </c>
      <c r="AD13" t="s">
        <v>70</v>
      </c>
      <c r="AE13" t="s">
        <v>96</v>
      </c>
      <c r="AF13">
        <v>3.2223999999999999</v>
      </c>
      <c r="AG13">
        <v>1.9900000000000001E-2</v>
      </c>
      <c r="AH13">
        <v>6.1999999999999998E-3</v>
      </c>
      <c r="AI13">
        <v>1.3368</v>
      </c>
      <c r="AJ13">
        <v>67.091700000000003</v>
      </c>
      <c r="AK13">
        <v>0.2074</v>
      </c>
      <c r="AL13">
        <v>2.98E-2</v>
      </c>
      <c r="AM13">
        <v>4.7911999999999999</v>
      </c>
      <c r="AN13">
        <v>1.4551000000000001</v>
      </c>
      <c r="AO13">
        <v>3.9723000000000002</v>
      </c>
      <c r="AP13">
        <v>5.7798999999999996</v>
      </c>
      <c r="AQ13">
        <v>5.2011000000000003</v>
      </c>
      <c r="AR13">
        <v>2.7776999999999998</v>
      </c>
      <c r="AS13">
        <v>-2.8218999999999999</v>
      </c>
      <c r="AT13">
        <v>-0.31719999999999998</v>
      </c>
      <c r="AU13">
        <v>1.0586</v>
      </c>
      <c r="AV13">
        <v>0.40500000000000003</v>
      </c>
      <c r="AW13">
        <v>5.6677</v>
      </c>
      <c r="AX13">
        <v>3.5939999999999999</v>
      </c>
      <c r="AY13">
        <v>3.6423000000000001</v>
      </c>
      <c r="AZ13">
        <v>-0.93169999999999997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3.5179</v>
      </c>
      <c r="P14">
        <v>6.3600000000000004E-2</v>
      </c>
      <c r="Q14">
        <v>1.8100000000000002E-2</v>
      </c>
      <c r="R14">
        <v>9.4517000000000007</v>
      </c>
      <c r="S14">
        <v>3.6617000000000002</v>
      </c>
      <c r="T14">
        <v>1.9688000000000001</v>
      </c>
      <c r="U14">
        <v>4.1300000000000003E-2</v>
      </c>
      <c r="V14">
        <v>0.51219999999999999</v>
      </c>
      <c r="W14">
        <v>0.17799999999999999</v>
      </c>
      <c r="X14">
        <v>1.7299999999999999E-2</v>
      </c>
      <c r="Y14">
        <v>0.17369999999999999</v>
      </c>
      <c r="Z14">
        <v>27.0059</v>
      </c>
      <c r="AA14">
        <v>1033.6212</v>
      </c>
      <c r="AB14" t="s">
        <v>70</v>
      </c>
      <c r="AC14" t="s">
        <v>70</v>
      </c>
      <c r="AD14" t="s">
        <v>70</v>
      </c>
      <c r="AE14" t="s">
        <v>96</v>
      </c>
      <c r="AF14">
        <v>3.4611000000000001</v>
      </c>
      <c r="AG14">
        <v>5.6599999999999998E-2</v>
      </c>
      <c r="AH14">
        <v>1.6400000000000001E-2</v>
      </c>
      <c r="AI14">
        <v>3.6781000000000001</v>
      </c>
      <c r="AJ14">
        <v>64.967699999999994</v>
      </c>
      <c r="AK14">
        <v>0.53139999999999998</v>
      </c>
      <c r="AL14">
        <v>3.0800000000000001E-2</v>
      </c>
      <c r="AM14">
        <v>1.8512</v>
      </c>
      <c r="AN14">
        <v>1.421</v>
      </c>
      <c r="AO14">
        <v>1.5936999999999999</v>
      </c>
      <c r="AP14">
        <v>2.2646999999999999</v>
      </c>
      <c r="AQ14">
        <v>1.9454</v>
      </c>
      <c r="AR14">
        <v>0.54500000000000004</v>
      </c>
      <c r="AS14">
        <v>1.4964999999999999</v>
      </c>
      <c r="AT14">
        <v>-5.9900000000000002E-2</v>
      </c>
      <c r="AU14">
        <v>0.23350000000000001</v>
      </c>
      <c r="AV14">
        <v>5.1000000000000004E-3</v>
      </c>
      <c r="AW14">
        <v>2.2526000000000002</v>
      </c>
      <c r="AX14">
        <v>-1.8170999999999999</v>
      </c>
      <c r="AY14">
        <v>0.66920000000000002</v>
      </c>
      <c r="AZ14">
        <v>0.18679999999999999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3.8252999999999999</v>
      </c>
      <c r="P15">
        <v>3.3099999999999997E-2</v>
      </c>
      <c r="Q15">
        <v>8.6E-3</v>
      </c>
      <c r="R15">
        <v>6.7968999999999999</v>
      </c>
      <c r="S15">
        <v>3.1135000000000002</v>
      </c>
      <c r="T15">
        <v>1.4127000000000001</v>
      </c>
      <c r="U15">
        <v>4.02E-2</v>
      </c>
      <c r="V15">
        <v>0.71040000000000003</v>
      </c>
      <c r="W15">
        <v>0.22889999999999999</v>
      </c>
      <c r="X15">
        <v>1.55E-2</v>
      </c>
      <c r="Y15">
        <v>0.2261</v>
      </c>
      <c r="Z15">
        <v>0.49440000000000001</v>
      </c>
      <c r="AA15">
        <v>965.29269999999997</v>
      </c>
      <c r="AB15" t="s">
        <v>70</v>
      </c>
      <c r="AC15" t="s">
        <v>70</v>
      </c>
      <c r="AD15" t="s">
        <v>70</v>
      </c>
      <c r="AE15" t="s">
        <v>96</v>
      </c>
      <c r="AF15">
        <v>3.7643</v>
      </c>
      <c r="AG15">
        <v>2.9100000000000001E-2</v>
      </c>
      <c r="AH15">
        <v>7.7000000000000002E-3</v>
      </c>
      <c r="AI15">
        <v>1.6953</v>
      </c>
      <c r="AJ15">
        <v>58.272199999999998</v>
      </c>
      <c r="AK15">
        <v>0.22520000000000001</v>
      </c>
      <c r="AL15">
        <v>3.4299999999999997E-2</v>
      </c>
      <c r="AM15">
        <v>4.4065000000000003</v>
      </c>
      <c r="AN15">
        <v>1.3808</v>
      </c>
      <c r="AO15">
        <v>3.9220000000000002</v>
      </c>
      <c r="AP15">
        <v>5.4154</v>
      </c>
      <c r="AQ15">
        <v>4.3025000000000002</v>
      </c>
      <c r="AR15">
        <v>3.9093</v>
      </c>
      <c r="AS15">
        <v>-0.15959999999999999</v>
      </c>
      <c r="AT15">
        <v>0.27189999999999998</v>
      </c>
      <c r="AU15">
        <v>-0.4244</v>
      </c>
      <c r="AV15">
        <v>-1.6202000000000001</v>
      </c>
      <c r="AW15">
        <v>5.1498999999999997</v>
      </c>
      <c r="AX15">
        <v>-7.7299999999999994E-2</v>
      </c>
      <c r="AY15">
        <v>-4.1017000000000001</v>
      </c>
      <c r="AZ15">
        <v>-1.2967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3.7502</v>
      </c>
      <c r="P16">
        <v>4.0599999999999997E-2</v>
      </c>
      <c r="Q16">
        <v>1.0800000000000001E-2</v>
      </c>
      <c r="R16">
        <v>3.1999</v>
      </c>
      <c r="S16">
        <v>3.2290000000000001</v>
      </c>
      <c r="T16">
        <v>1.7053</v>
      </c>
      <c r="U16">
        <v>4.0399999999999998E-2</v>
      </c>
      <c r="V16">
        <v>0.58730000000000004</v>
      </c>
      <c r="W16">
        <v>0.193</v>
      </c>
      <c r="X16">
        <v>1.6199999999999999E-2</v>
      </c>
      <c r="Y16">
        <v>0.19139999999999999</v>
      </c>
      <c r="Z16">
        <v>3.6375000000000002</v>
      </c>
      <c r="AA16">
        <v>1022.0053</v>
      </c>
      <c r="AB16" t="s">
        <v>70</v>
      </c>
      <c r="AC16" t="s">
        <v>70</v>
      </c>
      <c r="AD16" t="s">
        <v>70</v>
      </c>
      <c r="AE16" t="s">
        <v>96</v>
      </c>
      <c r="AF16">
        <v>3.6901000000000002</v>
      </c>
      <c r="AG16">
        <v>3.6400000000000002E-2</v>
      </c>
      <c r="AH16">
        <v>9.9000000000000008E-3</v>
      </c>
      <c r="AI16">
        <v>2.3454999999999999</v>
      </c>
      <c r="AJ16">
        <v>64.439700000000002</v>
      </c>
      <c r="AK16">
        <v>0.31780000000000003</v>
      </c>
      <c r="AL16">
        <v>3.1E-2</v>
      </c>
      <c r="AM16">
        <v>3.1154000000000002</v>
      </c>
      <c r="AN16">
        <v>1.3951</v>
      </c>
      <c r="AO16">
        <v>2.7967</v>
      </c>
      <c r="AP16">
        <v>3.9016999999999999</v>
      </c>
      <c r="AQ16">
        <v>2.9956</v>
      </c>
      <c r="AR16">
        <v>2.6425000000000001</v>
      </c>
      <c r="AS16">
        <v>0.84089999999999998</v>
      </c>
      <c r="AT16">
        <v>0.36320000000000002</v>
      </c>
      <c r="AU16">
        <v>-0.4294</v>
      </c>
      <c r="AV16">
        <v>-0.31979999999999997</v>
      </c>
      <c r="AW16">
        <v>3.8647</v>
      </c>
      <c r="AX16">
        <v>-0.92400000000000004</v>
      </c>
      <c r="AY16">
        <v>2.8464</v>
      </c>
      <c r="AZ16">
        <v>0.1328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3.4333</v>
      </c>
      <c r="P17">
        <v>3.0300000000000001E-2</v>
      </c>
      <c r="Q17">
        <v>8.8000000000000005E-3</v>
      </c>
      <c r="R17">
        <v>6.6990999999999996</v>
      </c>
      <c r="S17">
        <v>3.2896000000000001</v>
      </c>
      <c r="T17">
        <v>1.2885</v>
      </c>
      <c r="U17">
        <v>4.0399999999999998E-2</v>
      </c>
      <c r="V17">
        <v>0.78049999999999997</v>
      </c>
      <c r="W17">
        <v>0.30690000000000001</v>
      </c>
      <c r="X17">
        <v>1.6500000000000001E-2</v>
      </c>
      <c r="Y17">
        <v>0.30130000000000001</v>
      </c>
      <c r="Z17">
        <v>8.4500000000000006E-2</v>
      </c>
      <c r="AA17">
        <v>977.31849999999997</v>
      </c>
      <c r="AB17" t="s">
        <v>70</v>
      </c>
      <c r="AC17" t="s">
        <v>70</v>
      </c>
      <c r="AD17" t="s">
        <v>70</v>
      </c>
      <c r="AE17" t="s">
        <v>96</v>
      </c>
      <c r="AF17">
        <v>3.3755000000000002</v>
      </c>
      <c r="AG17">
        <v>2.64E-2</v>
      </c>
      <c r="AH17">
        <v>7.7999999999999996E-3</v>
      </c>
      <c r="AI17">
        <v>1.7060999999999999</v>
      </c>
      <c r="AJ17">
        <v>64.597899999999996</v>
      </c>
      <c r="AK17">
        <v>0.25269999999999998</v>
      </c>
      <c r="AL17">
        <v>3.1E-2</v>
      </c>
      <c r="AM17">
        <v>3.9258999999999999</v>
      </c>
      <c r="AN17">
        <v>1.4411</v>
      </c>
      <c r="AO17">
        <v>3.3917999999999999</v>
      </c>
      <c r="AP17">
        <v>4.8879000000000001</v>
      </c>
      <c r="AQ17">
        <v>3.9420000000000002</v>
      </c>
      <c r="AR17">
        <v>2.0114999999999998</v>
      </c>
      <c r="AS17">
        <v>-2.6583000000000001</v>
      </c>
      <c r="AT17">
        <v>0.62609999999999999</v>
      </c>
      <c r="AU17">
        <v>-0.88060000000000005</v>
      </c>
      <c r="AV17">
        <v>0.46079999999999999</v>
      </c>
      <c r="AW17">
        <v>4.7858000000000001</v>
      </c>
      <c r="AX17">
        <v>-3.0935000000000001</v>
      </c>
      <c r="AY17">
        <v>-2.42</v>
      </c>
      <c r="AZ17">
        <v>-0.3362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1.4300999999999999</v>
      </c>
      <c r="P18">
        <v>5.8799999999999998E-2</v>
      </c>
      <c r="Q18">
        <v>4.1099999999999998E-2</v>
      </c>
      <c r="R18">
        <v>35.660800000000002</v>
      </c>
      <c r="S18">
        <v>2.9693999999999998</v>
      </c>
      <c r="T18">
        <v>2.9529000000000001</v>
      </c>
      <c r="U18">
        <v>4.65E-2</v>
      </c>
      <c r="V18">
        <v>0.3422</v>
      </c>
      <c r="W18">
        <v>0.13869999999999999</v>
      </c>
      <c r="X18">
        <v>1.7000000000000001E-2</v>
      </c>
      <c r="Y18">
        <v>0.13589999999999999</v>
      </c>
      <c r="Z18">
        <v>56.660400000000003</v>
      </c>
      <c r="AA18">
        <v>974.58540000000005</v>
      </c>
      <c r="AB18" t="s">
        <v>70</v>
      </c>
      <c r="AC18" t="s">
        <v>70</v>
      </c>
      <c r="AD18" t="s">
        <v>70</v>
      </c>
      <c r="AE18" t="s">
        <v>96</v>
      </c>
      <c r="AF18">
        <v>1.3264</v>
      </c>
      <c r="AG18">
        <v>5.2600000000000001E-2</v>
      </c>
      <c r="AH18">
        <v>3.9600000000000003E-2</v>
      </c>
      <c r="AI18">
        <v>2.7363</v>
      </c>
      <c r="AJ18">
        <v>52.044800000000002</v>
      </c>
      <c r="AK18">
        <v>1.0315000000000001</v>
      </c>
      <c r="AL18">
        <v>3.8399999999999997E-2</v>
      </c>
      <c r="AM18">
        <v>0.93100000000000005</v>
      </c>
      <c r="AN18">
        <v>1.4882</v>
      </c>
      <c r="AO18">
        <v>0.82989999999999997</v>
      </c>
      <c r="AP18">
        <v>1.2351000000000001</v>
      </c>
      <c r="AQ18">
        <v>0.94730000000000003</v>
      </c>
      <c r="AR18">
        <v>0.69069999999999998</v>
      </c>
      <c r="AS18">
        <v>-0.42909999999999998</v>
      </c>
      <c r="AT18">
        <v>0.1661</v>
      </c>
      <c r="AU18">
        <v>-0.16739999999999999</v>
      </c>
      <c r="AV18">
        <v>0.19789999999999999</v>
      </c>
      <c r="AW18">
        <v>1.2076</v>
      </c>
      <c r="AX18">
        <v>0.50919999999999999</v>
      </c>
      <c r="AY18">
        <v>0.79649999999999999</v>
      </c>
      <c r="AZ18">
        <v>-5.9900000000000002E-2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3.4159000000000002</v>
      </c>
      <c r="P19">
        <v>2.7900000000000001E-2</v>
      </c>
      <c r="Q19">
        <v>8.2000000000000007E-3</v>
      </c>
      <c r="R19">
        <v>2.0491999999999999</v>
      </c>
      <c r="S19">
        <v>3.7890999999999999</v>
      </c>
      <c r="T19">
        <v>1.8011999999999999</v>
      </c>
      <c r="U19">
        <v>4.2099999999999999E-2</v>
      </c>
      <c r="V19">
        <v>0.55479999999999996</v>
      </c>
      <c r="W19">
        <v>0.17849999999999999</v>
      </c>
      <c r="X19">
        <v>2.0299999999999999E-2</v>
      </c>
      <c r="Y19">
        <v>0.17649999999999999</v>
      </c>
      <c r="Z19">
        <v>7.1905999999999999</v>
      </c>
      <c r="AA19">
        <v>1093.2037</v>
      </c>
      <c r="AB19" t="s">
        <v>70</v>
      </c>
      <c r="AC19" t="s">
        <v>70</v>
      </c>
      <c r="AD19" t="s">
        <v>70</v>
      </c>
      <c r="AE19" t="s">
        <v>96</v>
      </c>
      <c r="AF19">
        <v>3.3584999999999998</v>
      </c>
      <c r="AG19">
        <v>2.41E-2</v>
      </c>
      <c r="AH19">
        <v>7.1999999999999998E-3</v>
      </c>
      <c r="AI19">
        <v>1.7289000000000001</v>
      </c>
      <c r="AJ19">
        <v>71.822699999999998</v>
      </c>
      <c r="AK19">
        <v>0.25740000000000002</v>
      </c>
      <c r="AL19">
        <v>2.7799999999999998E-2</v>
      </c>
      <c r="AM19">
        <v>3.8572000000000002</v>
      </c>
      <c r="AN19">
        <v>1.468</v>
      </c>
      <c r="AO19">
        <v>3.4807999999999999</v>
      </c>
      <c r="AP19">
        <v>5.1097000000000001</v>
      </c>
      <c r="AQ19">
        <v>3.5457000000000001</v>
      </c>
      <c r="AR19">
        <v>-0.46100000000000002</v>
      </c>
      <c r="AS19">
        <v>-3.4499</v>
      </c>
      <c r="AT19">
        <v>4.0300000000000002E-2</v>
      </c>
      <c r="AU19">
        <v>-6.3700000000000007E-2</v>
      </c>
      <c r="AV19">
        <v>6.8199999999999997E-2</v>
      </c>
      <c r="AW19">
        <v>5.1087999999999996</v>
      </c>
      <c r="AX19">
        <v>-3.5142000000000002</v>
      </c>
      <c r="AY19">
        <v>0.46910000000000002</v>
      </c>
      <c r="AZ19">
        <v>-5.0099999999999999E-2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3.3774999999999999</v>
      </c>
      <c r="P20">
        <v>4.2099999999999999E-2</v>
      </c>
      <c r="Q20">
        <v>1.2500000000000001E-2</v>
      </c>
      <c r="R20">
        <v>3.5529000000000002</v>
      </c>
      <c r="S20">
        <v>3.8801000000000001</v>
      </c>
      <c r="T20">
        <v>1.5733999999999999</v>
      </c>
      <c r="U20">
        <v>5.8299999999999998E-2</v>
      </c>
      <c r="V20">
        <v>0.63719999999999999</v>
      </c>
      <c r="W20">
        <v>0.2049</v>
      </c>
      <c r="X20">
        <v>2.46E-2</v>
      </c>
      <c r="Y20">
        <v>0.2026</v>
      </c>
      <c r="Z20">
        <v>16.346599999999999</v>
      </c>
      <c r="AA20">
        <v>1094.297</v>
      </c>
      <c r="AB20" t="s">
        <v>70</v>
      </c>
      <c r="AC20" t="s">
        <v>70</v>
      </c>
      <c r="AD20" t="s">
        <v>70</v>
      </c>
      <c r="AE20" t="s">
        <v>96</v>
      </c>
      <c r="AF20">
        <v>3.3197999999999999</v>
      </c>
      <c r="AG20">
        <v>3.8399999999999997E-2</v>
      </c>
      <c r="AH20">
        <v>1.1599999999999999E-2</v>
      </c>
      <c r="AI20">
        <v>1.9473</v>
      </c>
      <c r="AJ20">
        <v>50.685600000000001</v>
      </c>
      <c r="AK20">
        <v>0.29330000000000001</v>
      </c>
      <c r="AL20">
        <v>3.95E-2</v>
      </c>
      <c r="AM20">
        <v>3.3702000000000001</v>
      </c>
      <c r="AN20">
        <v>1.4964</v>
      </c>
      <c r="AO20">
        <v>2.9655</v>
      </c>
      <c r="AP20">
        <v>4.4377000000000004</v>
      </c>
      <c r="AQ20">
        <v>3.2307000000000001</v>
      </c>
      <c r="AR20">
        <v>0.96870000000000001</v>
      </c>
      <c r="AS20">
        <v>-2.7951999999999999</v>
      </c>
      <c r="AT20">
        <v>0.2072</v>
      </c>
      <c r="AU20">
        <v>-0.77959999999999996</v>
      </c>
      <c r="AV20">
        <v>5.3600000000000002E-2</v>
      </c>
      <c r="AW20">
        <v>4.3682999999999996</v>
      </c>
      <c r="AX20">
        <v>-3.0003000000000002</v>
      </c>
      <c r="AY20">
        <v>-1.0785</v>
      </c>
      <c r="AZ20">
        <v>-0.5222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175</v>
      </c>
      <c r="B21">
        <v>2723</v>
      </c>
      <c r="C21">
        <v>4923</v>
      </c>
      <c r="D21" s="9">
        <v>42470.640972222223</v>
      </c>
      <c r="E21" t="s">
        <v>172</v>
      </c>
      <c r="I21" t="s">
        <v>95</v>
      </c>
      <c r="J21">
        <v>0.8</v>
      </c>
      <c r="K21">
        <v>1</v>
      </c>
      <c r="L21">
        <v>160</v>
      </c>
      <c r="M21">
        <v>6</v>
      </c>
      <c r="N21">
        <v>5242</v>
      </c>
      <c r="O21">
        <v>4.0338000000000003</v>
      </c>
      <c r="P21">
        <v>2.81E-2</v>
      </c>
      <c r="Q21">
        <v>7.0000000000000001E-3</v>
      </c>
      <c r="R21">
        <v>2.8509000000000002</v>
      </c>
      <c r="S21">
        <v>3.2845</v>
      </c>
      <c r="T21">
        <v>1.5243</v>
      </c>
      <c r="U21">
        <v>3.8600000000000002E-2</v>
      </c>
      <c r="V21">
        <v>0.65639999999999998</v>
      </c>
      <c r="W21">
        <v>0.19500000000000001</v>
      </c>
      <c r="X21">
        <v>1.6199999999999999E-2</v>
      </c>
      <c r="Y21">
        <v>0.19409999999999999</v>
      </c>
      <c r="Z21">
        <v>1.861</v>
      </c>
      <c r="AA21">
        <v>936.04819999999995</v>
      </c>
      <c r="AB21" t="s">
        <v>70</v>
      </c>
      <c r="AC21" t="s">
        <v>70</v>
      </c>
      <c r="AD21" t="s">
        <v>70</v>
      </c>
      <c r="AE21" t="s">
        <v>96</v>
      </c>
      <c r="AF21">
        <v>3.9701</v>
      </c>
      <c r="AG21">
        <v>2.4500000000000001E-2</v>
      </c>
      <c r="AH21">
        <v>6.1999999999999998E-3</v>
      </c>
      <c r="AI21">
        <v>1.742</v>
      </c>
      <c r="AJ21">
        <v>71.243399999999994</v>
      </c>
      <c r="AK21">
        <v>0.21940000000000001</v>
      </c>
      <c r="AL21">
        <v>2.81E-2</v>
      </c>
      <c r="AM21">
        <v>4.53</v>
      </c>
      <c r="AN21">
        <v>1.3402000000000001</v>
      </c>
      <c r="AO21">
        <v>3.9489999999999998</v>
      </c>
      <c r="AP21">
        <v>5.2923</v>
      </c>
      <c r="AQ21">
        <v>4.7008000000000001</v>
      </c>
      <c r="AR21">
        <v>3.7587999999999999</v>
      </c>
      <c r="AS21">
        <v>-1.206</v>
      </c>
      <c r="AT21">
        <v>-0.1075</v>
      </c>
      <c r="AU21">
        <v>-0.81020000000000003</v>
      </c>
      <c r="AV21">
        <v>-2.9125000000000001</v>
      </c>
      <c r="AW21">
        <v>4.3438999999999997</v>
      </c>
      <c r="AX21">
        <v>1.2485999999999999</v>
      </c>
      <c r="AY21">
        <v>3.653</v>
      </c>
      <c r="AZ21">
        <v>2.6821999999999999</v>
      </c>
      <c r="BA21">
        <v>0.01</v>
      </c>
      <c r="BB21">
        <v>0.01</v>
      </c>
      <c r="BC21">
        <v>0.01</v>
      </c>
      <c r="BD21">
        <v>195</v>
      </c>
      <c r="BE21">
        <v>179</v>
      </c>
      <c r="BF21">
        <v>319</v>
      </c>
      <c r="BG21">
        <v>202</v>
      </c>
      <c r="BH21">
        <v>290</v>
      </c>
      <c r="BI21">
        <v>1081</v>
      </c>
      <c r="BJ21">
        <v>1702</v>
      </c>
      <c r="BK21" t="s">
        <v>71</v>
      </c>
      <c r="BM21">
        <v>0</v>
      </c>
      <c r="BP21" t="s">
        <v>177</v>
      </c>
      <c r="BR21">
        <v>6511</v>
      </c>
    </row>
    <row r="22" spans="1:70">
      <c r="A22" t="s">
        <v>215</v>
      </c>
      <c r="B22">
        <v>2736</v>
      </c>
      <c r="C22">
        <v>4939</v>
      </c>
      <c r="D22" s="9">
        <v>42471.345833333333</v>
      </c>
      <c r="E22" t="s">
        <v>204</v>
      </c>
      <c r="I22" t="s">
        <v>95</v>
      </c>
      <c r="J22">
        <v>0.8</v>
      </c>
      <c r="K22">
        <v>1</v>
      </c>
      <c r="L22">
        <v>160</v>
      </c>
      <c r="M22">
        <v>6</v>
      </c>
      <c r="N22">
        <v>5242</v>
      </c>
      <c r="O22">
        <v>3.3191999999999999</v>
      </c>
      <c r="P22">
        <v>3.78E-2</v>
      </c>
      <c r="Q22">
        <v>1.14E-2</v>
      </c>
      <c r="R22">
        <v>4.9710999999999999</v>
      </c>
      <c r="S22">
        <v>3.3839999999999999</v>
      </c>
      <c r="T22">
        <v>1.5002</v>
      </c>
      <c r="U22">
        <v>4.4900000000000002E-2</v>
      </c>
      <c r="V22">
        <v>0.66979999999999995</v>
      </c>
      <c r="W22">
        <v>0.25800000000000001</v>
      </c>
      <c r="X22">
        <v>1.8700000000000001E-2</v>
      </c>
      <c r="Y22">
        <v>0.25540000000000002</v>
      </c>
      <c r="Z22">
        <v>8.4500000000000006E-2</v>
      </c>
      <c r="AA22">
        <v>1013.6693</v>
      </c>
      <c r="AB22" t="s">
        <v>70</v>
      </c>
      <c r="AC22" t="s">
        <v>70</v>
      </c>
      <c r="AD22" t="s">
        <v>70</v>
      </c>
      <c r="AE22" t="s">
        <v>96</v>
      </c>
      <c r="AF22">
        <v>3.2633000000000001</v>
      </c>
      <c r="AG22">
        <v>3.3599999999999998E-2</v>
      </c>
      <c r="AH22">
        <v>1.03E-2</v>
      </c>
      <c r="AI22">
        <v>1.9193</v>
      </c>
      <c r="AJ22">
        <v>57.095199999999998</v>
      </c>
      <c r="AK22">
        <v>0.29409999999999997</v>
      </c>
      <c r="AL22">
        <v>3.5000000000000003E-2</v>
      </c>
      <c r="AM22">
        <v>3.3654999999999999</v>
      </c>
      <c r="AN22">
        <v>1.5542</v>
      </c>
      <c r="AO22">
        <v>2.8250000000000002</v>
      </c>
      <c r="AP22">
        <v>4.3906000000000001</v>
      </c>
      <c r="AQ22">
        <v>3.4247999999999998</v>
      </c>
      <c r="AR22">
        <v>1.7301</v>
      </c>
      <c r="AS22">
        <v>2.2153</v>
      </c>
      <c r="AT22">
        <v>0.28299999999999997</v>
      </c>
      <c r="AU22">
        <v>0.81089999999999995</v>
      </c>
      <c r="AV22">
        <v>-8.2199999999999995E-2</v>
      </c>
      <c r="AW22">
        <v>-4.3141999999999996</v>
      </c>
      <c r="AX22">
        <v>-2.6324999999999998</v>
      </c>
      <c r="AY22">
        <v>2.1242999999999999</v>
      </c>
      <c r="AZ22">
        <v>-0.53520000000000001</v>
      </c>
      <c r="BA22">
        <v>0.01</v>
      </c>
      <c r="BB22">
        <v>0.01</v>
      </c>
      <c r="BC22">
        <v>0.01</v>
      </c>
      <c r="BD22">
        <v>212</v>
      </c>
      <c r="BE22">
        <v>156</v>
      </c>
      <c r="BF22">
        <v>319</v>
      </c>
      <c r="BG22">
        <v>197</v>
      </c>
      <c r="BH22">
        <v>136</v>
      </c>
      <c r="BI22">
        <v>1131</v>
      </c>
      <c r="BJ22">
        <v>1781</v>
      </c>
      <c r="BK22" t="s">
        <v>71</v>
      </c>
      <c r="BM22">
        <v>0</v>
      </c>
      <c r="BP22" t="s">
        <v>217</v>
      </c>
      <c r="BR22">
        <v>6511</v>
      </c>
    </row>
    <row r="23" spans="1:70">
      <c r="A23" t="s">
        <v>244</v>
      </c>
      <c r="B23">
        <v>2745</v>
      </c>
      <c r="C23">
        <v>4961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3.4443999999999999</v>
      </c>
      <c r="P23">
        <v>3.2500000000000001E-2</v>
      </c>
      <c r="Q23">
        <v>9.4000000000000004E-3</v>
      </c>
      <c r="R23">
        <v>4.2096999999999998</v>
      </c>
      <c r="S23">
        <v>3.4459</v>
      </c>
      <c r="T23">
        <v>1.5852999999999999</v>
      </c>
      <c r="U23">
        <v>4.6100000000000002E-2</v>
      </c>
      <c r="V23">
        <v>0.63439999999999996</v>
      </c>
      <c r="W23">
        <v>0.21010000000000001</v>
      </c>
      <c r="X23">
        <v>2.0199999999999999E-2</v>
      </c>
      <c r="Y23">
        <v>0.20899999999999999</v>
      </c>
      <c r="Z23">
        <v>5.4141000000000004</v>
      </c>
      <c r="AA23">
        <v>1091.2905000000001</v>
      </c>
      <c r="AB23" t="s">
        <v>70</v>
      </c>
      <c r="AC23" t="s">
        <v>70</v>
      </c>
      <c r="AD23" t="s">
        <v>70</v>
      </c>
      <c r="AE23" t="s">
        <v>96</v>
      </c>
      <c r="AF23">
        <v>3.3864999999999998</v>
      </c>
      <c r="AG23">
        <v>2.93E-2</v>
      </c>
      <c r="AH23">
        <v>8.6999999999999994E-3</v>
      </c>
      <c r="AI23">
        <v>1.7806999999999999</v>
      </c>
      <c r="AJ23">
        <v>60.7727</v>
      </c>
      <c r="AK23">
        <v>0.26290000000000002</v>
      </c>
      <c r="AL23">
        <v>3.2899999999999999E-2</v>
      </c>
      <c r="AM23">
        <v>3.7706</v>
      </c>
      <c r="AN23">
        <v>1.6477999999999999</v>
      </c>
      <c r="AO23">
        <v>3.1806999999999999</v>
      </c>
      <c r="AP23">
        <v>5.2412999999999998</v>
      </c>
      <c r="AQ23">
        <v>3.6543000000000001</v>
      </c>
      <c r="AR23">
        <v>2.0587</v>
      </c>
      <c r="AS23">
        <v>-2.4245000000000001</v>
      </c>
      <c r="AT23">
        <v>-1.7100000000000001E-2</v>
      </c>
      <c r="AU23">
        <v>-0.49480000000000002</v>
      </c>
      <c r="AV23">
        <v>-0.45679999999999998</v>
      </c>
      <c r="AW23">
        <v>5.1978999999999997</v>
      </c>
      <c r="AX23">
        <v>-2.7641</v>
      </c>
      <c r="AY23">
        <v>-2.3437999999999999</v>
      </c>
      <c r="AZ23">
        <v>-0.46910000000000002</v>
      </c>
      <c r="BA23">
        <v>0.01</v>
      </c>
      <c r="BB23">
        <v>0.01</v>
      </c>
      <c r="BC23">
        <v>0.01</v>
      </c>
      <c r="BD23">
        <v>186</v>
      </c>
      <c r="BE23">
        <v>180</v>
      </c>
      <c r="BF23">
        <v>319</v>
      </c>
      <c r="BG23">
        <v>133</v>
      </c>
      <c r="BH23">
        <v>130</v>
      </c>
      <c r="BI23">
        <v>1146</v>
      </c>
      <c r="BJ23">
        <v>1812</v>
      </c>
      <c r="BM23">
        <v>0</v>
      </c>
      <c r="BP23" t="s">
        <v>363</v>
      </c>
      <c r="BR23">
        <v>6511</v>
      </c>
    </row>
    <row r="24" spans="1:70">
      <c r="A24" t="s">
        <v>184</v>
      </c>
      <c r="B24">
        <v>2726</v>
      </c>
      <c r="C24">
        <v>4962</v>
      </c>
      <c r="D24" s="9">
        <v>42470.640972222223</v>
      </c>
      <c r="E24" t="s">
        <v>172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3.2833000000000001</v>
      </c>
      <c r="P24">
        <v>1.2800000000000001E-2</v>
      </c>
      <c r="Q24">
        <v>3.8999999999999998E-3</v>
      </c>
      <c r="R24">
        <v>-0.30459999999999998</v>
      </c>
      <c r="S24">
        <v>4.2607999999999997</v>
      </c>
      <c r="T24">
        <v>1.5978000000000001</v>
      </c>
      <c r="U24">
        <v>4.5499999999999999E-2</v>
      </c>
      <c r="V24">
        <v>0.62739999999999996</v>
      </c>
      <c r="W24">
        <v>0.14480000000000001</v>
      </c>
      <c r="X24">
        <v>1.5699999999999999E-2</v>
      </c>
      <c r="Y24">
        <v>0.14149999999999999</v>
      </c>
      <c r="Z24">
        <v>-13.3079</v>
      </c>
      <c r="AA24">
        <v>997.40719999999999</v>
      </c>
      <c r="AB24" t="s">
        <v>70</v>
      </c>
      <c r="AC24" t="s">
        <v>70</v>
      </c>
      <c r="AD24" t="s">
        <v>70</v>
      </c>
      <c r="AE24" t="s">
        <v>96</v>
      </c>
      <c r="AF24">
        <v>3.2275999999999998</v>
      </c>
      <c r="AG24">
        <v>1.0999999999999999E-2</v>
      </c>
      <c r="AH24">
        <v>3.3999999999999998E-3</v>
      </c>
      <c r="AI24">
        <v>0.6532</v>
      </c>
      <c r="AJ24">
        <v>59.637300000000003</v>
      </c>
      <c r="AK24">
        <v>0.1012</v>
      </c>
      <c r="AL24">
        <v>3.3500000000000002E-2</v>
      </c>
      <c r="AM24">
        <v>9.8486999999999991</v>
      </c>
      <c r="AN24">
        <v>1.3624000000000001</v>
      </c>
      <c r="AO24">
        <v>9.0264000000000006</v>
      </c>
      <c r="AP24">
        <v>12.297499999999999</v>
      </c>
      <c r="AQ24">
        <v>9.1210000000000004</v>
      </c>
      <c r="AR24">
        <v>3.3452999999999999</v>
      </c>
      <c r="AS24">
        <v>-8.1187000000000005</v>
      </c>
      <c r="AT24">
        <v>-2.0908000000000002</v>
      </c>
      <c r="AU24">
        <v>-2.2258</v>
      </c>
      <c r="AV24">
        <v>-3.8681999999999999</v>
      </c>
      <c r="AW24">
        <v>11.459099999999999</v>
      </c>
      <c r="AX24">
        <v>-8.3088999999999995</v>
      </c>
      <c r="AY24">
        <v>-2.7679</v>
      </c>
      <c r="AZ24">
        <v>-2.5482</v>
      </c>
      <c r="BA24">
        <v>0.01</v>
      </c>
      <c r="BB24">
        <v>0.01</v>
      </c>
      <c r="BC24">
        <v>0.01</v>
      </c>
      <c r="BD24">
        <v>216</v>
      </c>
      <c r="BE24">
        <v>145</v>
      </c>
      <c r="BF24">
        <v>319</v>
      </c>
      <c r="BG24">
        <v>155</v>
      </c>
      <c r="BH24">
        <v>155</v>
      </c>
      <c r="BI24">
        <v>1091</v>
      </c>
      <c r="BJ24">
        <v>1702</v>
      </c>
      <c r="BM24">
        <v>0</v>
      </c>
      <c r="BP24" t="s">
        <v>362</v>
      </c>
      <c r="BR24">
        <v>6511</v>
      </c>
    </row>
    <row r="25" spans="1:70" s="129" customFormat="1">
      <c r="A25" s="129" t="s">
        <v>200</v>
      </c>
      <c r="B25" s="129">
        <v>2731</v>
      </c>
      <c r="C25" s="129">
        <v>4933</v>
      </c>
      <c r="D25" s="130">
        <v>42470.972222222219</v>
      </c>
      <c r="E25" s="129" t="s">
        <v>188</v>
      </c>
      <c r="I25" s="129" t="s">
        <v>95</v>
      </c>
      <c r="J25" s="129">
        <v>0.8</v>
      </c>
      <c r="K25" s="129">
        <v>1</v>
      </c>
      <c r="L25" s="129">
        <v>160</v>
      </c>
      <c r="M25" s="129">
        <v>6</v>
      </c>
      <c r="N25" s="129">
        <v>5242</v>
      </c>
      <c r="O25" s="129">
        <v>3.6724999999999999</v>
      </c>
      <c r="P25" s="129">
        <v>3.3099999999999997E-2</v>
      </c>
      <c r="Q25" s="129">
        <v>8.9999999999999993E-3</v>
      </c>
      <c r="R25" s="129">
        <v>4.3567</v>
      </c>
      <c r="S25" s="129">
        <v>3.0392999999999999</v>
      </c>
      <c r="T25" s="129">
        <v>1.2825</v>
      </c>
      <c r="U25" s="129">
        <v>4.3900000000000002E-2</v>
      </c>
      <c r="V25" s="129">
        <v>0.78190000000000004</v>
      </c>
      <c r="W25" s="129">
        <v>0.23219999999999999</v>
      </c>
      <c r="X25" s="129">
        <v>1.9599999999999999E-2</v>
      </c>
      <c r="Y25" s="129">
        <v>0.22689999999999999</v>
      </c>
      <c r="Z25" s="129">
        <v>2.9542999999999999</v>
      </c>
      <c r="AA25" s="129">
        <v>951.76369999999997</v>
      </c>
      <c r="AB25" s="129" t="s">
        <v>70</v>
      </c>
      <c r="AC25" s="129" t="s">
        <v>70</v>
      </c>
      <c r="AD25" s="129" t="s">
        <v>70</v>
      </c>
      <c r="AE25" s="129" t="s">
        <v>96</v>
      </c>
      <c r="AF25" s="129">
        <v>3.6118000000000001</v>
      </c>
      <c r="AG25" s="129">
        <v>2.9000000000000001E-2</v>
      </c>
      <c r="AH25" s="129">
        <v>8.0000000000000002E-3</v>
      </c>
      <c r="AI25" s="129">
        <v>1.6127</v>
      </c>
      <c r="AJ25" s="129">
        <v>55.619399999999999</v>
      </c>
      <c r="AK25" s="129">
        <v>0.2233</v>
      </c>
      <c r="AL25" s="129">
        <v>3.5999999999999997E-2</v>
      </c>
      <c r="AM25" s="129">
        <v>4.4432999999999998</v>
      </c>
      <c r="AN25" s="129">
        <v>1.2677</v>
      </c>
      <c r="AO25" s="129">
        <v>4.0080999999999998</v>
      </c>
      <c r="AP25" s="129">
        <v>5.0810000000000004</v>
      </c>
      <c r="AQ25" s="129">
        <v>4.5218999999999996</v>
      </c>
      <c r="AR25" s="129">
        <v>-2.3313999999999999</v>
      </c>
      <c r="AS25" s="129">
        <v>-3.1345999999999998</v>
      </c>
      <c r="AT25" s="129">
        <v>0.89680000000000004</v>
      </c>
      <c r="AU25" s="129">
        <v>0.59</v>
      </c>
      <c r="AV25" s="129">
        <v>0.97770000000000001</v>
      </c>
      <c r="AW25" s="129">
        <v>4.9509999999999996</v>
      </c>
      <c r="AX25" s="129">
        <v>-3.6406000000000001</v>
      </c>
      <c r="AY25" s="129">
        <v>2.6804000000000001</v>
      </c>
      <c r="AZ25" s="129">
        <v>-9.5500000000000002E-2</v>
      </c>
      <c r="BA25" s="129">
        <v>0.01</v>
      </c>
      <c r="BB25" s="129">
        <v>0.01</v>
      </c>
      <c r="BC25" s="129">
        <v>0.01</v>
      </c>
      <c r="BD25" s="129">
        <v>204</v>
      </c>
      <c r="BE25" s="129">
        <v>182</v>
      </c>
      <c r="BF25" s="129">
        <v>319</v>
      </c>
      <c r="BG25" s="129">
        <v>133</v>
      </c>
      <c r="BH25" s="129">
        <v>107</v>
      </c>
      <c r="BI25" s="129">
        <v>1121</v>
      </c>
      <c r="BJ25" s="129">
        <v>1702</v>
      </c>
      <c r="BK25" s="129" t="s">
        <v>71</v>
      </c>
      <c r="BM25" s="129">
        <v>0</v>
      </c>
      <c r="BP25" s="129" t="s">
        <v>202</v>
      </c>
      <c r="BR25" s="129">
        <v>6511</v>
      </c>
    </row>
    <row r="26" spans="1:70">
      <c r="A26" t="s">
        <v>187</v>
      </c>
      <c r="B26">
        <v>2727</v>
      </c>
      <c r="C26">
        <v>4929</v>
      </c>
      <c r="D26" s="9">
        <v>42470.972222222219</v>
      </c>
      <c r="E26" t="s">
        <v>188</v>
      </c>
      <c r="I26" t="s">
        <v>95</v>
      </c>
      <c r="J26">
        <v>0.8</v>
      </c>
      <c r="K26">
        <v>1</v>
      </c>
      <c r="L26">
        <v>160</v>
      </c>
      <c r="M26">
        <v>6</v>
      </c>
      <c r="N26">
        <v>5242</v>
      </c>
      <c r="O26">
        <v>3.2553000000000001</v>
      </c>
      <c r="P26">
        <v>2.7799999999999998E-2</v>
      </c>
      <c r="Q26">
        <v>8.5000000000000006E-3</v>
      </c>
      <c r="R26">
        <v>0.61439999999999995</v>
      </c>
      <c r="S26">
        <v>4.0587999999999997</v>
      </c>
      <c r="T26">
        <v>2.0371999999999999</v>
      </c>
      <c r="U26">
        <v>4.4900000000000002E-2</v>
      </c>
      <c r="V26">
        <v>0.53539999999999999</v>
      </c>
      <c r="W26">
        <v>0.1045</v>
      </c>
      <c r="X26">
        <v>1.9900000000000001E-2</v>
      </c>
      <c r="Y26">
        <v>0.15840000000000001</v>
      </c>
      <c r="Z26">
        <v>-0.73550000000000004</v>
      </c>
      <c r="AA26">
        <v>1021.8687</v>
      </c>
      <c r="AB26" t="s">
        <v>70</v>
      </c>
      <c r="AC26" t="s">
        <v>70</v>
      </c>
      <c r="AD26" t="s">
        <v>70</v>
      </c>
      <c r="AE26" t="s">
        <v>96</v>
      </c>
      <c r="AF26">
        <v>3.1962999999999999</v>
      </c>
      <c r="AG26">
        <v>2.4400000000000002E-2</v>
      </c>
      <c r="AH26">
        <v>7.6E-3</v>
      </c>
      <c r="AI26">
        <v>1.5470999999999999</v>
      </c>
      <c r="AJ26">
        <v>63.428400000000003</v>
      </c>
      <c r="AK26">
        <v>0.24199999999999999</v>
      </c>
      <c r="AL26">
        <v>3.15E-2</v>
      </c>
      <c r="AM26">
        <v>4.1005000000000003</v>
      </c>
      <c r="AN26">
        <v>1.2869999999999999</v>
      </c>
      <c r="AO26">
        <v>3.6995</v>
      </c>
      <c r="AP26">
        <v>4.7610999999999999</v>
      </c>
      <c r="AQ26">
        <v>4.1181999999999999</v>
      </c>
      <c r="AR26">
        <v>-1.9053</v>
      </c>
      <c r="AS26">
        <v>-3.1705000000000001</v>
      </c>
      <c r="AT26">
        <v>-6.1899999999999997E-2</v>
      </c>
      <c r="AU26">
        <v>1.6069</v>
      </c>
      <c r="AV26">
        <v>-1.0507</v>
      </c>
      <c r="AW26">
        <v>4.3569000000000004</v>
      </c>
      <c r="AX26">
        <v>-3.2448999999999999</v>
      </c>
      <c r="AY26">
        <v>1.9176</v>
      </c>
      <c r="AZ26">
        <v>1.6593</v>
      </c>
      <c r="BA26">
        <v>0.01</v>
      </c>
      <c r="BB26">
        <v>0.01</v>
      </c>
      <c r="BC26">
        <v>0.01</v>
      </c>
      <c r="BD26">
        <v>217</v>
      </c>
      <c r="BE26">
        <v>133</v>
      </c>
      <c r="BF26">
        <v>319</v>
      </c>
      <c r="BG26">
        <v>202</v>
      </c>
      <c r="BH26">
        <v>133</v>
      </c>
      <c r="BI26">
        <v>1091</v>
      </c>
      <c r="BJ26">
        <v>1702</v>
      </c>
      <c r="BK26" t="s">
        <v>71</v>
      </c>
      <c r="BM26">
        <v>0</v>
      </c>
      <c r="BP26" t="s">
        <v>190</v>
      </c>
      <c r="BR26">
        <v>6511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8"/>
  <sheetViews>
    <sheetView workbookViewId="0">
      <selection activeCell="A27" sqref="A27:XFD27"/>
    </sheetView>
  </sheetViews>
  <sheetFormatPr defaultRowHeight="14.25"/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3.2722000000000002</v>
      </c>
      <c r="P2">
        <v>1.7999999999999999E-2</v>
      </c>
      <c r="Q2">
        <v>5.4999999999999997E-3</v>
      </c>
      <c r="R2">
        <v>1.528</v>
      </c>
      <c r="S2">
        <v>4.2323000000000004</v>
      </c>
      <c r="T2">
        <v>1.8843000000000001</v>
      </c>
      <c r="U2">
        <v>4.1200000000000001E-2</v>
      </c>
      <c r="V2">
        <v>0.52849999999999997</v>
      </c>
      <c r="W2">
        <v>0.1731</v>
      </c>
      <c r="X2">
        <v>1.5100000000000001E-2</v>
      </c>
      <c r="Y2">
        <v>0.1724</v>
      </c>
      <c r="Z2">
        <v>-8.6616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3.2162999999999999</v>
      </c>
      <c r="AG2">
        <v>1.52E-2</v>
      </c>
      <c r="AH2">
        <v>4.7000000000000002E-3</v>
      </c>
      <c r="AI2">
        <v>0.93500000000000005</v>
      </c>
      <c r="AJ2">
        <v>61.3339</v>
      </c>
      <c r="AK2">
        <v>0.14530000000000001</v>
      </c>
      <c r="AL2">
        <v>3.2599999999999997E-2</v>
      </c>
      <c r="AM2">
        <v>6.8474000000000004</v>
      </c>
      <c r="AN2">
        <v>1.5404</v>
      </c>
      <c r="AO2">
        <v>5.8838999999999997</v>
      </c>
      <c r="AP2">
        <v>9.0635999999999992</v>
      </c>
      <c r="AQ2">
        <v>6.6010999999999997</v>
      </c>
      <c r="AR2">
        <v>-5.1165000000000003</v>
      </c>
      <c r="AS2">
        <v>-2.6833</v>
      </c>
      <c r="AT2">
        <v>1.1147</v>
      </c>
      <c r="AU2">
        <v>1.1445000000000001</v>
      </c>
      <c r="AV2">
        <v>1.5004999999999999</v>
      </c>
      <c r="AW2">
        <v>8.8650000000000002</v>
      </c>
      <c r="AX2">
        <v>-3.1514000000000002</v>
      </c>
      <c r="AY2">
        <v>5.7721999999999998</v>
      </c>
      <c r="AZ2">
        <v>-0.57020000000000004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1.8172999999999999</v>
      </c>
      <c r="P3">
        <v>8.0000000000000004E-4</v>
      </c>
      <c r="Q3">
        <v>4.0000000000000002E-4</v>
      </c>
      <c r="R3">
        <v>-0.27510000000000001</v>
      </c>
      <c r="S3">
        <v>5.3071999999999999</v>
      </c>
      <c r="T3" t="s">
        <v>342</v>
      </c>
      <c r="U3">
        <v>1.8599999999999998E-2</v>
      </c>
      <c r="V3" t="s">
        <v>343</v>
      </c>
      <c r="W3" t="s">
        <v>344</v>
      </c>
      <c r="X3">
        <v>7.1999999999999998E-3</v>
      </c>
      <c r="Y3" t="s">
        <v>344</v>
      </c>
      <c r="Z3">
        <v>-0.5988</v>
      </c>
      <c r="AA3">
        <v>1007.9297</v>
      </c>
      <c r="AB3" t="s">
        <v>70</v>
      </c>
      <c r="AC3" t="s">
        <v>70</v>
      </c>
      <c r="AD3" t="s">
        <v>70</v>
      </c>
      <c r="AE3" t="s">
        <v>96</v>
      </c>
      <c r="AF3">
        <v>1.7625</v>
      </c>
      <c r="AG3">
        <v>5.0000000000000001E-4</v>
      </c>
      <c r="AH3">
        <v>2.9999999999999997E-4</v>
      </c>
      <c r="AI3">
        <v>5.7500000000000002E-2</v>
      </c>
      <c r="AJ3">
        <v>118.8507</v>
      </c>
      <c r="AK3">
        <v>1.6299999999999999E-2</v>
      </c>
      <c r="AL3">
        <v>1.6799999999999999E-2</v>
      </c>
      <c r="AM3">
        <v>61.308399999999999</v>
      </c>
      <c r="AN3">
        <v>1.4370000000000001</v>
      </c>
      <c r="AO3">
        <v>54.603200000000001</v>
      </c>
      <c r="AP3">
        <v>78.4636</v>
      </c>
      <c r="AQ3">
        <v>57.155099999999997</v>
      </c>
      <c r="AR3">
        <v>19.5488</v>
      </c>
      <c r="AS3">
        <v>47.6252</v>
      </c>
      <c r="AT3">
        <v>-18.198599999999999</v>
      </c>
      <c r="AU3">
        <v>73.212400000000002</v>
      </c>
      <c r="AV3">
        <v>-25.185199999999998</v>
      </c>
      <c r="AW3">
        <v>12.7356</v>
      </c>
      <c r="AX3">
        <v>1.9770000000000001</v>
      </c>
      <c r="AY3">
        <v>-21.095600000000001</v>
      </c>
      <c r="AZ3">
        <v>-53.082700000000003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3.4813000000000001</v>
      </c>
      <c r="P4">
        <v>3.5000000000000003E-2</v>
      </c>
      <c r="Q4">
        <v>1.01E-2</v>
      </c>
      <c r="R4">
        <v>6.0321999999999996</v>
      </c>
      <c r="S4">
        <v>3.0148000000000001</v>
      </c>
      <c r="T4">
        <v>1.4621</v>
      </c>
      <c r="U4">
        <v>4.0800000000000003E-2</v>
      </c>
      <c r="V4">
        <v>0.69320000000000004</v>
      </c>
      <c r="W4">
        <v>0.2142</v>
      </c>
      <c r="X4">
        <v>1.3899999999999999E-2</v>
      </c>
      <c r="Y4">
        <v>0.21410000000000001</v>
      </c>
      <c r="Z4">
        <v>1.5876999999999999</v>
      </c>
      <c r="AA4">
        <v>943.5643</v>
      </c>
      <c r="AB4" t="s">
        <v>70</v>
      </c>
      <c r="AC4" t="s">
        <v>70</v>
      </c>
      <c r="AD4" t="s">
        <v>70</v>
      </c>
      <c r="AE4" t="s">
        <v>96</v>
      </c>
      <c r="AF4">
        <v>3.4228999999999998</v>
      </c>
      <c r="AG4">
        <v>3.15E-2</v>
      </c>
      <c r="AH4">
        <v>9.1999999999999998E-3</v>
      </c>
      <c r="AI4">
        <v>1.9773000000000001</v>
      </c>
      <c r="AJ4">
        <v>62.866500000000002</v>
      </c>
      <c r="AK4">
        <v>0.2888</v>
      </c>
      <c r="AL4">
        <v>3.1800000000000002E-2</v>
      </c>
      <c r="AM4">
        <v>3.4304999999999999</v>
      </c>
      <c r="AN4">
        <v>1.4601</v>
      </c>
      <c r="AO4">
        <v>2.9445999999999999</v>
      </c>
      <c r="AP4">
        <v>4.2994000000000003</v>
      </c>
      <c r="AQ4">
        <v>3.4722</v>
      </c>
      <c r="AR4">
        <v>2.9216000000000002</v>
      </c>
      <c r="AS4">
        <v>0.2293</v>
      </c>
      <c r="AT4">
        <v>-0.28720000000000001</v>
      </c>
      <c r="AU4">
        <v>0.40720000000000001</v>
      </c>
      <c r="AV4">
        <v>0.16750000000000001</v>
      </c>
      <c r="AW4">
        <v>4.2767999999999997</v>
      </c>
      <c r="AX4">
        <v>-0.28210000000000002</v>
      </c>
      <c r="AY4">
        <v>3.4590999999999998</v>
      </c>
      <c r="AZ4">
        <v>-0.1086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3.4213</v>
      </c>
      <c r="P5">
        <v>3.95E-2</v>
      </c>
      <c r="Q5">
        <v>1.15E-2</v>
      </c>
      <c r="R5">
        <v>2.6305999999999998</v>
      </c>
      <c r="S5">
        <v>3.6880000000000002</v>
      </c>
      <c r="T5">
        <v>2.0143</v>
      </c>
      <c r="U5">
        <v>4.6300000000000001E-2</v>
      </c>
      <c r="V5">
        <v>0.49890000000000001</v>
      </c>
      <c r="W5">
        <v>0.11269999999999999</v>
      </c>
      <c r="X5">
        <v>1.9099999999999999E-2</v>
      </c>
      <c r="Y5">
        <v>0.1115</v>
      </c>
      <c r="Z5">
        <v>1.5876999999999999</v>
      </c>
      <c r="AA5">
        <v>1020.2288</v>
      </c>
      <c r="AB5" t="s">
        <v>70</v>
      </c>
      <c r="AC5" t="s">
        <v>70</v>
      </c>
      <c r="AD5" t="s">
        <v>70</v>
      </c>
      <c r="AE5" t="s">
        <v>96</v>
      </c>
      <c r="AF5">
        <v>3.3609</v>
      </c>
      <c r="AG5">
        <v>3.5400000000000001E-2</v>
      </c>
      <c r="AH5">
        <v>1.0500000000000001E-2</v>
      </c>
      <c r="AI5">
        <v>2.0990000000000002</v>
      </c>
      <c r="AJ5">
        <v>59.2759</v>
      </c>
      <c r="AK5">
        <v>0.31230000000000002</v>
      </c>
      <c r="AL5">
        <v>3.3700000000000001E-2</v>
      </c>
      <c r="AM5">
        <v>3.1686999999999999</v>
      </c>
      <c r="AN5">
        <v>1.3527</v>
      </c>
      <c r="AO5">
        <v>2.7797000000000001</v>
      </c>
      <c r="AP5">
        <v>3.7602000000000002</v>
      </c>
      <c r="AQ5">
        <v>3.2679999999999998</v>
      </c>
      <c r="AR5">
        <v>1.7930999999999999</v>
      </c>
      <c r="AS5">
        <v>2.1063999999999998</v>
      </c>
      <c r="AT5">
        <v>-0.27400000000000002</v>
      </c>
      <c r="AU5">
        <v>0.98909999999999998</v>
      </c>
      <c r="AV5">
        <v>-0.37269999999999998</v>
      </c>
      <c r="AW5">
        <v>3.6084999999999998</v>
      </c>
      <c r="AX5">
        <v>-2.3445999999999998</v>
      </c>
      <c r="AY5">
        <v>2.1078000000000001</v>
      </c>
      <c r="AZ5">
        <v>0.86040000000000005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3.2824</v>
      </c>
      <c r="P6">
        <v>2.1399999999999999E-2</v>
      </c>
      <c r="Q6">
        <v>6.4999999999999997E-3</v>
      </c>
      <c r="R6">
        <v>4.1128999999999998</v>
      </c>
      <c r="S6">
        <v>3.6524000000000001</v>
      </c>
      <c r="T6">
        <v>1.6400999999999999</v>
      </c>
      <c r="U6">
        <v>3.8300000000000001E-2</v>
      </c>
      <c r="V6">
        <v>0.60940000000000005</v>
      </c>
      <c r="W6">
        <v>0.1867</v>
      </c>
      <c r="X6">
        <v>1.4800000000000001E-2</v>
      </c>
      <c r="Y6">
        <v>0.185</v>
      </c>
      <c r="Z6">
        <v>-9.6181999999999999</v>
      </c>
      <c r="AA6">
        <v>953.67679999999996</v>
      </c>
      <c r="AB6" t="s">
        <v>70</v>
      </c>
      <c r="AC6" t="s">
        <v>70</v>
      </c>
      <c r="AD6" t="s">
        <v>70</v>
      </c>
      <c r="AE6" t="s">
        <v>96</v>
      </c>
      <c r="AF6">
        <v>3.2267000000000001</v>
      </c>
      <c r="AG6">
        <v>1.8700000000000001E-2</v>
      </c>
      <c r="AH6">
        <v>5.7999999999999996E-3</v>
      </c>
      <c r="AI6">
        <v>1.3694</v>
      </c>
      <c r="AJ6">
        <v>73.307000000000002</v>
      </c>
      <c r="AK6">
        <v>0.2122</v>
      </c>
      <c r="AL6">
        <v>2.7300000000000001E-2</v>
      </c>
      <c r="AM6">
        <v>4.6853999999999996</v>
      </c>
      <c r="AN6">
        <v>1.2706</v>
      </c>
      <c r="AO6">
        <v>4.3672000000000004</v>
      </c>
      <c r="AP6">
        <v>5.5488999999999997</v>
      </c>
      <c r="AQ6">
        <v>4.4383999999999997</v>
      </c>
      <c r="AR6">
        <v>3.1642999999999999</v>
      </c>
      <c r="AS6">
        <v>-2.9586999999999999</v>
      </c>
      <c r="AT6">
        <v>0.55279999999999996</v>
      </c>
      <c r="AU6">
        <v>-3.0384000000000002</v>
      </c>
      <c r="AV6">
        <v>-2.5207999999999999</v>
      </c>
      <c r="AW6">
        <v>3.8992</v>
      </c>
      <c r="AX6">
        <v>-1.8580000000000001</v>
      </c>
      <c r="AY6">
        <v>-2.5672999999999999</v>
      </c>
      <c r="AZ6">
        <v>-3.1074999999999999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3.7484999999999999</v>
      </c>
      <c r="P7">
        <v>2.6599999999999999E-2</v>
      </c>
      <c r="Q7">
        <v>7.1000000000000004E-3</v>
      </c>
      <c r="R7">
        <v>4.1349999999999998</v>
      </c>
      <c r="S7">
        <v>3.0318999999999998</v>
      </c>
      <c r="T7">
        <v>1.5217000000000001</v>
      </c>
      <c r="U7">
        <v>3.3500000000000002E-2</v>
      </c>
      <c r="V7">
        <v>0.65710000000000002</v>
      </c>
      <c r="W7">
        <v>0.21609999999999999</v>
      </c>
      <c r="X7">
        <v>1.2999999999999999E-2</v>
      </c>
      <c r="Y7">
        <v>0.21440000000000001</v>
      </c>
      <c r="Z7">
        <v>-1.0087999999999999</v>
      </c>
      <c r="AA7">
        <v>1003.83</v>
      </c>
      <c r="AB7" t="s">
        <v>70</v>
      </c>
      <c r="AC7" t="s">
        <v>70</v>
      </c>
      <c r="AD7" t="s">
        <v>70</v>
      </c>
      <c r="AE7" t="s">
        <v>96</v>
      </c>
      <c r="AF7">
        <v>3.6865999999999999</v>
      </c>
      <c r="AG7">
        <v>2.29E-2</v>
      </c>
      <c r="AH7">
        <v>6.1999999999999998E-3</v>
      </c>
      <c r="AI7">
        <v>1.7968999999999999</v>
      </c>
      <c r="AJ7">
        <v>78.404600000000002</v>
      </c>
      <c r="AK7">
        <v>0.2437</v>
      </c>
      <c r="AL7">
        <v>2.5499999999999998E-2</v>
      </c>
      <c r="AM7">
        <v>4.0777999999999999</v>
      </c>
      <c r="AN7">
        <v>1.7297</v>
      </c>
      <c r="AO7">
        <v>3.3254000000000001</v>
      </c>
      <c r="AP7">
        <v>5.7518000000000002</v>
      </c>
      <c r="AQ7">
        <v>4.0621999999999998</v>
      </c>
      <c r="AR7">
        <v>-1.4538</v>
      </c>
      <c r="AS7">
        <v>-2.9826999999999999</v>
      </c>
      <c r="AT7">
        <v>0.21909999999999999</v>
      </c>
      <c r="AU7">
        <v>0.23799999999999999</v>
      </c>
      <c r="AV7">
        <v>0.30549999999999999</v>
      </c>
      <c r="AW7">
        <v>5.7386999999999997</v>
      </c>
      <c r="AX7">
        <v>-3.6495000000000002</v>
      </c>
      <c r="AY7">
        <v>1.7829999999999999</v>
      </c>
      <c r="AZ7">
        <v>5.6500000000000002E-2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3.9232999999999998</v>
      </c>
      <c r="P8">
        <v>9.6299999999999997E-2</v>
      </c>
      <c r="Q8">
        <v>2.46E-2</v>
      </c>
      <c r="R8">
        <v>7.8379000000000003</v>
      </c>
      <c r="S8">
        <v>3.3824999999999998</v>
      </c>
      <c r="T8">
        <v>2.1042000000000001</v>
      </c>
      <c r="U8">
        <v>5.2299999999999999E-2</v>
      </c>
      <c r="V8">
        <v>0.46949999999999997</v>
      </c>
      <c r="W8">
        <v>0.1244</v>
      </c>
      <c r="X8">
        <v>2.0299999999999999E-2</v>
      </c>
      <c r="Y8">
        <v>0.11940000000000001</v>
      </c>
      <c r="Z8">
        <v>24.682700000000001</v>
      </c>
      <c r="AA8">
        <v>1038.5409</v>
      </c>
      <c r="AB8" t="s">
        <v>70</v>
      </c>
      <c r="AC8" t="s">
        <v>70</v>
      </c>
      <c r="AD8" t="s">
        <v>70</v>
      </c>
      <c r="AE8" t="s">
        <v>96</v>
      </c>
      <c r="AF8">
        <v>3.8574999999999999</v>
      </c>
      <c r="AG8">
        <v>8.9499999999999996E-2</v>
      </c>
      <c r="AH8">
        <v>2.3199999999999998E-2</v>
      </c>
      <c r="AI8">
        <v>4.6409000000000002</v>
      </c>
      <c r="AJ8">
        <v>51.8279</v>
      </c>
      <c r="AK8">
        <v>0.60150000000000003</v>
      </c>
      <c r="AL8">
        <v>3.8600000000000002E-2</v>
      </c>
      <c r="AM8">
        <v>1.6237999999999999</v>
      </c>
      <c r="AN8">
        <v>1.4532</v>
      </c>
      <c r="AO8">
        <v>1.4358</v>
      </c>
      <c r="AP8">
        <v>2.0865</v>
      </c>
      <c r="AQ8">
        <v>1.6242000000000001</v>
      </c>
      <c r="AR8">
        <v>0.90639999999999998</v>
      </c>
      <c r="AS8">
        <v>-1.1085</v>
      </c>
      <c r="AT8">
        <v>-0.10589999999999999</v>
      </c>
      <c r="AU8">
        <v>-0.20649999999999999</v>
      </c>
      <c r="AV8">
        <v>-0.36420000000000002</v>
      </c>
      <c r="AW8">
        <v>2.0440999999999998</v>
      </c>
      <c r="AX8">
        <v>-1.2494000000000001</v>
      </c>
      <c r="AY8">
        <v>-0.99260000000000004</v>
      </c>
      <c r="AZ8">
        <v>-0.30309999999999998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3.4908000000000001</v>
      </c>
      <c r="P9">
        <v>1.55E-2</v>
      </c>
      <c r="Q9">
        <v>4.4000000000000003E-3</v>
      </c>
      <c r="R9">
        <v>0.64459999999999995</v>
      </c>
      <c r="S9">
        <v>3.6284000000000001</v>
      </c>
      <c r="T9">
        <v>1.2850999999999999</v>
      </c>
      <c r="U9">
        <v>3.9100000000000003E-2</v>
      </c>
      <c r="V9">
        <v>0.78320000000000001</v>
      </c>
      <c r="W9">
        <v>0.22589999999999999</v>
      </c>
      <c r="X9">
        <v>1.77E-2</v>
      </c>
      <c r="Y9">
        <v>0.22259999999999999</v>
      </c>
      <c r="Z9">
        <v>-1.5553999999999999</v>
      </c>
      <c r="AA9">
        <v>970.89570000000003</v>
      </c>
      <c r="AB9" t="s">
        <v>70</v>
      </c>
      <c r="AC9" t="s">
        <v>70</v>
      </c>
      <c r="AD9" t="s">
        <v>70</v>
      </c>
      <c r="AE9" t="s">
        <v>96</v>
      </c>
      <c r="AF9">
        <v>3.4319999999999999</v>
      </c>
      <c r="AG9">
        <v>1.3100000000000001E-2</v>
      </c>
      <c r="AH9">
        <v>3.8E-3</v>
      </c>
      <c r="AI9">
        <v>0.89249999999999996</v>
      </c>
      <c r="AJ9">
        <v>68.302000000000007</v>
      </c>
      <c r="AK9">
        <v>0.13</v>
      </c>
      <c r="AL9">
        <v>2.93E-2</v>
      </c>
      <c r="AM9">
        <v>7.6609999999999996</v>
      </c>
      <c r="AN9">
        <v>1.2861</v>
      </c>
      <c r="AO9">
        <v>6.8456999999999999</v>
      </c>
      <c r="AP9">
        <v>8.8045000000000009</v>
      </c>
      <c r="AQ9">
        <v>7.7548000000000004</v>
      </c>
      <c r="AR9">
        <v>6.0236000000000001</v>
      </c>
      <c r="AS9">
        <v>2.5188999999999999</v>
      </c>
      <c r="AT9">
        <v>-2.0577000000000001</v>
      </c>
      <c r="AU9">
        <v>2.5642</v>
      </c>
      <c r="AV9">
        <v>0.72309999999999997</v>
      </c>
      <c r="AW9">
        <v>8.3917999999999999</v>
      </c>
      <c r="AX9">
        <v>-2.9110999999999998</v>
      </c>
      <c r="AY9">
        <v>7.1825000000000001</v>
      </c>
      <c r="AZ9">
        <v>0.27060000000000001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3.7574999999999998</v>
      </c>
      <c r="P10">
        <v>3.6200000000000003E-2</v>
      </c>
      <c r="Q10">
        <v>9.5999999999999992E-3</v>
      </c>
      <c r="R10">
        <v>3.1936</v>
      </c>
      <c r="S10">
        <v>4.1535000000000002</v>
      </c>
      <c r="T10">
        <v>1.3900999999999999</v>
      </c>
      <c r="U10">
        <v>5.5E-2</v>
      </c>
      <c r="V10">
        <v>0.7258</v>
      </c>
      <c r="W10">
        <v>0.23089999999999999</v>
      </c>
      <c r="X10">
        <v>2.4799999999999999E-2</v>
      </c>
      <c r="Y10">
        <v>0.22989999999999999</v>
      </c>
      <c r="Z10">
        <v>3.5009000000000001</v>
      </c>
      <c r="AA10">
        <v>1025.6952000000001</v>
      </c>
      <c r="AB10" t="s">
        <v>70</v>
      </c>
      <c r="AC10" t="s">
        <v>70</v>
      </c>
      <c r="AD10" t="s">
        <v>70</v>
      </c>
      <c r="AE10" t="s">
        <v>96</v>
      </c>
      <c r="AF10">
        <v>3.6972999999999998</v>
      </c>
      <c r="AG10">
        <v>3.1899999999999998E-2</v>
      </c>
      <c r="AH10">
        <v>8.6E-3</v>
      </c>
      <c r="AI10">
        <v>1.5024</v>
      </c>
      <c r="AJ10">
        <v>47.144799999999996</v>
      </c>
      <c r="AK10">
        <v>0.20319999999999999</v>
      </c>
      <c r="AL10">
        <v>4.24E-2</v>
      </c>
      <c r="AM10">
        <v>4.8795000000000002</v>
      </c>
      <c r="AN10">
        <v>1.5824</v>
      </c>
      <c r="AO10">
        <v>4.1009000000000002</v>
      </c>
      <c r="AP10">
        <v>6.4889999999999999</v>
      </c>
      <c r="AQ10">
        <v>4.8788</v>
      </c>
      <c r="AR10">
        <v>-2.1049000000000002</v>
      </c>
      <c r="AS10">
        <v>-3.4759000000000002</v>
      </c>
      <c r="AT10">
        <v>0.55189999999999995</v>
      </c>
      <c r="AU10">
        <v>0.27710000000000001</v>
      </c>
      <c r="AV10">
        <v>-1.18</v>
      </c>
      <c r="AW10">
        <v>-6.3747999999999996</v>
      </c>
      <c r="AX10">
        <v>-4.1818999999999997</v>
      </c>
      <c r="AY10">
        <v>2.4321000000000002</v>
      </c>
      <c r="AZ10">
        <v>-0.63190000000000002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4.4782999999999999</v>
      </c>
      <c r="P11">
        <v>6.6400000000000001E-2</v>
      </c>
      <c r="Q11">
        <v>1.4800000000000001E-2</v>
      </c>
      <c r="R11">
        <v>8.9320000000000004</v>
      </c>
      <c r="S11">
        <v>2.9893999999999998</v>
      </c>
      <c r="T11">
        <v>1.5831</v>
      </c>
      <c r="U11">
        <v>4.02E-2</v>
      </c>
      <c r="V11">
        <v>0.63390000000000002</v>
      </c>
      <c r="W11">
        <v>0.23230000000000001</v>
      </c>
      <c r="X11">
        <v>1.78E-2</v>
      </c>
      <c r="Y11">
        <v>0.2293</v>
      </c>
      <c r="Z11">
        <v>6.0974000000000004</v>
      </c>
      <c r="AA11">
        <v>990.02760000000001</v>
      </c>
      <c r="AB11" t="s">
        <v>70</v>
      </c>
      <c r="AC11" t="s">
        <v>70</v>
      </c>
      <c r="AD11" t="s">
        <v>70</v>
      </c>
      <c r="AE11" t="s">
        <v>96</v>
      </c>
      <c r="AF11">
        <v>4.4104000000000001</v>
      </c>
      <c r="AG11">
        <v>0.06</v>
      </c>
      <c r="AH11">
        <v>1.3599999999999999E-2</v>
      </c>
      <c r="AI11">
        <v>4.1093999999999999</v>
      </c>
      <c r="AJ11">
        <v>68.513000000000005</v>
      </c>
      <c r="AK11">
        <v>0.46589999999999998</v>
      </c>
      <c r="AL11">
        <v>2.92E-2</v>
      </c>
      <c r="AM11">
        <v>2.1173000000000002</v>
      </c>
      <c r="AN11">
        <v>1.4527000000000001</v>
      </c>
      <c r="AO11">
        <v>1.843</v>
      </c>
      <c r="AP11">
        <v>2.6774</v>
      </c>
      <c r="AQ11">
        <v>2.1215000000000002</v>
      </c>
      <c r="AR11">
        <v>-1.8319000000000001</v>
      </c>
      <c r="AS11">
        <v>-9.69E-2</v>
      </c>
      <c r="AT11">
        <v>0.17649999999999999</v>
      </c>
      <c r="AU11">
        <v>0.21859999999999999</v>
      </c>
      <c r="AV11">
        <v>0.60289999999999999</v>
      </c>
      <c r="AW11">
        <v>2.5994000000000002</v>
      </c>
      <c r="AX11">
        <v>-0.15409999999999999</v>
      </c>
      <c r="AY11">
        <v>2.0640000000000001</v>
      </c>
      <c r="AZ11">
        <v>-0.46579999999999999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3.6577999999999999</v>
      </c>
      <c r="P12">
        <v>7.7299999999999994E-2</v>
      </c>
      <c r="Q12">
        <v>2.1100000000000001E-2</v>
      </c>
      <c r="R12">
        <v>11.619199999999999</v>
      </c>
      <c r="S12">
        <v>2.4807999999999999</v>
      </c>
      <c r="T12">
        <v>1.3070999999999999</v>
      </c>
      <c r="U12">
        <v>5.5100000000000003E-2</v>
      </c>
      <c r="V12">
        <v>0.76549999999999996</v>
      </c>
      <c r="W12">
        <v>0.30940000000000001</v>
      </c>
      <c r="X12">
        <v>2.0899999999999998E-2</v>
      </c>
      <c r="Y12">
        <v>0.29320000000000002</v>
      </c>
      <c r="Z12">
        <v>17.576499999999999</v>
      </c>
      <c r="AA12">
        <v>992.48749999999995</v>
      </c>
      <c r="AB12" t="s">
        <v>70</v>
      </c>
      <c r="AC12" t="s">
        <v>70</v>
      </c>
      <c r="AD12" t="s">
        <v>70</v>
      </c>
      <c r="AE12" t="s">
        <v>96</v>
      </c>
      <c r="AF12">
        <v>3.5962000000000001</v>
      </c>
      <c r="AG12">
        <v>7.2900000000000006E-2</v>
      </c>
      <c r="AH12">
        <v>2.0299999999999999E-2</v>
      </c>
      <c r="AI12">
        <v>3.1362999999999999</v>
      </c>
      <c r="AJ12">
        <v>43.000399999999999</v>
      </c>
      <c r="AK12">
        <v>0.43609999999999999</v>
      </c>
      <c r="AL12">
        <v>4.65E-2</v>
      </c>
      <c r="AM12">
        <v>2.2467000000000001</v>
      </c>
      <c r="AN12">
        <v>1.5047999999999999</v>
      </c>
      <c r="AO12">
        <v>1.8715999999999999</v>
      </c>
      <c r="AP12">
        <v>2.8163999999999998</v>
      </c>
      <c r="AQ12">
        <v>2.4578000000000002</v>
      </c>
      <c r="AR12">
        <v>1.3987000000000001</v>
      </c>
      <c r="AS12">
        <v>1.2325999999999999</v>
      </c>
      <c r="AT12">
        <v>0.16470000000000001</v>
      </c>
      <c r="AU12">
        <v>1.1177999999999999</v>
      </c>
      <c r="AV12">
        <v>-0.94699999999999995</v>
      </c>
      <c r="AW12">
        <v>-2.4054000000000002</v>
      </c>
      <c r="AX12">
        <v>-1.3097000000000001</v>
      </c>
      <c r="AY12">
        <v>1.6546000000000001</v>
      </c>
      <c r="AZ12">
        <v>-1.2601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3.2784</v>
      </c>
      <c r="P13">
        <v>2.24E-2</v>
      </c>
      <c r="Q13">
        <v>6.7999999999999996E-3</v>
      </c>
      <c r="R13">
        <v>4.2704000000000004</v>
      </c>
      <c r="S13">
        <v>2.9398</v>
      </c>
      <c r="T13">
        <v>1.0898000000000001</v>
      </c>
      <c r="U13">
        <v>3.9600000000000003E-2</v>
      </c>
      <c r="V13">
        <v>0.92090000000000005</v>
      </c>
      <c r="W13">
        <v>0.3553</v>
      </c>
      <c r="X13">
        <v>1.61E-2</v>
      </c>
      <c r="Y13">
        <v>0.35170000000000001</v>
      </c>
      <c r="Z13">
        <v>-11.5314</v>
      </c>
      <c r="AA13">
        <v>1021.1854</v>
      </c>
      <c r="AB13" t="s">
        <v>70</v>
      </c>
      <c r="AC13" t="s">
        <v>70</v>
      </c>
      <c r="AD13" t="s">
        <v>70</v>
      </c>
      <c r="AE13" t="s">
        <v>96</v>
      </c>
      <c r="AF13">
        <v>3.2223999999999999</v>
      </c>
      <c r="AG13">
        <v>1.9900000000000001E-2</v>
      </c>
      <c r="AH13">
        <v>6.1999999999999998E-3</v>
      </c>
      <c r="AI13">
        <v>1.3368</v>
      </c>
      <c r="AJ13">
        <v>67.091700000000003</v>
      </c>
      <c r="AK13">
        <v>0.2074</v>
      </c>
      <c r="AL13">
        <v>2.98E-2</v>
      </c>
      <c r="AM13">
        <v>4.7911999999999999</v>
      </c>
      <c r="AN13">
        <v>1.4551000000000001</v>
      </c>
      <c r="AO13">
        <v>3.9723000000000002</v>
      </c>
      <c r="AP13">
        <v>5.7798999999999996</v>
      </c>
      <c r="AQ13">
        <v>5.2011000000000003</v>
      </c>
      <c r="AR13">
        <v>2.7776999999999998</v>
      </c>
      <c r="AS13">
        <v>-2.8218999999999999</v>
      </c>
      <c r="AT13">
        <v>-0.31719999999999998</v>
      </c>
      <c r="AU13">
        <v>1.0586</v>
      </c>
      <c r="AV13">
        <v>0.40500000000000003</v>
      </c>
      <c r="AW13">
        <v>5.6677</v>
      </c>
      <c r="AX13">
        <v>3.5939999999999999</v>
      </c>
      <c r="AY13">
        <v>3.6423000000000001</v>
      </c>
      <c r="AZ13">
        <v>-0.93169999999999997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3.5179</v>
      </c>
      <c r="P14">
        <v>6.3600000000000004E-2</v>
      </c>
      <c r="Q14">
        <v>1.8100000000000002E-2</v>
      </c>
      <c r="R14">
        <v>9.4517000000000007</v>
      </c>
      <c r="S14">
        <v>3.6617000000000002</v>
      </c>
      <c r="T14">
        <v>1.9688000000000001</v>
      </c>
      <c r="U14">
        <v>4.1300000000000003E-2</v>
      </c>
      <c r="V14">
        <v>0.51219999999999999</v>
      </c>
      <c r="W14">
        <v>0.17799999999999999</v>
      </c>
      <c r="X14">
        <v>1.7299999999999999E-2</v>
      </c>
      <c r="Y14">
        <v>0.17369999999999999</v>
      </c>
      <c r="Z14">
        <v>27.0059</v>
      </c>
      <c r="AA14">
        <v>1033.6212</v>
      </c>
      <c r="AB14" t="s">
        <v>70</v>
      </c>
      <c r="AC14" t="s">
        <v>70</v>
      </c>
      <c r="AD14" t="s">
        <v>70</v>
      </c>
      <c r="AE14" t="s">
        <v>96</v>
      </c>
      <c r="AF14">
        <v>3.4611000000000001</v>
      </c>
      <c r="AG14">
        <v>5.6599999999999998E-2</v>
      </c>
      <c r="AH14">
        <v>1.6400000000000001E-2</v>
      </c>
      <c r="AI14">
        <v>3.6781000000000001</v>
      </c>
      <c r="AJ14">
        <v>64.967699999999994</v>
      </c>
      <c r="AK14">
        <v>0.53139999999999998</v>
      </c>
      <c r="AL14">
        <v>3.0800000000000001E-2</v>
      </c>
      <c r="AM14">
        <v>1.8512</v>
      </c>
      <c r="AN14">
        <v>1.421</v>
      </c>
      <c r="AO14">
        <v>1.5936999999999999</v>
      </c>
      <c r="AP14">
        <v>2.2646999999999999</v>
      </c>
      <c r="AQ14">
        <v>1.9454</v>
      </c>
      <c r="AR14">
        <v>0.54500000000000004</v>
      </c>
      <c r="AS14">
        <v>1.4964999999999999</v>
      </c>
      <c r="AT14">
        <v>-5.9900000000000002E-2</v>
      </c>
      <c r="AU14">
        <v>0.23350000000000001</v>
      </c>
      <c r="AV14">
        <v>5.1000000000000004E-3</v>
      </c>
      <c r="AW14">
        <v>2.2526000000000002</v>
      </c>
      <c r="AX14">
        <v>-1.8170999999999999</v>
      </c>
      <c r="AY14">
        <v>0.66920000000000002</v>
      </c>
      <c r="AZ14">
        <v>0.18679999999999999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3.8252999999999999</v>
      </c>
      <c r="P15">
        <v>3.3099999999999997E-2</v>
      </c>
      <c r="Q15">
        <v>8.6E-3</v>
      </c>
      <c r="R15">
        <v>6.7968999999999999</v>
      </c>
      <c r="S15">
        <v>3.1135000000000002</v>
      </c>
      <c r="T15">
        <v>1.4127000000000001</v>
      </c>
      <c r="U15">
        <v>4.02E-2</v>
      </c>
      <c r="V15">
        <v>0.71040000000000003</v>
      </c>
      <c r="W15">
        <v>0.22889999999999999</v>
      </c>
      <c r="X15">
        <v>1.55E-2</v>
      </c>
      <c r="Y15">
        <v>0.2261</v>
      </c>
      <c r="Z15">
        <v>0.49440000000000001</v>
      </c>
      <c r="AA15">
        <v>965.29269999999997</v>
      </c>
      <c r="AB15" t="s">
        <v>70</v>
      </c>
      <c r="AC15" t="s">
        <v>70</v>
      </c>
      <c r="AD15" t="s">
        <v>70</v>
      </c>
      <c r="AE15" t="s">
        <v>96</v>
      </c>
      <c r="AF15">
        <v>3.7643</v>
      </c>
      <c r="AG15">
        <v>2.9100000000000001E-2</v>
      </c>
      <c r="AH15">
        <v>7.7000000000000002E-3</v>
      </c>
      <c r="AI15">
        <v>1.6953</v>
      </c>
      <c r="AJ15">
        <v>58.272199999999998</v>
      </c>
      <c r="AK15">
        <v>0.22520000000000001</v>
      </c>
      <c r="AL15">
        <v>3.4299999999999997E-2</v>
      </c>
      <c r="AM15">
        <v>4.4065000000000003</v>
      </c>
      <c r="AN15">
        <v>1.3808</v>
      </c>
      <c r="AO15">
        <v>3.9220000000000002</v>
      </c>
      <c r="AP15">
        <v>5.4154</v>
      </c>
      <c r="AQ15">
        <v>4.3025000000000002</v>
      </c>
      <c r="AR15">
        <v>3.9093</v>
      </c>
      <c r="AS15">
        <v>-0.15959999999999999</v>
      </c>
      <c r="AT15">
        <v>0.27189999999999998</v>
      </c>
      <c r="AU15">
        <v>-0.4244</v>
      </c>
      <c r="AV15">
        <v>-1.6202000000000001</v>
      </c>
      <c r="AW15">
        <v>5.1498999999999997</v>
      </c>
      <c r="AX15">
        <v>-7.7299999999999994E-2</v>
      </c>
      <c r="AY15">
        <v>-4.1017000000000001</v>
      </c>
      <c r="AZ15">
        <v>-1.2967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3.7502</v>
      </c>
      <c r="P16">
        <v>4.0599999999999997E-2</v>
      </c>
      <c r="Q16">
        <v>1.0800000000000001E-2</v>
      </c>
      <c r="R16">
        <v>3.1999</v>
      </c>
      <c r="S16">
        <v>3.2290000000000001</v>
      </c>
      <c r="T16">
        <v>1.7053</v>
      </c>
      <c r="U16">
        <v>4.0399999999999998E-2</v>
      </c>
      <c r="V16">
        <v>0.58730000000000004</v>
      </c>
      <c r="W16">
        <v>0.193</v>
      </c>
      <c r="X16">
        <v>1.6199999999999999E-2</v>
      </c>
      <c r="Y16">
        <v>0.19139999999999999</v>
      </c>
      <c r="Z16">
        <v>3.6375000000000002</v>
      </c>
      <c r="AA16">
        <v>1022.0053</v>
      </c>
      <c r="AB16" t="s">
        <v>70</v>
      </c>
      <c r="AC16" t="s">
        <v>70</v>
      </c>
      <c r="AD16" t="s">
        <v>70</v>
      </c>
      <c r="AE16" t="s">
        <v>96</v>
      </c>
      <c r="AF16">
        <v>3.6901000000000002</v>
      </c>
      <c r="AG16">
        <v>3.6400000000000002E-2</v>
      </c>
      <c r="AH16">
        <v>9.9000000000000008E-3</v>
      </c>
      <c r="AI16">
        <v>2.3454999999999999</v>
      </c>
      <c r="AJ16">
        <v>64.439700000000002</v>
      </c>
      <c r="AK16">
        <v>0.31780000000000003</v>
      </c>
      <c r="AL16">
        <v>3.1E-2</v>
      </c>
      <c r="AM16">
        <v>3.1154000000000002</v>
      </c>
      <c r="AN16">
        <v>1.3951</v>
      </c>
      <c r="AO16">
        <v>2.7967</v>
      </c>
      <c r="AP16">
        <v>3.9016999999999999</v>
      </c>
      <c r="AQ16">
        <v>2.9956</v>
      </c>
      <c r="AR16">
        <v>2.6425000000000001</v>
      </c>
      <c r="AS16">
        <v>0.84089999999999998</v>
      </c>
      <c r="AT16">
        <v>0.36320000000000002</v>
      </c>
      <c r="AU16">
        <v>-0.4294</v>
      </c>
      <c r="AV16">
        <v>-0.31979999999999997</v>
      </c>
      <c r="AW16">
        <v>3.8647</v>
      </c>
      <c r="AX16">
        <v>-0.92400000000000004</v>
      </c>
      <c r="AY16">
        <v>2.8464</v>
      </c>
      <c r="AZ16">
        <v>0.1328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3.4333</v>
      </c>
      <c r="P17">
        <v>3.0300000000000001E-2</v>
      </c>
      <c r="Q17">
        <v>8.8000000000000005E-3</v>
      </c>
      <c r="R17">
        <v>6.6990999999999996</v>
      </c>
      <c r="S17">
        <v>3.2896000000000001</v>
      </c>
      <c r="T17">
        <v>1.2885</v>
      </c>
      <c r="U17">
        <v>4.0399999999999998E-2</v>
      </c>
      <c r="V17">
        <v>0.78049999999999997</v>
      </c>
      <c r="W17">
        <v>0.30690000000000001</v>
      </c>
      <c r="X17">
        <v>1.6500000000000001E-2</v>
      </c>
      <c r="Y17">
        <v>0.30130000000000001</v>
      </c>
      <c r="Z17">
        <v>8.4500000000000006E-2</v>
      </c>
      <c r="AA17">
        <v>977.31849999999997</v>
      </c>
      <c r="AB17" t="s">
        <v>70</v>
      </c>
      <c r="AC17" t="s">
        <v>70</v>
      </c>
      <c r="AD17" t="s">
        <v>70</v>
      </c>
      <c r="AE17" t="s">
        <v>96</v>
      </c>
      <c r="AF17">
        <v>3.3755000000000002</v>
      </c>
      <c r="AG17">
        <v>2.64E-2</v>
      </c>
      <c r="AH17">
        <v>7.7999999999999996E-3</v>
      </c>
      <c r="AI17">
        <v>1.7060999999999999</v>
      </c>
      <c r="AJ17">
        <v>64.597899999999996</v>
      </c>
      <c r="AK17">
        <v>0.25269999999999998</v>
      </c>
      <c r="AL17">
        <v>3.1E-2</v>
      </c>
      <c r="AM17">
        <v>3.9258999999999999</v>
      </c>
      <c r="AN17">
        <v>1.4411</v>
      </c>
      <c r="AO17">
        <v>3.3917999999999999</v>
      </c>
      <c r="AP17">
        <v>4.8879000000000001</v>
      </c>
      <c r="AQ17">
        <v>3.9420000000000002</v>
      </c>
      <c r="AR17">
        <v>2.0114999999999998</v>
      </c>
      <c r="AS17">
        <v>-2.6583000000000001</v>
      </c>
      <c r="AT17">
        <v>0.62609999999999999</v>
      </c>
      <c r="AU17">
        <v>-0.88060000000000005</v>
      </c>
      <c r="AV17">
        <v>0.46079999999999999</v>
      </c>
      <c r="AW17">
        <v>4.7858000000000001</v>
      </c>
      <c r="AX17">
        <v>-3.0935000000000001</v>
      </c>
      <c r="AY17">
        <v>-2.42</v>
      </c>
      <c r="AZ17">
        <v>-0.3362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1.4300999999999999</v>
      </c>
      <c r="P18">
        <v>5.8799999999999998E-2</v>
      </c>
      <c r="Q18">
        <v>4.1099999999999998E-2</v>
      </c>
      <c r="R18">
        <v>35.660800000000002</v>
      </c>
      <c r="S18">
        <v>2.9693999999999998</v>
      </c>
      <c r="T18">
        <v>2.9529000000000001</v>
      </c>
      <c r="U18">
        <v>4.65E-2</v>
      </c>
      <c r="V18">
        <v>0.3422</v>
      </c>
      <c r="W18">
        <v>0.13869999999999999</v>
      </c>
      <c r="X18">
        <v>1.7000000000000001E-2</v>
      </c>
      <c r="Y18">
        <v>0.13589999999999999</v>
      </c>
      <c r="Z18">
        <v>56.660400000000003</v>
      </c>
      <c r="AA18">
        <v>974.58540000000005</v>
      </c>
      <c r="AB18" t="s">
        <v>70</v>
      </c>
      <c r="AC18" t="s">
        <v>70</v>
      </c>
      <c r="AD18" t="s">
        <v>70</v>
      </c>
      <c r="AE18" t="s">
        <v>96</v>
      </c>
      <c r="AF18">
        <v>1.3264</v>
      </c>
      <c r="AG18">
        <v>5.2600000000000001E-2</v>
      </c>
      <c r="AH18">
        <v>3.9600000000000003E-2</v>
      </c>
      <c r="AI18">
        <v>2.7363</v>
      </c>
      <c r="AJ18">
        <v>52.044800000000002</v>
      </c>
      <c r="AK18">
        <v>1.0315000000000001</v>
      </c>
      <c r="AL18">
        <v>3.8399999999999997E-2</v>
      </c>
      <c r="AM18">
        <v>0.93100000000000005</v>
      </c>
      <c r="AN18">
        <v>1.4882</v>
      </c>
      <c r="AO18">
        <v>0.82989999999999997</v>
      </c>
      <c r="AP18">
        <v>1.2351000000000001</v>
      </c>
      <c r="AQ18">
        <v>0.94730000000000003</v>
      </c>
      <c r="AR18">
        <v>0.69069999999999998</v>
      </c>
      <c r="AS18">
        <v>-0.42909999999999998</v>
      </c>
      <c r="AT18">
        <v>0.1661</v>
      </c>
      <c r="AU18">
        <v>-0.16739999999999999</v>
      </c>
      <c r="AV18">
        <v>0.19789999999999999</v>
      </c>
      <c r="AW18">
        <v>1.2076</v>
      </c>
      <c r="AX18">
        <v>0.50919999999999999</v>
      </c>
      <c r="AY18">
        <v>0.79649999999999999</v>
      </c>
      <c r="AZ18">
        <v>-5.9900000000000002E-2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3.4159000000000002</v>
      </c>
      <c r="P19">
        <v>2.7900000000000001E-2</v>
      </c>
      <c r="Q19">
        <v>8.2000000000000007E-3</v>
      </c>
      <c r="R19">
        <v>2.0491999999999999</v>
      </c>
      <c r="S19">
        <v>3.7890999999999999</v>
      </c>
      <c r="T19">
        <v>1.8011999999999999</v>
      </c>
      <c r="U19">
        <v>4.2099999999999999E-2</v>
      </c>
      <c r="V19">
        <v>0.55479999999999996</v>
      </c>
      <c r="W19">
        <v>0.17849999999999999</v>
      </c>
      <c r="X19">
        <v>2.0299999999999999E-2</v>
      </c>
      <c r="Y19">
        <v>0.17649999999999999</v>
      </c>
      <c r="Z19">
        <v>7.1905999999999999</v>
      </c>
      <c r="AA19">
        <v>1093.2037</v>
      </c>
      <c r="AB19" t="s">
        <v>70</v>
      </c>
      <c r="AC19" t="s">
        <v>70</v>
      </c>
      <c r="AD19" t="s">
        <v>70</v>
      </c>
      <c r="AE19" t="s">
        <v>96</v>
      </c>
      <c r="AF19">
        <v>3.3584999999999998</v>
      </c>
      <c r="AG19">
        <v>2.41E-2</v>
      </c>
      <c r="AH19">
        <v>7.1999999999999998E-3</v>
      </c>
      <c r="AI19">
        <v>1.7289000000000001</v>
      </c>
      <c r="AJ19">
        <v>71.822699999999998</v>
      </c>
      <c r="AK19">
        <v>0.25740000000000002</v>
      </c>
      <c r="AL19">
        <v>2.7799999999999998E-2</v>
      </c>
      <c r="AM19">
        <v>3.8572000000000002</v>
      </c>
      <c r="AN19">
        <v>1.468</v>
      </c>
      <c r="AO19">
        <v>3.4807999999999999</v>
      </c>
      <c r="AP19">
        <v>5.1097000000000001</v>
      </c>
      <c r="AQ19">
        <v>3.5457000000000001</v>
      </c>
      <c r="AR19">
        <v>-0.46100000000000002</v>
      </c>
      <c r="AS19">
        <v>-3.4499</v>
      </c>
      <c r="AT19">
        <v>4.0300000000000002E-2</v>
      </c>
      <c r="AU19">
        <v>-6.3700000000000007E-2</v>
      </c>
      <c r="AV19">
        <v>6.8199999999999997E-2</v>
      </c>
      <c r="AW19">
        <v>5.1087999999999996</v>
      </c>
      <c r="AX19">
        <v>-3.5142000000000002</v>
      </c>
      <c r="AY19">
        <v>0.46910000000000002</v>
      </c>
      <c r="AZ19">
        <v>-5.0099999999999999E-2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3.3774999999999999</v>
      </c>
      <c r="P20">
        <v>4.2099999999999999E-2</v>
      </c>
      <c r="Q20">
        <v>1.2500000000000001E-2</v>
      </c>
      <c r="R20">
        <v>3.5529000000000002</v>
      </c>
      <c r="S20">
        <v>3.8801000000000001</v>
      </c>
      <c r="T20">
        <v>1.5733999999999999</v>
      </c>
      <c r="U20">
        <v>5.8299999999999998E-2</v>
      </c>
      <c r="V20">
        <v>0.63719999999999999</v>
      </c>
      <c r="W20">
        <v>0.2049</v>
      </c>
      <c r="X20">
        <v>2.46E-2</v>
      </c>
      <c r="Y20">
        <v>0.2026</v>
      </c>
      <c r="Z20">
        <v>16.346599999999999</v>
      </c>
      <c r="AA20">
        <v>1094.297</v>
      </c>
      <c r="AB20" t="s">
        <v>70</v>
      </c>
      <c r="AC20" t="s">
        <v>70</v>
      </c>
      <c r="AD20" t="s">
        <v>70</v>
      </c>
      <c r="AE20" t="s">
        <v>96</v>
      </c>
      <c r="AF20">
        <v>3.3197999999999999</v>
      </c>
      <c r="AG20">
        <v>3.8399999999999997E-2</v>
      </c>
      <c r="AH20">
        <v>1.1599999999999999E-2</v>
      </c>
      <c r="AI20">
        <v>1.9473</v>
      </c>
      <c r="AJ20">
        <v>50.685600000000001</v>
      </c>
      <c r="AK20">
        <v>0.29330000000000001</v>
      </c>
      <c r="AL20">
        <v>3.95E-2</v>
      </c>
      <c r="AM20">
        <v>3.3702000000000001</v>
      </c>
      <c r="AN20">
        <v>1.4964</v>
      </c>
      <c r="AO20">
        <v>2.9655</v>
      </c>
      <c r="AP20">
        <v>4.4377000000000004</v>
      </c>
      <c r="AQ20">
        <v>3.2307000000000001</v>
      </c>
      <c r="AR20">
        <v>0.96870000000000001</v>
      </c>
      <c r="AS20">
        <v>-2.7951999999999999</v>
      </c>
      <c r="AT20">
        <v>0.2072</v>
      </c>
      <c r="AU20">
        <v>-0.77959999999999996</v>
      </c>
      <c r="AV20">
        <v>5.3600000000000002E-2</v>
      </c>
      <c r="AW20">
        <v>4.3682999999999996</v>
      </c>
      <c r="AX20">
        <v>-3.0003000000000002</v>
      </c>
      <c r="AY20">
        <v>-1.0785</v>
      </c>
      <c r="AZ20">
        <v>-0.5222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175</v>
      </c>
      <c r="B21">
        <v>2723</v>
      </c>
      <c r="C21">
        <v>4923</v>
      </c>
      <c r="D21" s="9">
        <v>42470.640972222223</v>
      </c>
      <c r="E21" t="s">
        <v>172</v>
      </c>
      <c r="I21" t="s">
        <v>95</v>
      </c>
      <c r="J21">
        <v>0.8</v>
      </c>
      <c r="K21">
        <v>1</v>
      </c>
      <c r="L21">
        <v>160</v>
      </c>
      <c r="M21">
        <v>6</v>
      </c>
      <c r="N21">
        <v>5242</v>
      </c>
      <c r="O21">
        <v>4.0338000000000003</v>
      </c>
      <c r="P21">
        <v>2.81E-2</v>
      </c>
      <c r="Q21">
        <v>7.0000000000000001E-3</v>
      </c>
      <c r="R21">
        <v>2.8509000000000002</v>
      </c>
      <c r="S21">
        <v>3.2845</v>
      </c>
      <c r="T21">
        <v>1.5243</v>
      </c>
      <c r="U21">
        <v>3.8600000000000002E-2</v>
      </c>
      <c r="V21">
        <v>0.65639999999999998</v>
      </c>
      <c r="W21">
        <v>0.19500000000000001</v>
      </c>
      <c r="X21">
        <v>1.6199999999999999E-2</v>
      </c>
      <c r="Y21">
        <v>0.19409999999999999</v>
      </c>
      <c r="Z21">
        <v>1.861</v>
      </c>
      <c r="AA21">
        <v>936.04819999999995</v>
      </c>
      <c r="AB21" t="s">
        <v>70</v>
      </c>
      <c r="AC21" t="s">
        <v>70</v>
      </c>
      <c r="AD21" t="s">
        <v>70</v>
      </c>
      <c r="AE21" t="s">
        <v>96</v>
      </c>
      <c r="AF21">
        <v>3.9701</v>
      </c>
      <c r="AG21">
        <v>2.4500000000000001E-2</v>
      </c>
      <c r="AH21">
        <v>6.1999999999999998E-3</v>
      </c>
      <c r="AI21">
        <v>1.742</v>
      </c>
      <c r="AJ21">
        <v>71.243399999999994</v>
      </c>
      <c r="AK21">
        <v>0.21940000000000001</v>
      </c>
      <c r="AL21">
        <v>2.81E-2</v>
      </c>
      <c r="AM21">
        <v>4.53</v>
      </c>
      <c r="AN21">
        <v>1.3402000000000001</v>
      </c>
      <c r="AO21">
        <v>3.9489999999999998</v>
      </c>
      <c r="AP21">
        <v>5.2923</v>
      </c>
      <c r="AQ21">
        <v>4.7008000000000001</v>
      </c>
      <c r="AR21">
        <v>3.7587999999999999</v>
      </c>
      <c r="AS21">
        <v>-1.206</v>
      </c>
      <c r="AT21">
        <v>-0.1075</v>
      </c>
      <c r="AU21">
        <v>-0.81020000000000003</v>
      </c>
      <c r="AV21">
        <v>-2.9125000000000001</v>
      </c>
      <c r="AW21">
        <v>4.3438999999999997</v>
      </c>
      <c r="AX21">
        <v>1.2485999999999999</v>
      </c>
      <c r="AY21">
        <v>3.653</v>
      </c>
      <c r="AZ21">
        <v>2.6821999999999999</v>
      </c>
      <c r="BA21">
        <v>0.01</v>
      </c>
      <c r="BB21">
        <v>0.01</v>
      </c>
      <c r="BC21">
        <v>0.01</v>
      </c>
      <c r="BD21">
        <v>195</v>
      </c>
      <c r="BE21">
        <v>179</v>
      </c>
      <c r="BF21">
        <v>319</v>
      </c>
      <c r="BG21">
        <v>202</v>
      </c>
      <c r="BH21">
        <v>290</v>
      </c>
      <c r="BI21">
        <v>1081</v>
      </c>
      <c r="BJ21">
        <v>1702</v>
      </c>
      <c r="BK21" t="s">
        <v>71</v>
      </c>
      <c r="BM21">
        <v>0</v>
      </c>
      <c r="BP21" t="s">
        <v>177</v>
      </c>
      <c r="BR21">
        <v>6511</v>
      </c>
    </row>
    <row r="22" spans="1:70">
      <c r="A22" t="s">
        <v>215</v>
      </c>
      <c r="B22">
        <v>2736</v>
      </c>
      <c r="C22">
        <v>4939</v>
      </c>
      <c r="D22" s="9">
        <v>42471.345833333333</v>
      </c>
      <c r="E22" t="s">
        <v>204</v>
      </c>
      <c r="I22" t="s">
        <v>95</v>
      </c>
      <c r="J22">
        <v>0.8</v>
      </c>
      <c r="K22">
        <v>1</v>
      </c>
      <c r="L22">
        <v>160</v>
      </c>
      <c r="M22">
        <v>6</v>
      </c>
      <c r="N22">
        <v>5242</v>
      </c>
      <c r="O22">
        <v>3.3191999999999999</v>
      </c>
      <c r="P22">
        <v>3.78E-2</v>
      </c>
      <c r="Q22">
        <v>1.14E-2</v>
      </c>
      <c r="R22">
        <v>4.9710999999999999</v>
      </c>
      <c r="S22">
        <v>3.3839999999999999</v>
      </c>
      <c r="T22">
        <v>1.5002</v>
      </c>
      <c r="U22">
        <v>4.4900000000000002E-2</v>
      </c>
      <c r="V22">
        <v>0.66979999999999995</v>
      </c>
      <c r="W22">
        <v>0.25800000000000001</v>
      </c>
      <c r="X22">
        <v>1.8700000000000001E-2</v>
      </c>
      <c r="Y22">
        <v>0.25540000000000002</v>
      </c>
      <c r="Z22">
        <v>8.4500000000000006E-2</v>
      </c>
      <c r="AA22">
        <v>1013.6693</v>
      </c>
      <c r="AB22" t="s">
        <v>70</v>
      </c>
      <c r="AC22" t="s">
        <v>70</v>
      </c>
      <c r="AD22" t="s">
        <v>70</v>
      </c>
      <c r="AE22" t="s">
        <v>96</v>
      </c>
      <c r="AF22">
        <v>3.2633000000000001</v>
      </c>
      <c r="AG22">
        <v>3.3599999999999998E-2</v>
      </c>
      <c r="AH22">
        <v>1.03E-2</v>
      </c>
      <c r="AI22">
        <v>1.9193</v>
      </c>
      <c r="AJ22">
        <v>57.095199999999998</v>
      </c>
      <c r="AK22">
        <v>0.29409999999999997</v>
      </c>
      <c r="AL22">
        <v>3.5000000000000003E-2</v>
      </c>
      <c r="AM22">
        <v>3.3654999999999999</v>
      </c>
      <c r="AN22">
        <v>1.5542</v>
      </c>
      <c r="AO22">
        <v>2.8250000000000002</v>
      </c>
      <c r="AP22">
        <v>4.3906000000000001</v>
      </c>
      <c r="AQ22">
        <v>3.4247999999999998</v>
      </c>
      <c r="AR22">
        <v>1.7301</v>
      </c>
      <c r="AS22">
        <v>2.2153</v>
      </c>
      <c r="AT22">
        <v>0.28299999999999997</v>
      </c>
      <c r="AU22">
        <v>0.81089999999999995</v>
      </c>
      <c r="AV22">
        <v>-8.2199999999999995E-2</v>
      </c>
      <c r="AW22">
        <v>-4.3141999999999996</v>
      </c>
      <c r="AX22">
        <v>-2.6324999999999998</v>
      </c>
      <c r="AY22">
        <v>2.1242999999999999</v>
      </c>
      <c r="AZ22">
        <v>-0.53520000000000001</v>
      </c>
      <c r="BA22">
        <v>0.01</v>
      </c>
      <c r="BB22">
        <v>0.01</v>
      </c>
      <c r="BC22">
        <v>0.01</v>
      </c>
      <c r="BD22">
        <v>212</v>
      </c>
      <c r="BE22">
        <v>156</v>
      </c>
      <c r="BF22">
        <v>319</v>
      </c>
      <c r="BG22">
        <v>197</v>
      </c>
      <c r="BH22">
        <v>136</v>
      </c>
      <c r="BI22">
        <v>1131</v>
      </c>
      <c r="BJ22">
        <v>1781</v>
      </c>
      <c r="BK22" t="s">
        <v>71</v>
      </c>
      <c r="BM22">
        <v>0</v>
      </c>
      <c r="BP22" t="s">
        <v>217</v>
      </c>
      <c r="BR22">
        <v>6511</v>
      </c>
    </row>
    <row r="23" spans="1:70">
      <c r="A23" t="s">
        <v>244</v>
      </c>
      <c r="B23">
        <v>2745</v>
      </c>
      <c r="C23">
        <v>4961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3.4443999999999999</v>
      </c>
      <c r="P23">
        <v>3.2500000000000001E-2</v>
      </c>
      <c r="Q23">
        <v>9.4000000000000004E-3</v>
      </c>
      <c r="R23">
        <v>4.2096999999999998</v>
      </c>
      <c r="S23">
        <v>3.4459</v>
      </c>
      <c r="T23">
        <v>1.5852999999999999</v>
      </c>
      <c r="U23">
        <v>4.6100000000000002E-2</v>
      </c>
      <c r="V23">
        <v>0.63439999999999996</v>
      </c>
      <c r="W23">
        <v>0.21010000000000001</v>
      </c>
      <c r="X23">
        <v>2.0199999999999999E-2</v>
      </c>
      <c r="Y23">
        <v>0.20899999999999999</v>
      </c>
      <c r="Z23">
        <v>5.4141000000000004</v>
      </c>
      <c r="AA23">
        <v>1091.2905000000001</v>
      </c>
      <c r="AB23" t="s">
        <v>70</v>
      </c>
      <c r="AC23" t="s">
        <v>70</v>
      </c>
      <c r="AD23" t="s">
        <v>70</v>
      </c>
      <c r="AE23" t="s">
        <v>96</v>
      </c>
      <c r="AF23">
        <v>3.3864999999999998</v>
      </c>
      <c r="AG23">
        <v>2.93E-2</v>
      </c>
      <c r="AH23">
        <v>8.6999999999999994E-3</v>
      </c>
      <c r="AI23">
        <v>1.7806999999999999</v>
      </c>
      <c r="AJ23">
        <v>60.7727</v>
      </c>
      <c r="AK23">
        <v>0.26290000000000002</v>
      </c>
      <c r="AL23">
        <v>3.2899999999999999E-2</v>
      </c>
      <c r="AM23">
        <v>3.7706</v>
      </c>
      <c r="AN23">
        <v>1.6477999999999999</v>
      </c>
      <c r="AO23">
        <v>3.1806999999999999</v>
      </c>
      <c r="AP23">
        <v>5.2412999999999998</v>
      </c>
      <c r="AQ23">
        <v>3.6543000000000001</v>
      </c>
      <c r="AR23">
        <v>2.0587</v>
      </c>
      <c r="AS23">
        <v>-2.4245000000000001</v>
      </c>
      <c r="AT23">
        <v>-1.7100000000000001E-2</v>
      </c>
      <c r="AU23">
        <v>-0.49480000000000002</v>
      </c>
      <c r="AV23">
        <v>-0.45679999999999998</v>
      </c>
      <c r="AW23">
        <v>5.1978999999999997</v>
      </c>
      <c r="AX23">
        <v>-2.7641</v>
      </c>
      <c r="AY23">
        <v>-2.3437999999999999</v>
      </c>
      <c r="AZ23">
        <v>-0.46910000000000002</v>
      </c>
      <c r="BA23">
        <v>0.01</v>
      </c>
      <c r="BB23">
        <v>0.01</v>
      </c>
      <c r="BC23">
        <v>0.01</v>
      </c>
      <c r="BD23">
        <v>186</v>
      </c>
      <c r="BE23">
        <v>180</v>
      </c>
      <c r="BF23">
        <v>319</v>
      </c>
      <c r="BG23">
        <v>133</v>
      </c>
      <c r="BH23">
        <v>130</v>
      </c>
      <c r="BI23">
        <v>1146</v>
      </c>
      <c r="BJ23">
        <v>1812</v>
      </c>
      <c r="BM23">
        <v>0</v>
      </c>
      <c r="BP23" t="s">
        <v>363</v>
      </c>
      <c r="BR23">
        <v>6511</v>
      </c>
    </row>
    <row r="24" spans="1:70">
      <c r="A24" t="s">
        <v>184</v>
      </c>
      <c r="B24">
        <v>2726</v>
      </c>
      <c r="C24">
        <v>4962</v>
      </c>
      <c r="D24" s="9">
        <v>42470.640972222223</v>
      </c>
      <c r="E24" t="s">
        <v>172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3.2833000000000001</v>
      </c>
      <c r="P24">
        <v>1.2800000000000001E-2</v>
      </c>
      <c r="Q24">
        <v>3.8999999999999998E-3</v>
      </c>
      <c r="R24">
        <v>-0.30459999999999998</v>
      </c>
      <c r="S24">
        <v>4.2607999999999997</v>
      </c>
      <c r="T24">
        <v>1.5978000000000001</v>
      </c>
      <c r="U24">
        <v>4.5499999999999999E-2</v>
      </c>
      <c r="V24">
        <v>0.62739999999999996</v>
      </c>
      <c r="W24">
        <v>0.14480000000000001</v>
      </c>
      <c r="X24">
        <v>1.5699999999999999E-2</v>
      </c>
      <c r="Y24">
        <v>0.14149999999999999</v>
      </c>
      <c r="Z24">
        <v>-13.3079</v>
      </c>
      <c r="AA24">
        <v>997.40719999999999</v>
      </c>
      <c r="AB24" t="s">
        <v>70</v>
      </c>
      <c r="AC24" t="s">
        <v>70</v>
      </c>
      <c r="AD24" t="s">
        <v>70</v>
      </c>
      <c r="AE24" t="s">
        <v>96</v>
      </c>
      <c r="AF24">
        <v>3.2275999999999998</v>
      </c>
      <c r="AG24">
        <v>1.0999999999999999E-2</v>
      </c>
      <c r="AH24">
        <v>3.3999999999999998E-3</v>
      </c>
      <c r="AI24">
        <v>0.6532</v>
      </c>
      <c r="AJ24">
        <v>59.637300000000003</v>
      </c>
      <c r="AK24">
        <v>0.1012</v>
      </c>
      <c r="AL24">
        <v>3.3500000000000002E-2</v>
      </c>
      <c r="AM24">
        <v>9.8486999999999991</v>
      </c>
      <c r="AN24">
        <v>1.3624000000000001</v>
      </c>
      <c r="AO24">
        <v>9.0264000000000006</v>
      </c>
      <c r="AP24">
        <v>12.297499999999999</v>
      </c>
      <c r="AQ24">
        <v>9.1210000000000004</v>
      </c>
      <c r="AR24">
        <v>3.3452999999999999</v>
      </c>
      <c r="AS24">
        <v>-8.1187000000000005</v>
      </c>
      <c r="AT24">
        <v>-2.0908000000000002</v>
      </c>
      <c r="AU24">
        <v>-2.2258</v>
      </c>
      <c r="AV24">
        <v>-3.8681999999999999</v>
      </c>
      <c r="AW24">
        <v>11.459099999999999</v>
      </c>
      <c r="AX24">
        <v>-8.3088999999999995</v>
      </c>
      <c r="AY24">
        <v>-2.7679</v>
      </c>
      <c r="AZ24">
        <v>-2.5482</v>
      </c>
      <c r="BA24">
        <v>0.01</v>
      </c>
      <c r="BB24">
        <v>0.01</v>
      </c>
      <c r="BC24">
        <v>0.01</v>
      </c>
      <c r="BD24">
        <v>216</v>
      </c>
      <c r="BE24">
        <v>145</v>
      </c>
      <c r="BF24">
        <v>319</v>
      </c>
      <c r="BG24">
        <v>155</v>
      </c>
      <c r="BH24">
        <v>155</v>
      </c>
      <c r="BI24">
        <v>1091</v>
      </c>
      <c r="BJ24">
        <v>1702</v>
      </c>
      <c r="BM24">
        <v>0</v>
      </c>
      <c r="BP24" t="s">
        <v>362</v>
      </c>
      <c r="BR24">
        <v>6511</v>
      </c>
    </row>
    <row r="25" spans="1:70">
      <c r="A25" t="s">
        <v>200</v>
      </c>
      <c r="B25">
        <v>2731</v>
      </c>
      <c r="C25">
        <v>4933</v>
      </c>
      <c r="D25" s="9">
        <v>42470.972222222219</v>
      </c>
      <c r="E25" t="s">
        <v>188</v>
      </c>
      <c r="I25" t="s">
        <v>95</v>
      </c>
      <c r="J25">
        <v>0.8</v>
      </c>
      <c r="K25">
        <v>1</v>
      </c>
      <c r="L25">
        <v>160</v>
      </c>
      <c r="M25">
        <v>6</v>
      </c>
      <c r="N25">
        <v>5242</v>
      </c>
      <c r="O25">
        <v>3.6724999999999999</v>
      </c>
      <c r="P25">
        <v>3.3099999999999997E-2</v>
      </c>
      <c r="Q25">
        <v>8.9999999999999993E-3</v>
      </c>
      <c r="R25">
        <v>4.3567</v>
      </c>
      <c r="S25">
        <v>3.0392999999999999</v>
      </c>
      <c r="T25">
        <v>1.2825</v>
      </c>
      <c r="U25">
        <v>4.3900000000000002E-2</v>
      </c>
      <c r="V25">
        <v>0.78190000000000004</v>
      </c>
      <c r="W25">
        <v>0.23219999999999999</v>
      </c>
      <c r="X25">
        <v>1.9599999999999999E-2</v>
      </c>
      <c r="Y25">
        <v>0.22689999999999999</v>
      </c>
      <c r="Z25">
        <v>2.9542999999999999</v>
      </c>
      <c r="AA25">
        <v>951.76369999999997</v>
      </c>
      <c r="AB25" t="s">
        <v>70</v>
      </c>
      <c r="AC25" t="s">
        <v>70</v>
      </c>
      <c r="AD25" t="s">
        <v>70</v>
      </c>
      <c r="AE25" t="s">
        <v>96</v>
      </c>
      <c r="AF25">
        <v>3.6118000000000001</v>
      </c>
      <c r="AG25">
        <v>2.9000000000000001E-2</v>
      </c>
      <c r="AH25">
        <v>8.0000000000000002E-3</v>
      </c>
      <c r="AI25">
        <v>1.6127</v>
      </c>
      <c r="AJ25">
        <v>55.619399999999999</v>
      </c>
      <c r="AK25">
        <v>0.2233</v>
      </c>
      <c r="AL25">
        <v>3.5999999999999997E-2</v>
      </c>
      <c r="AM25">
        <v>4.4432999999999998</v>
      </c>
      <c r="AN25">
        <v>1.2677</v>
      </c>
      <c r="AO25">
        <v>4.0080999999999998</v>
      </c>
      <c r="AP25">
        <v>5.0810000000000004</v>
      </c>
      <c r="AQ25">
        <v>4.5218999999999996</v>
      </c>
      <c r="AR25">
        <v>-2.3313999999999999</v>
      </c>
      <c r="AS25">
        <v>-3.1345999999999998</v>
      </c>
      <c r="AT25">
        <v>0.89680000000000004</v>
      </c>
      <c r="AU25">
        <v>0.59</v>
      </c>
      <c r="AV25">
        <v>0.97770000000000001</v>
      </c>
      <c r="AW25">
        <v>4.9509999999999996</v>
      </c>
      <c r="AX25">
        <v>-3.6406000000000001</v>
      </c>
      <c r="AY25">
        <v>2.6804000000000001</v>
      </c>
      <c r="AZ25">
        <v>-9.5500000000000002E-2</v>
      </c>
      <c r="BA25">
        <v>0.01</v>
      </c>
      <c r="BB25">
        <v>0.01</v>
      </c>
      <c r="BC25">
        <v>0.01</v>
      </c>
      <c r="BD25">
        <v>204</v>
      </c>
      <c r="BE25">
        <v>182</v>
      </c>
      <c r="BF25">
        <v>319</v>
      </c>
      <c r="BG25">
        <v>133</v>
      </c>
      <c r="BH25">
        <v>107</v>
      </c>
      <c r="BI25">
        <v>1121</v>
      </c>
      <c r="BJ25">
        <v>1702</v>
      </c>
      <c r="BK25" t="s">
        <v>71</v>
      </c>
      <c r="BM25">
        <v>0</v>
      </c>
      <c r="BP25" t="s">
        <v>202</v>
      </c>
      <c r="BR25">
        <v>6511</v>
      </c>
    </row>
    <row r="26" spans="1:70">
      <c r="A26" t="s">
        <v>187</v>
      </c>
      <c r="B26">
        <v>2727</v>
      </c>
      <c r="C26">
        <v>4929</v>
      </c>
      <c r="D26" s="9">
        <v>42470.972222222219</v>
      </c>
      <c r="E26" t="s">
        <v>188</v>
      </c>
      <c r="I26" t="s">
        <v>95</v>
      </c>
      <c r="J26">
        <v>0.8</v>
      </c>
      <c r="K26">
        <v>1</v>
      </c>
      <c r="L26">
        <v>160</v>
      </c>
      <c r="M26">
        <v>6</v>
      </c>
      <c r="N26">
        <v>5242</v>
      </c>
      <c r="O26">
        <v>3.2553000000000001</v>
      </c>
      <c r="P26">
        <v>2.7799999999999998E-2</v>
      </c>
      <c r="Q26">
        <v>8.5000000000000006E-3</v>
      </c>
      <c r="R26">
        <v>0.61439999999999995</v>
      </c>
      <c r="S26">
        <v>4.0587999999999997</v>
      </c>
      <c r="T26">
        <v>2.0371999999999999</v>
      </c>
      <c r="U26">
        <v>4.4900000000000002E-2</v>
      </c>
      <c r="V26">
        <v>0.53539999999999999</v>
      </c>
      <c r="W26">
        <v>0.1045</v>
      </c>
      <c r="X26">
        <v>1.9900000000000001E-2</v>
      </c>
      <c r="Y26">
        <v>0.15840000000000001</v>
      </c>
      <c r="Z26">
        <v>-0.73550000000000004</v>
      </c>
      <c r="AA26">
        <v>1021.8687</v>
      </c>
      <c r="AB26" t="s">
        <v>70</v>
      </c>
      <c r="AC26" t="s">
        <v>70</v>
      </c>
      <c r="AD26" t="s">
        <v>70</v>
      </c>
      <c r="AE26" t="s">
        <v>96</v>
      </c>
      <c r="AF26">
        <v>3.1962999999999999</v>
      </c>
      <c r="AG26">
        <v>2.4400000000000002E-2</v>
      </c>
      <c r="AH26">
        <v>7.6E-3</v>
      </c>
      <c r="AI26">
        <v>1.5470999999999999</v>
      </c>
      <c r="AJ26">
        <v>63.428400000000003</v>
      </c>
      <c r="AK26">
        <v>0.24199999999999999</v>
      </c>
      <c r="AL26">
        <v>3.15E-2</v>
      </c>
      <c r="AM26">
        <v>4.1005000000000003</v>
      </c>
      <c r="AN26">
        <v>1.2869999999999999</v>
      </c>
      <c r="AO26">
        <v>3.6995</v>
      </c>
      <c r="AP26">
        <v>4.7610999999999999</v>
      </c>
      <c r="AQ26">
        <v>4.1181999999999999</v>
      </c>
      <c r="AR26">
        <v>-1.9053</v>
      </c>
      <c r="AS26">
        <v>-3.1705000000000001</v>
      </c>
      <c r="AT26">
        <v>-6.1899999999999997E-2</v>
      </c>
      <c r="AU26">
        <v>1.6069</v>
      </c>
      <c r="AV26">
        <v>-1.0507</v>
      </c>
      <c r="AW26">
        <v>4.3569000000000004</v>
      </c>
      <c r="AX26">
        <v>-3.2448999999999999</v>
      </c>
      <c r="AY26">
        <v>1.9176</v>
      </c>
      <c r="AZ26">
        <v>1.6593</v>
      </c>
      <c r="BA26">
        <v>0.01</v>
      </c>
      <c r="BB26">
        <v>0.01</v>
      </c>
      <c r="BC26">
        <v>0.01</v>
      </c>
      <c r="BD26">
        <v>217</v>
      </c>
      <c r="BE26">
        <v>133</v>
      </c>
      <c r="BF26">
        <v>319</v>
      </c>
      <c r="BG26">
        <v>202</v>
      </c>
      <c r="BH26">
        <v>133</v>
      </c>
      <c r="BI26">
        <v>1091</v>
      </c>
      <c r="BJ26">
        <v>1702</v>
      </c>
      <c r="BK26" t="s">
        <v>71</v>
      </c>
      <c r="BM26">
        <v>0</v>
      </c>
      <c r="BP26" t="s">
        <v>190</v>
      </c>
      <c r="BR26">
        <v>6511</v>
      </c>
    </row>
    <row r="27" spans="1:70" s="129" customFormat="1">
      <c r="A27" s="129" t="s">
        <v>200</v>
      </c>
      <c r="B27" s="129">
        <v>2731</v>
      </c>
      <c r="C27" s="129">
        <v>4933</v>
      </c>
      <c r="D27" s="130">
        <v>42470.972222222219</v>
      </c>
      <c r="E27" s="129" t="s">
        <v>188</v>
      </c>
      <c r="I27" s="129" t="s">
        <v>95</v>
      </c>
      <c r="J27" s="129">
        <v>0.8</v>
      </c>
      <c r="K27" s="129">
        <v>1</v>
      </c>
      <c r="L27" s="129">
        <v>140</v>
      </c>
      <c r="M27" s="129">
        <v>6</v>
      </c>
      <c r="N27" s="129">
        <v>4587</v>
      </c>
      <c r="O27" s="129">
        <v>3.6724999999999999</v>
      </c>
      <c r="P27" s="129">
        <v>4.1200000000000001E-2</v>
      </c>
      <c r="Q27" s="129">
        <v>1.12E-2</v>
      </c>
      <c r="R27" s="129">
        <v>3.9483000000000001</v>
      </c>
      <c r="S27" s="129">
        <v>3.5434999999999999</v>
      </c>
      <c r="T27" s="129">
        <v>1.4722</v>
      </c>
      <c r="U27" s="129">
        <v>4.7100000000000003E-2</v>
      </c>
      <c r="V27" s="129">
        <v>0.71050000000000002</v>
      </c>
      <c r="W27" s="129">
        <v>0.21079999999999999</v>
      </c>
      <c r="X27" s="129">
        <v>2.2100000000000002E-2</v>
      </c>
      <c r="Y27" s="129">
        <v>0.23880000000000001</v>
      </c>
      <c r="Z27" s="129">
        <v>2.9542999999999999</v>
      </c>
      <c r="AA27" s="129">
        <v>917.59939999999995</v>
      </c>
      <c r="AB27" s="129" t="s">
        <v>70</v>
      </c>
      <c r="AC27" s="129" t="s">
        <v>70</v>
      </c>
      <c r="AD27" s="129" t="s">
        <v>70</v>
      </c>
      <c r="AE27" s="129" t="s">
        <v>96</v>
      </c>
      <c r="AF27" s="129">
        <v>3.6118000000000001</v>
      </c>
      <c r="AG27" s="129">
        <v>3.6400000000000002E-2</v>
      </c>
      <c r="AH27" s="129">
        <v>1.01E-2</v>
      </c>
      <c r="AI27" s="129">
        <v>2.0015000000000001</v>
      </c>
      <c r="AJ27" s="129">
        <v>55.018900000000002</v>
      </c>
      <c r="AK27" s="129">
        <v>0.27710000000000001</v>
      </c>
      <c r="AL27" s="129">
        <v>3.6400000000000002E-2</v>
      </c>
      <c r="AM27" s="129">
        <v>3.5727000000000002</v>
      </c>
      <c r="AN27" s="129">
        <v>1.2437</v>
      </c>
      <c r="AO27" s="129">
        <v>3.2665999999999999</v>
      </c>
      <c r="AP27" s="129">
        <v>4.0625999999999998</v>
      </c>
      <c r="AQ27" s="129">
        <v>3.6177000000000001</v>
      </c>
      <c r="AR27" s="129">
        <v>-1.8968</v>
      </c>
      <c r="AS27" s="129">
        <v>-2.5522999999999998</v>
      </c>
      <c r="AT27" s="129">
        <v>0.74770000000000003</v>
      </c>
      <c r="AU27" s="129">
        <v>0.41039999999999999</v>
      </c>
      <c r="AV27" s="129">
        <v>0.85250000000000004</v>
      </c>
      <c r="AW27" s="129">
        <v>3.9508999999999999</v>
      </c>
      <c r="AX27" s="129">
        <v>-2.9226000000000001</v>
      </c>
      <c r="AY27" s="129">
        <v>2.1265000000000001</v>
      </c>
      <c r="AZ27" s="129">
        <v>-0.15529999999999999</v>
      </c>
      <c r="BA27" s="129">
        <v>0.01</v>
      </c>
      <c r="BB27" s="129">
        <v>0.01</v>
      </c>
      <c r="BC27" s="129">
        <v>0.01</v>
      </c>
      <c r="BD27" s="129">
        <v>204</v>
      </c>
      <c r="BE27" s="129">
        <v>182</v>
      </c>
      <c r="BF27" s="129">
        <v>319</v>
      </c>
      <c r="BG27" s="129">
        <v>133</v>
      </c>
      <c r="BH27" s="129">
        <v>107</v>
      </c>
      <c r="BI27" s="129">
        <v>1121</v>
      </c>
      <c r="BJ27" s="129">
        <v>1702</v>
      </c>
      <c r="BK27" s="129" t="s">
        <v>71</v>
      </c>
      <c r="BM27" s="129">
        <v>0</v>
      </c>
      <c r="BP27" s="129" t="s">
        <v>202</v>
      </c>
      <c r="BR27" s="129">
        <v>6511</v>
      </c>
    </row>
    <row r="28" spans="1:70">
      <c r="A28" t="s">
        <v>200</v>
      </c>
      <c r="B28">
        <v>2731</v>
      </c>
      <c r="C28">
        <v>4933</v>
      </c>
      <c r="D28" s="9">
        <v>42470.972222222219</v>
      </c>
      <c r="E28" t="s">
        <v>188</v>
      </c>
      <c r="I28" t="s">
        <v>95</v>
      </c>
      <c r="J28">
        <v>0.8</v>
      </c>
      <c r="K28">
        <v>1</v>
      </c>
      <c r="L28">
        <v>140</v>
      </c>
      <c r="M28">
        <v>6</v>
      </c>
      <c r="N28">
        <v>4587</v>
      </c>
      <c r="O28">
        <v>3.6724999999999999</v>
      </c>
      <c r="P28">
        <v>4.1200000000000001E-2</v>
      </c>
      <c r="Q28">
        <v>1.12E-2</v>
      </c>
      <c r="R28">
        <v>3.9483000000000001</v>
      </c>
      <c r="S28">
        <v>3.5434999999999999</v>
      </c>
      <c r="T28">
        <v>1.4722</v>
      </c>
      <c r="U28">
        <v>4.7100000000000003E-2</v>
      </c>
      <c r="V28">
        <v>0.71050000000000002</v>
      </c>
      <c r="W28">
        <v>0.21079999999999999</v>
      </c>
      <c r="X28">
        <v>2.2100000000000002E-2</v>
      </c>
      <c r="Y28">
        <v>0.23880000000000001</v>
      </c>
      <c r="Z28">
        <v>2.9542999999999999</v>
      </c>
      <c r="AA28">
        <v>917.59939999999995</v>
      </c>
      <c r="AB28" t="s">
        <v>70</v>
      </c>
      <c r="AC28" t="s">
        <v>70</v>
      </c>
      <c r="AD28" t="s">
        <v>70</v>
      </c>
      <c r="AE28" t="s">
        <v>96</v>
      </c>
      <c r="AF28">
        <v>3.6118000000000001</v>
      </c>
      <c r="AG28">
        <v>3.6400000000000002E-2</v>
      </c>
      <c r="AH28">
        <v>1.01E-2</v>
      </c>
      <c r="AI28">
        <v>2.0015000000000001</v>
      </c>
      <c r="AJ28">
        <v>55.018900000000002</v>
      </c>
      <c r="AK28">
        <v>0.27710000000000001</v>
      </c>
      <c r="AL28">
        <v>3.6400000000000002E-2</v>
      </c>
      <c r="AM28">
        <v>3.5727000000000002</v>
      </c>
      <c r="AN28">
        <v>1.2437</v>
      </c>
      <c r="AO28">
        <v>3.2665999999999999</v>
      </c>
      <c r="AP28">
        <v>4.0625999999999998</v>
      </c>
      <c r="AQ28">
        <v>3.6177000000000001</v>
      </c>
      <c r="AR28">
        <v>-1.8968</v>
      </c>
      <c r="AS28">
        <v>-2.5522999999999998</v>
      </c>
      <c r="AT28">
        <v>0.74770000000000003</v>
      </c>
      <c r="AU28">
        <v>0.41039999999999999</v>
      </c>
      <c r="AV28">
        <v>0.85250000000000004</v>
      </c>
      <c r="AW28">
        <v>3.9508999999999999</v>
      </c>
      <c r="AX28">
        <v>-2.9226000000000001</v>
      </c>
      <c r="AY28">
        <v>2.1265000000000001</v>
      </c>
      <c r="AZ28">
        <v>-0.15529999999999999</v>
      </c>
      <c r="BA28">
        <v>0.01</v>
      </c>
      <c r="BB28">
        <v>0.01</v>
      </c>
      <c r="BC28">
        <v>0.01</v>
      </c>
      <c r="BD28">
        <v>204</v>
      </c>
      <c r="BE28">
        <v>182</v>
      </c>
      <c r="BF28">
        <v>319</v>
      </c>
      <c r="BG28">
        <v>133</v>
      </c>
      <c r="BH28">
        <v>107</v>
      </c>
      <c r="BI28">
        <v>1121</v>
      </c>
      <c r="BJ28">
        <v>1702</v>
      </c>
      <c r="BK28" t="s">
        <v>71</v>
      </c>
      <c r="BL28" t="s">
        <v>71</v>
      </c>
      <c r="BM28">
        <v>0</v>
      </c>
      <c r="BP28" t="s">
        <v>202</v>
      </c>
      <c r="BR28">
        <v>6511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3"/>
  <sheetViews>
    <sheetView topLeftCell="A121" workbookViewId="0">
      <selection activeCell="A158" sqref="A158:XFD158"/>
    </sheetView>
  </sheetViews>
  <sheetFormatPr defaultRowHeight="14.25"/>
  <cols>
    <col min="1" max="1" width="40" customWidth="1"/>
    <col min="15" max="23" width="9.125" style="2"/>
  </cols>
  <sheetData>
    <row r="1" spans="1:7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</row>
    <row r="2" spans="1:70" s="99" customFormat="1">
      <c r="A2" s="307" t="s">
        <v>171</v>
      </c>
      <c r="B2" s="307">
        <v>2722</v>
      </c>
      <c r="C2" s="307">
        <v>4922</v>
      </c>
      <c r="D2" s="308">
        <v>42470.640972222223</v>
      </c>
      <c r="E2" s="307" t="s">
        <v>172</v>
      </c>
      <c r="F2" s="307"/>
      <c r="G2" s="307"/>
      <c r="H2" s="307"/>
      <c r="I2" s="307" t="s">
        <v>95</v>
      </c>
      <c r="J2" s="307">
        <v>0.8</v>
      </c>
      <c r="K2" s="307">
        <v>1</v>
      </c>
      <c r="L2" s="307">
        <v>140</v>
      </c>
      <c r="M2" s="307">
        <v>6</v>
      </c>
      <c r="N2" s="307">
        <v>4587</v>
      </c>
      <c r="O2" s="307">
        <v>2.3932000000000002</v>
      </c>
      <c r="P2" s="307">
        <v>5.6599999999999998E-2</v>
      </c>
      <c r="Q2" s="307">
        <v>2.3599999999999999E-2</v>
      </c>
      <c r="R2" s="307">
        <v>4.5964</v>
      </c>
      <c r="S2" s="307">
        <v>3.7033999999999998</v>
      </c>
      <c r="T2" s="307">
        <v>2.1406000000000001</v>
      </c>
      <c r="U2" s="307">
        <v>4.8000000000000001E-2</v>
      </c>
      <c r="V2" s="307">
        <v>0.47139999999999999</v>
      </c>
      <c r="W2" s="307">
        <v>0.14549999999999999</v>
      </c>
      <c r="X2" s="307">
        <v>1.8599999999999998E-2</v>
      </c>
      <c r="Y2" s="307">
        <v>0.1444</v>
      </c>
      <c r="Z2" s="307" t="s">
        <v>70</v>
      </c>
      <c r="AA2" s="307" t="s">
        <v>70</v>
      </c>
      <c r="AB2" s="307" t="s">
        <v>70</v>
      </c>
      <c r="AC2" s="307" t="s">
        <v>70</v>
      </c>
      <c r="AD2" s="307" t="s">
        <v>70</v>
      </c>
      <c r="AE2" s="307" t="s">
        <v>96</v>
      </c>
      <c r="AF2" s="307">
        <v>2.3515999999999999</v>
      </c>
      <c r="AG2" s="307">
        <v>5.0900000000000001E-2</v>
      </c>
      <c r="AH2" s="307">
        <v>2.1600000000000001E-2</v>
      </c>
      <c r="AI2" s="307">
        <v>2.919</v>
      </c>
      <c r="AJ2" s="307">
        <v>57.373699999999999</v>
      </c>
      <c r="AK2" s="307">
        <v>0.62060000000000004</v>
      </c>
      <c r="AL2" s="307">
        <v>3.49E-2</v>
      </c>
      <c r="AM2" s="307">
        <v>1.5764</v>
      </c>
      <c r="AN2" s="307">
        <v>1.2750999999999999</v>
      </c>
      <c r="AO2" s="307">
        <v>1.4758</v>
      </c>
      <c r="AP2" s="307">
        <v>1.8817999999999999</v>
      </c>
      <c r="AQ2" s="307">
        <v>1.5468999999999999</v>
      </c>
      <c r="AR2" s="307">
        <v>-0.8528</v>
      </c>
      <c r="AS2" s="307">
        <v>1.1414</v>
      </c>
      <c r="AT2" s="307">
        <v>0.3846</v>
      </c>
      <c r="AU2" s="307">
        <v>0.54169999999999996</v>
      </c>
      <c r="AV2" s="307">
        <v>-0.1988</v>
      </c>
      <c r="AW2" s="307">
        <v>1.7910999999999999</v>
      </c>
      <c r="AX2" s="307">
        <v>-1.1814</v>
      </c>
      <c r="AY2" s="307">
        <v>-0.96689999999999998</v>
      </c>
      <c r="AZ2" s="307">
        <v>0.25</v>
      </c>
      <c r="BA2" s="307">
        <v>0.01</v>
      </c>
      <c r="BB2" s="307">
        <v>0.01</v>
      </c>
      <c r="BC2" s="307">
        <v>0.01</v>
      </c>
      <c r="BD2" s="307">
        <v>192</v>
      </c>
      <c r="BE2" s="307">
        <v>182</v>
      </c>
      <c r="BF2" s="307">
        <v>299</v>
      </c>
      <c r="BG2" s="307">
        <v>326</v>
      </c>
      <c r="BH2" s="307">
        <v>104</v>
      </c>
      <c r="BI2" s="307">
        <v>1125</v>
      </c>
      <c r="BJ2" s="307">
        <v>1702</v>
      </c>
      <c r="BK2" s="307" t="s">
        <v>71</v>
      </c>
      <c r="BL2" s="307" t="s">
        <v>71</v>
      </c>
      <c r="BM2" s="307">
        <v>0</v>
      </c>
      <c r="BN2" s="307"/>
      <c r="BO2" s="307"/>
      <c r="BP2" s="307" t="s">
        <v>696</v>
      </c>
      <c r="BQ2" s="307" t="s">
        <v>697</v>
      </c>
      <c r="BR2" s="307">
        <v>6511</v>
      </c>
    </row>
    <row r="3" spans="1:70" s="95" customFormat="1">
      <c r="A3" s="5" t="s">
        <v>175</v>
      </c>
      <c r="B3" s="5">
        <v>2723</v>
      </c>
      <c r="C3" s="5">
        <v>4923</v>
      </c>
      <c r="D3" s="306">
        <v>42470.640972222223</v>
      </c>
      <c r="E3" s="5" t="s">
        <v>172</v>
      </c>
      <c r="F3" s="5"/>
      <c r="G3" s="5"/>
      <c r="H3" s="5"/>
      <c r="I3" s="5" t="s">
        <v>95</v>
      </c>
      <c r="J3" s="5">
        <v>0.8</v>
      </c>
      <c r="K3" s="5">
        <v>1</v>
      </c>
      <c r="L3" s="5">
        <v>140</v>
      </c>
      <c r="M3" s="5">
        <v>6</v>
      </c>
      <c r="N3" s="5">
        <v>4587</v>
      </c>
      <c r="O3" s="5">
        <v>2.7324000000000002</v>
      </c>
      <c r="P3" s="5">
        <v>6.4199999999999993E-2</v>
      </c>
      <c r="Q3" s="5">
        <v>2.35E-2</v>
      </c>
      <c r="R3" s="5">
        <v>4.9406999999999996</v>
      </c>
      <c r="S3" s="5">
        <v>3.2648000000000001</v>
      </c>
      <c r="T3" s="5">
        <v>2.0686</v>
      </c>
      <c r="U3" s="5">
        <v>4.36E-2</v>
      </c>
      <c r="V3" s="5">
        <v>0.48299999999999998</v>
      </c>
      <c r="W3" s="5">
        <v>0.18229999999999999</v>
      </c>
      <c r="X3" s="5">
        <v>1.7600000000000001E-2</v>
      </c>
      <c r="Y3" s="5">
        <v>0.184</v>
      </c>
      <c r="Z3" s="5" t="s">
        <v>70</v>
      </c>
      <c r="AA3" s="5" t="s">
        <v>70</v>
      </c>
      <c r="AB3" s="5" t="s">
        <v>70</v>
      </c>
      <c r="AC3" s="5" t="s">
        <v>70</v>
      </c>
      <c r="AD3" s="5" t="s">
        <v>70</v>
      </c>
      <c r="AE3" s="5" t="s">
        <v>96</v>
      </c>
      <c r="AF3" s="5">
        <v>2.6873999999999998</v>
      </c>
      <c r="AG3" s="5">
        <v>5.7799999999999997E-2</v>
      </c>
      <c r="AH3" s="5">
        <v>2.1499999999999998E-2</v>
      </c>
      <c r="AI3" s="5">
        <v>3.8424</v>
      </c>
      <c r="AJ3" s="5">
        <v>66.427099999999996</v>
      </c>
      <c r="AK3" s="5">
        <v>0.71489999999999998</v>
      </c>
      <c r="AL3" s="5">
        <v>3.0099999999999998E-2</v>
      </c>
      <c r="AM3" s="5">
        <v>1.3687</v>
      </c>
      <c r="AN3" s="5">
        <v>1.2458</v>
      </c>
      <c r="AO3" s="5">
        <v>1.2414000000000001</v>
      </c>
      <c r="AP3" s="5">
        <v>1.5465</v>
      </c>
      <c r="AQ3" s="5">
        <v>1.4581999999999999</v>
      </c>
      <c r="AR3" s="5">
        <v>1.1055999999999999</v>
      </c>
      <c r="AS3" s="5">
        <v>-0.5494</v>
      </c>
      <c r="AT3" s="5">
        <v>0.13</v>
      </c>
      <c r="AU3" s="5">
        <v>0.62560000000000004</v>
      </c>
      <c r="AV3" s="5">
        <v>1.0297000000000001</v>
      </c>
      <c r="AW3" s="5">
        <v>-0.96950000000000003</v>
      </c>
      <c r="AX3" s="5">
        <v>0.3029</v>
      </c>
      <c r="AY3" s="5">
        <v>0.876</v>
      </c>
      <c r="AZ3" s="5">
        <v>1.1257999999999999</v>
      </c>
      <c r="BA3" s="5">
        <v>0.01</v>
      </c>
      <c r="BB3" s="5">
        <v>0.01</v>
      </c>
      <c r="BC3" s="5">
        <v>0.01</v>
      </c>
      <c r="BD3" s="5">
        <v>195</v>
      </c>
      <c r="BE3" s="5">
        <v>192</v>
      </c>
      <c r="BF3" s="5">
        <v>299</v>
      </c>
      <c r="BG3" s="5">
        <v>202</v>
      </c>
      <c r="BH3" s="5">
        <v>287</v>
      </c>
      <c r="BI3" s="5">
        <v>1132</v>
      </c>
      <c r="BJ3" s="5">
        <v>1702</v>
      </c>
      <c r="BK3" s="5" t="s">
        <v>71</v>
      </c>
      <c r="BL3" s="5" t="s">
        <v>71</v>
      </c>
      <c r="BM3" s="5">
        <v>0</v>
      </c>
      <c r="BN3" s="5"/>
      <c r="BO3" s="5"/>
      <c r="BP3" s="5" t="s">
        <v>698</v>
      </c>
      <c r="BQ3" s="5" t="s">
        <v>697</v>
      </c>
      <c r="BR3" s="5">
        <v>6511</v>
      </c>
    </row>
    <row r="4" spans="1:70" s="95" customFormat="1">
      <c r="A4" s="5" t="s">
        <v>178</v>
      </c>
      <c r="B4" s="5">
        <v>2724</v>
      </c>
      <c r="C4" s="5">
        <v>4926</v>
      </c>
      <c r="D4" s="306">
        <v>42470.640972222223</v>
      </c>
      <c r="E4" s="5" t="s">
        <v>172</v>
      </c>
      <c r="F4" s="5"/>
      <c r="G4" s="5"/>
      <c r="H4" s="5"/>
      <c r="I4" s="5" t="s">
        <v>95</v>
      </c>
      <c r="J4" s="5">
        <v>0.8</v>
      </c>
      <c r="K4" s="5">
        <v>1</v>
      </c>
      <c r="L4" s="5">
        <v>140</v>
      </c>
      <c r="M4" s="5">
        <v>6</v>
      </c>
      <c r="N4" s="5">
        <v>4587</v>
      </c>
      <c r="O4" s="5">
        <v>2.5169999999999999</v>
      </c>
      <c r="P4" s="5">
        <v>4.99E-2</v>
      </c>
      <c r="Q4" s="5">
        <v>1.9800000000000002E-2</v>
      </c>
      <c r="R4" s="5">
        <v>3.9729000000000001</v>
      </c>
      <c r="S4" s="5">
        <v>3.6555</v>
      </c>
      <c r="T4" s="5">
        <v>1.8865000000000001</v>
      </c>
      <c r="U4" s="5">
        <v>5.16E-2</v>
      </c>
      <c r="V4" s="5">
        <v>0.53090000000000004</v>
      </c>
      <c r="W4" s="5">
        <v>0.15459999999999999</v>
      </c>
      <c r="X4" s="5">
        <v>1.8499999999999999E-2</v>
      </c>
      <c r="Y4" s="5">
        <v>0.15629999999999999</v>
      </c>
      <c r="Z4" s="5" t="s">
        <v>70</v>
      </c>
      <c r="AA4" s="5" t="s">
        <v>70</v>
      </c>
      <c r="AB4" s="5" t="s">
        <v>70</v>
      </c>
      <c r="AC4" s="5" t="s">
        <v>70</v>
      </c>
      <c r="AD4" s="5" t="s">
        <v>70</v>
      </c>
      <c r="AE4" s="5" t="s">
        <v>96</v>
      </c>
      <c r="AF4" s="5">
        <v>2.4765999999999999</v>
      </c>
      <c r="AG4" s="5">
        <v>4.58E-2</v>
      </c>
      <c r="AH4" s="5">
        <v>1.8499999999999999E-2</v>
      </c>
      <c r="AI4" s="5">
        <v>2.4546000000000001</v>
      </c>
      <c r="AJ4" s="5">
        <v>53.578200000000002</v>
      </c>
      <c r="AK4" s="5">
        <v>0.49559999999999998</v>
      </c>
      <c r="AL4" s="5">
        <v>3.73E-2</v>
      </c>
      <c r="AM4" s="5">
        <v>1.9805999999999999</v>
      </c>
      <c r="AN4" s="5">
        <v>1.4633</v>
      </c>
      <c r="AO4" s="5">
        <v>1.63</v>
      </c>
      <c r="AP4" s="5">
        <v>2.3852000000000002</v>
      </c>
      <c r="AQ4" s="5">
        <v>2.2738999999999998</v>
      </c>
      <c r="AR4" s="5">
        <v>1.4109</v>
      </c>
      <c r="AS4" s="5">
        <v>0.81179999999999997</v>
      </c>
      <c r="AT4" s="5">
        <v>-8.6099999999999996E-2</v>
      </c>
      <c r="AU4" s="5">
        <v>0.91010000000000002</v>
      </c>
      <c r="AV4" s="5">
        <v>-1.4012</v>
      </c>
      <c r="AW4" s="5">
        <v>1.7022999999999999</v>
      </c>
      <c r="AX4" s="5">
        <v>-0.73760000000000003</v>
      </c>
      <c r="AY4" s="5">
        <v>1.4504999999999999</v>
      </c>
      <c r="AZ4" s="5">
        <v>1.5882000000000001</v>
      </c>
      <c r="BA4" s="5">
        <v>0.01</v>
      </c>
      <c r="BB4" s="5">
        <v>0.01</v>
      </c>
      <c r="BC4" s="5">
        <v>0.01</v>
      </c>
      <c r="BD4" s="5">
        <v>194</v>
      </c>
      <c r="BE4" s="5">
        <v>198</v>
      </c>
      <c r="BF4" s="5">
        <v>299</v>
      </c>
      <c r="BG4" s="5">
        <v>185</v>
      </c>
      <c r="BH4" s="5">
        <v>201</v>
      </c>
      <c r="BI4" s="5">
        <v>1153</v>
      </c>
      <c r="BJ4" s="5">
        <v>1702</v>
      </c>
      <c r="BK4" s="5" t="s">
        <v>71</v>
      </c>
      <c r="BL4" s="5" t="s">
        <v>71</v>
      </c>
      <c r="BM4" s="5">
        <v>0</v>
      </c>
      <c r="BN4" s="5"/>
      <c r="BO4" s="5"/>
      <c r="BP4" s="5" t="s">
        <v>703</v>
      </c>
      <c r="BQ4" s="5" t="s">
        <v>697</v>
      </c>
      <c r="BR4" s="5">
        <v>6511</v>
      </c>
    </row>
    <row r="5" spans="1:70" s="95" customFormat="1">
      <c r="A5" s="5" t="s">
        <v>181</v>
      </c>
      <c r="B5" s="5">
        <v>2725</v>
      </c>
      <c r="C5" s="5">
        <v>4927</v>
      </c>
      <c r="D5" s="306">
        <v>42470.640972222223</v>
      </c>
      <c r="E5" s="5" t="s">
        <v>172</v>
      </c>
      <c r="F5" s="5"/>
      <c r="G5" s="5"/>
      <c r="H5" s="5"/>
      <c r="I5" s="5" t="s">
        <v>95</v>
      </c>
      <c r="J5" s="5">
        <v>0.8</v>
      </c>
      <c r="K5" s="5">
        <v>1</v>
      </c>
      <c r="L5" s="5">
        <v>140</v>
      </c>
      <c r="M5" s="5">
        <v>6</v>
      </c>
      <c r="N5" s="5">
        <v>4587</v>
      </c>
      <c r="O5" s="5">
        <v>2.4108999999999998</v>
      </c>
      <c r="P5" s="5">
        <v>7.2800000000000004E-2</v>
      </c>
      <c r="Q5" s="5">
        <v>3.0200000000000001E-2</v>
      </c>
      <c r="R5" s="5">
        <v>19.494399999999999</v>
      </c>
      <c r="S5" s="5">
        <v>2.7749000000000001</v>
      </c>
      <c r="T5" s="5">
        <v>1.6874</v>
      </c>
      <c r="U5" s="5">
        <v>4.6300000000000001E-2</v>
      </c>
      <c r="V5" s="5">
        <v>0.60150000000000003</v>
      </c>
      <c r="W5" s="5">
        <v>0.28139999999999998</v>
      </c>
      <c r="X5" s="5">
        <v>1.61E-2</v>
      </c>
      <c r="Y5" s="5">
        <v>0.28310000000000002</v>
      </c>
      <c r="Z5" s="5" t="s">
        <v>70</v>
      </c>
      <c r="AA5" s="5" t="s">
        <v>70</v>
      </c>
      <c r="AB5" s="5" t="s">
        <v>70</v>
      </c>
      <c r="AC5" s="5" t="s">
        <v>70</v>
      </c>
      <c r="AD5" s="5" t="s">
        <v>70</v>
      </c>
      <c r="AE5" s="5" t="s">
        <v>96</v>
      </c>
      <c r="AF5" s="5">
        <v>2.3700999999999999</v>
      </c>
      <c r="AG5" s="5">
        <v>6.7100000000000007E-2</v>
      </c>
      <c r="AH5" s="5">
        <v>2.8299999999999999E-2</v>
      </c>
      <c r="AI5" s="5">
        <v>3.7273999999999998</v>
      </c>
      <c r="AJ5" s="5">
        <v>55.588700000000003</v>
      </c>
      <c r="AK5" s="5">
        <v>0.7863</v>
      </c>
      <c r="AL5" s="5">
        <v>3.5999999999999997E-2</v>
      </c>
      <c r="AM5" s="5">
        <v>1.2358</v>
      </c>
      <c r="AN5" s="5">
        <v>1.4753000000000001</v>
      </c>
      <c r="AO5" s="5">
        <v>1.0787</v>
      </c>
      <c r="AP5" s="5">
        <v>1.5912999999999999</v>
      </c>
      <c r="AQ5" s="5">
        <v>1.2733000000000001</v>
      </c>
      <c r="AR5" s="5">
        <v>-1.0705</v>
      </c>
      <c r="AS5" s="5">
        <v>-5.5399999999999998E-2</v>
      </c>
      <c r="AT5" s="5">
        <v>0.1207</v>
      </c>
      <c r="AU5" s="5">
        <v>0.16500000000000001</v>
      </c>
      <c r="AV5" s="5">
        <v>0.22600000000000001</v>
      </c>
      <c r="AW5" s="5">
        <v>1.5665</v>
      </c>
      <c r="AX5" s="5">
        <v>-8.4599999999999995E-2</v>
      </c>
      <c r="AY5" s="5">
        <v>1.2586999999999999</v>
      </c>
      <c r="AZ5" s="5">
        <v>-0.17269999999999999</v>
      </c>
      <c r="BA5" s="5">
        <v>0.01</v>
      </c>
      <c r="BB5" s="5">
        <v>0.01</v>
      </c>
      <c r="BC5" s="5">
        <v>0.01</v>
      </c>
      <c r="BD5" s="5">
        <v>167</v>
      </c>
      <c r="BE5" s="5">
        <v>211</v>
      </c>
      <c r="BF5" s="5">
        <v>299</v>
      </c>
      <c r="BG5" s="5">
        <v>178</v>
      </c>
      <c r="BH5" s="5">
        <v>167</v>
      </c>
      <c r="BI5" s="5">
        <v>1134</v>
      </c>
      <c r="BJ5" s="5">
        <v>1702</v>
      </c>
      <c r="BK5" s="5" t="s">
        <v>71</v>
      </c>
      <c r="BL5" s="5" t="s">
        <v>71</v>
      </c>
      <c r="BM5" s="5">
        <v>0</v>
      </c>
      <c r="BN5" s="5"/>
      <c r="BO5" s="5"/>
      <c r="BP5" s="5" t="s">
        <v>704</v>
      </c>
      <c r="BQ5" s="5" t="s">
        <v>697</v>
      </c>
      <c r="BR5" s="5">
        <v>6511</v>
      </c>
    </row>
    <row r="6" spans="1:70" s="95" customFormat="1">
      <c r="A6" s="5" t="s">
        <v>184</v>
      </c>
      <c r="B6" s="5">
        <v>2726</v>
      </c>
      <c r="C6" s="5">
        <v>4962</v>
      </c>
      <c r="D6" s="306">
        <v>42470.640972222223</v>
      </c>
      <c r="E6" s="5" t="s">
        <v>172</v>
      </c>
      <c r="F6" s="5"/>
      <c r="G6" s="5"/>
      <c r="H6" s="5"/>
      <c r="I6" s="5" t="s">
        <v>95</v>
      </c>
      <c r="J6" s="5">
        <v>0.8</v>
      </c>
      <c r="K6" s="5">
        <v>1</v>
      </c>
      <c r="L6" s="5">
        <v>140</v>
      </c>
      <c r="M6" s="5">
        <v>6</v>
      </c>
      <c r="N6" s="5">
        <v>4587</v>
      </c>
      <c r="O6" s="5">
        <v>2.4535999999999998</v>
      </c>
      <c r="P6" s="5">
        <v>4.2799999999999998E-2</v>
      </c>
      <c r="Q6" s="5">
        <v>1.7399999999999999E-2</v>
      </c>
      <c r="R6" s="5">
        <v>4.2793999999999999</v>
      </c>
      <c r="S6" s="5">
        <v>3.4049</v>
      </c>
      <c r="T6" s="5">
        <v>1.7930999999999999</v>
      </c>
      <c r="U6" s="5">
        <v>4.9099999999999998E-2</v>
      </c>
      <c r="V6" s="5">
        <v>0.55720000000000003</v>
      </c>
      <c r="W6" s="5">
        <v>0.1361</v>
      </c>
      <c r="X6" s="5">
        <v>1.5699999999999999E-2</v>
      </c>
      <c r="Y6" s="5">
        <v>0.13189999999999999</v>
      </c>
      <c r="Z6" s="5" t="s">
        <v>70</v>
      </c>
      <c r="AA6" s="5" t="s">
        <v>70</v>
      </c>
      <c r="AB6" s="5" t="s">
        <v>70</v>
      </c>
      <c r="AC6" s="5" t="s">
        <v>70</v>
      </c>
      <c r="AD6" s="5" t="s">
        <v>70</v>
      </c>
      <c r="AE6" s="5" t="s">
        <v>96</v>
      </c>
      <c r="AF6" s="5">
        <v>2.4140999999999999</v>
      </c>
      <c r="AG6" s="5">
        <v>3.8899999999999997E-2</v>
      </c>
      <c r="AH6" s="5">
        <v>1.61E-2</v>
      </c>
      <c r="AI6" s="5">
        <v>2.0840999999999998</v>
      </c>
      <c r="AJ6" s="5">
        <v>53.585999999999999</v>
      </c>
      <c r="AK6" s="5">
        <v>0.43159999999999998</v>
      </c>
      <c r="AL6" s="5">
        <v>3.73E-2</v>
      </c>
      <c r="AM6" s="5">
        <v>2.2793999999999999</v>
      </c>
      <c r="AN6" s="5">
        <v>1.3028999999999999</v>
      </c>
      <c r="AO6" s="5">
        <v>2.0642</v>
      </c>
      <c r="AP6" s="5">
        <v>2.6894</v>
      </c>
      <c r="AQ6" s="5">
        <v>2.3066</v>
      </c>
      <c r="AR6" s="5">
        <v>-0.82530000000000003</v>
      </c>
      <c r="AS6" s="5">
        <v>-1.8537999999999999</v>
      </c>
      <c r="AT6" s="5">
        <v>-0.37809999999999999</v>
      </c>
      <c r="AU6" s="5">
        <v>-0.15840000000000001</v>
      </c>
      <c r="AV6" s="5">
        <v>-0.46860000000000002</v>
      </c>
      <c r="AW6" s="5">
        <v>2.6435</v>
      </c>
      <c r="AX6" s="5">
        <v>-2.1097999999999999</v>
      </c>
      <c r="AY6" s="5">
        <v>0.93130000000000002</v>
      </c>
      <c r="AZ6" s="5">
        <v>3.8699999999999998E-2</v>
      </c>
      <c r="BA6" s="5">
        <v>0.01</v>
      </c>
      <c r="BB6" s="5">
        <v>0.01</v>
      </c>
      <c r="BC6" s="5">
        <v>0.01</v>
      </c>
      <c r="BD6" s="5">
        <v>216</v>
      </c>
      <c r="BE6" s="5">
        <v>165</v>
      </c>
      <c r="BF6" s="5">
        <v>299</v>
      </c>
      <c r="BG6" s="5">
        <v>155</v>
      </c>
      <c r="BH6" s="5">
        <v>154</v>
      </c>
      <c r="BI6" s="5">
        <v>1140</v>
      </c>
      <c r="BJ6" s="5">
        <v>1702</v>
      </c>
      <c r="BK6" s="5"/>
      <c r="BL6" s="5" t="s">
        <v>71</v>
      </c>
      <c r="BM6" s="5">
        <v>0</v>
      </c>
      <c r="BN6" s="5"/>
      <c r="BO6" s="5"/>
      <c r="BP6" s="5" t="s">
        <v>708</v>
      </c>
      <c r="BQ6" s="5" t="s">
        <v>697</v>
      </c>
      <c r="BR6" s="5">
        <v>6511</v>
      </c>
    </row>
    <row r="7" spans="1:70" s="95" customFormat="1">
      <c r="A7" s="5" t="s">
        <v>187</v>
      </c>
      <c r="B7" s="5">
        <v>2727</v>
      </c>
      <c r="C7" s="5">
        <v>4929</v>
      </c>
      <c r="D7" s="306">
        <v>42470.972222222219</v>
      </c>
      <c r="E7" s="5" t="s">
        <v>188</v>
      </c>
      <c r="F7" s="5"/>
      <c r="G7" s="5"/>
      <c r="H7" s="5"/>
      <c r="I7" s="5" t="s">
        <v>95</v>
      </c>
      <c r="J7" s="5">
        <v>0.8</v>
      </c>
      <c r="K7" s="5">
        <v>1</v>
      </c>
      <c r="L7" s="5">
        <v>140</v>
      </c>
      <c r="M7" s="5">
        <v>6</v>
      </c>
      <c r="N7" s="5">
        <v>4587</v>
      </c>
      <c r="O7" s="5">
        <v>2.4820000000000002</v>
      </c>
      <c r="P7" s="5">
        <v>0.09</v>
      </c>
      <c r="Q7" s="5">
        <v>3.6299999999999999E-2</v>
      </c>
      <c r="R7" s="5">
        <v>8.6623999999999999</v>
      </c>
      <c r="S7" s="5">
        <v>3.2069999999999999</v>
      </c>
      <c r="T7" s="5">
        <v>2.1909999999999998</v>
      </c>
      <c r="U7" s="5">
        <v>4.9799999999999997E-2</v>
      </c>
      <c r="V7" s="5">
        <v>0.45519999999999999</v>
      </c>
      <c r="W7" s="5">
        <v>0.12989999999999999</v>
      </c>
      <c r="X7" s="5">
        <v>1.78E-2</v>
      </c>
      <c r="Y7" s="5">
        <v>0.127</v>
      </c>
      <c r="Z7" s="5" t="s">
        <v>70</v>
      </c>
      <c r="AA7" s="5" t="s">
        <v>70</v>
      </c>
      <c r="AB7" s="5" t="s">
        <v>70</v>
      </c>
      <c r="AC7" s="5" t="s">
        <v>70</v>
      </c>
      <c r="AD7" s="5" t="s">
        <v>70</v>
      </c>
      <c r="AE7" s="5" t="s">
        <v>96</v>
      </c>
      <c r="AF7" s="5">
        <v>2.4407999999999999</v>
      </c>
      <c r="AG7" s="5">
        <v>8.3900000000000002E-2</v>
      </c>
      <c r="AH7" s="5">
        <v>3.44E-2</v>
      </c>
      <c r="AI7" s="5">
        <v>4.4412000000000003</v>
      </c>
      <c r="AJ7" s="5">
        <v>52.926400000000001</v>
      </c>
      <c r="AK7" s="5">
        <v>0.90980000000000005</v>
      </c>
      <c r="AL7" s="5">
        <v>3.78E-2</v>
      </c>
      <c r="AM7" s="5">
        <v>1.0613999999999999</v>
      </c>
      <c r="AN7" s="5">
        <v>1.3349</v>
      </c>
      <c r="AO7" s="5">
        <v>0.97699999999999998</v>
      </c>
      <c r="AP7" s="5">
        <v>1.3042</v>
      </c>
      <c r="AQ7" s="5">
        <v>1.0808</v>
      </c>
      <c r="AR7" s="5">
        <v>0.49249999999999999</v>
      </c>
      <c r="AS7" s="5">
        <v>0.84289999999999998</v>
      </c>
      <c r="AT7" s="5">
        <v>-3.9800000000000002E-2</v>
      </c>
      <c r="AU7" s="5">
        <v>7.3899999999999993E-2</v>
      </c>
      <c r="AV7" s="5">
        <v>1.83E-2</v>
      </c>
      <c r="AW7" s="5">
        <v>1.302</v>
      </c>
      <c r="AX7" s="5">
        <v>-0.93140000000000001</v>
      </c>
      <c r="AY7" s="5">
        <v>0.54630000000000001</v>
      </c>
      <c r="AZ7" s="5">
        <v>4.5199999999999997E-2</v>
      </c>
      <c r="BA7" s="5">
        <v>0.01</v>
      </c>
      <c r="BB7" s="5">
        <v>0.01</v>
      </c>
      <c r="BC7" s="5">
        <v>0.01</v>
      </c>
      <c r="BD7" s="5">
        <v>217</v>
      </c>
      <c r="BE7" s="5">
        <v>164</v>
      </c>
      <c r="BF7" s="5">
        <v>299</v>
      </c>
      <c r="BG7" s="5">
        <v>202</v>
      </c>
      <c r="BH7" s="5">
        <v>132</v>
      </c>
      <c r="BI7" s="5">
        <v>1155</v>
      </c>
      <c r="BJ7" s="5">
        <v>1702</v>
      </c>
      <c r="BK7" s="5" t="s">
        <v>71</v>
      </c>
      <c r="BL7" s="5" t="s">
        <v>71</v>
      </c>
      <c r="BM7" s="5">
        <v>0</v>
      </c>
      <c r="BN7" s="5"/>
      <c r="BO7" s="5"/>
      <c r="BP7" s="5" t="s">
        <v>709</v>
      </c>
      <c r="BQ7" s="5" t="s">
        <v>697</v>
      </c>
      <c r="BR7" s="5">
        <v>6511</v>
      </c>
    </row>
    <row r="8" spans="1:70" s="95" customFormat="1">
      <c r="A8" s="5" t="s">
        <v>191</v>
      </c>
      <c r="B8" s="5">
        <v>2728</v>
      </c>
      <c r="C8" s="5">
        <v>4930</v>
      </c>
      <c r="D8" s="306">
        <v>42470.972222222219</v>
      </c>
      <c r="E8" s="5" t="s">
        <v>188</v>
      </c>
      <c r="F8" s="5"/>
      <c r="G8" s="5"/>
      <c r="H8" s="5"/>
      <c r="I8" s="5" t="s">
        <v>95</v>
      </c>
      <c r="J8" s="5">
        <v>0.8</v>
      </c>
      <c r="K8" s="5">
        <v>1</v>
      </c>
      <c r="L8" s="5">
        <v>140</v>
      </c>
      <c r="M8" s="5">
        <v>6</v>
      </c>
      <c r="N8" s="5">
        <v>4587</v>
      </c>
      <c r="O8" s="5">
        <v>2.3401999999999998</v>
      </c>
      <c r="P8" s="5">
        <v>4.82E-2</v>
      </c>
      <c r="Q8" s="5">
        <v>2.06E-2</v>
      </c>
      <c r="R8" s="5">
        <v>6.1961000000000004</v>
      </c>
      <c r="S8" s="5">
        <v>3.3765999999999998</v>
      </c>
      <c r="T8" s="5">
        <v>1.9214</v>
      </c>
      <c r="U8" s="5">
        <v>4.6399999999999997E-2</v>
      </c>
      <c r="V8" s="5">
        <v>0.54300000000000004</v>
      </c>
      <c r="W8" s="5">
        <v>0.1908</v>
      </c>
      <c r="X8" s="5">
        <v>1.8200000000000001E-2</v>
      </c>
      <c r="Y8" s="5">
        <v>0.21809999999999999</v>
      </c>
      <c r="Z8" s="5" t="s">
        <v>70</v>
      </c>
      <c r="AA8" s="5" t="s">
        <v>70</v>
      </c>
      <c r="AB8" s="5" t="s">
        <v>70</v>
      </c>
      <c r="AC8" s="5" t="s">
        <v>70</v>
      </c>
      <c r="AD8" s="5" t="s">
        <v>70</v>
      </c>
      <c r="AE8" s="5" t="s">
        <v>96</v>
      </c>
      <c r="AF8" s="5">
        <v>2.3008000000000002</v>
      </c>
      <c r="AG8" s="5">
        <v>4.3799999999999999E-2</v>
      </c>
      <c r="AH8" s="5">
        <v>1.9E-2</v>
      </c>
      <c r="AI8" s="5">
        <v>2.6715</v>
      </c>
      <c r="AJ8" s="5">
        <v>60.989100000000001</v>
      </c>
      <c r="AK8" s="5">
        <v>0.5806</v>
      </c>
      <c r="AL8" s="5">
        <v>3.2800000000000003E-2</v>
      </c>
      <c r="AM8" s="5">
        <v>1.6897</v>
      </c>
      <c r="AN8" s="5">
        <v>1.2036</v>
      </c>
      <c r="AO8" s="5">
        <v>1.5811999999999999</v>
      </c>
      <c r="AP8" s="5">
        <v>1.9032</v>
      </c>
      <c r="AQ8" s="5">
        <v>1.7222</v>
      </c>
      <c r="AR8" s="5">
        <v>0.77559999999999996</v>
      </c>
      <c r="AS8" s="5">
        <v>-1.3553999999999999</v>
      </c>
      <c r="AT8" s="5">
        <v>0.2477</v>
      </c>
      <c r="AU8" s="5">
        <v>1.163</v>
      </c>
      <c r="AV8" s="5">
        <v>0.4</v>
      </c>
      <c r="AW8" s="5">
        <v>-1.4523999999999999</v>
      </c>
      <c r="AX8" s="5">
        <v>-1.07</v>
      </c>
      <c r="AY8" s="5">
        <v>-0.80969999999999998</v>
      </c>
      <c r="AZ8" s="5">
        <v>-1.0795999999999999</v>
      </c>
      <c r="BA8" s="5">
        <v>0.01</v>
      </c>
      <c r="BB8" s="5">
        <v>0.01</v>
      </c>
      <c r="BC8" s="5">
        <v>0.01</v>
      </c>
      <c r="BD8" s="5">
        <v>194</v>
      </c>
      <c r="BE8" s="5">
        <v>180</v>
      </c>
      <c r="BF8" s="5">
        <v>299</v>
      </c>
      <c r="BG8" s="5">
        <v>127</v>
      </c>
      <c r="BH8" s="5">
        <v>222</v>
      </c>
      <c r="BI8" s="5">
        <v>1163</v>
      </c>
      <c r="BJ8" s="5">
        <v>1702</v>
      </c>
      <c r="BK8" s="5" t="s">
        <v>71</v>
      </c>
      <c r="BL8" s="5" t="s">
        <v>71</v>
      </c>
      <c r="BM8" s="5">
        <v>0</v>
      </c>
      <c r="BN8" s="5"/>
      <c r="BO8" s="5"/>
      <c r="BP8" s="5" t="s">
        <v>710</v>
      </c>
      <c r="BQ8" s="5" t="s">
        <v>697</v>
      </c>
      <c r="BR8" s="5">
        <v>6511</v>
      </c>
    </row>
    <row r="9" spans="1:70" s="95" customFormat="1">
      <c r="A9" s="5" t="s">
        <v>194</v>
      </c>
      <c r="B9" s="5">
        <v>2729</v>
      </c>
      <c r="C9" s="5">
        <v>4931</v>
      </c>
      <c r="D9" s="306">
        <v>42470.972222222219</v>
      </c>
      <c r="E9" s="5" t="s">
        <v>188</v>
      </c>
      <c r="F9" s="5"/>
      <c r="G9" s="5"/>
      <c r="H9" s="5"/>
      <c r="I9" s="5" t="s">
        <v>95</v>
      </c>
      <c r="J9" s="5">
        <v>0.8</v>
      </c>
      <c r="K9" s="5">
        <v>1</v>
      </c>
      <c r="L9" s="5">
        <v>140</v>
      </c>
      <c r="M9" s="5">
        <v>6</v>
      </c>
      <c r="N9" s="5">
        <v>4587</v>
      </c>
      <c r="O9" s="5">
        <v>2.6288999999999998</v>
      </c>
      <c r="P9" s="5">
        <v>6.4199999999999993E-2</v>
      </c>
      <c r="Q9" s="5">
        <v>2.4400000000000002E-2</v>
      </c>
      <c r="R9" s="5">
        <v>11.982200000000001</v>
      </c>
      <c r="S9" s="5">
        <v>2.9005000000000001</v>
      </c>
      <c r="T9" s="5">
        <v>1.9278999999999999</v>
      </c>
      <c r="U9" s="5">
        <v>4.0099999999999997E-2</v>
      </c>
      <c r="V9" s="5">
        <v>0.51659999999999995</v>
      </c>
      <c r="W9" s="5">
        <v>0.17699999999999999</v>
      </c>
      <c r="X9" s="5">
        <v>1.4800000000000001E-2</v>
      </c>
      <c r="Y9" s="5">
        <v>0.1719</v>
      </c>
      <c r="Z9" s="5" t="s">
        <v>70</v>
      </c>
      <c r="AA9" s="5" t="s">
        <v>70</v>
      </c>
      <c r="AB9" s="5" t="s">
        <v>70</v>
      </c>
      <c r="AC9" s="5" t="s">
        <v>70</v>
      </c>
      <c r="AD9" s="5" t="s">
        <v>70</v>
      </c>
      <c r="AE9" s="5" t="s">
        <v>96</v>
      </c>
      <c r="AF9" s="5">
        <v>2.5861000000000001</v>
      </c>
      <c r="AG9" s="5">
        <v>5.8400000000000001E-2</v>
      </c>
      <c r="AH9" s="5">
        <v>2.2599999999999999E-2</v>
      </c>
      <c r="AI9" s="5">
        <v>3.8344999999999998</v>
      </c>
      <c r="AJ9" s="5">
        <v>65.714500000000001</v>
      </c>
      <c r="AK9" s="5">
        <v>0.74139999999999995</v>
      </c>
      <c r="AL9" s="5">
        <v>3.04E-2</v>
      </c>
      <c r="AM9" s="5">
        <v>1.3184</v>
      </c>
      <c r="AN9" s="5">
        <v>1.5951</v>
      </c>
      <c r="AO9" s="5">
        <v>1.1067</v>
      </c>
      <c r="AP9" s="5">
        <v>1.7654000000000001</v>
      </c>
      <c r="AQ9" s="5">
        <v>1.3706</v>
      </c>
      <c r="AR9" s="5">
        <v>-0.19220000000000001</v>
      </c>
      <c r="AS9" s="5">
        <v>-1.0882000000000001</v>
      </c>
      <c r="AT9" s="5">
        <v>-6.0600000000000001E-2</v>
      </c>
      <c r="AU9" s="5">
        <v>0.1484</v>
      </c>
      <c r="AV9" s="5">
        <v>-0.1239</v>
      </c>
      <c r="AW9" s="5">
        <v>1.7546999999999999</v>
      </c>
      <c r="AX9" s="5">
        <v>-1.3448</v>
      </c>
      <c r="AY9" s="5">
        <v>0.2303</v>
      </c>
      <c r="AZ9" s="5">
        <v>0.13</v>
      </c>
      <c r="BA9" s="5">
        <v>0.01</v>
      </c>
      <c r="BB9" s="5">
        <v>0.01</v>
      </c>
      <c r="BC9" s="5">
        <v>0.01</v>
      </c>
      <c r="BD9" s="5">
        <v>228</v>
      </c>
      <c r="BE9" s="5">
        <v>167</v>
      </c>
      <c r="BF9" s="5">
        <v>299</v>
      </c>
      <c r="BG9" s="5">
        <v>104</v>
      </c>
      <c r="BH9" s="5">
        <v>129</v>
      </c>
      <c r="BI9" s="5">
        <v>1153</v>
      </c>
      <c r="BJ9" s="5">
        <v>1702</v>
      </c>
      <c r="BK9" s="5" t="s">
        <v>71</v>
      </c>
      <c r="BL9" s="5" t="s">
        <v>71</v>
      </c>
      <c r="BM9" s="5">
        <v>0</v>
      </c>
      <c r="BN9" s="5"/>
      <c r="BO9" s="5"/>
      <c r="BP9" s="5" t="s">
        <v>711</v>
      </c>
      <c r="BQ9" s="5" t="s">
        <v>697</v>
      </c>
      <c r="BR9" s="5">
        <v>6511</v>
      </c>
    </row>
    <row r="10" spans="1:70" s="95" customFormat="1">
      <c r="D10" s="98"/>
    </row>
    <row r="11" spans="1:70" s="95" customFormat="1">
      <c r="D11" s="98"/>
    </row>
    <row r="12" spans="1:70" s="95" customFormat="1">
      <c r="D12" s="98"/>
    </row>
    <row r="13" spans="1:70" s="95" customFormat="1">
      <c r="O13" s="103"/>
      <c r="P13" s="103"/>
      <c r="Q13" s="103"/>
      <c r="R13" s="103"/>
      <c r="S13" s="103"/>
      <c r="T13" s="103"/>
      <c r="U13" s="103"/>
      <c r="V13" s="103"/>
      <c r="W13" s="103"/>
    </row>
    <row r="14" spans="1:70" s="95" customFormat="1">
      <c r="D14" s="98"/>
    </row>
    <row r="15" spans="1:70" s="95" customFormat="1">
      <c r="D15" s="98"/>
    </row>
    <row r="16" spans="1:70" s="95" customFormat="1">
      <c r="D16" s="98"/>
    </row>
    <row r="17" spans="1:70" s="99" customFormat="1">
      <c r="A17" s="307" t="s">
        <v>197</v>
      </c>
      <c r="B17" s="307">
        <v>2730</v>
      </c>
      <c r="C17" s="307">
        <v>4932</v>
      </c>
      <c r="D17" s="308">
        <v>42470.972222222219</v>
      </c>
      <c r="E17" s="307" t="s">
        <v>188</v>
      </c>
      <c r="F17" s="307"/>
      <c r="G17" s="307"/>
      <c r="H17" s="307"/>
      <c r="I17" s="307" t="s">
        <v>95</v>
      </c>
      <c r="J17" s="307">
        <v>0.8</v>
      </c>
      <c r="K17" s="307">
        <v>1</v>
      </c>
      <c r="L17" s="307">
        <v>140</v>
      </c>
      <c r="M17" s="307">
        <v>6</v>
      </c>
      <c r="N17" s="307">
        <v>4587</v>
      </c>
      <c r="O17" s="307">
        <v>2.6916000000000002</v>
      </c>
      <c r="P17" s="307">
        <v>0.14680000000000001</v>
      </c>
      <c r="Q17" s="307">
        <v>5.4600000000000003E-2</v>
      </c>
      <c r="R17" s="307">
        <v>17.462</v>
      </c>
      <c r="S17" s="307">
        <v>2.8028</v>
      </c>
      <c r="T17" s="307">
        <v>2.2639999999999998</v>
      </c>
      <c r="U17" s="307">
        <v>5.9200000000000003E-2</v>
      </c>
      <c r="V17" s="307">
        <v>0.4471</v>
      </c>
      <c r="W17" s="307">
        <v>0.14199999999999999</v>
      </c>
      <c r="X17" s="307">
        <v>2.1700000000000001E-2</v>
      </c>
      <c r="Y17" s="307">
        <v>0.1404</v>
      </c>
      <c r="Z17" s="307" t="s">
        <v>70</v>
      </c>
      <c r="AA17" s="307" t="s">
        <v>70</v>
      </c>
      <c r="AB17" s="307" t="s">
        <v>70</v>
      </c>
      <c r="AC17" s="307" t="s">
        <v>70</v>
      </c>
      <c r="AD17" s="307" t="s">
        <v>70</v>
      </c>
      <c r="AE17" s="307" t="s">
        <v>96</v>
      </c>
      <c r="AF17" s="307">
        <v>2.6461999999999999</v>
      </c>
      <c r="AG17" s="307">
        <v>0.1406</v>
      </c>
      <c r="AH17" s="307">
        <v>5.3100000000000001E-2</v>
      </c>
      <c r="AI17" s="307">
        <v>6.5566000000000004</v>
      </c>
      <c r="AJ17" s="307">
        <v>46.625799999999998</v>
      </c>
      <c r="AK17" s="307">
        <v>1.2388999999999999</v>
      </c>
      <c r="AL17" s="307">
        <v>4.2900000000000001E-2</v>
      </c>
      <c r="AM17" s="307">
        <v>0.76429999999999998</v>
      </c>
      <c r="AN17" s="307">
        <v>1.3197000000000001</v>
      </c>
      <c r="AO17" s="307">
        <v>0.71789999999999998</v>
      </c>
      <c r="AP17" s="307">
        <v>0.94730000000000003</v>
      </c>
      <c r="AQ17" s="307">
        <v>0.79859999999999998</v>
      </c>
      <c r="AR17" s="307">
        <v>0.4632</v>
      </c>
      <c r="AS17" s="307">
        <v>-0.54790000000000005</v>
      </c>
      <c r="AT17" s="307">
        <v>-2.3400000000000001E-2</v>
      </c>
      <c r="AU17" s="307">
        <v>-0.13159999999999999</v>
      </c>
      <c r="AV17" s="307">
        <v>-0.1507</v>
      </c>
      <c r="AW17" s="307">
        <v>0.92600000000000005</v>
      </c>
      <c r="AX17" s="307">
        <v>-0.59989999999999999</v>
      </c>
      <c r="AY17" s="307">
        <v>-0.50009999999999999</v>
      </c>
      <c r="AZ17" s="307">
        <v>-0.1666</v>
      </c>
      <c r="BA17" s="307">
        <v>0.01</v>
      </c>
      <c r="BB17" s="307">
        <v>0.01</v>
      </c>
      <c r="BC17" s="307">
        <v>0.01</v>
      </c>
      <c r="BD17" s="307">
        <v>235</v>
      </c>
      <c r="BE17" s="307">
        <v>166</v>
      </c>
      <c r="BF17" s="307">
        <v>299</v>
      </c>
      <c r="BG17" s="307">
        <v>168</v>
      </c>
      <c r="BH17" s="307">
        <v>148</v>
      </c>
      <c r="BI17" s="307">
        <v>1159</v>
      </c>
      <c r="BJ17" s="307">
        <v>1702</v>
      </c>
      <c r="BK17" s="307" t="s">
        <v>71</v>
      </c>
      <c r="BL17" s="307" t="s">
        <v>71</v>
      </c>
      <c r="BM17" s="307">
        <v>0</v>
      </c>
      <c r="BN17" s="307"/>
      <c r="BO17" s="307"/>
      <c r="BP17" s="307" t="s">
        <v>712</v>
      </c>
      <c r="BQ17" s="307" t="s">
        <v>697</v>
      </c>
      <c r="BR17" s="307">
        <v>6511</v>
      </c>
    </row>
    <row r="18" spans="1:70" s="129" customFormat="1">
      <c r="A18" s="5" t="s">
        <v>200</v>
      </c>
      <c r="B18" s="5">
        <v>2731</v>
      </c>
      <c r="C18" s="5">
        <v>4933</v>
      </c>
      <c r="D18" s="306">
        <v>42470.972222222219</v>
      </c>
      <c r="E18" s="5" t="s">
        <v>188</v>
      </c>
      <c r="F18" s="5"/>
      <c r="G18" s="5"/>
      <c r="H18" s="5"/>
      <c r="I18" s="5" t="s">
        <v>95</v>
      </c>
      <c r="J18" s="5">
        <v>0.8</v>
      </c>
      <c r="K18" s="5">
        <v>1</v>
      </c>
      <c r="L18" s="5">
        <v>140</v>
      </c>
      <c r="M18" s="5">
        <v>6</v>
      </c>
      <c r="N18" s="5">
        <v>4587</v>
      </c>
      <c r="O18" s="5">
        <v>2.6456</v>
      </c>
      <c r="P18" s="5">
        <v>8.5000000000000006E-2</v>
      </c>
      <c r="Q18" s="5">
        <v>3.2099999999999997E-2</v>
      </c>
      <c r="R18" s="5">
        <v>15.8752</v>
      </c>
      <c r="S18" s="5">
        <v>2.5087999999999999</v>
      </c>
      <c r="T18" s="5">
        <v>1.6064000000000001</v>
      </c>
      <c r="U18" s="5">
        <v>5.33E-2</v>
      </c>
      <c r="V18" s="5">
        <v>0.63439999999999996</v>
      </c>
      <c r="W18" s="5">
        <v>0.253</v>
      </c>
      <c r="X18" s="5">
        <v>2.12E-2</v>
      </c>
      <c r="Y18" s="5">
        <v>0.24629999999999999</v>
      </c>
      <c r="Z18" s="5" t="s">
        <v>70</v>
      </c>
      <c r="AA18" s="5" t="s">
        <v>70</v>
      </c>
      <c r="AB18" s="5" t="s">
        <v>70</v>
      </c>
      <c r="AC18" s="5" t="s">
        <v>70</v>
      </c>
      <c r="AD18" s="5" t="s">
        <v>70</v>
      </c>
      <c r="AE18" s="5" t="s">
        <v>96</v>
      </c>
      <c r="AF18" s="5">
        <v>2.6017999999999999</v>
      </c>
      <c r="AG18" s="5">
        <v>0.08</v>
      </c>
      <c r="AH18" s="5">
        <v>3.0700000000000002E-2</v>
      </c>
      <c r="AI18" s="5">
        <v>3.9399000000000002</v>
      </c>
      <c r="AJ18" s="5">
        <v>49.269199999999998</v>
      </c>
      <c r="AK18" s="5">
        <v>0.7571</v>
      </c>
      <c r="AL18" s="5">
        <v>4.0599999999999997E-2</v>
      </c>
      <c r="AM18" s="5">
        <v>1.2802</v>
      </c>
      <c r="AN18" s="5">
        <v>1.0958000000000001</v>
      </c>
      <c r="AO18" s="5">
        <v>1.2634000000000001</v>
      </c>
      <c r="AP18" s="5">
        <v>1.3844000000000001</v>
      </c>
      <c r="AQ18" s="5">
        <v>1.323</v>
      </c>
      <c r="AR18" s="5">
        <v>0.14610000000000001</v>
      </c>
      <c r="AS18" s="5">
        <v>-1.2237</v>
      </c>
      <c r="AT18" s="5">
        <v>0.27800000000000002</v>
      </c>
      <c r="AU18" s="5">
        <v>-0.4168</v>
      </c>
      <c r="AV18" s="5">
        <v>0.24490000000000001</v>
      </c>
      <c r="AW18" s="5">
        <v>1.2971999999999999</v>
      </c>
      <c r="AX18" s="5">
        <v>-1.2523</v>
      </c>
      <c r="AY18" s="5">
        <v>-0.23100000000000001</v>
      </c>
      <c r="AZ18" s="5">
        <v>-0.35880000000000001</v>
      </c>
      <c r="BA18" s="5">
        <v>0.01</v>
      </c>
      <c r="BB18" s="5">
        <v>0.01</v>
      </c>
      <c r="BC18" s="5">
        <v>0.01</v>
      </c>
      <c r="BD18" s="5">
        <v>205</v>
      </c>
      <c r="BE18" s="5">
        <v>198</v>
      </c>
      <c r="BF18" s="5">
        <v>299</v>
      </c>
      <c r="BG18" s="5">
        <v>132</v>
      </c>
      <c r="BH18" s="5">
        <v>106</v>
      </c>
      <c r="BI18" s="5">
        <v>1161</v>
      </c>
      <c r="BJ18" s="5">
        <v>1702</v>
      </c>
      <c r="BK18" s="5" t="s">
        <v>71</v>
      </c>
      <c r="BL18" s="5" t="s">
        <v>71</v>
      </c>
      <c r="BM18" s="5">
        <v>0</v>
      </c>
      <c r="BN18" s="5"/>
      <c r="BO18" s="5"/>
      <c r="BP18" s="5" t="s">
        <v>713</v>
      </c>
      <c r="BQ18" s="5" t="s">
        <v>697</v>
      </c>
      <c r="BR18" s="5">
        <v>6511</v>
      </c>
    </row>
    <row r="19" spans="1:70" s="95" customFormat="1">
      <c r="A19" s="5" t="s">
        <v>203</v>
      </c>
      <c r="B19" s="5">
        <v>2732</v>
      </c>
      <c r="C19" s="5">
        <v>4934</v>
      </c>
      <c r="D19" s="306">
        <v>42471.345833333333</v>
      </c>
      <c r="E19" s="5" t="s">
        <v>204</v>
      </c>
      <c r="F19" s="5"/>
      <c r="G19" s="5"/>
      <c r="H19" s="5"/>
      <c r="I19" s="5" t="s">
        <v>95</v>
      </c>
      <c r="J19" s="5">
        <v>0.8</v>
      </c>
      <c r="K19" s="5">
        <v>1</v>
      </c>
      <c r="L19" s="5">
        <v>140</v>
      </c>
      <c r="M19" s="5">
        <v>6</v>
      </c>
      <c r="N19" s="5">
        <v>4587</v>
      </c>
      <c r="O19" s="5">
        <v>2.6579999999999999</v>
      </c>
      <c r="P19" s="5">
        <v>6.83E-2</v>
      </c>
      <c r="Q19" s="5">
        <v>2.5700000000000001E-2</v>
      </c>
      <c r="R19" s="5">
        <v>4.7027999999999999</v>
      </c>
      <c r="S19" s="5">
        <v>3.7543000000000002</v>
      </c>
      <c r="T19" s="5">
        <v>1.8073999999999999</v>
      </c>
      <c r="U19" s="5">
        <v>5.9799999999999999E-2</v>
      </c>
      <c r="V19" s="5">
        <v>0.5585</v>
      </c>
      <c r="W19" s="5">
        <v>0.18940000000000001</v>
      </c>
      <c r="X19" s="5">
        <v>2.5000000000000001E-2</v>
      </c>
      <c r="Y19" s="5">
        <v>0.1857</v>
      </c>
      <c r="Z19" s="5" t="s">
        <v>70</v>
      </c>
      <c r="AA19" s="5" t="s">
        <v>70</v>
      </c>
      <c r="AB19" s="5" t="s">
        <v>70</v>
      </c>
      <c r="AC19" s="5" t="s">
        <v>70</v>
      </c>
      <c r="AD19" s="5" t="s">
        <v>70</v>
      </c>
      <c r="AE19" s="5" t="s">
        <v>96</v>
      </c>
      <c r="AF19" s="5">
        <v>2.6139000000000001</v>
      </c>
      <c r="AG19" s="5">
        <v>6.2899999999999998E-2</v>
      </c>
      <c r="AH19" s="5">
        <v>2.4E-2</v>
      </c>
      <c r="AI19" s="5">
        <v>3.0568</v>
      </c>
      <c r="AJ19" s="5">
        <v>48.625399999999999</v>
      </c>
      <c r="AK19" s="5">
        <v>0.5847</v>
      </c>
      <c r="AL19" s="5">
        <v>4.1099999999999998E-2</v>
      </c>
      <c r="AM19" s="5">
        <v>1.6691</v>
      </c>
      <c r="AN19" s="5">
        <v>1.2718</v>
      </c>
      <c r="AO19" s="5">
        <v>1.5334000000000001</v>
      </c>
      <c r="AP19" s="5">
        <v>1.9502999999999999</v>
      </c>
      <c r="AQ19" s="5">
        <v>1.7139</v>
      </c>
      <c r="AR19" s="5">
        <v>1.3010999999999999</v>
      </c>
      <c r="AS19" s="5">
        <v>0.8085</v>
      </c>
      <c r="AT19" s="5">
        <v>6.9500000000000006E-2</v>
      </c>
      <c r="AU19" s="5">
        <v>0.3276</v>
      </c>
      <c r="AV19" s="5">
        <v>-0.3649</v>
      </c>
      <c r="AW19" s="5">
        <v>-1.8875999999999999</v>
      </c>
      <c r="AX19" s="5">
        <v>-0.86</v>
      </c>
      <c r="AY19" s="5">
        <v>1.4206000000000001</v>
      </c>
      <c r="AZ19" s="5">
        <v>-0.4239</v>
      </c>
      <c r="BA19" s="5">
        <v>0.01</v>
      </c>
      <c r="BB19" s="5">
        <v>0.01</v>
      </c>
      <c r="BC19" s="5">
        <v>0.01</v>
      </c>
      <c r="BD19" s="5">
        <v>190</v>
      </c>
      <c r="BE19" s="5">
        <v>202</v>
      </c>
      <c r="BF19" s="5">
        <v>299</v>
      </c>
      <c r="BG19" s="5">
        <v>140</v>
      </c>
      <c r="BH19" s="5">
        <v>112</v>
      </c>
      <c r="BI19" s="5">
        <v>1175</v>
      </c>
      <c r="BJ19" s="5">
        <v>1781</v>
      </c>
      <c r="BK19" s="5" t="s">
        <v>71</v>
      </c>
      <c r="BL19" s="5" t="s">
        <v>71</v>
      </c>
      <c r="BM19" s="5">
        <v>0</v>
      </c>
      <c r="BN19" s="5"/>
      <c r="BO19" s="5"/>
      <c r="BP19" s="5" t="s">
        <v>714</v>
      </c>
      <c r="BQ19" s="5" t="s">
        <v>697</v>
      </c>
      <c r="BR19" s="5">
        <v>6511</v>
      </c>
    </row>
    <row r="20" spans="1:70" s="95" customFormat="1">
      <c r="A20" s="5" t="s">
        <v>206</v>
      </c>
      <c r="B20" s="5">
        <v>2733</v>
      </c>
      <c r="C20" s="5">
        <v>4935</v>
      </c>
      <c r="D20" s="306">
        <v>42471.345833333333</v>
      </c>
      <c r="E20" s="5" t="s">
        <v>204</v>
      </c>
      <c r="F20" s="5"/>
      <c r="G20" s="5"/>
      <c r="H20" s="5"/>
      <c r="I20" s="5" t="s">
        <v>95</v>
      </c>
      <c r="J20" s="5">
        <v>0.8</v>
      </c>
      <c r="K20" s="5">
        <v>1</v>
      </c>
      <c r="L20" s="5">
        <v>140</v>
      </c>
      <c r="M20" s="5">
        <v>6</v>
      </c>
      <c r="N20" s="5">
        <v>4587</v>
      </c>
      <c r="O20" s="5">
        <v>3.0857999999999999</v>
      </c>
      <c r="P20" s="5">
        <v>0.1221</v>
      </c>
      <c r="Q20" s="5">
        <v>3.9600000000000003E-2</v>
      </c>
      <c r="R20" s="5">
        <v>24.467199999999998</v>
      </c>
      <c r="S20" s="5">
        <v>2.7538999999999998</v>
      </c>
      <c r="T20" s="5">
        <v>2.2292000000000001</v>
      </c>
      <c r="U20" s="5">
        <v>4.3400000000000001E-2</v>
      </c>
      <c r="V20" s="5">
        <v>0.44700000000000001</v>
      </c>
      <c r="W20" s="5">
        <v>0.15040000000000001</v>
      </c>
      <c r="X20" s="5">
        <v>1.72E-2</v>
      </c>
      <c r="Y20" s="5">
        <v>0.1457</v>
      </c>
      <c r="Z20" s="5" t="s">
        <v>70</v>
      </c>
      <c r="AA20" s="5" t="s">
        <v>70</v>
      </c>
      <c r="AB20" s="5" t="s">
        <v>70</v>
      </c>
      <c r="AC20" s="5" t="s">
        <v>70</v>
      </c>
      <c r="AD20" s="5" t="s">
        <v>70</v>
      </c>
      <c r="AE20" s="5" t="s">
        <v>96</v>
      </c>
      <c r="AF20" s="5">
        <v>3.0383</v>
      </c>
      <c r="AG20" s="5">
        <v>0.1134</v>
      </c>
      <c r="AH20" s="5">
        <v>3.73E-2</v>
      </c>
      <c r="AI20" s="5">
        <v>7.1660000000000004</v>
      </c>
      <c r="AJ20" s="5">
        <v>63.182200000000002</v>
      </c>
      <c r="AK20" s="5">
        <v>1.1793</v>
      </c>
      <c r="AL20" s="5">
        <v>3.1699999999999999E-2</v>
      </c>
      <c r="AM20" s="5">
        <v>0.81630000000000003</v>
      </c>
      <c r="AN20" s="5">
        <v>1.3252999999999999</v>
      </c>
      <c r="AO20" s="5">
        <v>0.77039999999999997</v>
      </c>
      <c r="AP20" s="5">
        <v>1.0209999999999999</v>
      </c>
      <c r="AQ20" s="5">
        <v>0.80420000000000003</v>
      </c>
      <c r="AR20" s="5">
        <v>0.7</v>
      </c>
      <c r="AS20" s="5">
        <v>-0.3216</v>
      </c>
      <c r="AT20" s="5">
        <v>7.7999999999999996E-3</v>
      </c>
      <c r="AU20" s="5">
        <v>7.1999999999999995E-2</v>
      </c>
      <c r="AV20" s="5">
        <v>0.1812</v>
      </c>
      <c r="AW20" s="5">
        <v>1.0022</v>
      </c>
      <c r="AX20" s="5">
        <v>0.33110000000000001</v>
      </c>
      <c r="AY20" s="5">
        <v>0.7167</v>
      </c>
      <c r="AZ20" s="5">
        <v>-0.15340000000000001</v>
      </c>
      <c r="BA20" s="5">
        <v>0.01</v>
      </c>
      <c r="BB20" s="5">
        <v>0.01</v>
      </c>
      <c r="BC20" s="5">
        <v>0.01</v>
      </c>
      <c r="BD20" s="5">
        <v>244</v>
      </c>
      <c r="BE20" s="5">
        <v>180</v>
      </c>
      <c r="BF20" s="5">
        <v>299</v>
      </c>
      <c r="BG20" s="5">
        <v>156</v>
      </c>
      <c r="BH20" s="5">
        <v>202</v>
      </c>
      <c r="BI20" s="5">
        <v>1180</v>
      </c>
      <c r="BJ20" s="5">
        <v>1781</v>
      </c>
      <c r="BK20" s="5" t="s">
        <v>71</v>
      </c>
      <c r="BL20" s="5" t="s">
        <v>71</v>
      </c>
      <c r="BM20" s="5">
        <v>0</v>
      </c>
      <c r="BN20" s="5"/>
      <c r="BO20" s="5"/>
      <c r="BP20" s="5" t="s">
        <v>715</v>
      </c>
      <c r="BQ20" s="5" t="s">
        <v>697</v>
      </c>
      <c r="BR20" s="5">
        <v>6511</v>
      </c>
    </row>
    <row r="21" spans="1:70" s="95" customFormat="1">
      <c r="A21" s="5" t="s">
        <v>209</v>
      </c>
      <c r="B21" s="5">
        <v>2734</v>
      </c>
      <c r="C21" s="5">
        <v>4936</v>
      </c>
      <c r="D21" s="306">
        <v>42471.345833333333</v>
      </c>
      <c r="E21" s="5" t="s">
        <v>204</v>
      </c>
      <c r="F21" s="5"/>
      <c r="G21" s="5"/>
      <c r="H21" s="5"/>
      <c r="I21" s="5" t="s">
        <v>95</v>
      </c>
      <c r="J21" s="5">
        <v>0.8</v>
      </c>
      <c r="K21" s="5">
        <v>1</v>
      </c>
      <c r="L21" s="5">
        <v>140</v>
      </c>
      <c r="M21" s="5">
        <v>6</v>
      </c>
      <c r="N21" s="5">
        <v>4587</v>
      </c>
      <c r="O21" s="5">
        <v>2.5642999999999998</v>
      </c>
      <c r="P21" s="5">
        <v>0.1181</v>
      </c>
      <c r="Q21" s="5">
        <v>4.5999999999999999E-2</v>
      </c>
      <c r="R21" s="5">
        <v>17.743400000000001</v>
      </c>
      <c r="S21" s="5">
        <v>2.5754000000000001</v>
      </c>
      <c r="T21" s="5">
        <v>1.6665000000000001</v>
      </c>
      <c r="U21" s="5">
        <v>6.0400000000000002E-2</v>
      </c>
      <c r="V21" s="5">
        <v>0.61070000000000002</v>
      </c>
      <c r="W21" s="5">
        <v>0.27239999999999998</v>
      </c>
      <c r="X21" s="5">
        <v>2.2200000000000001E-2</v>
      </c>
      <c r="Y21" s="5">
        <v>0.26479999999999998</v>
      </c>
      <c r="Z21" s="5" t="s">
        <v>70</v>
      </c>
      <c r="AA21" s="5" t="s">
        <v>70</v>
      </c>
      <c r="AB21" s="5" t="s">
        <v>70</v>
      </c>
      <c r="AC21" s="5" t="s">
        <v>70</v>
      </c>
      <c r="AD21" s="5" t="s">
        <v>70</v>
      </c>
      <c r="AE21" s="5" t="s">
        <v>96</v>
      </c>
      <c r="AF21" s="5">
        <v>2.5194999999999999</v>
      </c>
      <c r="AG21" s="5">
        <v>0.113</v>
      </c>
      <c r="AH21" s="5">
        <v>4.48E-2</v>
      </c>
      <c r="AI21" s="5">
        <v>4.7922000000000002</v>
      </c>
      <c r="AJ21" s="5">
        <v>42.423099999999998</v>
      </c>
      <c r="AK21" s="5">
        <v>0.95099999999999996</v>
      </c>
      <c r="AL21" s="5">
        <v>4.7100000000000003E-2</v>
      </c>
      <c r="AM21" s="5">
        <v>1.0044</v>
      </c>
      <c r="AN21" s="5">
        <v>1.2865</v>
      </c>
      <c r="AO21" s="5">
        <v>0.90959999999999996</v>
      </c>
      <c r="AP21" s="5">
        <v>1.1701999999999999</v>
      </c>
      <c r="AQ21" s="5">
        <v>1.1269</v>
      </c>
      <c r="AR21" s="5">
        <v>0.73099999999999998</v>
      </c>
      <c r="AS21" s="5">
        <v>0.52400000000000002</v>
      </c>
      <c r="AT21" s="5">
        <v>0.13600000000000001</v>
      </c>
      <c r="AU21" s="5">
        <v>0.56799999999999995</v>
      </c>
      <c r="AV21" s="5">
        <v>-0.57220000000000004</v>
      </c>
      <c r="AW21" s="5">
        <v>-0.84819999999999995</v>
      </c>
      <c r="AX21" s="5">
        <v>-0.3881</v>
      </c>
      <c r="AY21" s="5">
        <v>0.73809999999999998</v>
      </c>
      <c r="AZ21" s="5">
        <v>-0.75800000000000001</v>
      </c>
      <c r="BA21" s="5">
        <v>0.01</v>
      </c>
      <c r="BB21" s="5">
        <v>0.01</v>
      </c>
      <c r="BC21" s="5">
        <v>0.01</v>
      </c>
      <c r="BD21" s="5">
        <v>181</v>
      </c>
      <c r="BE21" s="5">
        <v>216</v>
      </c>
      <c r="BF21" s="5">
        <v>299</v>
      </c>
      <c r="BG21" s="5">
        <v>62</v>
      </c>
      <c r="BH21" s="5">
        <v>59</v>
      </c>
      <c r="BI21" s="5">
        <v>1197</v>
      </c>
      <c r="BJ21" s="5">
        <v>1781</v>
      </c>
      <c r="BK21" s="5" t="s">
        <v>71</v>
      </c>
      <c r="BL21" s="5" t="s">
        <v>71</v>
      </c>
      <c r="BM21" s="5">
        <v>0</v>
      </c>
      <c r="BN21" s="5"/>
      <c r="BO21" s="5"/>
      <c r="BP21" s="5" t="s">
        <v>716</v>
      </c>
      <c r="BQ21" s="5" t="s">
        <v>697</v>
      </c>
      <c r="BR21" s="5">
        <v>6511</v>
      </c>
    </row>
    <row r="22" spans="1:70" s="95" customFormat="1">
      <c r="A22" s="5" t="s">
        <v>212</v>
      </c>
      <c r="B22" s="5">
        <v>2735</v>
      </c>
      <c r="C22" s="5">
        <v>4938</v>
      </c>
      <c r="D22" s="306">
        <v>42471.345833333333</v>
      </c>
      <c r="E22" s="5" t="s">
        <v>204</v>
      </c>
      <c r="F22" s="5"/>
      <c r="G22" s="5"/>
      <c r="H22" s="5"/>
      <c r="I22" s="5" t="s">
        <v>95</v>
      </c>
      <c r="J22" s="5">
        <v>0.8</v>
      </c>
      <c r="K22" s="5">
        <v>1</v>
      </c>
      <c r="L22" s="5">
        <v>140</v>
      </c>
      <c r="M22" s="5">
        <v>6</v>
      </c>
      <c r="N22" s="5">
        <v>4587</v>
      </c>
      <c r="O22" s="5">
        <v>2.6055000000000001</v>
      </c>
      <c r="P22" s="5">
        <v>6.4799999999999996E-2</v>
      </c>
      <c r="Q22" s="5">
        <v>2.4899999999999999E-2</v>
      </c>
      <c r="R22" s="5">
        <v>9.2114999999999991</v>
      </c>
      <c r="S22" s="5">
        <v>3.5876000000000001</v>
      </c>
      <c r="T22" s="5">
        <v>2.0268999999999999</v>
      </c>
      <c r="U22" s="5">
        <v>4.6600000000000003E-2</v>
      </c>
      <c r="V22" s="5">
        <v>0.49569999999999997</v>
      </c>
      <c r="W22" s="5">
        <v>0.1739</v>
      </c>
      <c r="X22" s="5">
        <v>1.9400000000000001E-2</v>
      </c>
      <c r="Y22" s="5">
        <v>0.1734</v>
      </c>
      <c r="Z22" s="5" t="s">
        <v>70</v>
      </c>
      <c r="AA22" s="5" t="s">
        <v>70</v>
      </c>
      <c r="AB22" s="5" t="s">
        <v>70</v>
      </c>
      <c r="AC22" s="5" t="s">
        <v>70</v>
      </c>
      <c r="AD22" s="5" t="s">
        <v>70</v>
      </c>
      <c r="AE22" s="5" t="s">
        <v>96</v>
      </c>
      <c r="AF22" s="5">
        <v>2.5642</v>
      </c>
      <c r="AG22" s="5">
        <v>5.8799999999999998E-2</v>
      </c>
      <c r="AH22" s="5">
        <v>2.29E-2</v>
      </c>
      <c r="AI22" s="5">
        <v>3.6654</v>
      </c>
      <c r="AJ22" s="5">
        <v>62.3078</v>
      </c>
      <c r="AK22" s="5">
        <v>0.7147</v>
      </c>
      <c r="AL22" s="5">
        <v>3.2099999999999997E-2</v>
      </c>
      <c r="AM22" s="5">
        <v>1.367</v>
      </c>
      <c r="AN22" s="5">
        <v>1.2471000000000001</v>
      </c>
      <c r="AO22" s="5">
        <v>1.2577</v>
      </c>
      <c r="AP22" s="5">
        <v>1.5685</v>
      </c>
      <c r="AQ22" s="5">
        <v>1.4155</v>
      </c>
      <c r="AR22" s="5">
        <v>0.78200000000000003</v>
      </c>
      <c r="AS22" s="5">
        <v>-0.98019999999999996</v>
      </c>
      <c r="AT22" s="5">
        <v>9.7199999999999995E-2</v>
      </c>
      <c r="AU22" s="5">
        <v>-0.1976</v>
      </c>
      <c r="AV22" s="5">
        <v>-0.30890000000000001</v>
      </c>
      <c r="AW22" s="5">
        <v>-1.5249999999999999</v>
      </c>
      <c r="AX22" s="5">
        <v>-1.0942000000000001</v>
      </c>
      <c r="AY22" s="5">
        <v>-0.84189999999999998</v>
      </c>
      <c r="AZ22" s="5">
        <v>0.31240000000000001</v>
      </c>
      <c r="BA22" s="5">
        <v>0.01</v>
      </c>
      <c r="BB22" s="5">
        <v>0.01</v>
      </c>
      <c r="BC22" s="5">
        <v>0.01</v>
      </c>
      <c r="BD22" s="5">
        <v>210</v>
      </c>
      <c r="BE22" s="5">
        <v>186</v>
      </c>
      <c r="BF22" s="5">
        <v>299</v>
      </c>
      <c r="BG22" s="5">
        <v>213</v>
      </c>
      <c r="BH22" s="5">
        <v>239</v>
      </c>
      <c r="BI22" s="5">
        <v>1192</v>
      </c>
      <c r="BJ22" s="5">
        <v>1781</v>
      </c>
      <c r="BK22" s="5" t="s">
        <v>71</v>
      </c>
      <c r="BL22" s="5" t="s">
        <v>71</v>
      </c>
      <c r="BM22" s="5">
        <v>0</v>
      </c>
      <c r="BN22" s="5"/>
      <c r="BO22" s="5"/>
      <c r="BP22" s="5" t="s">
        <v>717</v>
      </c>
      <c r="BQ22" s="5" t="s">
        <v>697</v>
      </c>
      <c r="BR22" s="5">
        <v>6511</v>
      </c>
    </row>
    <row r="23" spans="1:70" s="95" customFormat="1">
      <c r="A23" s="5" t="s">
        <v>215</v>
      </c>
      <c r="B23" s="5">
        <v>2736</v>
      </c>
      <c r="C23" s="5">
        <v>4939</v>
      </c>
      <c r="D23" s="306">
        <v>42471.345833333333</v>
      </c>
      <c r="E23" s="5" t="s">
        <v>204</v>
      </c>
      <c r="F23" s="5"/>
      <c r="G23" s="5"/>
      <c r="H23" s="5"/>
      <c r="I23" s="5" t="s">
        <v>95</v>
      </c>
      <c r="J23" s="5">
        <v>0.8</v>
      </c>
      <c r="K23" s="5">
        <v>1</v>
      </c>
      <c r="L23" s="5">
        <v>140</v>
      </c>
      <c r="M23" s="5">
        <v>6</v>
      </c>
      <c r="N23" s="5">
        <v>4587</v>
      </c>
      <c r="O23" s="5">
        <v>2.3498999999999999</v>
      </c>
      <c r="P23" s="5">
        <v>7.3200000000000001E-2</v>
      </c>
      <c r="Q23" s="5">
        <v>3.1099999999999999E-2</v>
      </c>
      <c r="R23" s="5">
        <v>9.3622999999999994</v>
      </c>
      <c r="S23" s="5">
        <v>3.3780999999999999</v>
      </c>
      <c r="T23" s="5">
        <v>2.0947</v>
      </c>
      <c r="U23" s="5">
        <v>4.99E-2</v>
      </c>
      <c r="V23" s="5">
        <v>0.4788</v>
      </c>
      <c r="W23" s="5">
        <v>0.13489999999999999</v>
      </c>
      <c r="X23" s="5">
        <v>1.9699999999999999E-2</v>
      </c>
      <c r="Y23" s="5">
        <v>0.13039999999999999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96</v>
      </c>
      <c r="AF23" s="5">
        <v>2.3102999999999998</v>
      </c>
      <c r="AG23" s="5">
        <v>6.6900000000000001E-2</v>
      </c>
      <c r="AH23" s="5">
        <v>2.9000000000000001E-2</v>
      </c>
      <c r="AI23" s="5">
        <v>3.6274999999999999</v>
      </c>
      <c r="AJ23" s="5">
        <v>54.231400000000001</v>
      </c>
      <c r="AK23" s="5">
        <v>0.78510000000000002</v>
      </c>
      <c r="AL23" s="5">
        <v>3.6900000000000002E-2</v>
      </c>
      <c r="AM23" s="5">
        <v>1.2369000000000001</v>
      </c>
      <c r="AN23" s="5">
        <v>1.258</v>
      </c>
      <c r="AO23" s="5">
        <v>1.1221000000000001</v>
      </c>
      <c r="AP23" s="5">
        <v>1.4116</v>
      </c>
      <c r="AQ23" s="5">
        <v>1.3359000000000001</v>
      </c>
      <c r="AR23" s="5">
        <v>0.63070000000000004</v>
      </c>
      <c r="AS23" s="5">
        <v>0.90510000000000002</v>
      </c>
      <c r="AT23" s="5">
        <v>0.20480000000000001</v>
      </c>
      <c r="AU23" s="5">
        <v>-0.4093</v>
      </c>
      <c r="AV23" s="5">
        <v>-2.0500000000000001E-2</v>
      </c>
      <c r="AW23" s="5">
        <v>1.3508</v>
      </c>
      <c r="AX23" s="5">
        <v>-1.0347</v>
      </c>
      <c r="AY23" s="5">
        <v>0.7893</v>
      </c>
      <c r="AZ23" s="5">
        <v>-0.30159999999999998</v>
      </c>
      <c r="BA23" s="5">
        <v>0.01</v>
      </c>
      <c r="BB23" s="5">
        <v>0.01</v>
      </c>
      <c r="BC23" s="5">
        <v>0.01</v>
      </c>
      <c r="BD23" s="5">
        <v>214</v>
      </c>
      <c r="BE23" s="5">
        <v>169</v>
      </c>
      <c r="BF23" s="5">
        <v>299</v>
      </c>
      <c r="BG23" s="5">
        <v>195</v>
      </c>
      <c r="BH23" s="5">
        <v>136</v>
      </c>
      <c r="BI23" s="5">
        <v>1170</v>
      </c>
      <c r="BJ23" s="5">
        <v>1781</v>
      </c>
      <c r="BK23" s="5" t="s">
        <v>71</v>
      </c>
      <c r="BL23" s="5" t="s">
        <v>71</v>
      </c>
      <c r="BM23" s="5">
        <v>0</v>
      </c>
      <c r="BN23" s="5"/>
      <c r="BO23" s="5"/>
      <c r="BP23" s="5" t="s">
        <v>718</v>
      </c>
      <c r="BQ23" s="5" t="s">
        <v>697</v>
      </c>
      <c r="BR23" s="5">
        <v>6511</v>
      </c>
    </row>
    <row r="24" spans="1:70" s="95" customFormat="1">
      <c r="A24" s="5" t="s">
        <v>218</v>
      </c>
      <c r="B24" s="5">
        <v>2737</v>
      </c>
      <c r="C24" s="5">
        <v>4940</v>
      </c>
      <c r="D24" s="306">
        <v>42471.770138888889</v>
      </c>
      <c r="E24" s="5" t="s">
        <v>219</v>
      </c>
      <c r="F24" s="5"/>
      <c r="G24" s="5"/>
      <c r="H24" s="5"/>
      <c r="I24" s="5" t="s">
        <v>95</v>
      </c>
      <c r="J24" s="5">
        <v>0.8</v>
      </c>
      <c r="K24" s="5">
        <v>1</v>
      </c>
      <c r="L24" s="5">
        <v>140</v>
      </c>
      <c r="M24" s="5">
        <v>6</v>
      </c>
      <c r="N24" s="5">
        <v>4587</v>
      </c>
      <c r="O24" s="5">
        <v>2.4156</v>
      </c>
      <c r="P24" s="5">
        <v>6.2E-2</v>
      </c>
      <c r="Q24" s="5">
        <v>2.5700000000000001E-2</v>
      </c>
      <c r="R24" s="5">
        <v>11.1774</v>
      </c>
      <c r="S24" s="5">
        <v>2.8706999999999998</v>
      </c>
      <c r="T24" s="5">
        <v>1.6917</v>
      </c>
      <c r="U24" s="5">
        <v>4.4999999999999998E-2</v>
      </c>
      <c r="V24" s="5">
        <v>0.59670000000000001</v>
      </c>
      <c r="W24" s="5">
        <v>0.2898</v>
      </c>
      <c r="X24" s="5">
        <v>1.6799999999999999E-2</v>
      </c>
      <c r="Y24" s="5">
        <v>0.2903</v>
      </c>
      <c r="Z24" s="5" t="s">
        <v>70</v>
      </c>
      <c r="AA24" s="5" t="s">
        <v>70</v>
      </c>
      <c r="AB24" s="5" t="s">
        <v>70</v>
      </c>
      <c r="AC24" s="5" t="s">
        <v>70</v>
      </c>
      <c r="AD24" s="5" t="s">
        <v>70</v>
      </c>
      <c r="AE24" s="5" t="s">
        <v>96</v>
      </c>
      <c r="AF24" s="5">
        <v>2.3753000000000002</v>
      </c>
      <c r="AG24" s="5">
        <v>5.6500000000000002E-2</v>
      </c>
      <c r="AH24" s="5">
        <v>2.3800000000000002E-2</v>
      </c>
      <c r="AI24" s="5">
        <v>3.3944000000000001</v>
      </c>
      <c r="AJ24" s="5">
        <v>60.062100000000001</v>
      </c>
      <c r="AK24" s="5">
        <v>0.71450000000000002</v>
      </c>
      <c r="AL24" s="5">
        <v>3.3300000000000003E-2</v>
      </c>
      <c r="AM24" s="5">
        <v>1.3662000000000001</v>
      </c>
      <c r="AN24" s="5">
        <v>1.3925000000000001</v>
      </c>
      <c r="AO24" s="5">
        <v>1.1953</v>
      </c>
      <c r="AP24" s="5">
        <v>1.6645000000000001</v>
      </c>
      <c r="AQ24" s="5">
        <v>1.4429000000000001</v>
      </c>
      <c r="AR24" s="5">
        <v>1.0470999999999999</v>
      </c>
      <c r="AS24" s="5">
        <v>-0.57640000000000002</v>
      </c>
      <c r="AT24" s="5">
        <v>9.7000000000000003E-3</v>
      </c>
      <c r="AU24" s="5">
        <v>-1.54E-2</v>
      </c>
      <c r="AV24" s="5">
        <v>1E-4</v>
      </c>
      <c r="AW24" s="5">
        <v>1.6644000000000001</v>
      </c>
      <c r="AX24" s="5">
        <v>0.69569999999999999</v>
      </c>
      <c r="AY24" s="5">
        <v>1.2641</v>
      </c>
      <c r="AZ24" s="5">
        <v>6.3E-3</v>
      </c>
      <c r="BA24" s="5">
        <v>0.01</v>
      </c>
      <c r="BB24" s="5">
        <v>0.01</v>
      </c>
      <c r="BC24" s="5">
        <v>0.01</v>
      </c>
      <c r="BD24" s="5">
        <v>194</v>
      </c>
      <c r="BE24" s="5">
        <v>187</v>
      </c>
      <c r="BF24" s="5">
        <v>299</v>
      </c>
      <c r="BG24" s="5">
        <v>139</v>
      </c>
      <c r="BH24" s="5">
        <v>266</v>
      </c>
      <c r="BI24" s="5">
        <v>1231</v>
      </c>
      <c r="BJ24" s="5">
        <v>1812</v>
      </c>
      <c r="BK24" s="5" t="s">
        <v>71</v>
      </c>
      <c r="BL24" s="5" t="s">
        <v>71</v>
      </c>
      <c r="BM24" s="5">
        <v>0</v>
      </c>
      <c r="BN24" s="5"/>
      <c r="BO24" s="5"/>
      <c r="BP24" s="5" t="s">
        <v>719</v>
      </c>
      <c r="BQ24" s="5" t="s">
        <v>697</v>
      </c>
      <c r="BR24" s="5">
        <v>6511</v>
      </c>
    </row>
    <row r="25" spans="1:70" s="95" customFormat="1">
      <c r="D25" s="98"/>
    </row>
    <row r="26" spans="1:70" s="95" customFormat="1">
      <c r="D26" s="98"/>
    </row>
    <row r="27" spans="1:70" s="95" customFormat="1">
      <c r="D27" s="98"/>
    </row>
    <row r="28" spans="1:70" s="95" customFormat="1">
      <c r="O28" s="103"/>
      <c r="P28" s="103"/>
      <c r="Q28" s="103"/>
      <c r="R28" s="103"/>
      <c r="S28" s="103"/>
      <c r="T28" s="103"/>
      <c r="U28" s="103"/>
      <c r="V28" s="103"/>
      <c r="AN28" s="103"/>
    </row>
    <row r="29" spans="1:70" s="100" customFormat="1">
      <c r="O29" s="101"/>
      <c r="P29" s="101"/>
      <c r="Q29" s="101"/>
      <c r="R29" s="101"/>
      <c r="S29" s="101"/>
      <c r="T29" s="101"/>
      <c r="U29" s="101"/>
      <c r="V29" s="101"/>
      <c r="AN29" s="101"/>
    </row>
    <row r="30" spans="1:70" s="95" customFormat="1">
      <c r="A30" s="307" t="s">
        <v>222</v>
      </c>
      <c r="B30" s="5">
        <v>2738</v>
      </c>
      <c r="C30" s="5">
        <v>4941</v>
      </c>
      <c r="D30" s="306">
        <v>42471.770138888889</v>
      </c>
      <c r="E30" s="5" t="s">
        <v>219</v>
      </c>
      <c r="F30" s="5"/>
      <c r="G30" s="5"/>
      <c r="H30" s="5"/>
      <c r="I30" s="5" t="s">
        <v>95</v>
      </c>
      <c r="J30" s="5">
        <v>0.8</v>
      </c>
      <c r="K30" s="5">
        <v>1</v>
      </c>
      <c r="L30" s="5">
        <v>140</v>
      </c>
      <c r="M30" s="5">
        <v>6</v>
      </c>
      <c r="N30" s="5">
        <v>4587</v>
      </c>
      <c r="O30" s="5">
        <v>2.4881000000000002</v>
      </c>
      <c r="P30" s="5">
        <v>0.1211</v>
      </c>
      <c r="Q30" s="5">
        <v>4.87E-2</v>
      </c>
      <c r="R30" s="5">
        <v>32.555300000000003</v>
      </c>
      <c r="S30" s="5">
        <v>3.1328</v>
      </c>
      <c r="T30" s="5">
        <v>2.4828000000000001</v>
      </c>
      <c r="U30" s="5">
        <v>4.7500000000000001E-2</v>
      </c>
      <c r="V30" s="5">
        <v>0.40339999999999998</v>
      </c>
      <c r="W30" s="5">
        <v>0.15140000000000001</v>
      </c>
      <c r="X30" s="5">
        <v>1.8599999999999998E-2</v>
      </c>
      <c r="Y30" s="5">
        <v>0.14729999999999999</v>
      </c>
      <c r="Z30" s="5" t="s">
        <v>70</v>
      </c>
      <c r="AA30" s="5" t="s">
        <v>70</v>
      </c>
      <c r="AB30" s="5" t="s">
        <v>70</v>
      </c>
      <c r="AC30" s="5" t="s">
        <v>70</v>
      </c>
      <c r="AD30" s="5" t="s">
        <v>70</v>
      </c>
      <c r="AE30" s="5" t="s">
        <v>96</v>
      </c>
      <c r="AF30" s="5">
        <v>2.4464999999999999</v>
      </c>
      <c r="AG30" s="5">
        <v>0.112</v>
      </c>
      <c r="AH30" s="5">
        <v>4.58E-2</v>
      </c>
      <c r="AI30" s="5">
        <v>6.4814999999999996</v>
      </c>
      <c r="AJ30" s="5">
        <v>57.872799999999998</v>
      </c>
      <c r="AK30" s="5">
        <v>1.3247</v>
      </c>
      <c r="AL30" s="5">
        <v>3.4599999999999999E-2</v>
      </c>
      <c r="AM30" s="5">
        <v>0.72030000000000005</v>
      </c>
      <c r="AN30" s="5">
        <v>1.3082</v>
      </c>
      <c r="AO30" s="5">
        <v>0.6583</v>
      </c>
      <c r="AP30" s="5">
        <v>0.86109999999999998</v>
      </c>
      <c r="AQ30" s="5">
        <v>0.78349999999999997</v>
      </c>
      <c r="AR30" s="5">
        <v>-0.23250000000000001</v>
      </c>
      <c r="AS30" s="5">
        <v>-0.61350000000000005</v>
      </c>
      <c r="AT30" s="5">
        <v>-5.3999999999999999E-2</v>
      </c>
      <c r="AU30" s="5">
        <v>0.1106</v>
      </c>
      <c r="AV30" s="5">
        <v>-0.1164</v>
      </c>
      <c r="AW30" s="5">
        <v>0.84599999999999997</v>
      </c>
      <c r="AX30" s="5">
        <v>-0.72609999999999997</v>
      </c>
      <c r="AY30" s="5">
        <v>0.2636</v>
      </c>
      <c r="AZ30" s="5">
        <v>0.13120000000000001</v>
      </c>
      <c r="BA30" s="5">
        <v>0.01</v>
      </c>
      <c r="BB30" s="5">
        <v>0.01</v>
      </c>
      <c r="BC30" s="5">
        <v>0.01</v>
      </c>
      <c r="BD30" s="5">
        <v>186</v>
      </c>
      <c r="BE30" s="5">
        <v>191</v>
      </c>
      <c r="BF30" s="5">
        <v>299</v>
      </c>
      <c r="BG30" s="5">
        <v>199</v>
      </c>
      <c r="BH30" s="5">
        <v>66</v>
      </c>
      <c r="BI30" s="5">
        <v>1211</v>
      </c>
      <c r="BJ30" s="5">
        <v>1812</v>
      </c>
      <c r="BK30" s="5" t="s">
        <v>71</v>
      </c>
      <c r="BL30" s="5" t="s">
        <v>71</v>
      </c>
      <c r="BM30" s="5">
        <v>0</v>
      </c>
      <c r="BN30" s="5"/>
      <c r="BO30" s="5"/>
      <c r="BP30" s="5" t="s">
        <v>720</v>
      </c>
      <c r="BQ30" s="5" t="s">
        <v>697</v>
      </c>
      <c r="BR30" s="5">
        <v>6511</v>
      </c>
    </row>
    <row r="31" spans="1:70" s="95" customFormat="1">
      <c r="A31" s="5" t="s">
        <v>225</v>
      </c>
      <c r="B31" s="5">
        <v>2739</v>
      </c>
      <c r="C31" s="5">
        <v>4942</v>
      </c>
      <c r="D31" s="306">
        <v>42471.770138888889</v>
      </c>
      <c r="E31" s="5" t="s">
        <v>219</v>
      </c>
      <c r="F31" s="5"/>
      <c r="G31" s="5"/>
      <c r="H31" s="5"/>
      <c r="I31" s="5" t="s">
        <v>95</v>
      </c>
      <c r="J31" s="5">
        <v>0.8</v>
      </c>
      <c r="K31" s="5">
        <v>1</v>
      </c>
      <c r="L31" s="5">
        <v>140</v>
      </c>
      <c r="M31" s="5">
        <v>6</v>
      </c>
      <c r="N31" s="5">
        <v>4587</v>
      </c>
      <c r="O31" s="5">
        <v>2.7593000000000001</v>
      </c>
      <c r="P31" s="5">
        <v>5.8099999999999999E-2</v>
      </c>
      <c r="Q31" s="5">
        <v>2.1100000000000001E-2</v>
      </c>
      <c r="R31" s="5">
        <v>11.597200000000001</v>
      </c>
      <c r="S31" s="5">
        <v>3.3483999999999998</v>
      </c>
      <c r="T31" s="5">
        <v>1.8053999999999999</v>
      </c>
      <c r="U31" s="5">
        <v>4.65E-2</v>
      </c>
      <c r="V31" s="5">
        <v>0.57199999999999995</v>
      </c>
      <c r="W31" s="5">
        <v>0.16889999999999999</v>
      </c>
      <c r="X31" s="5">
        <v>1.9099999999999999E-2</v>
      </c>
      <c r="Y31" s="5">
        <v>0.1875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96</v>
      </c>
      <c r="AF31" s="5">
        <v>2.7145999999999999</v>
      </c>
      <c r="AG31" s="5">
        <v>5.2600000000000001E-2</v>
      </c>
      <c r="AH31" s="5">
        <v>1.9400000000000001E-2</v>
      </c>
      <c r="AI31" s="5">
        <v>3.0203000000000002</v>
      </c>
      <c r="AJ31" s="5">
        <v>57.374299999999998</v>
      </c>
      <c r="AK31" s="5">
        <v>0.55630000000000002</v>
      </c>
      <c r="AL31" s="5">
        <v>3.49E-2</v>
      </c>
      <c r="AM31" s="5">
        <v>1.7626999999999999</v>
      </c>
      <c r="AN31" s="5">
        <v>1.2424999999999999</v>
      </c>
      <c r="AO31" s="5">
        <v>1.6535</v>
      </c>
      <c r="AP31" s="5">
        <v>2.0543999999999998</v>
      </c>
      <c r="AQ31" s="5">
        <v>1.7445999999999999</v>
      </c>
      <c r="AR31" s="5">
        <v>1.6456</v>
      </c>
      <c r="AS31" s="5">
        <v>-0.1608</v>
      </c>
      <c r="AT31" s="5">
        <v>-1.6500000000000001E-2</v>
      </c>
      <c r="AU31" s="5">
        <v>-1.26E-2</v>
      </c>
      <c r="AV31" s="5">
        <v>-0.33650000000000002</v>
      </c>
      <c r="AW31" s="5">
        <v>2.0266000000000002</v>
      </c>
      <c r="AX31" s="5">
        <v>0.17030000000000001</v>
      </c>
      <c r="AY31" s="5">
        <v>1.7126999999999999</v>
      </c>
      <c r="AZ31" s="5">
        <v>0.28539999999999999</v>
      </c>
      <c r="BA31" s="5">
        <v>0.01</v>
      </c>
      <c r="BB31" s="5">
        <v>0.01</v>
      </c>
      <c r="BC31" s="5">
        <v>0.01</v>
      </c>
      <c r="BD31" s="5">
        <v>170</v>
      </c>
      <c r="BE31" s="5">
        <v>244</v>
      </c>
      <c r="BF31" s="5">
        <v>299</v>
      </c>
      <c r="BG31" s="5">
        <v>136</v>
      </c>
      <c r="BH31" s="5">
        <v>124</v>
      </c>
      <c r="BI31" s="5">
        <v>1196</v>
      </c>
      <c r="BJ31" s="5">
        <v>1812</v>
      </c>
      <c r="BK31" s="5" t="s">
        <v>71</v>
      </c>
      <c r="BL31" s="5" t="s">
        <v>71</v>
      </c>
      <c r="BM31" s="5">
        <v>0</v>
      </c>
      <c r="BN31" s="5"/>
      <c r="BO31" s="5"/>
      <c r="BP31" s="5" t="s">
        <v>725</v>
      </c>
      <c r="BQ31" s="5" t="s">
        <v>697</v>
      </c>
      <c r="BR31" s="5">
        <v>6511</v>
      </c>
    </row>
    <row r="32" spans="1:70" s="95" customFormat="1">
      <c r="A32" s="5" t="s">
        <v>228</v>
      </c>
      <c r="B32" s="5">
        <v>2740</v>
      </c>
      <c r="C32" s="5">
        <v>4943</v>
      </c>
      <c r="D32" s="306">
        <v>42471.770138888889</v>
      </c>
      <c r="E32" s="5" t="s">
        <v>219</v>
      </c>
      <c r="F32" s="5"/>
      <c r="G32" s="5"/>
      <c r="H32" s="5"/>
      <c r="I32" s="5" t="s">
        <v>95</v>
      </c>
      <c r="J32" s="5">
        <v>0.8</v>
      </c>
      <c r="K32" s="5">
        <v>1</v>
      </c>
      <c r="L32" s="5">
        <v>140</v>
      </c>
      <c r="M32" s="5">
        <v>6</v>
      </c>
      <c r="N32" s="5">
        <v>4587</v>
      </c>
      <c r="O32" s="5">
        <v>2.6421000000000001</v>
      </c>
      <c r="P32" s="5">
        <v>7.2700000000000001E-2</v>
      </c>
      <c r="Q32" s="5">
        <v>2.75E-2</v>
      </c>
      <c r="R32" s="5">
        <v>8.3265999999999991</v>
      </c>
      <c r="S32" s="5">
        <v>3.1086</v>
      </c>
      <c r="T32" s="5">
        <v>2.0230999999999999</v>
      </c>
      <c r="U32" s="5">
        <v>4.3299999999999998E-2</v>
      </c>
      <c r="V32" s="5">
        <v>0.49170000000000003</v>
      </c>
      <c r="W32" s="5">
        <v>0.17730000000000001</v>
      </c>
      <c r="X32" s="5">
        <v>1.7100000000000001E-2</v>
      </c>
      <c r="Y32" s="5">
        <v>0.1734</v>
      </c>
      <c r="Z32" s="5" t="s">
        <v>70</v>
      </c>
      <c r="AA32" s="5" t="s">
        <v>70</v>
      </c>
      <c r="AB32" s="5" t="s">
        <v>70</v>
      </c>
      <c r="AC32" s="5" t="s">
        <v>70</v>
      </c>
      <c r="AD32" s="5" t="s">
        <v>70</v>
      </c>
      <c r="AE32" s="5" t="s">
        <v>96</v>
      </c>
      <c r="AF32" s="5">
        <v>2.5988000000000002</v>
      </c>
      <c r="AG32" s="5">
        <v>6.6600000000000006E-2</v>
      </c>
      <c r="AH32" s="5">
        <v>2.5600000000000001E-2</v>
      </c>
      <c r="AI32" s="5">
        <v>4.1081000000000003</v>
      </c>
      <c r="AJ32" s="5">
        <v>61.651000000000003</v>
      </c>
      <c r="AK32" s="5">
        <v>0.79039999999999999</v>
      </c>
      <c r="AL32" s="5">
        <v>3.2399999999999998E-2</v>
      </c>
      <c r="AM32" s="5">
        <v>1.2326999999999999</v>
      </c>
      <c r="AN32" s="5">
        <v>1.2118</v>
      </c>
      <c r="AO32" s="5">
        <v>1.1645000000000001</v>
      </c>
      <c r="AP32" s="5">
        <v>1.4111</v>
      </c>
      <c r="AQ32" s="5">
        <v>1.2522</v>
      </c>
      <c r="AR32" s="5">
        <v>0.85029999999999994</v>
      </c>
      <c r="AS32" s="5">
        <v>-0.79359999999999997</v>
      </c>
      <c r="AT32" s="5">
        <v>-5.6399999999999999E-2</v>
      </c>
      <c r="AU32" s="5">
        <v>-2.2700000000000001E-2</v>
      </c>
      <c r="AV32" s="5">
        <v>-0.1244</v>
      </c>
      <c r="AW32" s="5">
        <v>1.4055</v>
      </c>
      <c r="AX32" s="5">
        <v>0.85540000000000005</v>
      </c>
      <c r="AY32" s="5">
        <v>0.90969999999999995</v>
      </c>
      <c r="AZ32" s="5">
        <v>9.4E-2</v>
      </c>
      <c r="BA32" s="5">
        <v>0.01</v>
      </c>
      <c r="BB32" s="5">
        <v>0.01</v>
      </c>
      <c r="BC32" s="5">
        <v>0.01</v>
      </c>
      <c r="BD32" s="5">
        <v>187</v>
      </c>
      <c r="BE32" s="5">
        <v>198</v>
      </c>
      <c r="BF32" s="5">
        <v>299</v>
      </c>
      <c r="BG32" s="5">
        <v>172</v>
      </c>
      <c r="BH32" s="5">
        <v>368</v>
      </c>
      <c r="BI32" s="5">
        <v>1234</v>
      </c>
      <c r="BJ32" s="5">
        <v>1812</v>
      </c>
      <c r="BK32" s="5" t="s">
        <v>71</v>
      </c>
      <c r="BL32" s="5" t="s">
        <v>71</v>
      </c>
      <c r="BM32" s="5">
        <v>0</v>
      </c>
      <c r="BN32" s="5"/>
      <c r="BO32" s="5"/>
      <c r="BP32" s="5" t="s">
        <v>726</v>
      </c>
      <c r="BQ32" s="5" t="s">
        <v>697</v>
      </c>
      <c r="BR32" s="5">
        <v>6511</v>
      </c>
    </row>
    <row r="33" spans="1:70" s="95" customFormat="1">
      <c r="A33" s="5" t="s">
        <v>231</v>
      </c>
      <c r="B33" s="5">
        <v>2741</v>
      </c>
      <c r="C33" s="5">
        <v>4944</v>
      </c>
      <c r="D33" s="306">
        <v>42471.770138888889</v>
      </c>
      <c r="E33" s="5" t="s">
        <v>219</v>
      </c>
      <c r="F33" s="5"/>
      <c r="G33" s="5"/>
      <c r="H33" s="5"/>
      <c r="I33" s="5" t="s">
        <v>95</v>
      </c>
      <c r="J33" s="5">
        <v>0.8</v>
      </c>
      <c r="K33" s="5">
        <v>1</v>
      </c>
      <c r="L33" s="5">
        <v>140</v>
      </c>
      <c r="M33" s="5">
        <v>6</v>
      </c>
      <c r="N33" s="5">
        <v>4587</v>
      </c>
      <c r="O33" s="309">
        <v>2.3791000000000002</v>
      </c>
      <c r="P33" s="309">
        <v>7.9200000000000007E-2</v>
      </c>
      <c r="Q33" s="309">
        <v>3.3300000000000003E-2</v>
      </c>
      <c r="R33" s="309">
        <v>20.5959</v>
      </c>
      <c r="S33" s="309">
        <v>2.83</v>
      </c>
      <c r="T33" s="309">
        <v>1.94</v>
      </c>
      <c r="U33" s="309">
        <v>4.7600000000000003E-2</v>
      </c>
      <c r="V33" s="309">
        <v>0.52400000000000002</v>
      </c>
      <c r="W33" s="309">
        <v>0.22020000000000001</v>
      </c>
      <c r="X33" s="5">
        <v>1.7299999999999999E-2</v>
      </c>
      <c r="Y33" s="5">
        <v>0.22189999999999999</v>
      </c>
      <c r="Z33" s="5" t="s">
        <v>70</v>
      </c>
      <c r="AA33" s="5" t="s">
        <v>70</v>
      </c>
      <c r="AB33" s="5" t="s">
        <v>70</v>
      </c>
      <c r="AC33" s="5" t="s">
        <v>70</v>
      </c>
      <c r="AD33" s="5" t="s">
        <v>70</v>
      </c>
      <c r="AE33" s="5" t="s">
        <v>96</v>
      </c>
      <c r="AF33" s="5">
        <v>2.3374999999999999</v>
      </c>
      <c r="AG33" s="5">
        <v>7.3300000000000004E-2</v>
      </c>
      <c r="AH33" s="5">
        <v>3.1399999999999997E-2</v>
      </c>
      <c r="AI33" s="5">
        <v>4.0624000000000002</v>
      </c>
      <c r="AJ33" s="5">
        <v>55.418300000000002</v>
      </c>
      <c r="AK33" s="5">
        <v>0.86899999999999999</v>
      </c>
      <c r="AL33" s="5">
        <v>3.61E-2</v>
      </c>
      <c r="AM33" s="5">
        <v>1.1147</v>
      </c>
      <c r="AN33" s="5">
        <v>1.2871999999999999</v>
      </c>
      <c r="AO33" s="5">
        <v>1.0209999999999999</v>
      </c>
      <c r="AP33" s="5">
        <v>1.3142</v>
      </c>
      <c r="AQ33" s="5">
        <v>1.1659999999999999</v>
      </c>
      <c r="AR33" s="5">
        <v>0.2712</v>
      </c>
      <c r="AS33" s="5">
        <v>-0.93889999999999996</v>
      </c>
      <c r="AT33" s="5">
        <v>0.29549999999999998</v>
      </c>
      <c r="AU33" s="5">
        <v>-5.28E-2</v>
      </c>
      <c r="AV33" s="5">
        <v>0.38030000000000003</v>
      </c>
      <c r="AW33" s="5">
        <v>1.2568999999999999</v>
      </c>
      <c r="AX33" s="5">
        <v>-1.1231</v>
      </c>
      <c r="AY33" s="5">
        <v>-0.30969999999999998</v>
      </c>
      <c r="AZ33" s="5">
        <v>4.65E-2</v>
      </c>
      <c r="BA33" s="5">
        <v>0.01</v>
      </c>
      <c r="BB33" s="5">
        <v>0.01</v>
      </c>
      <c r="BC33" s="5">
        <v>0.01</v>
      </c>
      <c r="BD33" s="5">
        <v>207</v>
      </c>
      <c r="BE33" s="5">
        <v>174</v>
      </c>
      <c r="BF33" s="5">
        <v>299</v>
      </c>
      <c r="BG33" s="5">
        <v>133</v>
      </c>
      <c r="BH33" s="5">
        <v>171</v>
      </c>
      <c r="BI33" s="5">
        <v>1230</v>
      </c>
      <c r="BJ33" s="5">
        <v>1812</v>
      </c>
      <c r="BK33" s="5" t="s">
        <v>71</v>
      </c>
      <c r="BL33" s="5" t="s">
        <v>71</v>
      </c>
      <c r="BM33" s="5">
        <v>0</v>
      </c>
      <c r="BN33" s="5"/>
      <c r="BO33" s="5"/>
      <c r="BP33" s="5" t="s">
        <v>727</v>
      </c>
      <c r="BQ33" s="5" t="s">
        <v>697</v>
      </c>
      <c r="BR33" s="5">
        <v>6511</v>
      </c>
    </row>
    <row r="34" spans="1:70" s="95" customFormat="1">
      <c r="A34" s="5" t="s">
        <v>234</v>
      </c>
      <c r="B34" s="5">
        <v>2742</v>
      </c>
      <c r="C34" s="5">
        <v>4945</v>
      </c>
      <c r="D34" s="306">
        <v>42472.118750000001</v>
      </c>
      <c r="E34" s="5" t="s">
        <v>235</v>
      </c>
      <c r="F34" s="5"/>
      <c r="G34" s="5"/>
      <c r="H34" s="5"/>
      <c r="I34" s="5" t="s">
        <v>95</v>
      </c>
      <c r="J34" s="5">
        <v>0.8</v>
      </c>
      <c r="K34" s="5">
        <v>1</v>
      </c>
      <c r="L34" s="5">
        <v>140</v>
      </c>
      <c r="M34" s="5">
        <v>6</v>
      </c>
      <c r="N34" s="5">
        <v>4587</v>
      </c>
      <c r="O34" s="5">
        <v>1.21</v>
      </c>
      <c r="P34" s="5">
        <v>0.1057</v>
      </c>
      <c r="Q34" s="5">
        <v>8.7400000000000005E-2</v>
      </c>
      <c r="R34" s="5">
        <v>71.900899999999993</v>
      </c>
      <c r="S34" s="5">
        <v>2.5983000000000001</v>
      </c>
      <c r="T34" s="5">
        <v>3.5987</v>
      </c>
      <c r="U34" s="5">
        <v>5.28E-2</v>
      </c>
      <c r="V34" s="5">
        <v>0.28520000000000001</v>
      </c>
      <c r="W34" s="5">
        <v>8.8700000000000001E-2</v>
      </c>
      <c r="X34" s="5">
        <v>2.07E-2</v>
      </c>
      <c r="Y34" s="5">
        <v>8.2600000000000007E-2</v>
      </c>
      <c r="Z34" s="5" t="s">
        <v>70</v>
      </c>
      <c r="AA34" s="5" t="s">
        <v>70</v>
      </c>
      <c r="AB34" s="5" t="s">
        <v>70</v>
      </c>
      <c r="AC34" s="5" t="s">
        <v>70</v>
      </c>
      <c r="AD34" s="5" t="s">
        <v>70</v>
      </c>
      <c r="AE34" s="5" t="s">
        <v>96</v>
      </c>
      <c r="AF34" s="5">
        <v>1.1409</v>
      </c>
      <c r="AG34" s="5">
        <v>9.7900000000000001E-2</v>
      </c>
      <c r="AH34" s="5">
        <v>8.5800000000000001E-2</v>
      </c>
      <c r="AI34" s="5">
        <v>4.8916000000000004</v>
      </c>
      <c r="AJ34" s="5">
        <v>49.943300000000001</v>
      </c>
      <c r="AK34" s="5">
        <v>2.1436999999999999</v>
      </c>
      <c r="AL34" s="5">
        <v>0.04</v>
      </c>
      <c r="AM34" s="5">
        <v>0.4264</v>
      </c>
      <c r="AN34" s="5">
        <v>1.29</v>
      </c>
      <c r="AO34" s="5">
        <v>0.41520000000000001</v>
      </c>
      <c r="AP34" s="5">
        <v>0.53559999999999997</v>
      </c>
      <c r="AQ34" s="5">
        <v>0.46850000000000003</v>
      </c>
      <c r="AR34" s="5">
        <v>0.3387</v>
      </c>
      <c r="AS34" s="5">
        <v>-0.1946</v>
      </c>
      <c r="AT34" s="5">
        <v>0.14080000000000001</v>
      </c>
      <c r="AU34" s="5">
        <v>-9.0999999999999998E-2</v>
      </c>
      <c r="AV34" s="5">
        <v>0.1961</v>
      </c>
      <c r="AW34" s="5">
        <v>0.49</v>
      </c>
      <c r="AX34" s="5">
        <v>-0.2591</v>
      </c>
      <c r="AY34" s="5">
        <v>-0.37659999999999999</v>
      </c>
      <c r="AZ34" s="5">
        <v>0.1026</v>
      </c>
      <c r="BA34" s="5">
        <v>0.01</v>
      </c>
      <c r="BB34" s="5">
        <v>0.01</v>
      </c>
      <c r="BC34" s="5">
        <v>0.01</v>
      </c>
      <c r="BD34" s="5">
        <v>192</v>
      </c>
      <c r="BE34" s="5">
        <v>83</v>
      </c>
      <c r="BF34" s="5">
        <v>284</v>
      </c>
      <c r="BG34" s="5">
        <v>149</v>
      </c>
      <c r="BH34" s="5">
        <v>275</v>
      </c>
      <c r="BI34" s="5">
        <v>1230</v>
      </c>
      <c r="BJ34" s="5">
        <v>1812</v>
      </c>
      <c r="BK34" s="5" t="s">
        <v>71</v>
      </c>
      <c r="BL34" s="5" t="s">
        <v>71</v>
      </c>
      <c r="BM34" s="5">
        <v>0</v>
      </c>
      <c r="BN34" s="5"/>
      <c r="BO34" s="5"/>
      <c r="BP34" s="5" t="s">
        <v>728</v>
      </c>
      <c r="BQ34" s="5" t="s">
        <v>697</v>
      </c>
      <c r="BR34" s="5">
        <v>6511</v>
      </c>
    </row>
    <row r="35" spans="1:70" s="95" customFormat="1">
      <c r="A35" s="5" t="s">
        <v>238</v>
      </c>
      <c r="B35" s="5">
        <v>2743</v>
      </c>
      <c r="C35" s="5">
        <v>4946</v>
      </c>
      <c r="D35" s="306">
        <v>42472.118750000001</v>
      </c>
      <c r="E35" s="5" t="s">
        <v>235</v>
      </c>
      <c r="F35" s="5"/>
      <c r="G35" s="5"/>
      <c r="H35" s="5"/>
      <c r="I35" s="5" t="s">
        <v>95</v>
      </c>
      <c r="J35" s="5">
        <v>0.8</v>
      </c>
      <c r="K35" s="5">
        <v>1</v>
      </c>
      <c r="L35" s="5">
        <v>140</v>
      </c>
      <c r="M35" s="5">
        <v>6</v>
      </c>
      <c r="N35" s="5">
        <v>4587</v>
      </c>
      <c r="O35" s="5">
        <v>2.4815999999999998</v>
      </c>
      <c r="P35" s="5">
        <v>8.09E-2</v>
      </c>
      <c r="Q35" s="5">
        <v>3.2599999999999997E-2</v>
      </c>
      <c r="R35" s="5">
        <v>12.0891</v>
      </c>
      <c r="S35" s="5">
        <v>3.0983999999999998</v>
      </c>
      <c r="T35" s="5">
        <v>2.0878000000000001</v>
      </c>
      <c r="U35" s="5">
        <v>4.6899999999999997E-2</v>
      </c>
      <c r="V35" s="5">
        <v>0.47870000000000001</v>
      </c>
      <c r="W35" s="5">
        <v>0.17280000000000001</v>
      </c>
      <c r="X35" s="5">
        <v>1.9199999999999998E-2</v>
      </c>
      <c r="Y35" s="5">
        <v>0.1691</v>
      </c>
      <c r="Z35" s="5" t="s">
        <v>70</v>
      </c>
      <c r="AA35" s="5" t="s">
        <v>70</v>
      </c>
      <c r="AB35" s="5" t="s">
        <v>70</v>
      </c>
      <c r="AC35" s="5" t="s">
        <v>70</v>
      </c>
      <c r="AD35" s="5" t="s">
        <v>70</v>
      </c>
      <c r="AE35" s="5" t="s">
        <v>96</v>
      </c>
      <c r="AF35" s="5">
        <v>2.4403999999999999</v>
      </c>
      <c r="AG35" s="5">
        <v>7.4999999999999997E-2</v>
      </c>
      <c r="AH35" s="5">
        <v>3.0700000000000002E-2</v>
      </c>
      <c r="AI35" s="5">
        <v>4.2797000000000001</v>
      </c>
      <c r="AJ35" s="5">
        <v>57.034599999999998</v>
      </c>
      <c r="AK35" s="5">
        <v>0.87690000000000001</v>
      </c>
      <c r="AL35" s="5">
        <v>3.5099999999999999E-2</v>
      </c>
      <c r="AM35" s="5">
        <v>1.1053999999999999</v>
      </c>
      <c r="AN35" s="5">
        <v>1.2941</v>
      </c>
      <c r="AO35" s="5">
        <v>1.0299</v>
      </c>
      <c r="AP35" s="5">
        <v>1.3327</v>
      </c>
      <c r="AQ35" s="5">
        <v>1.1136999999999999</v>
      </c>
      <c r="AR35" s="5">
        <v>-0.47360000000000002</v>
      </c>
      <c r="AS35" s="5">
        <v>-0.90639999999999998</v>
      </c>
      <c r="AT35" s="5">
        <v>0.12180000000000001</v>
      </c>
      <c r="AU35" s="5">
        <v>8.5000000000000006E-3</v>
      </c>
      <c r="AV35" s="5">
        <v>-0.18179999999999999</v>
      </c>
      <c r="AW35" s="5">
        <v>-1.3203</v>
      </c>
      <c r="AX35" s="5">
        <v>-0.9889</v>
      </c>
      <c r="AY35" s="5">
        <v>0.50660000000000005</v>
      </c>
      <c r="AZ35" s="5">
        <v>-7.6100000000000001E-2</v>
      </c>
      <c r="BA35" s="5">
        <v>0.01</v>
      </c>
      <c r="BB35" s="5">
        <v>0.01</v>
      </c>
      <c r="BC35" s="5">
        <v>0.01</v>
      </c>
      <c r="BD35" s="5">
        <v>184</v>
      </c>
      <c r="BE35" s="5">
        <v>192</v>
      </c>
      <c r="BF35" s="5">
        <v>299</v>
      </c>
      <c r="BG35" s="5">
        <v>253</v>
      </c>
      <c r="BH35" s="5">
        <v>84</v>
      </c>
      <c r="BI35" s="5">
        <v>1189</v>
      </c>
      <c r="BJ35" s="5">
        <v>1812</v>
      </c>
      <c r="BK35" s="5" t="s">
        <v>71</v>
      </c>
      <c r="BL35" s="5" t="s">
        <v>71</v>
      </c>
      <c r="BM35" s="5">
        <v>0</v>
      </c>
      <c r="BN35" s="5"/>
      <c r="BO35" s="5"/>
      <c r="BP35" s="5" t="s">
        <v>729</v>
      </c>
      <c r="BQ35" s="5" t="s">
        <v>697</v>
      </c>
      <c r="BR35" s="5">
        <v>6511</v>
      </c>
    </row>
    <row r="36" spans="1:70" s="95" customFormat="1">
      <c r="A36" s="5" t="s">
        <v>241</v>
      </c>
      <c r="B36" s="5">
        <v>2744</v>
      </c>
      <c r="C36" s="5">
        <v>4947</v>
      </c>
      <c r="D36" s="306">
        <v>42472.118750000001</v>
      </c>
      <c r="E36" s="5" t="s">
        <v>235</v>
      </c>
      <c r="F36" s="5"/>
      <c r="G36" s="5"/>
      <c r="H36" s="5"/>
      <c r="I36" s="5" t="s">
        <v>95</v>
      </c>
      <c r="J36" s="5">
        <v>0.8</v>
      </c>
      <c r="K36" s="5">
        <v>1</v>
      </c>
      <c r="L36" s="5">
        <v>140</v>
      </c>
      <c r="M36" s="5">
        <v>6</v>
      </c>
      <c r="N36" s="5">
        <v>4587</v>
      </c>
      <c r="O36" s="5">
        <v>2.3811</v>
      </c>
      <c r="P36" s="5">
        <v>8.8900000000000007E-2</v>
      </c>
      <c r="Q36" s="5">
        <v>3.73E-2</v>
      </c>
      <c r="R36" s="5">
        <v>11.339399999999999</v>
      </c>
      <c r="S36" s="5">
        <v>3.3871000000000002</v>
      </c>
      <c r="T36" s="5">
        <v>2.0228999999999999</v>
      </c>
      <c r="U36" s="5">
        <v>5.74E-2</v>
      </c>
      <c r="V36" s="5">
        <v>0.50370000000000004</v>
      </c>
      <c r="W36" s="5">
        <v>0.1643</v>
      </c>
      <c r="X36" s="5">
        <v>2.2599999999999999E-2</v>
      </c>
      <c r="Y36" s="5">
        <v>0.1618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96</v>
      </c>
      <c r="AF36" s="5">
        <v>2.3410000000000002</v>
      </c>
      <c r="AG36" s="5">
        <v>8.3000000000000004E-2</v>
      </c>
      <c r="AH36" s="5">
        <v>3.5499999999999997E-2</v>
      </c>
      <c r="AI36" s="5">
        <v>3.9773999999999998</v>
      </c>
      <c r="AJ36" s="5">
        <v>47.919899999999998</v>
      </c>
      <c r="AK36" s="5">
        <v>0.84950000000000003</v>
      </c>
      <c r="AL36" s="5">
        <v>4.1700000000000001E-2</v>
      </c>
      <c r="AM36" s="5">
        <v>1.1354</v>
      </c>
      <c r="AN36" s="5">
        <v>1.4450000000000001</v>
      </c>
      <c r="AO36" s="5">
        <v>1.0126999999999999</v>
      </c>
      <c r="AP36" s="5">
        <v>1.4634</v>
      </c>
      <c r="AQ36" s="5">
        <v>1.1637</v>
      </c>
      <c r="AR36" s="5">
        <v>-9.9599999999999994E-2</v>
      </c>
      <c r="AS36" s="5">
        <v>-1.0074000000000001</v>
      </c>
      <c r="AT36" s="5">
        <v>2.9600000000000001E-2</v>
      </c>
      <c r="AU36" s="5">
        <v>-9.6500000000000002E-2</v>
      </c>
      <c r="AV36" s="5">
        <v>5.2400000000000002E-2</v>
      </c>
      <c r="AW36" s="5">
        <v>1.4593</v>
      </c>
      <c r="AX36" s="5">
        <v>-1.1555</v>
      </c>
      <c r="AY36" s="5">
        <v>0.1118</v>
      </c>
      <c r="AZ36" s="5">
        <v>-8.0399999999999999E-2</v>
      </c>
      <c r="BA36" s="5">
        <v>0.01</v>
      </c>
      <c r="BB36" s="5">
        <v>0.01</v>
      </c>
      <c r="BC36" s="5">
        <v>0.01</v>
      </c>
      <c r="BD36" s="5">
        <v>218</v>
      </c>
      <c r="BE36" s="5">
        <v>167</v>
      </c>
      <c r="BF36" s="5">
        <v>299</v>
      </c>
      <c r="BG36" s="5">
        <v>163</v>
      </c>
      <c r="BH36" s="5">
        <v>206</v>
      </c>
      <c r="BI36" s="5">
        <v>1193</v>
      </c>
      <c r="BJ36" s="5">
        <v>1812</v>
      </c>
      <c r="BK36" s="5" t="s">
        <v>71</v>
      </c>
      <c r="BL36" s="5" t="s">
        <v>71</v>
      </c>
      <c r="BM36" s="5">
        <v>0</v>
      </c>
      <c r="BN36" s="5"/>
      <c r="BO36" s="5"/>
      <c r="BP36" s="5" t="s">
        <v>730</v>
      </c>
      <c r="BQ36" s="5" t="s">
        <v>697</v>
      </c>
      <c r="BR36" s="5">
        <v>6511</v>
      </c>
    </row>
    <row r="37" spans="1:70" s="95" customFormat="1">
      <c r="A37" s="5" t="s">
        <v>244</v>
      </c>
      <c r="B37" s="5">
        <v>2745</v>
      </c>
      <c r="C37" s="5">
        <v>4961</v>
      </c>
      <c r="D37" s="306">
        <v>42472.118750000001</v>
      </c>
      <c r="E37" s="5" t="s">
        <v>235</v>
      </c>
      <c r="F37" s="5"/>
      <c r="G37" s="5"/>
      <c r="H37" s="5"/>
      <c r="I37" s="5" t="s">
        <v>95</v>
      </c>
      <c r="J37" s="5">
        <v>0.8</v>
      </c>
      <c r="K37" s="5">
        <v>1</v>
      </c>
      <c r="L37" s="5">
        <v>140</v>
      </c>
      <c r="M37" s="5">
        <v>6</v>
      </c>
      <c r="N37" s="5">
        <v>4587</v>
      </c>
      <c r="O37" s="5">
        <v>2.5179</v>
      </c>
      <c r="P37" s="5">
        <v>7.1099999999999997E-2</v>
      </c>
      <c r="Q37" s="5">
        <v>2.8299999999999999E-2</v>
      </c>
      <c r="R37" s="5">
        <v>7.1487999999999996</v>
      </c>
      <c r="S37" s="5">
        <v>3.0627</v>
      </c>
      <c r="T37" s="5">
        <v>1.9131</v>
      </c>
      <c r="U37" s="5">
        <v>4.8500000000000001E-2</v>
      </c>
      <c r="V37" s="5">
        <v>0.52710000000000001</v>
      </c>
      <c r="W37" s="5">
        <v>0.18509999999999999</v>
      </c>
      <c r="X37" s="5">
        <v>2.0299999999999999E-2</v>
      </c>
      <c r="Y37" s="5">
        <v>0.1835</v>
      </c>
      <c r="Z37" s="5" t="s">
        <v>70</v>
      </c>
      <c r="AA37" s="5" t="s">
        <v>70</v>
      </c>
      <c r="AB37" s="5" t="s">
        <v>70</v>
      </c>
      <c r="AC37" s="5" t="s">
        <v>70</v>
      </c>
      <c r="AD37" s="5" t="s">
        <v>70</v>
      </c>
      <c r="AE37" s="5" t="s">
        <v>96</v>
      </c>
      <c r="AF37" s="5">
        <v>2.4748000000000001</v>
      </c>
      <c r="AG37" s="5">
        <v>6.5199999999999994E-2</v>
      </c>
      <c r="AH37" s="5">
        <v>2.63E-2</v>
      </c>
      <c r="AI37" s="5">
        <v>3.6355</v>
      </c>
      <c r="AJ37" s="5">
        <v>55.780799999999999</v>
      </c>
      <c r="AK37" s="5">
        <v>0.73450000000000004</v>
      </c>
      <c r="AL37" s="5">
        <v>3.5900000000000001E-2</v>
      </c>
      <c r="AM37" s="5">
        <v>1.3255999999999999</v>
      </c>
      <c r="AN37" s="5">
        <v>1.2791999999999999</v>
      </c>
      <c r="AO37" s="5">
        <v>1.2112000000000001</v>
      </c>
      <c r="AP37" s="5">
        <v>1.5492999999999999</v>
      </c>
      <c r="AQ37" s="5">
        <v>1.3793</v>
      </c>
      <c r="AR37" s="5">
        <v>0.8841</v>
      </c>
      <c r="AS37" s="5">
        <v>-0.81689999999999996</v>
      </c>
      <c r="AT37" s="5">
        <v>0.13450000000000001</v>
      </c>
      <c r="AU37" s="5">
        <v>0.27479999999999999</v>
      </c>
      <c r="AV37" s="5">
        <v>4.6399999999999997E-2</v>
      </c>
      <c r="AW37" s="5">
        <v>-1.524</v>
      </c>
      <c r="AX37" s="5">
        <v>0.91049999999999998</v>
      </c>
      <c r="AY37" s="5">
        <v>1.0176000000000001</v>
      </c>
      <c r="AZ37" s="5">
        <v>0.19520000000000001</v>
      </c>
      <c r="BA37" s="5">
        <v>0.01</v>
      </c>
      <c r="BB37" s="5">
        <v>0.01</v>
      </c>
      <c r="BC37" s="5">
        <v>0.01</v>
      </c>
      <c r="BD37" s="5">
        <v>188</v>
      </c>
      <c r="BE37" s="5">
        <v>195</v>
      </c>
      <c r="BF37" s="5">
        <v>299</v>
      </c>
      <c r="BG37" s="5">
        <v>133</v>
      </c>
      <c r="BH37" s="5">
        <v>130</v>
      </c>
      <c r="BI37" s="5">
        <v>1194</v>
      </c>
      <c r="BJ37" s="5">
        <v>1812</v>
      </c>
      <c r="BK37" s="5"/>
      <c r="BL37" s="5" t="s">
        <v>71</v>
      </c>
      <c r="BM37" s="5">
        <v>0</v>
      </c>
      <c r="BN37" s="5"/>
      <c r="BO37" s="5"/>
      <c r="BP37" s="5" t="s">
        <v>731</v>
      </c>
      <c r="BQ37" s="5" t="s">
        <v>697</v>
      </c>
      <c r="BR37" s="5">
        <v>6511</v>
      </c>
    </row>
    <row r="38" spans="1:70" s="95" customFormat="1">
      <c r="D38" s="98"/>
    </row>
    <row r="39" spans="1:70" s="95" customFormat="1">
      <c r="D39" s="98"/>
    </row>
    <row r="40" spans="1:70" s="95" customFormat="1">
      <c r="D40" s="98"/>
    </row>
    <row r="41" spans="1:70" s="95" customFormat="1">
      <c r="D41" s="98"/>
    </row>
    <row r="42" spans="1:70" s="95" customFormat="1">
      <c r="D42" s="98"/>
    </row>
    <row r="43" spans="1:70" s="100" customFormat="1">
      <c r="O43" s="101"/>
      <c r="P43" s="101"/>
      <c r="Q43" s="101"/>
      <c r="R43" s="101"/>
      <c r="S43" s="101"/>
      <c r="T43" s="101"/>
      <c r="U43" s="101"/>
      <c r="V43" s="101"/>
      <c r="AN43" s="101"/>
    </row>
    <row r="44" spans="1:70" s="129" customFormat="1">
      <c r="A44" s="5" t="s">
        <v>399</v>
      </c>
      <c r="B44" s="5">
        <v>3113</v>
      </c>
      <c r="C44" s="5">
        <v>5879</v>
      </c>
      <c r="D44" s="306">
        <v>42640.595833333333</v>
      </c>
      <c r="E44" s="5" t="s">
        <v>400</v>
      </c>
      <c r="F44" s="5"/>
      <c r="G44" s="5"/>
      <c r="H44" s="5"/>
      <c r="I44" s="5" t="s">
        <v>95</v>
      </c>
      <c r="J44" s="5">
        <v>0.8</v>
      </c>
      <c r="K44" s="5">
        <v>1</v>
      </c>
      <c r="L44" s="5">
        <v>140</v>
      </c>
      <c r="M44" s="5">
        <v>6</v>
      </c>
      <c r="N44" s="5">
        <v>4587</v>
      </c>
      <c r="O44" s="5">
        <v>2.7122000000000002</v>
      </c>
      <c r="P44" s="5">
        <v>0.17349999999999999</v>
      </c>
      <c r="Q44" s="5">
        <v>6.4000000000000001E-2</v>
      </c>
      <c r="R44" s="5">
        <v>22.122399999999999</v>
      </c>
      <c r="S44" s="5">
        <v>2.6219000000000001</v>
      </c>
      <c r="T44" s="5">
        <v>1.6940999999999999</v>
      </c>
      <c r="U44" s="5">
        <v>6.2199999999999998E-2</v>
      </c>
      <c r="V44" s="5">
        <v>0.59660000000000002</v>
      </c>
      <c r="W44" s="5">
        <v>0.29070000000000001</v>
      </c>
      <c r="X44" s="5">
        <v>2.3900000000000001E-2</v>
      </c>
      <c r="Y44" s="5">
        <v>0.28970000000000001</v>
      </c>
      <c r="Z44" s="5" t="s">
        <v>70</v>
      </c>
      <c r="AA44" s="5" t="s">
        <v>70</v>
      </c>
      <c r="AB44" s="5" t="s">
        <v>70</v>
      </c>
      <c r="AC44" s="5" t="s">
        <v>70</v>
      </c>
      <c r="AD44" s="5" t="s">
        <v>70</v>
      </c>
      <c r="AE44" s="5" t="s">
        <v>96</v>
      </c>
      <c r="AF44" s="5">
        <v>2.6665999999999999</v>
      </c>
      <c r="AG44" s="5">
        <v>0.1663</v>
      </c>
      <c r="AH44" s="5">
        <v>6.2399999999999997E-2</v>
      </c>
      <c r="AI44" s="5">
        <v>7.1563999999999997</v>
      </c>
      <c r="AJ44" s="5">
        <v>43.036799999999999</v>
      </c>
      <c r="AK44" s="5">
        <v>1.3418000000000001</v>
      </c>
      <c r="AL44" s="5">
        <v>4.65E-2</v>
      </c>
      <c r="AM44" s="5">
        <v>0.69879999999999998</v>
      </c>
      <c r="AN44" s="5">
        <v>1.3535999999999999</v>
      </c>
      <c r="AO44" s="5">
        <v>0.67169999999999996</v>
      </c>
      <c r="AP44" s="5">
        <v>0.90910000000000002</v>
      </c>
      <c r="AQ44" s="5">
        <v>0.70740000000000003</v>
      </c>
      <c r="AR44" s="5">
        <v>0.40189999999999998</v>
      </c>
      <c r="AS44" s="5">
        <v>-0.52510000000000001</v>
      </c>
      <c r="AT44" s="5">
        <v>0.1177</v>
      </c>
      <c r="AU44" s="5">
        <v>0.29110000000000003</v>
      </c>
      <c r="AV44" s="5">
        <v>2.9899999999999999E-2</v>
      </c>
      <c r="AW44" s="5">
        <v>-0.86080000000000001</v>
      </c>
      <c r="AX44" s="5">
        <v>-0.51949999999999996</v>
      </c>
      <c r="AY44" s="5">
        <v>-0.4405</v>
      </c>
      <c r="AZ44" s="5">
        <v>-0.191</v>
      </c>
      <c r="BA44" s="5">
        <v>0.01</v>
      </c>
      <c r="BB44" s="5">
        <v>0.01</v>
      </c>
      <c r="BC44" s="5">
        <v>0.01</v>
      </c>
      <c r="BD44" s="5">
        <v>204</v>
      </c>
      <c r="BE44" s="5">
        <v>191</v>
      </c>
      <c r="BF44" s="5">
        <v>299</v>
      </c>
      <c r="BG44" s="5">
        <v>167</v>
      </c>
      <c r="BH44" s="5">
        <v>178</v>
      </c>
      <c r="BI44" s="5">
        <v>1092</v>
      </c>
      <c r="BJ44" s="5">
        <v>1600</v>
      </c>
      <c r="BK44" s="5" t="s">
        <v>71</v>
      </c>
      <c r="BL44" s="5" t="s">
        <v>71</v>
      </c>
      <c r="BM44" s="5">
        <v>0</v>
      </c>
      <c r="BN44" s="5"/>
      <c r="BO44" s="5"/>
      <c r="BP44" s="5" t="s">
        <v>732</v>
      </c>
      <c r="BQ44" s="5" t="s">
        <v>733</v>
      </c>
      <c r="BR44" s="5">
        <v>6511</v>
      </c>
    </row>
    <row r="45" spans="1:70" s="129" customFormat="1">
      <c r="A45" s="5" t="s">
        <v>402</v>
      </c>
      <c r="B45" s="5">
        <v>3114</v>
      </c>
      <c r="C45" s="5">
        <v>5880</v>
      </c>
      <c r="D45" s="306">
        <v>42640.595833333333</v>
      </c>
      <c r="E45" s="5" t="s">
        <v>400</v>
      </c>
      <c r="F45" s="5"/>
      <c r="G45" s="5"/>
      <c r="H45" s="5"/>
      <c r="I45" s="5" t="s">
        <v>95</v>
      </c>
      <c r="J45" s="5">
        <v>0.8</v>
      </c>
      <c r="K45" s="5">
        <v>1</v>
      </c>
      <c r="L45" s="5">
        <v>140</v>
      </c>
      <c r="M45" s="5">
        <v>6</v>
      </c>
      <c r="N45" s="5">
        <v>4587</v>
      </c>
      <c r="O45" s="5">
        <v>2.5634000000000001</v>
      </c>
      <c r="P45" s="5">
        <v>0.15</v>
      </c>
      <c r="Q45" s="5">
        <v>5.8500000000000003E-2</v>
      </c>
      <c r="R45" s="5">
        <v>20.480699999999999</v>
      </c>
      <c r="S45" s="5">
        <v>2.9777</v>
      </c>
      <c r="T45" s="5">
        <v>2.0901999999999998</v>
      </c>
      <c r="U45" s="5">
        <v>5.9700000000000003E-2</v>
      </c>
      <c r="V45" s="5">
        <v>0.4788</v>
      </c>
      <c r="W45" s="5">
        <v>0.21290000000000001</v>
      </c>
      <c r="X45" s="5">
        <v>2.24E-2</v>
      </c>
      <c r="Y45" s="5">
        <v>0.21629999999999999</v>
      </c>
      <c r="Z45" s="5" t="s">
        <v>70</v>
      </c>
      <c r="AA45" s="5" t="s">
        <v>70</v>
      </c>
      <c r="AB45" s="5" t="s">
        <v>70</v>
      </c>
      <c r="AC45" s="5" t="s">
        <v>70</v>
      </c>
      <c r="AD45" s="5" t="s">
        <v>70</v>
      </c>
      <c r="AE45" s="5" t="s">
        <v>96</v>
      </c>
      <c r="AF45" s="5">
        <v>2.5226000000000002</v>
      </c>
      <c r="AG45" s="5">
        <v>0.14299999999999999</v>
      </c>
      <c r="AH45" s="5">
        <v>5.67E-2</v>
      </c>
      <c r="AI45" s="5">
        <v>6.7462999999999997</v>
      </c>
      <c r="AJ45" s="5">
        <v>47.178699999999999</v>
      </c>
      <c r="AK45" s="5">
        <v>1.3371999999999999</v>
      </c>
      <c r="AL45" s="5">
        <v>4.24E-2</v>
      </c>
      <c r="AM45" s="5">
        <v>0.70540000000000003</v>
      </c>
      <c r="AN45" s="5">
        <v>1.1531</v>
      </c>
      <c r="AO45" s="5">
        <v>0.68630000000000002</v>
      </c>
      <c r="AP45" s="5">
        <v>0.79139999999999999</v>
      </c>
      <c r="AQ45" s="5">
        <v>0.77910000000000001</v>
      </c>
      <c r="AR45" s="5">
        <v>0.6613</v>
      </c>
      <c r="AS45" s="5">
        <v>-8.9399999999999993E-2</v>
      </c>
      <c r="AT45" s="5">
        <v>-0.1603</v>
      </c>
      <c r="AU45" s="5">
        <v>0.17899999999999999</v>
      </c>
      <c r="AV45" s="5">
        <v>0.68300000000000005</v>
      </c>
      <c r="AW45" s="5">
        <v>0.3574</v>
      </c>
      <c r="AX45" s="5">
        <v>-0.11119999999999999</v>
      </c>
      <c r="AY45" s="5">
        <v>0.38009999999999999</v>
      </c>
      <c r="AZ45" s="5">
        <v>-0.67090000000000005</v>
      </c>
      <c r="BA45" s="5">
        <v>0.01</v>
      </c>
      <c r="BB45" s="5">
        <v>0.01</v>
      </c>
      <c r="BC45" s="5">
        <v>0.01</v>
      </c>
      <c r="BD45" s="5">
        <v>190</v>
      </c>
      <c r="BE45" s="5">
        <v>186</v>
      </c>
      <c r="BF45" s="5">
        <v>299</v>
      </c>
      <c r="BG45" s="5">
        <v>159</v>
      </c>
      <c r="BH45" s="5">
        <v>298</v>
      </c>
      <c r="BI45" s="5">
        <v>1113</v>
      </c>
      <c r="BJ45" s="5">
        <v>1600</v>
      </c>
      <c r="BK45" s="5" t="s">
        <v>71</v>
      </c>
      <c r="BL45" s="5" t="s">
        <v>71</v>
      </c>
      <c r="BM45" s="5">
        <v>0</v>
      </c>
      <c r="BN45" s="5"/>
      <c r="BO45" s="5"/>
      <c r="BP45" s="5" t="s">
        <v>734</v>
      </c>
      <c r="BQ45" s="5" t="s">
        <v>733</v>
      </c>
      <c r="BR45" s="5">
        <v>6511</v>
      </c>
    </row>
    <row r="46" spans="1:70" s="129" customFormat="1">
      <c r="A46" s="5" t="s">
        <v>404</v>
      </c>
      <c r="B46" s="5">
        <v>3115</v>
      </c>
      <c r="C46" s="5">
        <v>5881</v>
      </c>
      <c r="D46" s="306">
        <v>42640.595833333333</v>
      </c>
      <c r="E46" s="5" t="s">
        <v>400</v>
      </c>
      <c r="F46" s="5"/>
      <c r="G46" s="5"/>
      <c r="H46" s="5"/>
      <c r="I46" s="5" t="s">
        <v>95</v>
      </c>
      <c r="J46" s="5">
        <v>0.8</v>
      </c>
      <c r="K46" s="5">
        <v>1</v>
      </c>
      <c r="L46" s="5">
        <v>140</v>
      </c>
      <c r="M46" s="5">
        <v>6</v>
      </c>
      <c r="N46" s="5">
        <v>4587</v>
      </c>
      <c r="O46" s="5">
        <v>2.8129</v>
      </c>
      <c r="P46" s="5">
        <v>0.14879999999999999</v>
      </c>
      <c r="Q46" s="5">
        <v>5.2900000000000003E-2</v>
      </c>
      <c r="R46" s="5">
        <v>16.1755</v>
      </c>
      <c r="S46" s="5">
        <v>2.9138000000000002</v>
      </c>
      <c r="T46" s="5">
        <v>2.0457999999999998</v>
      </c>
      <c r="U46" s="5">
        <v>6.1499999999999999E-2</v>
      </c>
      <c r="V46" s="5">
        <v>0.49120000000000003</v>
      </c>
      <c r="W46" s="5">
        <v>0.15890000000000001</v>
      </c>
      <c r="X46" s="5">
        <v>2.5399999999999999E-2</v>
      </c>
      <c r="Y46" s="5">
        <v>0.16259999999999999</v>
      </c>
      <c r="Z46" s="5" t="s">
        <v>70</v>
      </c>
      <c r="AA46" s="5" t="s">
        <v>70</v>
      </c>
      <c r="AB46" s="5" t="s">
        <v>70</v>
      </c>
      <c r="AC46" s="5" t="s">
        <v>70</v>
      </c>
      <c r="AD46" s="5" t="s">
        <v>70</v>
      </c>
      <c r="AE46" s="5" t="s">
        <v>96</v>
      </c>
      <c r="AF46" s="5">
        <v>2.7685</v>
      </c>
      <c r="AG46" s="5">
        <v>0.14230000000000001</v>
      </c>
      <c r="AH46" s="5">
        <v>5.1400000000000001E-2</v>
      </c>
      <c r="AI46" s="5">
        <v>6.4074</v>
      </c>
      <c r="AJ46" s="5">
        <v>45.0396</v>
      </c>
      <c r="AK46" s="5">
        <v>1.1572</v>
      </c>
      <c r="AL46" s="5">
        <v>4.4400000000000002E-2</v>
      </c>
      <c r="AM46" s="5">
        <v>0.81979999999999997</v>
      </c>
      <c r="AN46" s="5">
        <v>1.3055000000000001</v>
      </c>
      <c r="AO46" s="5">
        <v>0.75800000000000001</v>
      </c>
      <c r="AP46" s="5">
        <v>0.98950000000000005</v>
      </c>
      <c r="AQ46" s="5">
        <v>0.88700000000000001</v>
      </c>
      <c r="AR46" s="5">
        <v>0.74690000000000001</v>
      </c>
      <c r="AS46" s="5">
        <v>8.6999999999999994E-2</v>
      </c>
      <c r="AT46" s="5">
        <v>-9.5699999999999993E-2</v>
      </c>
      <c r="AU46" s="5">
        <v>0.14940000000000001</v>
      </c>
      <c r="AV46" s="5">
        <v>-0.2397</v>
      </c>
      <c r="AW46" s="5">
        <v>0.94830000000000003</v>
      </c>
      <c r="AX46" s="5">
        <v>-7.0499999999999993E-2</v>
      </c>
      <c r="AY46" s="5">
        <v>0.85450000000000004</v>
      </c>
      <c r="AZ46" s="5">
        <v>0.2271</v>
      </c>
      <c r="BA46" s="5">
        <v>0.01</v>
      </c>
      <c r="BB46" s="5">
        <v>0.01</v>
      </c>
      <c r="BC46" s="5">
        <v>0.01</v>
      </c>
      <c r="BD46" s="5">
        <v>175</v>
      </c>
      <c r="BE46" s="5">
        <v>228</v>
      </c>
      <c r="BF46" s="5">
        <v>299</v>
      </c>
      <c r="BG46" s="5">
        <v>310</v>
      </c>
      <c r="BH46" s="5">
        <v>178</v>
      </c>
      <c r="BI46" s="5">
        <v>1100</v>
      </c>
      <c r="BJ46" s="5">
        <v>1600</v>
      </c>
      <c r="BK46" s="5" t="s">
        <v>71</v>
      </c>
      <c r="BL46" s="5" t="s">
        <v>71</v>
      </c>
      <c r="BM46" s="5">
        <v>0</v>
      </c>
      <c r="BN46" s="5"/>
      <c r="BO46" s="5"/>
      <c r="BP46" s="5" t="s">
        <v>735</v>
      </c>
      <c r="BQ46" s="5" t="s">
        <v>733</v>
      </c>
      <c r="BR46" s="5">
        <v>6511</v>
      </c>
    </row>
    <row r="47" spans="1:70" s="129" customFormat="1">
      <c r="A47" s="5" t="s">
        <v>406</v>
      </c>
      <c r="B47" s="5">
        <v>3116</v>
      </c>
      <c r="C47" s="5">
        <v>5882</v>
      </c>
      <c r="D47" s="306">
        <v>42640.595833333333</v>
      </c>
      <c r="E47" s="5" t="s">
        <v>400</v>
      </c>
      <c r="F47" s="5"/>
      <c r="G47" s="5"/>
      <c r="H47" s="5"/>
      <c r="I47" s="5" t="s">
        <v>95</v>
      </c>
      <c r="J47" s="5">
        <v>0.8</v>
      </c>
      <c r="K47" s="5">
        <v>1</v>
      </c>
      <c r="L47" s="5">
        <v>140</v>
      </c>
      <c r="M47" s="5">
        <v>6</v>
      </c>
      <c r="N47" s="5">
        <v>4587</v>
      </c>
      <c r="O47" s="5">
        <v>2.6863000000000001</v>
      </c>
      <c r="P47" s="5">
        <v>8.6400000000000005E-2</v>
      </c>
      <c r="Q47" s="5">
        <v>3.2199999999999999E-2</v>
      </c>
      <c r="R47" s="5">
        <v>20.102</v>
      </c>
      <c r="S47" s="5">
        <v>3.1953</v>
      </c>
      <c r="T47" s="5">
        <v>2.2686000000000002</v>
      </c>
      <c r="U47" s="5">
        <v>4.19E-2</v>
      </c>
      <c r="V47" s="5">
        <v>0.43830000000000002</v>
      </c>
      <c r="W47" s="5">
        <v>0.1152</v>
      </c>
      <c r="X47" s="5">
        <v>1.4500000000000001E-2</v>
      </c>
      <c r="Y47" s="5">
        <v>0.113</v>
      </c>
      <c r="Z47" s="5" t="s">
        <v>70</v>
      </c>
      <c r="AA47" s="5" t="s">
        <v>70</v>
      </c>
      <c r="AB47" s="5" t="s">
        <v>70</v>
      </c>
      <c r="AC47" s="5" t="s">
        <v>70</v>
      </c>
      <c r="AD47" s="5" t="s">
        <v>70</v>
      </c>
      <c r="AE47" s="5" t="s">
        <v>96</v>
      </c>
      <c r="AF47" s="5">
        <v>2.6440000000000001</v>
      </c>
      <c r="AG47" s="5">
        <v>7.9200000000000007E-2</v>
      </c>
      <c r="AH47" s="5">
        <v>0.03</v>
      </c>
      <c r="AI47" s="5">
        <v>5.2504999999999997</v>
      </c>
      <c r="AJ47" s="5">
        <v>66.263400000000004</v>
      </c>
      <c r="AK47" s="5">
        <v>0.9929</v>
      </c>
      <c r="AL47" s="5">
        <v>3.0200000000000001E-2</v>
      </c>
      <c r="AM47" s="5">
        <v>0.97699999999999998</v>
      </c>
      <c r="AN47" s="5">
        <v>1.2961</v>
      </c>
      <c r="AO47" s="5">
        <v>0.90139999999999998</v>
      </c>
      <c r="AP47" s="5">
        <v>1.1681999999999999</v>
      </c>
      <c r="AQ47" s="5">
        <v>0.998</v>
      </c>
      <c r="AR47" s="5">
        <v>0.23080000000000001</v>
      </c>
      <c r="AS47" s="5">
        <v>-0.87080000000000002</v>
      </c>
      <c r="AT47" s="5">
        <v>2.9499999999999998E-2</v>
      </c>
      <c r="AU47" s="5">
        <v>0.3306</v>
      </c>
      <c r="AV47" s="5">
        <v>4.9700000000000001E-2</v>
      </c>
      <c r="AW47" s="5">
        <v>-1.1194</v>
      </c>
      <c r="AX47" s="5">
        <v>-0.9224</v>
      </c>
      <c r="AY47" s="5">
        <v>-0.254</v>
      </c>
      <c r="AZ47" s="5">
        <v>-0.28370000000000001</v>
      </c>
      <c r="BA47" s="5">
        <v>0.01</v>
      </c>
      <c r="BB47" s="5">
        <v>0.01</v>
      </c>
      <c r="BC47" s="5">
        <v>0.01</v>
      </c>
      <c r="BD47" s="5">
        <v>211</v>
      </c>
      <c r="BE47" s="5">
        <v>197</v>
      </c>
      <c r="BF47" s="5">
        <v>299</v>
      </c>
      <c r="BG47" s="5">
        <v>289</v>
      </c>
      <c r="BH47" s="5">
        <v>146</v>
      </c>
      <c r="BI47" s="5">
        <v>1101</v>
      </c>
      <c r="BJ47" s="5">
        <v>1600</v>
      </c>
      <c r="BK47" s="5" t="s">
        <v>71</v>
      </c>
      <c r="BL47" s="5" t="s">
        <v>71</v>
      </c>
      <c r="BM47" s="5">
        <v>0</v>
      </c>
      <c r="BN47" s="5"/>
      <c r="BO47" s="5"/>
      <c r="BP47" s="5" t="s">
        <v>736</v>
      </c>
      <c r="BQ47" s="5" t="s">
        <v>733</v>
      </c>
      <c r="BR47" s="5">
        <v>6511</v>
      </c>
    </row>
    <row r="48" spans="1:70" s="129" customFormat="1">
      <c r="A48" s="5" t="s">
        <v>408</v>
      </c>
      <c r="B48" s="5">
        <v>3117</v>
      </c>
      <c r="C48" s="5">
        <v>5883</v>
      </c>
      <c r="D48" s="306">
        <v>42640.595833333333</v>
      </c>
      <c r="E48" s="5" t="s">
        <v>400</v>
      </c>
      <c r="F48" s="5"/>
      <c r="G48" s="5"/>
      <c r="H48" s="5"/>
      <c r="I48" s="5" t="s">
        <v>95</v>
      </c>
      <c r="J48" s="5">
        <v>0.8</v>
      </c>
      <c r="K48" s="5">
        <v>1</v>
      </c>
      <c r="L48" s="5">
        <v>140</v>
      </c>
      <c r="M48" s="5">
        <v>6</v>
      </c>
      <c r="N48" s="5">
        <v>4587</v>
      </c>
      <c r="O48" s="309">
        <v>2.6052</v>
      </c>
      <c r="P48" s="309">
        <v>0.1522</v>
      </c>
      <c r="Q48" s="309">
        <v>5.8400000000000001E-2</v>
      </c>
      <c r="R48" s="309">
        <v>14.777900000000001</v>
      </c>
      <c r="S48" s="309">
        <v>2.1318999999999999</v>
      </c>
      <c r="T48" s="309">
        <v>1.7738</v>
      </c>
      <c r="U48" s="309">
        <v>7.5800000000000006E-2</v>
      </c>
      <c r="V48" s="309">
        <v>0.57750000000000001</v>
      </c>
      <c r="W48" s="309">
        <v>0.20300000000000001</v>
      </c>
      <c r="X48" s="5">
        <v>2.6800000000000001E-2</v>
      </c>
      <c r="Y48" s="5">
        <v>0.19950000000000001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96</v>
      </c>
      <c r="AF48" s="5">
        <v>2.5617000000000001</v>
      </c>
      <c r="AG48" s="5">
        <v>0.1482</v>
      </c>
      <c r="AH48" s="5">
        <v>5.7799999999999997E-2</v>
      </c>
      <c r="AI48" s="5">
        <v>4.8932000000000002</v>
      </c>
      <c r="AJ48" s="5">
        <v>33.021599999999999</v>
      </c>
      <c r="AK48" s="5">
        <v>0.95509999999999995</v>
      </c>
      <c r="AL48" s="5">
        <v>6.0600000000000001E-2</v>
      </c>
      <c r="AM48" s="5">
        <v>0.98650000000000004</v>
      </c>
      <c r="AN48" s="5">
        <v>1.2273000000000001</v>
      </c>
      <c r="AO48" s="5">
        <v>0.95569999999999999</v>
      </c>
      <c r="AP48" s="5">
        <v>1.173</v>
      </c>
      <c r="AQ48" s="5">
        <v>1.0424</v>
      </c>
      <c r="AR48" s="5">
        <v>4.1999999999999997E-3</v>
      </c>
      <c r="AS48" s="5">
        <v>-0.93710000000000004</v>
      </c>
      <c r="AT48" s="5">
        <v>0.18729999999999999</v>
      </c>
      <c r="AU48" s="5">
        <v>3.4000000000000002E-2</v>
      </c>
      <c r="AV48" s="5">
        <v>0.23</v>
      </c>
      <c r="AW48" s="5">
        <v>1.1496999999999999</v>
      </c>
      <c r="AX48" s="5">
        <v>-1.042</v>
      </c>
      <c r="AY48" s="5">
        <v>1.4E-3</v>
      </c>
      <c r="AZ48" s="5">
        <v>3.0499999999999999E-2</v>
      </c>
      <c r="BA48" s="5">
        <v>0.01</v>
      </c>
      <c r="BB48" s="5">
        <v>0.01</v>
      </c>
      <c r="BC48" s="5">
        <v>0.01</v>
      </c>
      <c r="BD48" s="5">
        <v>216</v>
      </c>
      <c r="BE48" s="5">
        <v>181</v>
      </c>
      <c r="BF48" s="5">
        <v>299</v>
      </c>
      <c r="BG48" s="5">
        <v>129</v>
      </c>
      <c r="BH48" s="5">
        <v>275</v>
      </c>
      <c r="BI48" s="5">
        <v>1081</v>
      </c>
      <c r="BJ48" s="5">
        <v>1600</v>
      </c>
      <c r="BK48" s="5" t="s">
        <v>71</v>
      </c>
      <c r="BL48" s="5" t="s">
        <v>71</v>
      </c>
      <c r="BM48" s="5">
        <v>0</v>
      </c>
      <c r="BN48" s="5"/>
      <c r="BO48" s="5"/>
      <c r="BP48" s="5" t="s">
        <v>737</v>
      </c>
      <c r="BQ48" s="5" t="s">
        <v>733</v>
      </c>
      <c r="BR48" s="5">
        <v>6511</v>
      </c>
    </row>
    <row r="49" spans="1:70" s="129" customFormat="1">
      <c r="A49" s="5" t="s">
        <v>410</v>
      </c>
      <c r="B49" s="5">
        <v>3118</v>
      </c>
      <c r="C49" s="5">
        <v>6051</v>
      </c>
      <c r="D49" s="306">
        <v>42640.810416666667</v>
      </c>
      <c r="E49" s="5" t="s">
        <v>411</v>
      </c>
      <c r="F49" s="5"/>
      <c r="G49" s="5"/>
      <c r="H49" s="5"/>
      <c r="I49" s="5" t="s">
        <v>95</v>
      </c>
      <c r="J49" s="5">
        <v>0.8</v>
      </c>
      <c r="K49" s="5">
        <v>1</v>
      </c>
      <c r="L49" s="5">
        <v>140</v>
      </c>
      <c r="M49" s="5">
        <v>6</v>
      </c>
      <c r="N49" s="5">
        <v>4587</v>
      </c>
      <c r="O49" s="5">
        <v>2.4788999999999999</v>
      </c>
      <c r="P49" s="5">
        <v>8.1600000000000006E-2</v>
      </c>
      <c r="Q49" s="5">
        <v>3.2899999999999999E-2</v>
      </c>
      <c r="R49" s="5">
        <v>9.8833000000000002</v>
      </c>
      <c r="S49" s="5">
        <v>3.5651000000000002</v>
      </c>
      <c r="T49" s="5">
        <v>2.0085999999999999</v>
      </c>
      <c r="U49" s="5">
        <v>5.28E-2</v>
      </c>
      <c r="V49" s="5">
        <v>0.47760000000000002</v>
      </c>
      <c r="W49" s="5">
        <v>0.20749999999999999</v>
      </c>
      <c r="X49" s="5">
        <v>2.47E-2</v>
      </c>
      <c r="Y49" s="5">
        <v>0.18959999999999999</v>
      </c>
      <c r="Z49" s="5" t="s">
        <v>70</v>
      </c>
      <c r="AA49" s="5" t="s">
        <v>70</v>
      </c>
      <c r="AB49" s="5" t="s">
        <v>70</v>
      </c>
      <c r="AC49" s="5" t="s">
        <v>70</v>
      </c>
      <c r="AD49" s="5" t="s">
        <v>70</v>
      </c>
      <c r="AE49" s="5" t="s">
        <v>96</v>
      </c>
      <c r="AF49" s="5">
        <v>2.4382000000000001</v>
      </c>
      <c r="AG49" s="5">
        <v>7.51E-2</v>
      </c>
      <c r="AH49" s="5">
        <v>3.0800000000000001E-2</v>
      </c>
      <c r="AI49" s="5">
        <v>4.3606999999999996</v>
      </c>
      <c r="AJ49" s="5">
        <v>58.076799999999999</v>
      </c>
      <c r="AK49" s="5">
        <v>0.89429999999999998</v>
      </c>
      <c r="AL49" s="5">
        <v>3.44E-2</v>
      </c>
      <c r="AM49" s="5">
        <v>1.0838000000000001</v>
      </c>
      <c r="AN49" s="5">
        <v>1.2035</v>
      </c>
      <c r="AO49" s="5">
        <v>1.0177</v>
      </c>
      <c r="AP49" s="5">
        <v>1.2248000000000001</v>
      </c>
      <c r="AQ49" s="5">
        <v>1.1396999999999999</v>
      </c>
      <c r="AR49" s="5">
        <v>0.40949999999999998</v>
      </c>
      <c r="AS49" s="5">
        <v>-0.9264</v>
      </c>
      <c r="AT49" s="5">
        <v>-9.8699999999999996E-2</v>
      </c>
      <c r="AU49" s="5">
        <v>-9.1899999999999996E-2</v>
      </c>
      <c r="AV49" s="5">
        <v>-0.16950000000000001</v>
      </c>
      <c r="AW49" s="5">
        <v>1.2095</v>
      </c>
      <c r="AX49" s="5">
        <v>-1.0399</v>
      </c>
      <c r="AY49" s="5">
        <v>-0.4446</v>
      </c>
      <c r="AZ49" s="5">
        <v>-0.1414</v>
      </c>
      <c r="BA49" s="5">
        <v>0.01</v>
      </c>
      <c r="BB49" s="5">
        <v>0.01</v>
      </c>
      <c r="BC49" s="5">
        <v>0.01</v>
      </c>
      <c r="BD49" s="5">
        <v>216</v>
      </c>
      <c r="BE49" s="5">
        <v>169</v>
      </c>
      <c r="BF49" s="5">
        <v>299</v>
      </c>
      <c r="BG49" s="5">
        <v>137</v>
      </c>
      <c r="BH49" s="5">
        <v>188</v>
      </c>
      <c r="BI49" s="5">
        <v>1255</v>
      </c>
      <c r="BJ49" s="5">
        <v>1952</v>
      </c>
      <c r="BK49" s="5" t="s">
        <v>71</v>
      </c>
      <c r="BL49" s="5" t="s">
        <v>71</v>
      </c>
      <c r="BM49" s="5">
        <v>0</v>
      </c>
      <c r="BN49" s="5"/>
      <c r="BO49" s="5"/>
      <c r="BP49" s="5" t="s">
        <v>738</v>
      </c>
      <c r="BQ49" s="5" t="s">
        <v>733</v>
      </c>
      <c r="BR49" s="5">
        <v>6511</v>
      </c>
    </row>
    <row r="50" spans="1:70" s="129" customFormat="1">
      <c r="A50" s="5" t="s">
        <v>413</v>
      </c>
      <c r="B50" s="5">
        <v>3119</v>
      </c>
      <c r="C50" s="5">
        <v>6052</v>
      </c>
      <c r="D50" s="306">
        <v>42640.810416666667</v>
      </c>
      <c r="E50" s="5" t="s">
        <v>411</v>
      </c>
      <c r="F50" s="5"/>
      <c r="G50" s="5"/>
      <c r="H50" s="5"/>
      <c r="I50" s="5" t="s">
        <v>95</v>
      </c>
      <c r="J50" s="5">
        <v>0.8</v>
      </c>
      <c r="K50" s="5">
        <v>1</v>
      </c>
      <c r="L50" s="5">
        <v>140</v>
      </c>
      <c r="M50" s="5">
        <v>6</v>
      </c>
      <c r="N50" s="5">
        <v>4587</v>
      </c>
      <c r="O50" s="5">
        <v>2.6269</v>
      </c>
      <c r="P50" s="5">
        <v>0.1114</v>
      </c>
      <c r="Q50" s="5">
        <v>4.24E-2</v>
      </c>
      <c r="R50" s="5">
        <v>14.0852</v>
      </c>
      <c r="S50" s="5">
        <v>3.2957000000000001</v>
      </c>
      <c r="T50" s="5">
        <v>2.02</v>
      </c>
      <c r="U50" s="5">
        <v>5.4199999999999998E-2</v>
      </c>
      <c r="V50" s="5">
        <v>0.49340000000000001</v>
      </c>
      <c r="W50" s="5">
        <v>0.17399999999999999</v>
      </c>
      <c r="X50" s="5">
        <v>1.89E-2</v>
      </c>
      <c r="Y50" s="5">
        <v>0.1724</v>
      </c>
      <c r="Z50" s="5" t="s">
        <v>70</v>
      </c>
      <c r="AA50" s="5" t="s">
        <v>70</v>
      </c>
      <c r="AB50" s="5" t="s">
        <v>70</v>
      </c>
      <c r="AC50" s="5" t="s">
        <v>70</v>
      </c>
      <c r="AD50" s="5" t="s">
        <v>70</v>
      </c>
      <c r="AE50" s="5" t="s">
        <v>96</v>
      </c>
      <c r="AF50" s="5">
        <v>2.5853000000000002</v>
      </c>
      <c r="AG50" s="5">
        <v>0.1046</v>
      </c>
      <c r="AH50" s="5">
        <v>4.0500000000000001E-2</v>
      </c>
      <c r="AI50" s="5">
        <v>5.1994999999999996</v>
      </c>
      <c r="AJ50" s="5">
        <v>49.705599999999997</v>
      </c>
      <c r="AK50" s="5">
        <v>1.0056</v>
      </c>
      <c r="AL50" s="5">
        <v>4.02E-2</v>
      </c>
      <c r="AM50" s="5">
        <v>0.95420000000000005</v>
      </c>
      <c r="AN50" s="5">
        <v>1.2891999999999999</v>
      </c>
      <c r="AO50" s="5">
        <v>0.85540000000000005</v>
      </c>
      <c r="AP50" s="5">
        <v>1.1028</v>
      </c>
      <c r="AQ50" s="5">
        <v>1.0784</v>
      </c>
      <c r="AR50" s="5">
        <v>0.84750000000000003</v>
      </c>
      <c r="AS50" s="5">
        <v>-0.11550000000000001</v>
      </c>
      <c r="AT50" s="5">
        <v>-1.0999999999999999E-2</v>
      </c>
      <c r="AU50" s="5">
        <v>-0.11600000000000001</v>
      </c>
      <c r="AV50" s="5">
        <v>-0.90939999999999999</v>
      </c>
      <c r="AW50" s="5">
        <v>0.61299999999999999</v>
      </c>
      <c r="AX50" s="5">
        <v>-9.2700000000000005E-2</v>
      </c>
      <c r="AY50" s="5">
        <v>-0.5917</v>
      </c>
      <c r="AZ50" s="5">
        <v>-0.89680000000000004</v>
      </c>
      <c r="BA50" s="5">
        <v>0.01</v>
      </c>
      <c r="BB50" s="5">
        <v>0.01</v>
      </c>
      <c r="BC50" s="5">
        <v>0.01</v>
      </c>
      <c r="BD50" s="5">
        <v>161</v>
      </c>
      <c r="BE50" s="5">
        <v>228</v>
      </c>
      <c r="BF50" s="5">
        <v>299</v>
      </c>
      <c r="BG50" s="5">
        <v>129</v>
      </c>
      <c r="BH50" s="5">
        <v>122</v>
      </c>
      <c r="BI50" s="5">
        <v>1341</v>
      </c>
      <c r="BJ50" s="5">
        <v>1952</v>
      </c>
      <c r="BK50" s="5" t="s">
        <v>71</v>
      </c>
      <c r="BL50" s="5" t="s">
        <v>71</v>
      </c>
      <c r="BM50" s="5">
        <v>0</v>
      </c>
      <c r="BN50" s="5"/>
      <c r="BO50" s="5"/>
      <c r="BP50" s="5" t="s">
        <v>739</v>
      </c>
      <c r="BQ50" s="5" t="s">
        <v>733</v>
      </c>
      <c r="BR50" s="5">
        <v>6511</v>
      </c>
    </row>
    <row r="51" spans="1:70" s="129" customFormat="1">
      <c r="D51" s="130"/>
    </row>
    <row r="52" spans="1:70" s="129" customFormat="1">
      <c r="D52" s="130"/>
    </row>
    <row r="53" spans="1:70" s="129" customFormat="1">
      <c r="D53" s="130"/>
    </row>
    <row r="54" spans="1:70" s="129" customFormat="1">
      <c r="D54" s="130"/>
    </row>
    <row r="55" spans="1:70" s="129" customFormat="1">
      <c r="D55" s="130"/>
    </row>
    <row r="56" spans="1:70" s="132" customFormat="1">
      <c r="D56" s="133"/>
      <c r="O56" s="134"/>
      <c r="P56" s="134"/>
      <c r="Q56" s="134"/>
      <c r="R56" s="134"/>
      <c r="S56" s="134"/>
      <c r="T56" s="134"/>
      <c r="U56" s="134"/>
      <c r="V56" s="134"/>
      <c r="AN56" s="134"/>
    </row>
    <row r="57" spans="1:70" s="129" customFormat="1">
      <c r="A57" s="5" t="s">
        <v>375</v>
      </c>
      <c r="B57" s="5">
        <v>3076</v>
      </c>
      <c r="C57" s="5">
        <v>5670</v>
      </c>
      <c r="D57" s="306">
        <v>42618.426388888889</v>
      </c>
      <c r="E57" s="5" t="s">
        <v>376</v>
      </c>
      <c r="F57" s="5"/>
      <c r="G57" s="5"/>
      <c r="H57" s="5"/>
      <c r="I57" s="5" t="s">
        <v>95</v>
      </c>
      <c r="J57" s="5">
        <v>0.8</v>
      </c>
      <c r="K57" s="5">
        <v>1</v>
      </c>
      <c r="L57" s="5">
        <v>140</v>
      </c>
      <c r="M57" s="5">
        <v>6</v>
      </c>
      <c r="N57" s="5">
        <v>4587</v>
      </c>
      <c r="O57" s="309">
        <v>2.6</v>
      </c>
      <c r="P57" s="309">
        <v>0.112</v>
      </c>
      <c r="Q57" s="309">
        <v>4.3099999999999999E-2</v>
      </c>
      <c r="R57" s="309">
        <v>37.692900000000002</v>
      </c>
      <c r="S57" s="309">
        <v>3.1442000000000001</v>
      </c>
      <c r="T57" s="309">
        <v>2.1802999999999999</v>
      </c>
      <c r="U57" s="309">
        <v>4.8599999999999997E-2</v>
      </c>
      <c r="V57" s="309">
        <v>0.46279999999999999</v>
      </c>
      <c r="W57" s="309">
        <v>0.1986</v>
      </c>
      <c r="X57" s="5">
        <v>1.8100000000000002E-2</v>
      </c>
      <c r="Y57" s="5">
        <v>0.19980000000000001</v>
      </c>
      <c r="Z57" s="5" t="s">
        <v>70</v>
      </c>
      <c r="AA57" s="5" t="s">
        <v>70</v>
      </c>
      <c r="AB57" s="5" t="s">
        <v>70</v>
      </c>
      <c r="AC57" s="5" t="s">
        <v>70</v>
      </c>
      <c r="AD57" s="5" t="s">
        <v>70</v>
      </c>
      <c r="AE57" s="5" t="s">
        <v>96</v>
      </c>
      <c r="AF57" s="5">
        <v>2.556</v>
      </c>
      <c r="AG57" s="5">
        <v>0.1028</v>
      </c>
      <c r="AH57" s="5">
        <v>4.02E-2</v>
      </c>
      <c r="AI57" s="5">
        <v>5.9413999999999998</v>
      </c>
      <c r="AJ57" s="5">
        <v>57.791200000000003</v>
      </c>
      <c r="AK57" s="5">
        <v>1.1621999999999999</v>
      </c>
      <c r="AL57" s="5">
        <v>3.4599999999999999E-2</v>
      </c>
      <c r="AM57" s="5">
        <v>0.82579999999999998</v>
      </c>
      <c r="AN57" s="5">
        <v>1.306</v>
      </c>
      <c r="AO57" s="5">
        <v>0.75819999999999999</v>
      </c>
      <c r="AP57" s="5">
        <v>0.99019999999999997</v>
      </c>
      <c r="AQ57" s="5">
        <v>0.87419999999999998</v>
      </c>
      <c r="AR57" s="5">
        <v>0.38319999999999999</v>
      </c>
      <c r="AS57" s="5">
        <v>0.63419999999999999</v>
      </c>
      <c r="AT57" s="5">
        <v>-0.1605</v>
      </c>
      <c r="AU57" s="5">
        <v>0.38159999999999999</v>
      </c>
      <c r="AV57" s="5">
        <v>6.9999999999999999E-4</v>
      </c>
      <c r="AW57" s="5">
        <v>0.91369999999999996</v>
      </c>
      <c r="AX57" s="5">
        <v>-0.67490000000000006</v>
      </c>
      <c r="AY57" s="5">
        <v>0.47899999999999998</v>
      </c>
      <c r="AZ57" s="5">
        <v>0.28149999999999997</v>
      </c>
      <c r="BA57" s="5">
        <v>0.01</v>
      </c>
      <c r="BB57" s="5">
        <v>0.01</v>
      </c>
      <c r="BC57" s="5">
        <v>0.01</v>
      </c>
      <c r="BD57" s="5">
        <v>182</v>
      </c>
      <c r="BE57" s="5">
        <v>186</v>
      </c>
      <c r="BF57" s="5">
        <v>299</v>
      </c>
      <c r="BG57" s="5">
        <v>128</v>
      </c>
      <c r="BH57" s="5">
        <v>197</v>
      </c>
      <c r="BI57" s="5">
        <v>1068</v>
      </c>
      <c r="BJ57" s="5">
        <v>1575</v>
      </c>
      <c r="BK57" s="5" t="s">
        <v>71</v>
      </c>
      <c r="BL57" s="5" t="s">
        <v>71</v>
      </c>
      <c r="BM57" s="5">
        <v>0</v>
      </c>
      <c r="BN57" s="5"/>
      <c r="BO57" s="5"/>
      <c r="BP57" s="5" t="s">
        <v>740</v>
      </c>
      <c r="BQ57" s="5" t="s">
        <v>733</v>
      </c>
      <c r="BR57" s="5">
        <v>6511</v>
      </c>
    </row>
    <row r="58" spans="1:70" s="129" customFormat="1">
      <c r="A58" s="5" t="s">
        <v>378</v>
      </c>
      <c r="B58" s="5">
        <v>3077</v>
      </c>
      <c r="C58" s="5">
        <v>5671</v>
      </c>
      <c r="D58" s="306">
        <v>42618.426388888889</v>
      </c>
      <c r="E58" s="5" t="s">
        <v>376</v>
      </c>
      <c r="F58" s="5"/>
      <c r="G58" s="5"/>
      <c r="H58" s="5"/>
      <c r="I58" s="5" t="s">
        <v>95</v>
      </c>
      <c r="J58" s="5">
        <v>0.8</v>
      </c>
      <c r="K58" s="5">
        <v>1</v>
      </c>
      <c r="L58" s="5">
        <v>140</v>
      </c>
      <c r="M58" s="5">
        <v>6</v>
      </c>
      <c r="N58" s="5">
        <v>4587</v>
      </c>
      <c r="O58" s="309">
        <v>2.4622000000000002</v>
      </c>
      <c r="P58" s="309">
        <v>7.0499999999999993E-2</v>
      </c>
      <c r="Q58" s="309">
        <v>2.86E-2</v>
      </c>
      <c r="R58" s="309">
        <v>20.509899999999998</v>
      </c>
      <c r="S58" s="309">
        <v>2.9281000000000001</v>
      </c>
      <c r="T58" s="309">
        <v>2.2008000000000001</v>
      </c>
      <c r="U58" s="309">
        <v>3.9800000000000002E-2</v>
      </c>
      <c r="V58" s="309">
        <v>0.45550000000000002</v>
      </c>
      <c r="W58" s="309">
        <v>0.14269999999999999</v>
      </c>
      <c r="X58" s="5">
        <v>1.41E-2</v>
      </c>
      <c r="Y58" s="5">
        <v>0.14130000000000001</v>
      </c>
      <c r="Z58" s="5" t="s">
        <v>70</v>
      </c>
      <c r="AA58" s="5" t="s">
        <v>70</v>
      </c>
      <c r="AB58" s="5" t="s">
        <v>70</v>
      </c>
      <c r="AC58" s="5" t="s">
        <v>70</v>
      </c>
      <c r="AD58" s="5" t="s">
        <v>70</v>
      </c>
      <c r="AE58" s="5" t="s">
        <v>96</v>
      </c>
      <c r="AF58" s="5">
        <v>2.4215</v>
      </c>
      <c r="AG58" s="5">
        <v>6.3799999999999996E-2</v>
      </c>
      <c r="AH58" s="5">
        <v>2.63E-2</v>
      </c>
      <c r="AI58" s="5">
        <v>4.2016999999999998</v>
      </c>
      <c r="AJ58" s="5">
        <v>65.866</v>
      </c>
      <c r="AK58" s="5">
        <v>0.86760000000000004</v>
      </c>
      <c r="AL58" s="5">
        <v>3.04E-2</v>
      </c>
      <c r="AM58" s="5">
        <v>1.1223000000000001</v>
      </c>
      <c r="AN58" s="5">
        <v>1.3062</v>
      </c>
      <c r="AO58" s="5">
        <v>1.0288999999999999</v>
      </c>
      <c r="AP58" s="5">
        <v>1.3439000000000001</v>
      </c>
      <c r="AQ58" s="5">
        <v>1.1409</v>
      </c>
      <c r="AR58" s="5">
        <v>-0.45750000000000002</v>
      </c>
      <c r="AS58" s="5">
        <v>-0.92100000000000004</v>
      </c>
      <c r="AT58" s="5">
        <v>3.1600000000000003E-2</v>
      </c>
      <c r="AU58" s="5">
        <v>8.6499999999999994E-2</v>
      </c>
      <c r="AV58" s="5">
        <v>-8.8900000000000007E-2</v>
      </c>
      <c r="AW58" s="5">
        <v>-1.3382000000000001</v>
      </c>
      <c r="AX58" s="5">
        <v>-1.0192000000000001</v>
      </c>
      <c r="AY58" s="5">
        <v>0.50290000000000001</v>
      </c>
      <c r="AZ58" s="5">
        <v>-9.9299999999999999E-2</v>
      </c>
      <c r="BA58" s="5">
        <v>0.01</v>
      </c>
      <c r="BB58" s="5">
        <v>0.01</v>
      </c>
      <c r="BC58" s="5">
        <v>0.01</v>
      </c>
      <c r="BD58" s="5">
        <v>208</v>
      </c>
      <c r="BE58" s="5">
        <v>162</v>
      </c>
      <c r="BF58" s="5">
        <v>299</v>
      </c>
      <c r="BG58" s="5">
        <v>114</v>
      </c>
      <c r="BH58" s="5">
        <v>211</v>
      </c>
      <c r="BI58" s="5">
        <v>1105</v>
      </c>
      <c r="BJ58" s="5">
        <v>1575</v>
      </c>
      <c r="BK58" s="5" t="s">
        <v>71</v>
      </c>
      <c r="BL58" s="5" t="s">
        <v>71</v>
      </c>
      <c r="BM58" s="5">
        <v>0</v>
      </c>
      <c r="BN58" s="5"/>
      <c r="BO58" s="5"/>
      <c r="BP58" s="5" t="s">
        <v>741</v>
      </c>
      <c r="BQ58" s="5" t="s">
        <v>733</v>
      </c>
      <c r="BR58" s="5">
        <v>6511</v>
      </c>
    </row>
    <row r="59" spans="1:70" s="129" customFormat="1">
      <c r="A59" s="5" t="s">
        <v>380</v>
      </c>
      <c r="B59" s="5">
        <v>3078</v>
      </c>
      <c r="C59" s="5">
        <v>5908</v>
      </c>
      <c r="D59" s="306">
        <v>42618.426388888889</v>
      </c>
      <c r="E59" s="5" t="s">
        <v>376</v>
      </c>
      <c r="F59" s="5"/>
      <c r="G59" s="5"/>
      <c r="H59" s="5"/>
      <c r="I59" s="5" t="s">
        <v>95</v>
      </c>
      <c r="J59" s="5">
        <v>0.8</v>
      </c>
      <c r="K59" s="5">
        <v>1</v>
      </c>
      <c r="L59" s="5">
        <v>140</v>
      </c>
      <c r="M59" s="5">
        <v>6</v>
      </c>
      <c r="N59" s="5">
        <v>4587</v>
      </c>
      <c r="O59" s="309">
        <v>2.6086</v>
      </c>
      <c r="P59" s="309">
        <v>9.4899999999999998E-2</v>
      </c>
      <c r="Q59" s="309">
        <v>3.6400000000000002E-2</v>
      </c>
      <c r="R59" s="309">
        <v>28.558900000000001</v>
      </c>
      <c r="S59" s="309">
        <v>3.0417999999999998</v>
      </c>
      <c r="T59" s="309">
        <v>2.2321</v>
      </c>
      <c r="U59" s="309">
        <v>4.36E-2</v>
      </c>
      <c r="V59" s="309">
        <v>0.44879999999999998</v>
      </c>
      <c r="W59" s="309">
        <v>0.1676</v>
      </c>
      <c r="X59" s="5">
        <v>1.5299999999999999E-2</v>
      </c>
      <c r="Y59" s="5">
        <v>0.1666</v>
      </c>
      <c r="Z59" s="5" t="s">
        <v>70</v>
      </c>
      <c r="AA59" s="5" t="s">
        <v>70</v>
      </c>
      <c r="AB59" s="5" t="s">
        <v>70</v>
      </c>
      <c r="AC59" s="5" t="s">
        <v>70</v>
      </c>
      <c r="AD59" s="5" t="s">
        <v>70</v>
      </c>
      <c r="AE59" s="5" t="s">
        <v>96</v>
      </c>
      <c r="AF59" s="5">
        <v>2.5657999999999999</v>
      </c>
      <c r="AG59" s="5">
        <v>8.6699999999999999E-2</v>
      </c>
      <c r="AH59" s="5">
        <v>3.3799999999999997E-2</v>
      </c>
      <c r="AI59" s="5">
        <v>5.4279000000000002</v>
      </c>
      <c r="AJ59" s="5">
        <v>62.575400000000002</v>
      </c>
      <c r="AK59" s="5">
        <v>1.0577000000000001</v>
      </c>
      <c r="AL59" s="5">
        <v>3.2000000000000001E-2</v>
      </c>
      <c r="AM59" s="5">
        <v>0.91349999999999998</v>
      </c>
      <c r="AN59" s="5">
        <v>1.4052</v>
      </c>
      <c r="AO59" s="5">
        <v>0.81699999999999995</v>
      </c>
      <c r="AP59" s="5">
        <v>1.1479999999999999</v>
      </c>
      <c r="AQ59" s="5">
        <v>0.94430000000000003</v>
      </c>
      <c r="AR59" s="5">
        <v>0.53900000000000003</v>
      </c>
      <c r="AS59" s="5">
        <v>0.61080000000000001</v>
      </c>
      <c r="AT59" s="5">
        <v>-6.2199999999999998E-2</v>
      </c>
      <c r="AU59" s="5">
        <v>0.13639999999999999</v>
      </c>
      <c r="AV59" s="5">
        <v>-4.3E-3</v>
      </c>
      <c r="AW59" s="5">
        <v>1.1398999999999999</v>
      </c>
      <c r="AX59" s="5">
        <v>-0.70069999999999999</v>
      </c>
      <c r="AY59" s="5">
        <v>0.62709999999999999</v>
      </c>
      <c r="AZ59" s="5">
        <v>8.6199999999999999E-2</v>
      </c>
      <c r="BA59" s="5">
        <v>0.01</v>
      </c>
      <c r="BB59" s="5">
        <v>0.01</v>
      </c>
      <c r="BC59" s="5">
        <v>0.01</v>
      </c>
      <c r="BD59" s="5">
        <v>188</v>
      </c>
      <c r="BE59" s="5">
        <v>193</v>
      </c>
      <c r="BF59" s="5">
        <v>299</v>
      </c>
      <c r="BG59" s="5">
        <v>312</v>
      </c>
      <c r="BH59" s="5">
        <v>42</v>
      </c>
      <c r="BI59" s="5">
        <v>1045</v>
      </c>
      <c r="BJ59" s="5">
        <v>1535</v>
      </c>
      <c r="BK59" s="5"/>
      <c r="BL59" s="5" t="s">
        <v>71</v>
      </c>
      <c r="BM59" s="5">
        <v>0</v>
      </c>
      <c r="BN59" s="5"/>
      <c r="BO59" s="5"/>
      <c r="BP59" s="5" t="s">
        <v>742</v>
      </c>
      <c r="BQ59" s="5" t="s">
        <v>733</v>
      </c>
      <c r="BR59" s="5">
        <v>6511</v>
      </c>
    </row>
    <row r="60" spans="1:70" s="129" customFormat="1">
      <c r="A60" s="5" t="s">
        <v>382</v>
      </c>
      <c r="B60" s="5">
        <v>3079</v>
      </c>
      <c r="C60" s="5">
        <v>5909</v>
      </c>
      <c r="D60" s="306">
        <v>42640.666666666664</v>
      </c>
      <c r="E60" s="5" t="s">
        <v>376</v>
      </c>
      <c r="F60" s="5"/>
      <c r="G60" s="5"/>
      <c r="H60" s="5"/>
      <c r="I60" s="5" t="s">
        <v>95</v>
      </c>
      <c r="J60" s="5">
        <v>0.8</v>
      </c>
      <c r="K60" s="5">
        <v>1</v>
      </c>
      <c r="L60" s="5">
        <v>140</v>
      </c>
      <c r="M60" s="5">
        <v>6</v>
      </c>
      <c r="N60" s="5">
        <v>4587</v>
      </c>
      <c r="O60" s="5">
        <v>2.5602</v>
      </c>
      <c r="P60" s="5">
        <v>9.64E-2</v>
      </c>
      <c r="Q60" s="5">
        <v>3.7600000000000001E-2</v>
      </c>
      <c r="R60" s="5">
        <v>22.264099999999999</v>
      </c>
      <c r="S60" s="5">
        <v>3.3309000000000002</v>
      </c>
      <c r="T60" s="5">
        <v>2.7418999999999998</v>
      </c>
      <c r="U60" s="5">
        <v>4.1000000000000002E-2</v>
      </c>
      <c r="V60" s="5">
        <v>0.36349999999999999</v>
      </c>
      <c r="W60" s="5">
        <v>0.1132</v>
      </c>
      <c r="X60" s="5">
        <v>1.5699999999999999E-2</v>
      </c>
      <c r="Y60" s="5">
        <v>0.113</v>
      </c>
      <c r="Z60" s="5" t="s">
        <v>70</v>
      </c>
      <c r="AA60" s="5" t="s">
        <v>70</v>
      </c>
      <c r="AB60" s="5" t="s">
        <v>70</v>
      </c>
      <c r="AC60" s="5" t="s">
        <v>70</v>
      </c>
      <c r="AD60" s="5" t="s">
        <v>70</v>
      </c>
      <c r="AE60" s="5" t="s">
        <v>96</v>
      </c>
      <c r="AF60" s="5">
        <v>2.5188000000000001</v>
      </c>
      <c r="AG60" s="5">
        <v>8.6099999999999996E-2</v>
      </c>
      <c r="AH60" s="5">
        <v>3.4200000000000001E-2</v>
      </c>
      <c r="AI60" s="5">
        <v>6.1927000000000003</v>
      </c>
      <c r="AJ60" s="5">
        <v>71.943100000000001</v>
      </c>
      <c r="AK60" s="5">
        <v>1.2293000000000001</v>
      </c>
      <c r="AL60" s="5">
        <v>2.7799999999999998E-2</v>
      </c>
      <c r="AM60" s="5">
        <v>0.78569999999999995</v>
      </c>
      <c r="AN60" s="5">
        <v>1.1930000000000001</v>
      </c>
      <c r="AO60" s="5">
        <v>0.75860000000000005</v>
      </c>
      <c r="AP60" s="5">
        <v>0.90500000000000003</v>
      </c>
      <c r="AQ60" s="5">
        <v>0.79500000000000004</v>
      </c>
      <c r="AR60" s="5">
        <v>0.74019999999999997</v>
      </c>
      <c r="AS60" s="5">
        <v>-0.16500000000000001</v>
      </c>
      <c r="AT60" s="5">
        <v>-2.0199999999999999E-2</v>
      </c>
      <c r="AU60" s="5">
        <v>2.8999999999999998E-3</v>
      </c>
      <c r="AV60" s="5">
        <v>-9.6799999999999997E-2</v>
      </c>
      <c r="AW60" s="5">
        <v>0.89980000000000004</v>
      </c>
      <c r="AX60" s="5">
        <v>0.1741</v>
      </c>
      <c r="AY60" s="5">
        <v>0.77129999999999999</v>
      </c>
      <c r="AZ60" s="5">
        <v>8.2400000000000001E-2</v>
      </c>
      <c r="BA60" s="5">
        <v>0.01</v>
      </c>
      <c r="BB60" s="5">
        <v>0.01</v>
      </c>
      <c r="BC60" s="5">
        <v>0.01</v>
      </c>
      <c r="BD60" s="5">
        <v>206</v>
      </c>
      <c r="BE60" s="5">
        <v>189</v>
      </c>
      <c r="BF60" s="5">
        <v>299</v>
      </c>
      <c r="BG60" s="5">
        <v>199</v>
      </c>
      <c r="BH60" s="5">
        <v>208</v>
      </c>
      <c r="BI60" s="5">
        <v>1077</v>
      </c>
      <c r="BJ60" s="5">
        <v>1613</v>
      </c>
      <c r="BK60" s="5" t="s">
        <v>71</v>
      </c>
      <c r="BL60" s="5" t="s">
        <v>71</v>
      </c>
      <c r="BM60" s="5">
        <v>0</v>
      </c>
      <c r="BN60" s="5"/>
      <c r="BO60" s="5"/>
      <c r="BP60" s="5" t="s">
        <v>743</v>
      </c>
      <c r="BQ60" s="5" t="s">
        <v>733</v>
      </c>
      <c r="BR60" s="5">
        <v>6511</v>
      </c>
    </row>
    <row r="61" spans="1:70" s="4" customFormat="1">
      <c r="A61" s="5" t="s">
        <v>384</v>
      </c>
      <c r="B61" s="5">
        <v>3080</v>
      </c>
      <c r="C61" s="5">
        <v>6152</v>
      </c>
      <c r="D61" s="306">
        <v>42618.426388888889</v>
      </c>
      <c r="E61" s="5" t="s">
        <v>376</v>
      </c>
      <c r="F61" s="5"/>
      <c r="G61" s="5"/>
      <c r="H61" s="5"/>
      <c r="I61" s="5" t="s">
        <v>95</v>
      </c>
      <c r="J61" s="5">
        <v>0.8</v>
      </c>
      <c r="K61" s="5">
        <v>1</v>
      </c>
      <c r="L61" s="5">
        <v>140</v>
      </c>
      <c r="M61" s="5">
        <v>6</v>
      </c>
      <c r="N61" s="5">
        <v>4587</v>
      </c>
      <c r="O61" s="5">
        <v>2.4922</v>
      </c>
      <c r="P61" s="5">
        <v>5.96E-2</v>
      </c>
      <c r="Q61" s="5">
        <v>2.3900000000000001E-2</v>
      </c>
      <c r="R61" s="5">
        <v>15.0471</v>
      </c>
      <c r="S61" s="5">
        <v>3.3936999999999999</v>
      </c>
      <c r="T61" s="5">
        <v>2.2431999999999999</v>
      </c>
      <c r="U61" s="5">
        <v>4.0800000000000003E-2</v>
      </c>
      <c r="V61" s="5">
        <v>0.44729999999999998</v>
      </c>
      <c r="W61" s="5">
        <v>0.14410000000000001</v>
      </c>
      <c r="X61" s="5">
        <v>1.44E-2</v>
      </c>
      <c r="Y61" s="5">
        <v>0.1399</v>
      </c>
      <c r="Z61" s="5" t="s">
        <v>70</v>
      </c>
      <c r="AA61" s="5" t="s">
        <v>70</v>
      </c>
      <c r="AB61" s="5" t="s">
        <v>70</v>
      </c>
      <c r="AC61" s="5" t="s">
        <v>70</v>
      </c>
      <c r="AD61" s="5" t="s">
        <v>70</v>
      </c>
      <c r="AE61" s="5" t="s">
        <v>96</v>
      </c>
      <c r="AF61" s="5">
        <v>2.4506000000000001</v>
      </c>
      <c r="AG61" s="5">
        <v>5.3100000000000001E-2</v>
      </c>
      <c r="AH61" s="5">
        <v>2.1600000000000001E-2</v>
      </c>
      <c r="AI61" s="5">
        <v>3.5522999999999998</v>
      </c>
      <c r="AJ61" s="5">
        <v>66.956000000000003</v>
      </c>
      <c r="AK61" s="5">
        <v>0.7248</v>
      </c>
      <c r="AL61" s="5">
        <v>2.9899999999999999E-2</v>
      </c>
      <c r="AM61" s="5">
        <v>1.3499000000000001</v>
      </c>
      <c r="AN61" s="5">
        <v>1.2054</v>
      </c>
      <c r="AO61" s="5">
        <v>1.2412000000000001</v>
      </c>
      <c r="AP61" s="5">
        <v>1.4962</v>
      </c>
      <c r="AQ61" s="5">
        <v>1.4384999999999999</v>
      </c>
      <c r="AR61" s="5">
        <v>0.33539999999999998</v>
      </c>
      <c r="AS61" s="5">
        <v>-1.1749000000000001</v>
      </c>
      <c r="AT61" s="5">
        <v>-0.21870000000000001</v>
      </c>
      <c r="AU61" s="5">
        <v>-1.365</v>
      </c>
      <c r="AV61" s="5">
        <v>-0.46410000000000001</v>
      </c>
      <c r="AW61" s="5">
        <v>0.40010000000000001</v>
      </c>
      <c r="AX61" s="5">
        <v>-0.44269999999999998</v>
      </c>
      <c r="AY61" s="5">
        <v>0.12720000000000001</v>
      </c>
      <c r="AZ61" s="5">
        <v>-1.3627</v>
      </c>
      <c r="BA61" s="5">
        <v>0.01</v>
      </c>
      <c r="BB61" s="5">
        <v>0.01</v>
      </c>
      <c r="BC61" s="5">
        <v>0.01</v>
      </c>
      <c r="BD61" s="5">
        <v>205</v>
      </c>
      <c r="BE61" s="5">
        <v>174</v>
      </c>
      <c r="BF61" s="5">
        <v>299</v>
      </c>
      <c r="BG61" s="5">
        <v>130</v>
      </c>
      <c r="BH61" s="5">
        <v>107</v>
      </c>
      <c r="BI61" s="5">
        <v>1097</v>
      </c>
      <c r="BJ61" s="5">
        <v>1579</v>
      </c>
      <c r="BK61" s="5"/>
      <c r="BL61" s="5" t="s">
        <v>71</v>
      </c>
      <c r="BM61" s="5">
        <v>0</v>
      </c>
      <c r="BN61" s="5"/>
      <c r="BO61" s="5"/>
      <c r="BP61" s="5" t="s">
        <v>744</v>
      </c>
      <c r="BQ61" s="5" t="s">
        <v>733</v>
      </c>
      <c r="BR61" s="5">
        <v>6511</v>
      </c>
    </row>
    <row r="62" spans="1:70" s="129" customFormat="1">
      <c r="A62" s="5" t="s">
        <v>385</v>
      </c>
      <c r="B62" s="5">
        <v>3081</v>
      </c>
      <c r="C62" s="5">
        <v>5650</v>
      </c>
      <c r="D62" s="306">
        <v>42619.774305555555</v>
      </c>
      <c r="E62" s="5" t="s">
        <v>386</v>
      </c>
      <c r="F62" s="5"/>
      <c r="G62" s="5"/>
      <c r="H62" s="5"/>
      <c r="I62" s="5" t="s">
        <v>95</v>
      </c>
      <c r="J62" s="5">
        <v>0.8</v>
      </c>
      <c r="K62" s="5">
        <v>1</v>
      </c>
      <c r="L62" s="5">
        <v>140</v>
      </c>
      <c r="M62" s="5">
        <v>6</v>
      </c>
      <c r="N62" s="5">
        <v>4587</v>
      </c>
      <c r="O62" s="5">
        <v>2.6833999999999998</v>
      </c>
      <c r="P62" s="5">
        <v>0.11119999999999999</v>
      </c>
      <c r="Q62" s="5">
        <v>4.1399999999999999E-2</v>
      </c>
      <c r="R62" s="5">
        <v>28.508400000000002</v>
      </c>
      <c r="S62" s="5">
        <v>3.4563999999999999</v>
      </c>
      <c r="T62" s="5">
        <v>3.0836999999999999</v>
      </c>
      <c r="U62" s="5">
        <v>3.9199999999999999E-2</v>
      </c>
      <c r="V62" s="5">
        <v>0.32240000000000002</v>
      </c>
      <c r="W62" s="5">
        <v>8.8400000000000006E-2</v>
      </c>
      <c r="X62" s="5">
        <v>1.4800000000000001E-2</v>
      </c>
      <c r="Y62" s="5">
        <v>8.6199999999999999E-2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96</v>
      </c>
      <c r="AF62" s="5">
        <v>2.6393</v>
      </c>
      <c r="AG62" s="5">
        <v>9.8599999999999993E-2</v>
      </c>
      <c r="AH62" s="5">
        <v>3.7400000000000003E-2</v>
      </c>
      <c r="AI62" s="5">
        <v>6.9295999999999998</v>
      </c>
      <c r="AJ62" s="5">
        <v>70.285200000000003</v>
      </c>
      <c r="AK62" s="5">
        <v>1.3128</v>
      </c>
      <c r="AL62" s="5">
        <v>2.8500000000000001E-2</v>
      </c>
      <c r="AM62" s="5">
        <v>0.73329999999999995</v>
      </c>
      <c r="AN62" s="5">
        <v>1.321</v>
      </c>
      <c r="AO62" s="5">
        <v>0.66290000000000004</v>
      </c>
      <c r="AP62" s="5">
        <v>0.87570000000000003</v>
      </c>
      <c r="AQ62" s="5">
        <v>0.7873</v>
      </c>
      <c r="AR62" s="5">
        <v>0.1381</v>
      </c>
      <c r="AS62" s="5">
        <v>-0.64770000000000005</v>
      </c>
      <c r="AT62" s="5">
        <v>2.7400000000000001E-2</v>
      </c>
      <c r="AU62" s="5">
        <v>-0.1181</v>
      </c>
      <c r="AV62" s="5">
        <v>1.15E-2</v>
      </c>
      <c r="AW62" s="5">
        <v>0.86760000000000004</v>
      </c>
      <c r="AX62" s="5">
        <v>-0.76270000000000004</v>
      </c>
      <c r="AY62" s="5">
        <v>-0.16689999999999999</v>
      </c>
      <c r="AZ62" s="5">
        <v>-0.1016</v>
      </c>
      <c r="BA62" s="5">
        <v>0.01</v>
      </c>
      <c r="BB62" s="5">
        <v>0.01</v>
      </c>
      <c r="BC62" s="5">
        <v>0.01</v>
      </c>
      <c r="BD62" s="5">
        <v>198</v>
      </c>
      <c r="BE62" s="5">
        <v>185</v>
      </c>
      <c r="BF62" s="5">
        <v>299</v>
      </c>
      <c r="BG62" s="5">
        <v>267</v>
      </c>
      <c r="BH62" s="5">
        <v>80</v>
      </c>
      <c r="BI62" s="5">
        <v>994</v>
      </c>
      <c r="BJ62" s="5">
        <v>1470</v>
      </c>
      <c r="BK62" s="5" t="s">
        <v>71</v>
      </c>
      <c r="BL62" s="5" t="s">
        <v>71</v>
      </c>
      <c r="BM62" s="5">
        <v>0</v>
      </c>
      <c r="BN62" s="5"/>
      <c r="BO62" s="5"/>
      <c r="BP62" s="5" t="s">
        <v>745</v>
      </c>
      <c r="BQ62" s="5" t="s">
        <v>733</v>
      </c>
      <c r="BR62" s="5">
        <v>6511</v>
      </c>
    </row>
    <row r="63" spans="1:70" s="129" customFormat="1">
      <c r="A63" s="5" t="s">
        <v>388</v>
      </c>
      <c r="B63" s="5">
        <v>3082</v>
      </c>
      <c r="C63" s="5">
        <v>5691</v>
      </c>
      <c r="D63" s="306">
        <v>42619.774305555555</v>
      </c>
      <c r="E63" s="5" t="s">
        <v>386</v>
      </c>
      <c r="F63" s="5"/>
      <c r="G63" s="5"/>
      <c r="H63" s="5"/>
      <c r="I63" s="5" t="s">
        <v>95</v>
      </c>
      <c r="J63" s="5">
        <v>0.8</v>
      </c>
      <c r="K63" s="5">
        <v>1</v>
      </c>
      <c r="L63" s="5">
        <v>140</v>
      </c>
      <c r="M63" s="5">
        <v>6</v>
      </c>
      <c r="N63" s="5">
        <v>4587</v>
      </c>
      <c r="O63" s="5">
        <v>2.5829</v>
      </c>
      <c r="P63" s="5">
        <v>7.0800000000000002E-2</v>
      </c>
      <c r="Q63" s="5">
        <v>2.7400000000000001E-2</v>
      </c>
      <c r="R63" s="5">
        <v>15.680199999999999</v>
      </c>
      <c r="S63" s="5">
        <v>3.5444</v>
      </c>
      <c r="T63" s="5">
        <v>2.1015999999999999</v>
      </c>
      <c r="U63" s="5">
        <v>4.7399999999999998E-2</v>
      </c>
      <c r="V63" s="5">
        <v>0.47770000000000001</v>
      </c>
      <c r="W63" s="5">
        <v>0.1638</v>
      </c>
      <c r="X63" s="5">
        <v>1.7899999999999999E-2</v>
      </c>
      <c r="Y63" s="5">
        <v>0.16450000000000001</v>
      </c>
      <c r="Z63" s="5" t="s">
        <v>70</v>
      </c>
      <c r="AA63" s="5" t="s">
        <v>70</v>
      </c>
      <c r="AB63" s="5" t="s">
        <v>70</v>
      </c>
      <c r="AC63" s="5" t="s">
        <v>70</v>
      </c>
      <c r="AD63" s="5" t="s">
        <v>70</v>
      </c>
      <c r="AE63" s="5" t="s">
        <v>96</v>
      </c>
      <c r="AF63" s="5">
        <v>2.5409000000000002</v>
      </c>
      <c r="AG63" s="5">
        <v>6.3899999999999998E-2</v>
      </c>
      <c r="AH63" s="5">
        <v>2.52E-2</v>
      </c>
      <c r="AI63" s="5">
        <v>3.7953999999999999</v>
      </c>
      <c r="AJ63" s="5">
        <v>59.365200000000002</v>
      </c>
      <c r="AK63" s="5">
        <v>0.74680000000000002</v>
      </c>
      <c r="AL63" s="5">
        <v>3.3700000000000001E-2</v>
      </c>
      <c r="AM63" s="5">
        <v>1.3052999999999999</v>
      </c>
      <c r="AN63" s="5">
        <v>1.3342000000000001</v>
      </c>
      <c r="AO63" s="5">
        <v>1.1722999999999999</v>
      </c>
      <c r="AP63" s="5">
        <v>1.5640000000000001</v>
      </c>
      <c r="AQ63" s="5">
        <v>1.3544</v>
      </c>
      <c r="AR63" s="5">
        <v>0.66849999999999998</v>
      </c>
      <c r="AS63" s="5">
        <v>-0.95050000000000001</v>
      </c>
      <c r="AT63" s="5">
        <v>-0.15429999999999999</v>
      </c>
      <c r="AU63" s="5">
        <v>0.23880000000000001</v>
      </c>
      <c r="AV63" s="5">
        <v>-8.2699999999999996E-2</v>
      </c>
      <c r="AW63" s="5">
        <v>1.5435000000000001</v>
      </c>
      <c r="AX63" s="5">
        <v>1.0931999999999999</v>
      </c>
      <c r="AY63" s="5">
        <v>0.78949999999999998</v>
      </c>
      <c r="AZ63" s="5">
        <v>-0.1268</v>
      </c>
      <c r="BA63" s="5">
        <v>0.01</v>
      </c>
      <c r="BB63" s="5">
        <v>0.01</v>
      </c>
      <c r="BC63" s="5">
        <v>0.01</v>
      </c>
      <c r="BD63" s="5">
        <v>199</v>
      </c>
      <c r="BE63" s="5">
        <v>184</v>
      </c>
      <c r="BF63" s="5">
        <v>299</v>
      </c>
      <c r="BG63" s="5">
        <v>99</v>
      </c>
      <c r="BH63" s="5">
        <v>125</v>
      </c>
      <c r="BI63" s="5">
        <v>1094</v>
      </c>
      <c r="BJ63" s="5">
        <v>1600</v>
      </c>
      <c r="BK63" s="5" t="s">
        <v>71</v>
      </c>
      <c r="BL63" s="5" t="s">
        <v>71</v>
      </c>
      <c r="BM63" s="5">
        <v>0</v>
      </c>
      <c r="BN63" s="5"/>
      <c r="BO63" s="5"/>
      <c r="BP63" s="5" t="s">
        <v>746</v>
      </c>
      <c r="BQ63" s="5" t="s">
        <v>733</v>
      </c>
      <c r="BR63" s="5">
        <v>6511</v>
      </c>
    </row>
    <row r="64" spans="1:70" s="129" customFormat="1">
      <c r="O64" s="131"/>
      <c r="P64" s="131"/>
      <c r="Q64" s="131"/>
      <c r="R64" s="131"/>
      <c r="S64" s="131"/>
      <c r="T64" s="131"/>
      <c r="U64" s="131"/>
      <c r="V64" s="131"/>
      <c r="W64" s="131"/>
    </row>
    <row r="65" spans="1:70" s="129" customFormat="1">
      <c r="O65" s="131"/>
      <c r="P65" s="131"/>
      <c r="Q65" s="131"/>
      <c r="R65" s="131"/>
      <c r="S65" s="131"/>
      <c r="T65" s="131"/>
      <c r="U65" s="131"/>
      <c r="V65" s="131"/>
      <c r="W65" s="131"/>
    </row>
    <row r="66" spans="1:70" s="129" customFormat="1">
      <c r="O66" s="131"/>
      <c r="P66" s="131"/>
      <c r="Q66" s="131"/>
      <c r="R66" s="131"/>
      <c r="S66" s="131"/>
      <c r="T66" s="131"/>
      <c r="U66" s="131"/>
      <c r="V66" s="131"/>
      <c r="W66" s="131"/>
    </row>
    <row r="67" spans="1:70" s="129" customFormat="1">
      <c r="O67" s="131"/>
      <c r="P67" s="131"/>
      <c r="Q67" s="131"/>
      <c r="R67" s="131"/>
      <c r="S67" s="131"/>
      <c r="T67" s="131"/>
      <c r="U67" s="131"/>
      <c r="V67" s="131"/>
      <c r="W67" s="131"/>
    </row>
    <row r="68" spans="1:70" s="129" customFormat="1">
      <c r="O68" s="131"/>
      <c r="P68" s="131"/>
      <c r="Q68" s="131"/>
      <c r="R68" s="131"/>
      <c r="S68" s="131"/>
      <c r="T68" s="131"/>
      <c r="U68" s="131"/>
      <c r="V68" s="131"/>
      <c r="W68" s="131"/>
    </row>
    <row r="69" spans="1:70" s="129" customFormat="1">
      <c r="D69" s="130"/>
    </row>
    <row r="70" spans="1:70" s="132" customFormat="1">
      <c r="D70" s="133"/>
    </row>
    <row r="71" spans="1:70" s="129" customFormat="1">
      <c r="A71" s="5" t="s">
        <v>390</v>
      </c>
      <c r="B71" s="5">
        <v>3083</v>
      </c>
      <c r="C71" s="5">
        <v>5692</v>
      </c>
      <c r="D71" s="306">
        <v>42619.774305555555</v>
      </c>
      <c r="E71" s="5" t="s">
        <v>386</v>
      </c>
      <c r="F71" s="5"/>
      <c r="G71" s="5"/>
      <c r="H71" s="5"/>
      <c r="I71" s="5" t="s">
        <v>95</v>
      </c>
      <c r="J71" s="5">
        <v>0.8</v>
      </c>
      <c r="K71" s="5">
        <v>1</v>
      </c>
      <c r="L71" s="5">
        <v>140</v>
      </c>
      <c r="M71" s="5">
        <v>6</v>
      </c>
      <c r="N71" s="5">
        <v>4587</v>
      </c>
      <c r="O71" s="5">
        <v>2.7176999999999998</v>
      </c>
      <c r="P71" s="5">
        <v>0.2039</v>
      </c>
      <c r="Q71" s="5">
        <v>7.4999999999999997E-2</v>
      </c>
      <c r="R71" s="5">
        <v>72.580200000000005</v>
      </c>
      <c r="S71" s="5">
        <v>3.1368</v>
      </c>
      <c r="T71" s="5">
        <v>3.3738000000000001</v>
      </c>
      <c r="U71" s="5">
        <v>4.8599999999999997E-2</v>
      </c>
      <c r="V71" s="5">
        <v>0.29720000000000002</v>
      </c>
      <c r="W71" s="5">
        <v>9.4299999999999995E-2</v>
      </c>
      <c r="X71" s="5">
        <v>2.1000000000000001E-2</v>
      </c>
      <c r="Y71" s="5">
        <v>9.4500000000000001E-2</v>
      </c>
      <c r="Z71" s="5" t="s">
        <v>70</v>
      </c>
      <c r="AA71" s="5" t="s">
        <v>70</v>
      </c>
      <c r="AB71" s="5" t="s">
        <v>70</v>
      </c>
      <c r="AC71" s="5" t="s">
        <v>70</v>
      </c>
      <c r="AD71" s="5" t="s">
        <v>70</v>
      </c>
      <c r="AE71" s="5" t="s">
        <v>96</v>
      </c>
      <c r="AF71" s="5">
        <v>2.673</v>
      </c>
      <c r="AG71" s="5">
        <v>0.18890000000000001</v>
      </c>
      <c r="AH71" s="5">
        <v>7.0699999999999999E-2</v>
      </c>
      <c r="AI71" s="5">
        <v>11.263</v>
      </c>
      <c r="AJ71" s="5">
        <v>59.631500000000003</v>
      </c>
      <c r="AK71" s="5">
        <v>2.1067999999999998</v>
      </c>
      <c r="AL71" s="5">
        <v>3.3500000000000002E-2</v>
      </c>
      <c r="AM71" s="5">
        <v>0.44109999999999999</v>
      </c>
      <c r="AN71" s="5">
        <v>1.3418000000000001</v>
      </c>
      <c r="AO71" s="5">
        <v>0.42780000000000001</v>
      </c>
      <c r="AP71" s="5">
        <v>0.57399999999999995</v>
      </c>
      <c r="AQ71" s="5">
        <v>0.45279999999999998</v>
      </c>
      <c r="AR71" s="5">
        <v>-0.1535</v>
      </c>
      <c r="AS71" s="5">
        <v>-0.39739999999999998</v>
      </c>
      <c r="AT71" s="5">
        <v>3.9E-2</v>
      </c>
      <c r="AU71" s="5">
        <v>0.01</v>
      </c>
      <c r="AV71" s="5">
        <v>-5.9900000000000002E-2</v>
      </c>
      <c r="AW71" s="5">
        <v>-0.57079999999999997</v>
      </c>
      <c r="AX71" s="5">
        <v>-0.42249999999999999</v>
      </c>
      <c r="AY71" s="5">
        <v>0.1608</v>
      </c>
      <c r="AZ71" s="5">
        <v>-2.4299999999999999E-2</v>
      </c>
      <c r="BA71" s="5">
        <v>0.01</v>
      </c>
      <c r="BB71" s="5">
        <v>0.01</v>
      </c>
      <c r="BC71" s="5">
        <v>0.01</v>
      </c>
      <c r="BD71" s="5">
        <v>187</v>
      </c>
      <c r="BE71" s="5">
        <v>188</v>
      </c>
      <c r="BF71" s="5">
        <v>299</v>
      </c>
      <c r="BG71" s="5">
        <v>290</v>
      </c>
      <c r="BH71" s="5">
        <v>43</v>
      </c>
      <c r="BI71" s="5">
        <v>1101</v>
      </c>
      <c r="BJ71" s="5">
        <v>1600</v>
      </c>
      <c r="BK71" s="5" t="s">
        <v>71</v>
      </c>
      <c r="BL71" s="5" t="s">
        <v>71</v>
      </c>
      <c r="BM71" s="5">
        <v>0</v>
      </c>
      <c r="BN71" s="5"/>
      <c r="BO71" s="5"/>
      <c r="BP71" s="5" t="s">
        <v>747</v>
      </c>
      <c r="BQ71" s="5" t="s">
        <v>733</v>
      </c>
      <c r="BR71" s="5">
        <v>6511</v>
      </c>
    </row>
    <row r="72" spans="1:70" s="129" customFormat="1">
      <c r="A72" s="5" t="s">
        <v>392</v>
      </c>
      <c r="B72" s="5">
        <v>3084</v>
      </c>
      <c r="C72" s="5">
        <v>5693</v>
      </c>
      <c r="D72" s="306">
        <v>42619.774305555555</v>
      </c>
      <c r="E72" s="5" t="s">
        <v>386</v>
      </c>
      <c r="F72" s="5"/>
      <c r="G72" s="5"/>
      <c r="H72" s="5"/>
      <c r="I72" s="5" t="s">
        <v>95</v>
      </c>
      <c r="J72" s="5">
        <v>0.8</v>
      </c>
      <c r="K72" s="5">
        <v>1</v>
      </c>
      <c r="L72" s="5">
        <v>140</v>
      </c>
      <c r="M72" s="5">
        <v>6</v>
      </c>
      <c r="N72" s="5">
        <v>4587</v>
      </c>
      <c r="O72" s="5">
        <v>2.6080999999999999</v>
      </c>
      <c r="P72" s="5">
        <v>0.2132</v>
      </c>
      <c r="Q72" s="5">
        <v>8.1699999999999995E-2</v>
      </c>
      <c r="R72" s="5">
        <v>63.647500000000001</v>
      </c>
      <c r="S72" s="5">
        <v>2.9117999999999999</v>
      </c>
      <c r="T72" s="5">
        <v>3.4693999999999998</v>
      </c>
      <c r="U72" s="5">
        <v>5.0700000000000002E-2</v>
      </c>
      <c r="V72" s="5">
        <v>0.28720000000000001</v>
      </c>
      <c r="W72" s="5">
        <v>7.9600000000000004E-2</v>
      </c>
      <c r="X72" s="5">
        <v>1.9400000000000001E-2</v>
      </c>
      <c r="Y72" s="5">
        <v>7.8600000000000003E-2</v>
      </c>
      <c r="Z72" s="5" t="s">
        <v>70</v>
      </c>
      <c r="AA72" s="5" t="s">
        <v>70</v>
      </c>
      <c r="AB72" s="5" t="s">
        <v>70</v>
      </c>
      <c r="AC72" s="5" t="s">
        <v>70</v>
      </c>
      <c r="AD72" s="5" t="s">
        <v>70</v>
      </c>
      <c r="AE72" s="5" t="s">
        <v>96</v>
      </c>
      <c r="AF72" s="5">
        <v>2.5655999999999999</v>
      </c>
      <c r="AG72" s="5">
        <v>0.2001</v>
      </c>
      <c r="AH72" s="5">
        <v>7.8E-2</v>
      </c>
      <c r="AI72" s="5">
        <v>10.9323</v>
      </c>
      <c r="AJ72" s="5">
        <v>54.642499999999998</v>
      </c>
      <c r="AK72" s="5">
        <v>2.1305999999999998</v>
      </c>
      <c r="AL72" s="5">
        <v>3.6600000000000001E-2</v>
      </c>
      <c r="AM72" s="5">
        <v>0.43280000000000002</v>
      </c>
      <c r="AN72" s="5">
        <v>1.2632000000000001</v>
      </c>
      <c r="AO72" s="5">
        <v>0.42909999999999998</v>
      </c>
      <c r="AP72" s="5">
        <v>0.54210000000000003</v>
      </c>
      <c r="AQ72" s="5">
        <v>0.45529999999999998</v>
      </c>
      <c r="AR72" s="5">
        <v>0.2344</v>
      </c>
      <c r="AS72" s="5">
        <v>-0.35899999999999999</v>
      </c>
      <c r="AT72" s="5">
        <v>1.9199999999999998E-2</v>
      </c>
      <c r="AU72" s="5">
        <v>5.4699999999999999E-2</v>
      </c>
      <c r="AV72" s="5">
        <v>6.8999999999999999E-3</v>
      </c>
      <c r="AW72" s="5">
        <v>-0.5393</v>
      </c>
      <c r="AX72" s="5">
        <v>-0.37859999999999999</v>
      </c>
      <c r="AY72" s="5">
        <v>-0.24940000000000001</v>
      </c>
      <c r="AZ72" s="5">
        <v>-4.1599999999999998E-2</v>
      </c>
      <c r="BA72" s="5">
        <v>0.01</v>
      </c>
      <c r="BB72" s="5">
        <v>0.01</v>
      </c>
      <c r="BC72" s="5">
        <v>0.01</v>
      </c>
      <c r="BD72" s="5">
        <v>226</v>
      </c>
      <c r="BE72" s="5">
        <v>161</v>
      </c>
      <c r="BF72" s="5">
        <v>299</v>
      </c>
      <c r="BG72" s="5">
        <v>145</v>
      </c>
      <c r="BH72" s="5">
        <v>137</v>
      </c>
      <c r="BI72" s="5">
        <v>1076</v>
      </c>
      <c r="BJ72" s="5">
        <v>1600</v>
      </c>
      <c r="BK72" s="5" t="s">
        <v>71</v>
      </c>
      <c r="BL72" s="5" t="s">
        <v>71</v>
      </c>
      <c r="BM72" s="5">
        <v>0</v>
      </c>
      <c r="BN72" s="5"/>
      <c r="BO72" s="5"/>
      <c r="BP72" s="5" t="s">
        <v>748</v>
      </c>
      <c r="BQ72" s="5" t="s">
        <v>733</v>
      </c>
      <c r="BR72" s="5">
        <v>6511</v>
      </c>
    </row>
    <row r="73" spans="1:70" s="129" customFormat="1">
      <c r="A73" s="5" t="s">
        <v>394</v>
      </c>
      <c r="B73" s="5">
        <v>3085</v>
      </c>
      <c r="C73" s="5">
        <v>5694</v>
      </c>
      <c r="D73" s="306">
        <v>42619.774305555555</v>
      </c>
      <c r="E73" s="5" t="s">
        <v>386</v>
      </c>
      <c r="F73" s="5"/>
      <c r="G73" s="5"/>
      <c r="H73" s="5"/>
      <c r="I73" s="5" t="s">
        <v>95</v>
      </c>
      <c r="J73" s="5">
        <v>0.8</v>
      </c>
      <c r="K73" s="5">
        <v>1</v>
      </c>
      <c r="L73" s="5">
        <v>140</v>
      </c>
      <c r="M73" s="5">
        <v>6</v>
      </c>
      <c r="N73" s="5">
        <v>4587</v>
      </c>
      <c r="O73" s="5">
        <v>2.8178999999999998</v>
      </c>
      <c r="P73" s="5">
        <v>0.15559999999999999</v>
      </c>
      <c r="Q73" s="5">
        <v>5.5199999999999999E-2</v>
      </c>
      <c r="R73" s="5">
        <v>44.892099999999999</v>
      </c>
      <c r="S73" s="5">
        <v>3.1778</v>
      </c>
      <c r="T73" s="5">
        <v>3.1396999999999999</v>
      </c>
      <c r="U73" s="5">
        <v>4.2200000000000001E-2</v>
      </c>
      <c r="V73" s="5">
        <v>0.317</v>
      </c>
      <c r="W73" s="5">
        <v>9.2100000000000001E-2</v>
      </c>
      <c r="X73" s="5">
        <v>1.54E-2</v>
      </c>
      <c r="Y73" s="5">
        <v>9.2299999999999993E-2</v>
      </c>
      <c r="Z73" s="5" t="s">
        <v>70</v>
      </c>
      <c r="AA73" s="5" t="s">
        <v>70</v>
      </c>
      <c r="AB73" s="5" t="s">
        <v>70</v>
      </c>
      <c r="AC73" s="5" t="s">
        <v>70</v>
      </c>
      <c r="AD73" s="5" t="s">
        <v>70</v>
      </c>
      <c r="AE73" s="5" t="s">
        <v>96</v>
      </c>
      <c r="AF73" s="5">
        <v>2.7742</v>
      </c>
      <c r="AG73" s="5">
        <v>0.14169999999999999</v>
      </c>
      <c r="AH73" s="5">
        <v>5.11E-2</v>
      </c>
      <c r="AI73" s="5">
        <v>9.4665999999999997</v>
      </c>
      <c r="AJ73" s="5">
        <v>66.786900000000003</v>
      </c>
      <c r="AK73" s="5">
        <v>1.7061999999999999</v>
      </c>
      <c r="AL73" s="5">
        <v>2.9899999999999999E-2</v>
      </c>
      <c r="AM73" s="5">
        <v>0.55620000000000003</v>
      </c>
      <c r="AN73" s="5">
        <v>1.2728999999999999</v>
      </c>
      <c r="AO73" s="5">
        <v>0.52659999999999996</v>
      </c>
      <c r="AP73" s="5">
        <v>0.67030000000000001</v>
      </c>
      <c r="AQ73" s="5">
        <v>0.58440000000000003</v>
      </c>
      <c r="AR73" s="5">
        <v>-0.37959999999999999</v>
      </c>
      <c r="AS73" s="5">
        <v>-0.3649</v>
      </c>
      <c r="AT73" s="5">
        <v>-8.0999999999999996E-3</v>
      </c>
      <c r="AU73" s="5">
        <v>3.2800000000000003E-2</v>
      </c>
      <c r="AV73" s="5">
        <v>-4.9000000000000002E-2</v>
      </c>
      <c r="AW73" s="5">
        <v>0.66769999999999996</v>
      </c>
      <c r="AX73" s="5">
        <v>-0.40410000000000001</v>
      </c>
      <c r="AY73" s="5">
        <v>0.41920000000000002</v>
      </c>
      <c r="AZ73" s="5">
        <v>5.0700000000000002E-2</v>
      </c>
      <c r="BA73" s="5">
        <v>0.01</v>
      </c>
      <c r="BB73" s="5">
        <v>0.01</v>
      </c>
      <c r="BC73" s="5">
        <v>0.01</v>
      </c>
      <c r="BD73" s="5">
        <v>229</v>
      </c>
      <c r="BE73" s="5">
        <v>173</v>
      </c>
      <c r="BF73" s="5">
        <v>299</v>
      </c>
      <c r="BG73" s="5">
        <v>141</v>
      </c>
      <c r="BH73" s="5">
        <v>121</v>
      </c>
      <c r="BI73" s="5">
        <v>1098</v>
      </c>
      <c r="BJ73" s="5">
        <v>1600</v>
      </c>
      <c r="BK73" s="5" t="s">
        <v>71</v>
      </c>
      <c r="BL73" s="5" t="s">
        <v>71</v>
      </c>
      <c r="BM73" s="5">
        <v>0</v>
      </c>
      <c r="BN73" s="5"/>
      <c r="BO73" s="5"/>
      <c r="BP73" s="5" t="s">
        <v>749</v>
      </c>
      <c r="BQ73" s="5" t="s">
        <v>733</v>
      </c>
      <c r="BR73" s="5">
        <v>6511</v>
      </c>
    </row>
    <row r="74" spans="1:70" s="129" customFormat="1">
      <c r="A74" s="5" t="s">
        <v>396</v>
      </c>
      <c r="B74" s="5">
        <v>3086</v>
      </c>
      <c r="C74" s="5">
        <v>5695</v>
      </c>
      <c r="D74" s="306">
        <v>42620.197222222225</v>
      </c>
      <c r="E74" s="5" t="s">
        <v>397</v>
      </c>
      <c r="F74" s="5"/>
      <c r="G74" s="5"/>
      <c r="H74" s="5"/>
      <c r="I74" s="5" t="s">
        <v>95</v>
      </c>
      <c r="J74" s="5">
        <v>0.8</v>
      </c>
      <c r="K74" s="5">
        <v>1</v>
      </c>
      <c r="L74" s="5">
        <v>140</v>
      </c>
      <c r="M74" s="5">
        <v>6</v>
      </c>
      <c r="N74" s="5">
        <v>4587</v>
      </c>
      <c r="O74" s="5">
        <v>2.5832000000000002</v>
      </c>
      <c r="P74" s="5">
        <v>0.17799999999999999</v>
      </c>
      <c r="Q74" s="5">
        <v>6.8900000000000003E-2</v>
      </c>
      <c r="R74" s="5">
        <v>56.421300000000002</v>
      </c>
      <c r="S74" s="5">
        <v>2.9986000000000002</v>
      </c>
      <c r="T74" s="5">
        <v>3.1488</v>
      </c>
      <c r="U74" s="5">
        <v>4.7899999999999998E-2</v>
      </c>
      <c r="V74" s="5">
        <v>0.31390000000000001</v>
      </c>
      <c r="W74" s="5">
        <v>9.2100000000000001E-2</v>
      </c>
      <c r="X74" s="5">
        <v>1.8700000000000001E-2</v>
      </c>
      <c r="Y74" s="5">
        <v>8.8900000000000007E-2</v>
      </c>
      <c r="Z74" s="5" t="s">
        <v>70</v>
      </c>
      <c r="AA74" s="5" t="s">
        <v>70</v>
      </c>
      <c r="AB74" s="5" t="s">
        <v>70</v>
      </c>
      <c r="AC74" s="5" t="s">
        <v>70</v>
      </c>
      <c r="AD74" s="5" t="s">
        <v>70</v>
      </c>
      <c r="AE74" s="5" t="s">
        <v>96</v>
      </c>
      <c r="AF74" s="5">
        <v>2.5402999999999998</v>
      </c>
      <c r="AG74" s="5">
        <v>0.16569999999999999</v>
      </c>
      <c r="AH74" s="5">
        <v>6.5199999999999994E-2</v>
      </c>
      <c r="AI74" s="5">
        <v>9.6809999999999992</v>
      </c>
      <c r="AJ74" s="5">
        <v>58.414999999999999</v>
      </c>
      <c r="AK74" s="5">
        <v>1.9055</v>
      </c>
      <c r="AL74" s="5">
        <v>3.4200000000000001E-2</v>
      </c>
      <c r="AM74" s="5">
        <v>0.49059999999999998</v>
      </c>
      <c r="AN74" s="5">
        <v>1.3716999999999999</v>
      </c>
      <c r="AO74" s="5">
        <v>0.45979999999999999</v>
      </c>
      <c r="AP74" s="5">
        <v>0.63070000000000004</v>
      </c>
      <c r="AQ74" s="5">
        <v>0.51919999999999999</v>
      </c>
      <c r="AR74" s="5">
        <v>4.5100000000000001E-2</v>
      </c>
      <c r="AS74" s="5">
        <v>-0.4572</v>
      </c>
      <c r="AT74" s="5">
        <v>-1.8100000000000002E-2</v>
      </c>
      <c r="AU74" s="5">
        <v>-4.4699999999999997E-2</v>
      </c>
      <c r="AV74" s="5">
        <v>-2.93E-2</v>
      </c>
      <c r="AW74" s="5">
        <v>0.62839999999999996</v>
      </c>
      <c r="AX74" s="5">
        <v>-0.51539999999999997</v>
      </c>
      <c r="AY74" s="5">
        <v>-4.9299999999999997E-2</v>
      </c>
      <c r="AZ74" s="5">
        <v>-3.8899999999999997E-2</v>
      </c>
      <c r="BA74" s="5">
        <v>0.01</v>
      </c>
      <c r="BB74" s="5">
        <v>0.01</v>
      </c>
      <c r="BC74" s="5">
        <v>0.01</v>
      </c>
      <c r="BD74" s="5">
        <v>223</v>
      </c>
      <c r="BE74" s="5">
        <v>167</v>
      </c>
      <c r="BF74" s="5">
        <v>299</v>
      </c>
      <c r="BG74" s="5">
        <v>212</v>
      </c>
      <c r="BH74" s="5">
        <v>162</v>
      </c>
      <c r="BI74" s="5">
        <v>1104</v>
      </c>
      <c r="BJ74" s="5">
        <v>1600</v>
      </c>
      <c r="BK74" s="5" t="s">
        <v>71</v>
      </c>
      <c r="BL74" s="5" t="s">
        <v>71</v>
      </c>
      <c r="BM74" s="5">
        <v>0</v>
      </c>
      <c r="BN74" s="5"/>
      <c r="BO74" s="5"/>
      <c r="BP74" s="5" t="s">
        <v>750</v>
      </c>
      <c r="BQ74" s="5" t="s">
        <v>733</v>
      </c>
      <c r="BR74" s="5">
        <v>6511</v>
      </c>
    </row>
    <row r="75" spans="1:70" s="129" customFormat="1">
      <c r="D75" s="130"/>
    </row>
    <row r="76" spans="1:70" s="129" customFormat="1">
      <c r="D76" s="130"/>
    </row>
    <row r="77" spans="1:70" s="129" customFormat="1">
      <c r="D77" s="130"/>
    </row>
    <row r="78" spans="1:70" s="129" customFormat="1">
      <c r="D78" s="130"/>
    </row>
    <row r="79" spans="1:70" s="132" customFormat="1">
      <c r="D79" s="133"/>
    </row>
    <row r="80" spans="1:70" s="129" customFormat="1">
      <c r="A80" s="5" t="s">
        <v>415</v>
      </c>
      <c r="B80" s="5">
        <v>3120</v>
      </c>
      <c r="C80" s="5">
        <v>6053</v>
      </c>
      <c r="D80" s="306">
        <v>42640.810416666667</v>
      </c>
      <c r="E80" s="5" t="s">
        <v>411</v>
      </c>
      <c r="F80" s="5"/>
      <c r="G80" s="5"/>
      <c r="H80" s="5"/>
      <c r="I80" s="5" t="s">
        <v>95</v>
      </c>
      <c r="J80" s="5">
        <v>0.8</v>
      </c>
      <c r="K80" s="5">
        <v>1</v>
      </c>
      <c r="L80" s="5">
        <v>140</v>
      </c>
      <c r="M80" s="5">
        <v>6</v>
      </c>
      <c r="N80" s="5">
        <v>4587</v>
      </c>
      <c r="O80" s="5">
        <v>2.5182000000000002</v>
      </c>
      <c r="P80" s="5">
        <v>0.17119999999999999</v>
      </c>
      <c r="Q80" s="5">
        <v>6.8000000000000005E-2</v>
      </c>
      <c r="R80" s="5">
        <v>39.909100000000002</v>
      </c>
      <c r="S80" s="5">
        <v>3.3563999999999998</v>
      </c>
      <c r="T80" s="5">
        <v>2.8273000000000001</v>
      </c>
      <c r="U80" s="5">
        <v>6.3600000000000004E-2</v>
      </c>
      <c r="V80" s="5">
        <v>0.34860000000000002</v>
      </c>
      <c r="W80" s="5">
        <v>0.1055</v>
      </c>
      <c r="X80" s="5">
        <v>2.92E-2</v>
      </c>
      <c r="Y80" s="5">
        <v>0.1024</v>
      </c>
      <c r="Z80" s="5" t="s">
        <v>70</v>
      </c>
      <c r="AA80" s="5" t="s">
        <v>70</v>
      </c>
      <c r="AB80" s="5" t="s">
        <v>70</v>
      </c>
      <c r="AC80" s="5" t="s">
        <v>70</v>
      </c>
      <c r="AD80" s="5" t="s">
        <v>70</v>
      </c>
      <c r="AE80" s="5" t="s">
        <v>96</v>
      </c>
      <c r="AF80" s="5">
        <v>2.4758</v>
      </c>
      <c r="AG80" s="5">
        <v>0.16259999999999999</v>
      </c>
      <c r="AH80" s="5">
        <v>6.5699999999999995E-2</v>
      </c>
      <c r="AI80" s="5">
        <v>8.4274000000000004</v>
      </c>
      <c r="AJ80" s="5">
        <v>51.818800000000003</v>
      </c>
      <c r="AK80" s="5">
        <v>1.7019</v>
      </c>
      <c r="AL80" s="5">
        <v>3.8600000000000002E-2</v>
      </c>
      <c r="AM80" s="5">
        <v>0.54900000000000004</v>
      </c>
      <c r="AN80" s="5">
        <v>1.2785</v>
      </c>
      <c r="AO80" s="5">
        <v>0.5353</v>
      </c>
      <c r="AP80" s="5">
        <v>0.68440000000000001</v>
      </c>
      <c r="AQ80" s="5">
        <v>0.56869999999999998</v>
      </c>
      <c r="AR80" s="5">
        <v>0.47010000000000002</v>
      </c>
      <c r="AS80" s="5">
        <v>0.2505</v>
      </c>
      <c r="AT80" s="5">
        <v>5.3400000000000003E-2</v>
      </c>
      <c r="AU80" s="5">
        <v>0.10249999999999999</v>
      </c>
      <c r="AV80" s="5">
        <v>-4.8500000000000001E-2</v>
      </c>
      <c r="AW80" s="5">
        <v>-0.67490000000000006</v>
      </c>
      <c r="AX80" s="5">
        <v>-0.25840000000000002</v>
      </c>
      <c r="AY80" s="5">
        <v>0.501</v>
      </c>
      <c r="AZ80" s="5">
        <v>-7.5200000000000003E-2</v>
      </c>
      <c r="BA80" s="5">
        <v>0.01</v>
      </c>
      <c r="BB80" s="5">
        <v>0.01</v>
      </c>
      <c r="BC80" s="5">
        <v>0.01</v>
      </c>
      <c r="BD80" s="5">
        <v>165</v>
      </c>
      <c r="BE80" s="5">
        <v>215</v>
      </c>
      <c r="BF80" s="5">
        <v>299</v>
      </c>
      <c r="BG80" s="5">
        <v>163</v>
      </c>
      <c r="BH80" s="5">
        <v>199</v>
      </c>
      <c r="BI80" s="5">
        <v>1331</v>
      </c>
      <c r="BJ80" s="5">
        <v>1952</v>
      </c>
      <c r="BK80" s="5" t="s">
        <v>71</v>
      </c>
      <c r="BL80" s="5" t="s">
        <v>71</v>
      </c>
      <c r="BM80" s="5">
        <v>0</v>
      </c>
      <c r="BN80" s="5"/>
      <c r="BO80" s="5"/>
      <c r="BP80" s="5" t="s">
        <v>751</v>
      </c>
      <c r="BQ80" s="5" t="s">
        <v>752</v>
      </c>
      <c r="BR80" s="5">
        <v>6511</v>
      </c>
    </row>
    <row r="81" spans="1:70" s="129" customFormat="1">
      <c r="A81" s="5" t="s">
        <v>417</v>
      </c>
      <c r="B81" s="5">
        <v>3121</v>
      </c>
      <c r="C81" s="5">
        <v>6054</v>
      </c>
      <c r="D81" s="306">
        <v>42640.810416666667</v>
      </c>
      <c r="E81" s="5" t="s">
        <v>411</v>
      </c>
      <c r="F81" s="5"/>
      <c r="G81" s="5"/>
      <c r="H81" s="5"/>
      <c r="I81" s="5" t="s">
        <v>95</v>
      </c>
      <c r="J81" s="5">
        <v>0.8</v>
      </c>
      <c r="K81" s="5">
        <v>1</v>
      </c>
      <c r="L81" s="5">
        <v>140</v>
      </c>
      <c r="M81" s="5">
        <v>6</v>
      </c>
      <c r="N81" s="5">
        <v>4587</v>
      </c>
      <c r="O81" s="5">
        <v>2.4382999999999999</v>
      </c>
      <c r="P81" s="5">
        <v>0.14779999999999999</v>
      </c>
      <c r="Q81" s="5">
        <v>6.0600000000000001E-2</v>
      </c>
      <c r="R81" s="5">
        <v>50.240400000000001</v>
      </c>
      <c r="S81" s="5">
        <v>3.0941999999999998</v>
      </c>
      <c r="T81" s="5">
        <v>2.9420999999999999</v>
      </c>
      <c r="U81" s="5">
        <v>0.05</v>
      </c>
      <c r="V81" s="5">
        <v>0.33129999999999998</v>
      </c>
      <c r="W81" s="5">
        <v>9.5500000000000002E-2</v>
      </c>
      <c r="X81" s="5">
        <v>2.0299999999999999E-2</v>
      </c>
      <c r="Y81" s="5">
        <v>9.35E-2</v>
      </c>
      <c r="Z81" s="5" t="s">
        <v>70</v>
      </c>
      <c r="AA81" s="5" t="s">
        <v>70</v>
      </c>
      <c r="AB81" s="5" t="s">
        <v>70</v>
      </c>
      <c r="AC81" s="5" t="s">
        <v>70</v>
      </c>
      <c r="AD81" s="5" t="s">
        <v>70</v>
      </c>
      <c r="AE81" s="5" t="s">
        <v>96</v>
      </c>
      <c r="AF81" s="5">
        <v>2.3972000000000002</v>
      </c>
      <c r="AG81" s="5">
        <v>0.13730000000000001</v>
      </c>
      <c r="AH81" s="5">
        <v>5.7299999999999997E-2</v>
      </c>
      <c r="AI81" s="5">
        <v>8.3118999999999996</v>
      </c>
      <c r="AJ81" s="5">
        <v>60.540100000000002</v>
      </c>
      <c r="AK81" s="5">
        <v>1.7336</v>
      </c>
      <c r="AL81" s="5">
        <v>3.3000000000000002E-2</v>
      </c>
      <c r="AM81" s="5">
        <v>0.54379999999999995</v>
      </c>
      <c r="AN81" s="5">
        <v>1.3202</v>
      </c>
      <c r="AO81" s="5">
        <v>0.50919999999999999</v>
      </c>
      <c r="AP81" s="5">
        <v>0.67220000000000002</v>
      </c>
      <c r="AQ81" s="5">
        <v>0.57869999999999999</v>
      </c>
      <c r="AR81" s="5">
        <v>0.49859999999999999</v>
      </c>
      <c r="AS81" s="5">
        <v>-7.7700000000000005E-2</v>
      </c>
      <c r="AT81" s="5">
        <v>6.8199999999999997E-2</v>
      </c>
      <c r="AU81" s="5">
        <v>-6.9699999999999998E-2</v>
      </c>
      <c r="AV81" s="5">
        <v>0.1288</v>
      </c>
      <c r="AW81" s="5">
        <v>0.65610000000000002</v>
      </c>
      <c r="AX81" s="5">
        <v>0.10100000000000001</v>
      </c>
      <c r="AY81" s="5">
        <v>0.56110000000000004</v>
      </c>
      <c r="AZ81" s="5">
        <v>-9.9400000000000002E-2</v>
      </c>
      <c r="BA81" s="5">
        <v>0.01</v>
      </c>
      <c r="BB81" s="5">
        <v>0.01</v>
      </c>
      <c r="BC81" s="5">
        <v>0.01</v>
      </c>
      <c r="BD81" s="5">
        <v>164</v>
      </c>
      <c r="BE81" s="5">
        <v>216</v>
      </c>
      <c r="BF81" s="5">
        <v>299</v>
      </c>
      <c r="BG81" s="5">
        <v>129</v>
      </c>
      <c r="BH81" s="5">
        <v>73</v>
      </c>
      <c r="BI81" s="5">
        <v>1335</v>
      </c>
      <c r="BJ81" s="5">
        <v>1952</v>
      </c>
      <c r="BK81" s="5" t="s">
        <v>71</v>
      </c>
      <c r="BL81" s="5" t="s">
        <v>71</v>
      </c>
      <c r="BM81" s="5">
        <v>0</v>
      </c>
      <c r="BN81" s="5"/>
      <c r="BO81" s="5"/>
      <c r="BP81" s="5" t="s">
        <v>753</v>
      </c>
      <c r="BQ81" s="5" t="s">
        <v>752</v>
      </c>
      <c r="BR81" s="5">
        <v>6511</v>
      </c>
    </row>
    <row r="82" spans="1:70" s="129" customFormat="1">
      <c r="A82" s="5" t="s">
        <v>419</v>
      </c>
      <c r="B82" s="5">
        <v>3122</v>
      </c>
      <c r="C82" s="5">
        <v>6055</v>
      </c>
      <c r="D82" s="306">
        <v>42640.810416666667</v>
      </c>
      <c r="E82" s="5" t="s">
        <v>411</v>
      </c>
      <c r="F82" s="5"/>
      <c r="G82" s="5"/>
      <c r="H82" s="5"/>
      <c r="I82" s="5" t="s">
        <v>95</v>
      </c>
      <c r="J82" s="5">
        <v>0.8</v>
      </c>
      <c r="K82" s="5">
        <v>1</v>
      </c>
      <c r="L82" s="5">
        <v>140</v>
      </c>
      <c r="M82" s="5">
        <v>6</v>
      </c>
      <c r="N82" s="5">
        <v>4587</v>
      </c>
      <c r="O82" s="5">
        <v>2.5546000000000002</v>
      </c>
      <c r="P82" s="5">
        <v>0.14230000000000001</v>
      </c>
      <c r="Q82" s="5">
        <v>5.57E-2</v>
      </c>
      <c r="R82" s="5">
        <v>46.191600000000001</v>
      </c>
      <c r="S82" s="5">
        <v>2.9862000000000002</v>
      </c>
      <c r="T82" s="5">
        <v>2.7942</v>
      </c>
      <c r="U82" s="5">
        <v>0.05</v>
      </c>
      <c r="V82" s="5">
        <v>0.3503</v>
      </c>
      <c r="W82" s="5">
        <v>9.8599999999999993E-2</v>
      </c>
      <c r="X82" s="5">
        <v>2.2200000000000001E-2</v>
      </c>
      <c r="Y82" s="5">
        <v>9.5899999999999999E-2</v>
      </c>
      <c r="Z82" s="5" t="s">
        <v>70</v>
      </c>
      <c r="AA82" s="5" t="s">
        <v>70</v>
      </c>
      <c r="AB82" s="5" t="s">
        <v>70</v>
      </c>
      <c r="AC82" s="5" t="s">
        <v>70</v>
      </c>
      <c r="AD82" s="5" t="s">
        <v>70</v>
      </c>
      <c r="AE82" s="5" t="s">
        <v>96</v>
      </c>
      <c r="AF82" s="5">
        <v>2.5129000000000001</v>
      </c>
      <c r="AG82" s="5">
        <v>0.1328</v>
      </c>
      <c r="AH82" s="5">
        <v>5.2900000000000003E-2</v>
      </c>
      <c r="AI82" s="5">
        <v>8.3670000000000009</v>
      </c>
      <c r="AJ82" s="5">
        <v>62.995100000000001</v>
      </c>
      <c r="AK82" s="5">
        <v>1.6648000000000001</v>
      </c>
      <c r="AL82" s="5">
        <v>3.1699999999999999E-2</v>
      </c>
      <c r="AM82" s="5">
        <v>0.56889999999999996</v>
      </c>
      <c r="AN82" s="5">
        <v>1.1687000000000001</v>
      </c>
      <c r="AO82" s="5">
        <v>0.56420000000000003</v>
      </c>
      <c r="AP82" s="5">
        <v>0.6593</v>
      </c>
      <c r="AQ82" s="5">
        <v>0.58899999999999997</v>
      </c>
      <c r="AR82" s="5">
        <v>0.17469999999999999</v>
      </c>
      <c r="AS82" s="5">
        <v>-0.53569999999999995</v>
      </c>
      <c r="AT82" s="5">
        <v>2.8000000000000001E-2</v>
      </c>
      <c r="AU82" s="5">
        <v>0.16400000000000001</v>
      </c>
      <c r="AV82" s="5">
        <v>2.0199999999999999E-2</v>
      </c>
      <c r="AW82" s="5">
        <v>-0.63829999999999998</v>
      </c>
      <c r="AX82" s="5">
        <v>-0.54049999999999998</v>
      </c>
      <c r="AY82" s="5">
        <v>-0.1842</v>
      </c>
      <c r="AZ82" s="5">
        <v>-0.1447</v>
      </c>
      <c r="BA82" s="5">
        <v>0.01</v>
      </c>
      <c r="BB82" s="5">
        <v>0.01</v>
      </c>
      <c r="BC82" s="5">
        <v>0.01</v>
      </c>
      <c r="BD82" s="5">
        <v>218</v>
      </c>
      <c r="BE82" s="5">
        <v>161</v>
      </c>
      <c r="BF82" s="5">
        <v>299</v>
      </c>
      <c r="BG82" s="5">
        <v>113</v>
      </c>
      <c r="BH82" s="5">
        <v>177</v>
      </c>
      <c r="BI82" s="5">
        <v>1312</v>
      </c>
      <c r="BJ82" s="5">
        <v>1952</v>
      </c>
      <c r="BK82" s="5" t="s">
        <v>71</v>
      </c>
      <c r="BL82" s="5" t="s">
        <v>71</v>
      </c>
      <c r="BM82" s="5">
        <v>0</v>
      </c>
      <c r="BN82" s="5"/>
      <c r="BO82" s="5"/>
      <c r="BP82" s="5" t="s">
        <v>754</v>
      </c>
      <c r="BQ82" s="5" t="s">
        <v>752</v>
      </c>
      <c r="BR82" s="5">
        <v>6511</v>
      </c>
    </row>
    <row r="83" spans="1:70" s="129" customFormat="1">
      <c r="A83" s="5" t="s">
        <v>421</v>
      </c>
      <c r="B83" s="5">
        <v>3123</v>
      </c>
      <c r="C83" s="5">
        <v>5884</v>
      </c>
      <c r="D83" s="306">
        <v>42641.018750000003</v>
      </c>
      <c r="E83" s="5" t="s">
        <v>422</v>
      </c>
      <c r="F83" s="5"/>
      <c r="G83" s="5"/>
      <c r="H83" s="5"/>
      <c r="I83" s="5" t="s">
        <v>95</v>
      </c>
      <c r="J83" s="5">
        <v>0.8</v>
      </c>
      <c r="K83" s="5">
        <v>1</v>
      </c>
      <c r="L83" s="5">
        <v>140</v>
      </c>
      <c r="M83" s="5">
        <v>6</v>
      </c>
      <c r="N83" s="5">
        <v>4587</v>
      </c>
      <c r="O83" s="5">
        <v>2.5994000000000002</v>
      </c>
      <c r="P83" s="5">
        <v>0.14169999999999999</v>
      </c>
      <c r="Q83" s="5">
        <v>5.45E-2</v>
      </c>
      <c r="R83" s="5">
        <v>46.356400000000001</v>
      </c>
      <c r="S83" s="5">
        <v>2.9215</v>
      </c>
      <c r="T83" s="5">
        <v>2.6930999999999998</v>
      </c>
      <c r="U83" s="5">
        <v>4.9299999999999997E-2</v>
      </c>
      <c r="V83" s="5">
        <v>0.36940000000000001</v>
      </c>
      <c r="W83" s="5">
        <v>0.11070000000000001</v>
      </c>
      <c r="X83" s="5">
        <v>2.1299999999999999E-2</v>
      </c>
      <c r="Y83" s="5">
        <v>0.12570000000000001</v>
      </c>
      <c r="Z83" s="5" t="s">
        <v>70</v>
      </c>
      <c r="AA83" s="5" t="s">
        <v>70</v>
      </c>
      <c r="AB83" s="5" t="s">
        <v>70</v>
      </c>
      <c r="AC83" s="5" t="s">
        <v>70</v>
      </c>
      <c r="AD83" s="5" t="s">
        <v>70</v>
      </c>
      <c r="AE83" s="5" t="s">
        <v>96</v>
      </c>
      <c r="AF83" s="5">
        <v>2.5566</v>
      </c>
      <c r="AG83" s="5">
        <v>0.13300000000000001</v>
      </c>
      <c r="AH83" s="5">
        <v>5.1999999999999998E-2</v>
      </c>
      <c r="AI83" s="5">
        <v>8.2416</v>
      </c>
      <c r="AJ83" s="5">
        <v>61.9559</v>
      </c>
      <c r="AK83" s="5">
        <v>1.6117999999999999</v>
      </c>
      <c r="AL83" s="5">
        <v>3.2300000000000002E-2</v>
      </c>
      <c r="AM83" s="5">
        <v>0.58809999999999996</v>
      </c>
      <c r="AN83" s="5">
        <v>1.2317</v>
      </c>
      <c r="AO83" s="5">
        <v>0.55459999999999998</v>
      </c>
      <c r="AP83" s="5">
        <v>0.68310000000000004</v>
      </c>
      <c r="AQ83" s="5">
        <v>0.64270000000000005</v>
      </c>
      <c r="AR83" s="5">
        <v>0.10979999999999999</v>
      </c>
      <c r="AS83" s="5">
        <v>-0.54359999999999997</v>
      </c>
      <c r="AT83" s="5">
        <v>-3.7000000000000002E-3</v>
      </c>
      <c r="AU83" s="5">
        <v>0.4078</v>
      </c>
      <c r="AV83" s="5">
        <v>8.5999999999999993E-2</v>
      </c>
      <c r="AW83" s="5">
        <v>-0.54120000000000001</v>
      </c>
      <c r="AX83" s="5">
        <v>-0.49959999999999999</v>
      </c>
      <c r="AY83" s="5">
        <v>-9.8199999999999996E-2</v>
      </c>
      <c r="AZ83" s="5">
        <v>-0.3921</v>
      </c>
      <c r="BA83" s="5">
        <v>0.01</v>
      </c>
      <c r="BB83" s="5">
        <v>0.01</v>
      </c>
      <c r="BC83" s="5">
        <v>0.01</v>
      </c>
      <c r="BD83" s="5">
        <v>235</v>
      </c>
      <c r="BE83" s="5">
        <v>165</v>
      </c>
      <c r="BF83" s="5">
        <v>299</v>
      </c>
      <c r="BG83" s="5">
        <v>138</v>
      </c>
      <c r="BH83" s="5">
        <v>130</v>
      </c>
      <c r="BI83" s="5">
        <v>1214</v>
      </c>
      <c r="BJ83" s="5">
        <v>1750</v>
      </c>
      <c r="BK83" s="5" t="s">
        <v>71</v>
      </c>
      <c r="BL83" s="5" t="s">
        <v>71</v>
      </c>
      <c r="BM83" s="5">
        <v>0</v>
      </c>
      <c r="BN83" s="5"/>
      <c r="BO83" s="5"/>
      <c r="BP83" s="5" t="s">
        <v>755</v>
      </c>
      <c r="BQ83" s="5" t="s">
        <v>752</v>
      </c>
      <c r="BR83" s="5">
        <v>6511</v>
      </c>
    </row>
    <row r="84" spans="1:70" s="129" customFormat="1">
      <c r="A84" s="5" t="s">
        <v>424</v>
      </c>
      <c r="B84" s="5">
        <v>3124</v>
      </c>
      <c r="C84" s="5">
        <v>5885</v>
      </c>
      <c r="D84" s="306">
        <v>42641.018750000003</v>
      </c>
      <c r="E84" s="5" t="s">
        <v>422</v>
      </c>
      <c r="F84" s="5"/>
      <c r="G84" s="5"/>
      <c r="H84" s="5"/>
      <c r="I84" s="5" t="s">
        <v>95</v>
      </c>
      <c r="J84" s="5">
        <v>0.8</v>
      </c>
      <c r="K84" s="5">
        <v>1</v>
      </c>
      <c r="L84" s="5">
        <v>140</v>
      </c>
      <c r="M84" s="5">
        <v>6</v>
      </c>
      <c r="N84" s="5">
        <v>4587</v>
      </c>
      <c r="O84" s="5">
        <v>2.8052000000000001</v>
      </c>
      <c r="P84" s="5">
        <v>0.2268</v>
      </c>
      <c r="Q84" s="5">
        <v>8.0799999999999997E-2</v>
      </c>
      <c r="R84" s="5">
        <v>63.988900000000001</v>
      </c>
      <c r="S84" s="5">
        <v>2.8405</v>
      </c>
      <c r="T84" s="5">
        <v>3.0564</v>
      </c>
      <c r="U84" s="5">
        <v>5.9400000000000001E-2</v>
      </c>
      <c r="V84" s="5">
        <v>0.31319999999999998</v>
      </c>
      <c r="W84" s="5">
        <v>9.8799999999999999E-2</v>
      </c>
      <c r="X84" s="5">
        <v>3.0800000000000001E-2</v>
      </c>
      <c r="Y84" s="5">
        <v>9.69E-2</v>
      </c>
      <c r="Z84" s="5" t="s">
        <v>70</v>
      </c>
      <c r="AA84" s="5" t="s">
        <v>70</v>
      </c>
      <c r="AB84" s="5" t="s">
        <v>70</v>
      </c>
      <c r="AC84" s="5" t="s">
        <v>70</v>
      </c>
      <c r="AD84" s="5" t="s">
        <v>70</v>
      </c>
      <c r="AE84" s="5" t="s">
        <v>96</v>
      </c>
      <c r="AF84" s="5">
        <v>2.7621000000000002</v>
      </c>
      <c r="AG84" s="5">
        <v>0.2172</v>
      </c>
      <c r="AH84" s="5">
        <v>7.8600000000000003E-2</v>
      </c>
      <c r="AI84" s="5">
        <v>11.6875</v>
      </c>
      <c r="AJ84" s="5">
        <v>53.816000000000003</v>
      </c>
      <c r="AK84" s="5">
        <v>2.1156999999999999</v>
      </c>
      <c r="AL84" s="5">
        <v>3.7199999999999997E-2</v>
      </c>
      <c r="AM84" s="5">
        <v>0.4355</v>
      </c>
      <c r="AN84" s="5">
        <v>1.2867</v>
      </c>
      <c r="AO84" s="5">
        <v>0.42709999999999998</v>
      </c>
      <c r="AP84" s="5">
        <v>0.54949999999999999</v>
      </c>
      <c r="AQ84" s="5">
        <v>0.46229999999999999</v>
      </c>
      <c r="AR84" s="5">
        <v>0.37869999999999998</v>
      </c>
      <c r="AS84" s="5">
        <v>-0.19409999999999999</v>
      </c>
      <c r="AT84" s="5">
        <v>3.6700000000000003E-2</v>
      </c>
      <c r="AU84" s="5">
        <v>-2.9399999999999999E-2</v>
      </c>
      <c r="AV84" s="5">
        <v>4.5999999999999999E-2</v>
      </c>
      <c r="AW84" s="5">
        <v>0.54679999999999995</v>
      </c>
      <c r="AX84" s="5">
        <v>0.21240000000000001</v>
      </c>
      <c r="AY84" s="5">
        <v>0.41</v>
      </c>
      <c r="AZ84" s="5">
        <v>-2.3099999999999999E-2</v>
      </c>
      <c r="BA84" s="5">
        <v>0.01</v>
      </c>
      <c r="BB84" s="5">
        <v>0.01</v>
      </c>
      <c r="BC84" s="5">
        <v>0.01</v>
      </c>
      <c r="BD84" s="5">
        <v>198</v>
      </c>
      <c r="BE84" s="5">
        <v>185</v>
      </c>
      <c r="BF84" s="5">
        <v>299</v>
      </c>
      <c r="BG84" s="5">
        <v>165</v>
      </c>
      <c r="BH84" s="5">
        <v>326</v>
      </c>
      <c r="BI84" s="5">
        <v>1256</v>
      </c>
      <c r="BJ84" s="5">
        <v>1750</v>
      </c>
      <c r="BK84" s="5" t="s">
        <v>71</v>
      </c>
      <c r="BL84" s="5" t="s">
        <v>71</v>
      </c>
      <c r="BM84" s="5">
        <v>0</v>
      </c>
      <c r="BN84" s="5"/>
      <c r="BO84" s="5"/>
      <c r="BP84" s="5" t="s">
        <v>756</v>
      </c>
      <c r="BQ84" s="5" t="s">
        <v>752</v>
      </c>
      <c r="BR84" s="5">
        <v>6511</v>
      </c>
    </row>
    <row r="85" spans="1:70" s="129" customFormat="1">
      <c r="A85" s="5" t="s">
        <v>426</v>
      </c>
      <c r="B85" s="5">
        <v>3125</v>
      </c>
      <c r="C85" s="5">
        <v>5886</v>
      </c>
      <c r="D85" s="306">
        <v>42641.018750000003</v>
      </c>
      <c r="E85" s="5" t="s">
        <v>422</v>
      </c>
      <c r="F85" s="5"/>
      <c r="G85" s="5"/>
      <c r="H85" s="5"/>
      <c r="I85" s="5" t="s">
        <v>95</v>
      </c>
      <c r="J85" s="5">
        <v>0.8</v>
      </c>
      <c r="K85" s="5">
        <v>1</v>
      </c>
      <c r="L85" s="5">
        <v>140</v>
      </c>
      <c r="M85" s="5">
        <v>6</v>
      </c>
      <c r="N85" s="5">
        <v>4587</v>
      </c>
      <c r="O85" s="5">
        <v>2.3024</v>
      </c>
      <c r="P85" s="5">
        <v>0.19769999999999999</v>
      </c>
      <c r="Q85" s="5">
        <v>8.5900000000000004E-2</v>
      </c>
      <c r="R85" s="5">
        <v>73.183300000000003</v>
      </c>
      <c r="S85" s="5">
        <v>2.7654999999999998</v>
      </c>
      <c r="T85" s="5">
        <v>3.2713000000000001</v>
      </c>
      <c r="U85" s="5">
        <v>5.2900000000000003E-2</v>
      </c>
      <c r="V85" s="5">
        <v>0.29459999999999997</v>
      </c>
      <c r="W85" s="5">
        <v>8.5599999999999996E-2</v>
      </c>
      <c r="X85" s="5">
        <v>2.12E-2</v>
      </c>
      <c r="Y85" s="5">
        <v>8.9399999999999993E-2</v>
      </c>
      <c r="Z85" s="5" t="s">
        <v>70</v>
      </c>
      <c r="AA85" s="5" t="s">
        <v>70</v>
      </c>
      <c r="AB85" s="5" t="s">
        <v>70</v>
      </c>
      <c r="AC85" s="5" t="s">
        <v>70</v>
      </c>
      <c r="AD85" s="5" t="s">
        <v>70</v>
      </c>
      <c r="AE85" s="5" t="s">
        <v>96</v>
      </c>
      <c r="AF85" s="5">
        <v>2.2627000000000002</v>
      </c>
      <c r="AG85" s="5">
        <v>0.18720000000000001</v>
      </c>
      <c r="AH85" s="5">
        <v>8.2699999999999996E-2</v>
      </c>
      <c r="AI85" s="5">
        <v>10.5123</v>
      </c>
      <c r="AJ85" s="5">
        <v>56.152799999999999</v>
      </c>
      <c r="AK85" s="5">
        <v>2.323</v>
      </c>
      <c r="AL85" s="5">
        <v>3.56E-2</v>
      </c>
      <c r="AM85" s="5">
        <v>0.39489999999999997</v>
      </c>
      <c r="AN85" s="5">
        <v>1.3309</v>
      </c>
      <c r="AO85" s="5">
        <v>0.38109999999999999</v>
      </c>
      <c r="AP85" s="5">
        <v>0.50719999999999998</v>
      </c>
      <c r="AQ85" s="5">
        <v>0.42670000000000002</v>
      </c>
      <c r="AR85" s="5">
        <v>0.27900000000000003</v>
      </c>
      <c r="AS85" s="5">
        <v>0.25890000000000002</v>
      </c>
      <c r="AT85" s="5">
        <v>1.8599999999999998E-2</v>
      </c>
      <c r="AU85" s="5">
        <v>-2.8299999999999999E-2</v>
      </c>
      <c r="AV85" s="5">
        <v>-5.8999999999999999E-3</v>
      </c>
      <c r="AW85" s="5">
        <v>0.50639999999999996</v>
      </c>
      <c r="AX85" s="5">
        <v>-0.28960000000000002</v>
      </c>
      <c r="AY85" s="5">
        <v>0.313</v>
      </c>
      <c r="AZ85" s="5">
        <v>-1.26E-2</v>
      </c>
      <c r="BA85" s="5">
        <v>0.01</v>
      </c>
      <c r="BB85" s="5">
        <v>0.01</v>
      </c>
      <c r="BC85" s="5">
        <v>0.01</v>
      </c>
      <c r="BD85" s="5">
        <v>164</v>
      </c>
      <c r="BE85" s="5">
        <v>215</v>
      </c>
      <c r="BF85" s="5">
        <v>299</v>
      </c>
      <c r="BG85" s="5">
        <v>149</v>
      </c>
      <c r="BH85" s="5">
        <v>121</v>
      </c>
      <c r="BI85" s="5">
        <v>1264</v>
      </c>
      <c r="BJ85" s="5">
        <v>1750</v>
      </c>
      <c r="BK85" s="5" t="s">
        <v>71</v>
      </c>
      <c r="BL85" s="5" t="s">
        <v>71</v>
      </c>
      <c r="BM85" s="5">
        <v>0</v>
      </c>
      <c r="BN85" s="5"/>
      <c r="BO85" s="5"/>
      <c r="BP85" s="5" t="s">
        <v>757</v>
      </c>
      <c r="BQ85" s="5" t="s">
        <v>752</v>
      </c>
      <c r="BR85" s="5">
        <v>6511</v>
      </c>
    </row>
    <row r="86" spans="1:70" s="129" customFormat="1">
      <c r="A86" s="5" t="s">
        <v>428</v>
      </c>
      <c r="B86" s="5">
        <v>3126</v>
      </c>
      <c r="C86" s="5">
        <v>5887</v>
      </c>
      <c r="D86" s="306">
        <v>42641.018750000003</v>
      </c>
      <c r="E86" s="5" t="s">
        <v>422</v>
      </c>
      <c r="F86" s="5"/>
      <c r="G86" s="5"/>
      <c r="H86" s="5"/>
      <c r="I86" s="5" t="s">
        <v>95</v>
      </c>
      <c r="J86" s="5">
        <v>0.8</v>
      </c>
      <c r="K86" s="5">
        <v>1</v>
      </c>
      <c r="L86" s="5">
        <v>140</v>
      </c>
      <c r="M86" s="5">
        <v>6</v>
      </c>
      <c r="N86" s="5">
        <v>4587</v>
      </c>
      <c r="O86" s="5">
        <v>2.4887000000000001</v>
      </c>
      <c r="P86" s="5">
        <v>0.1371</v>
      </c>
      <c r="Q86" s="5">
        <v>5.5100000000000003E-2</v>
      </c>
      <c r="R86" s="5">
        <v>49.221899999999998</v>
      </c>
      <c r="S86" s="5">
        <v>2.8016000000000001</v>
      </c>
      <c r="T86" s="5">
        <v>2.6667999999999998</v>
      </c>
      <c r="U86" s="5">
        <v>4.7E-2</v>
      </c>
      <c r="V86" s="5">
        <v>0.36330000000000001</v>
      </c>
      <c r="W86" s="5">
        <v>0.1065</v>
      </c>
      <c r="X86" s="5">
        <v>1.7999999999999999E-2</v>
      </c>
      <c r="Y86" s="5">
        <v>0.1051</v>
      </c>
      <c r="Z86" s="5" t="s">
        <v>70</v>
      </c>
      <c r="AA86" s="5" t="s">
        <v>70</v>
      </c>
      <c r="AB86" s="5" t="s">
        <v>70</v>
      </c>
      <c r="AC86" s="5" t="s">
        <v>70</v>
      </c>
      <c r="AD86" s="5" t="s">
        <v>70</v>
      </c>
      <c r="AE86" s="5" t="s">
        <v>96</v>
      </c>
      <c r="AF86" s="5">
        <v>2.4462000000000002</v>
      </c>
      <c r="AG86" s="5">
        <v>0.12889999999999999</v>
      </c>
      <c r="AH86" s="5">
        <v>5.2699999999999997E-2</v>
      </c>
      <c r="AI86" s="5">
        <v>8.1249000000000002</v>
      </c>
      <c r="AJ86" s="5">
        <v>63.013800000000003</v>
      </c>
      <c r="AK86" s="5">
        <v>1.6607000000000001</v>
      </c>
      <c r="AL86" s="5">
        <v>3.1699999999999999E-2</v>
      </c>
      <c r="AM86" s="5">
        <v>0.57040000000000002</v>
      </c>
      <c r="AN86" s="5">
        <v>1.2176</v>
      </c>
      <c r="AO86" s="5">
        <v>0.55510000000000004</v>
      </c>
      <c r="AP86" s="5">
        <v>0.67589999999999995</v>
      </c>
      <c r="AQ86" s="5">
        <v>0.5917</v>
      </c>
      <c r="AR86" s="5">
        <v>0.35799999999999998</v>
      </c>
      <c r="AS86" s="5">
        <v>0.4229</v>
      </c>
      <c r="AT86" s="5">
        <v>3.27E-2</v>
      </c>
      <c r="AU86" s="5">
        <v>0.13289999999999999</v>
      </c>
      <c r="AV86" s="5">
        <v>-6.1499999999999999E-2</v>
      </c>
      <c r="AW86" s="5">
        <v>-0.65980000000000005</v>
      </c>
      <c r="AX86" s="5">
        <v>-0.437</v>
      </c>
      <c r="AY86" s="5">
        <v>0.3795</v>
      </c>
      <c r="AZ86" s="5">
        <v>-0.1234</v>
      </c>
      <c r="BA86" s="5">
        <v>0.01</v>
      </c>
      <c r="BB86" s="5">
        <v>0.01</v>
      </c>
      <c r="BC86" s="5">
        <v>0.01</v>
      </c>
      <c r="BD86" s="5">
        <v>215</v>
      </c>
      <c r="BE86" s="5">
        <v>174</v>
      </c>
      <c r="BF86" s="5">
        <v>299</v>
      </c>
      <c r="BG86" s="5">
        <v>350</v>
      </c>
      <c r="BH86" s="5">
        <v>207</v>
      </c>
      <c r="BI86" s="5">
        <v>1259</v>
      </c>
      <c r="BJ86" s="5">
        <v>1750</v>
      </c>
      <c r="BK86" s="5" t="s">
        <v>71</v>
      </c>
      <c r="BL86" s="5" t="s">
        <v>71</v>
      </c>
      <c r="BM86" s="5">
        <v>0</v>
      </c>
      <c r="BN86" s="5"/>
      <c r="BO86" s="5"/>
      <c r="BP86" s="5" t="s">
        <v>758</v>
      </c>
      <c r="BQ86" s="5" t="s">
        <v>752</v>
      </c>
      <c r="BR86" s="5">
        <v>6511</v>
      </c>
    </row>
    <row r="87" spans="1:70" s="129" customFormat="1">
      <c r="A87" s="5" t="s">
        <v>430</v>
      </c>
      <c r="B87" s="5">
        <v>3127</v>
      </c>
      <c r="C87" s="5">
        <v>5888</v>
      </c>
      <c r="D87" s="306">
        <v>42641.018750000003</v>
      </c>
      <c r="E87" s="5" t="s">
        <v>422</v>
      </c>
      <c r="F87" s="5"/>
      <c r="G87" s="5"/>
      <c r="H87" s="5"/>
      <c r="I87" s="5" t="s">
        <v>95</v>
      </c>
      <c r="J87" s="5">
        <v>0.8</v>
      </c>
      <c r="K87" s="5">
        <v>1</v>
      </c>
      <c r="L87" s="5">
        <v>140</v>
      </c>
      <c r="M87" s="5">
        <v>6</v>
      </c>
      <c r="N87" s="5">
        <v>4587</v>
      </c>
      <c r="O87" s="5">
        <v>2.8069999999999999</v>
      </c>
      <c r="P87" s="5">
        <v>0.2671</v>
      </c>
      <c r="Q87" s="5">
        <v>9.5200000000000007E-2</v>
      </c>
      <c r="R87" s="5">
        <v>65.193100000000001</v>
      </c>
      <c r="S87" s="5">
        <v>2.887</v>
      </c>
      <c r="T87" s="5">
        <v>3.0800999999999998</v>
      </c>
      <c r="U87" s="5">
        <v>6.1899999999999997E-2</v>
      </c>
      <c r="V87" s="5">
        <v>0.309</v>
      </c>
      <c r="W87" s="5">
        <v>9.5799999999999996E-2</v>
      </c>
      <c r="X87" s="5">
        <v>2.7300000000000001E-2</v>
      </c>
      <c r="Y87" s="5">
        <v>9.3399999999999997E-2</v>
      </c>
      <c r="Z87" s="5" t="s">
        <v>70</v>
      </c>
      <c r="AA87" s="5" t="s">
        <v>70</v>
      </c>
      <c r="AB87" s="5" t="s">
        <v>70</v>
      </c>
      <c r="AC87" s="5" t="s">
        <v>70</v>
      </c>
      <c r="AD87" s="5" t="s">
        <v>70</v>
      </c>
      <c r="AE87" s="5" t="s">
        <v>96</v>
      </c>
      <c r="AF87" s="5">
        <v>2.762</v>
      </c>
      <c r="AG87" s="5">
        <v>0.2555</v>
      </c>
      <c r="AH87" s="5">
        <v>9.2499999999999999E-2</v>
      </c>
      <c r="AI87" s="5">
        <v>12.654400000000001</v>
      </c>
      <c r="AJ87" s="5">
        <v>49.525500000000001</v>
      </c>
      <c r="AK87" s="5">
        <v>2.2907999999999999</v>
      </c>
      <c r="AL87" s="5">
        <v>4.0399999999999998E-2</v>
      </c>
      <c r="AM87" s="5">
        <v>0.39610000000000001</v>
      </c>
      <c r="AN87" s="5">
        <v>1.4114</v>
      </c>
      <c r="AO87" s="5">
        <v>0.37959999999999999</v>
      </c>
      <c r="AP87" s="5">
        <v>0.53580000000000005</v>
      </c>
      <c r="AQ87" s="5">
        <v>0.42949999999999999</v>
      </c>
      <c r="AR87" s="5">
        <v>-0.23910000000000001</v>
      </c>
      <c r="AS87" s="5">
        <v>-0.29430000000000001</v>
      </c>
      <c r="AT87" s="5">
        <v>1.7100000000000001E-2</v>
      </c>
      <c r="AU87" s="5">
        <v>6.8599999999999994E-2</v>
      </c>
      <c r="AV87" s="5">
        <v>-8.6199999999999999E-2</v>
      </c>
      <c r="AW87" s="5">
        <v>-0.52429999999999999</v>
      </c>
      <c r="AX87" s="5">
        <v>-0.32900000000000001</v>
      </c>
      <c r="AY87" s="5">
        <v>0.26219999999999999</v>
      </c>
      <c r="AZ87" s="5">
        <v>-8.6199999999999999E-2</v>
      </c>
      <c r="BA87" s="5">
        <v>0.01</v>
      </c>
      <c r="BB87" s="5">
        <v>0.01</v>
      </c>
      <c r="BC87" s="5">
        <v>0.01</v>
      </c>
      <c r="BD87" s="5">
        <v>194</v>
      </c>
      <c r="BE87" s="5">
        <v>232</v>
      </c>
      <c r="BF87" s="5">
        <v>299</v>
      </c>
      <c r="BG87" s="5">
        <v>118</v>
      </c>
      <c r="BH87" s="5">
        <v>202</v>
      </c>
      <c r="BI87" s="5">
        <v>1131</v>
      </c>
      <c r="BJ87" s="5">
        <v>1750</v>
      </c>
      <c r="BK87" s="5" t="s">
        <v>71</v>
      </c>
      <c r="BL87" s="5" t="s">
        <v>71</v>
      </c>
      <c r="BM87" s="5">
        <v>0</v>
      </c>
      <c r="BN87" s="5"/>
      <c r="BO87" s="5"/>
      <c r="BP87" s="5" t="s">
        <v>759</v>
      </c>
      <c r="BQ87" s="5" t="s">
        <v>752</v>
      </c>
      <c r="BR87" s="5">
        <v>6511</v>
      </c>
    </row>
    <row r="88" spans="1:70" s="129" customFormat="1">
      <c r="A88" s="5" t="s">
        <v>432</v>
      </c>
      <c r="B88" s="5">
        <v>3128</v>
      </c>
      <c r="C88" s="5">
        <v>5889</v>
      </c>
      <c r="D88" s="306">
        <v>42641.226388888892</v>
      </c>
      <c r="E88" s="5" t="s">
        <v>433</v>
      </c>
      <c r="F88" s="5"/>
      <c r="G88" s="5"/>
      <c r="H88" s="5"/>
      <c r="I88" s="5" t="s">
        <v>95</v>
      </c>
      <c r="J88" s="5">
        <v>0.8</v>
      </c>
      <c r="K88" s="5">
        <v>1</v>
      </c>
      <c r="L88" s="5">
        <v>140</v>
      </c>
      <c r="M88" s="5">
        <v>6</v>
      </c>
      <c r="N88" s="5">
        <v>4587</v>
      </c>
      <c r="O88" s="5">
        <v>2.5629</v>
      </c>
      <c r="P88" s="5">
        <v>0.14849999999999999</v>
      </c>
      <c r="Q88" s="5">
        <v>5.8000000000000003E-2</v>
      </c>
      <c r="R88" s="5">
        <v>23.605599999999999</v>
      </c>
      <c r="S88" s="5">
        <v>3.1282000000000001</v>
      </c>
      <c r="T88" s="5">
        <v>2.2707000000000002</v>
      </c>
      <c r="U88" s="5">
        <v>6.1199999999999997E-2</v>
      </c>
      <c r="V88" s="5">
        <v>0.44</v>
      </c>
      <c r="W88" s="5">
        <v>0.129</v>
      </c>
      <c r="X88" s="5">
        <v>2.3E-2</v>
      </c>
      <c r="Y88" s="5">
        <v>0.12670000000000001</v>
      </c>
      <c r="Z88" s="5" t="s">
        <v>70</v>
      </c>
      <c r="AA88" s="5" t="s">
        <v>70</v>
      </c>
      <c r="AB88" s="5" t="s">
        <v>70</v>
      </c>
      <c r="AC88" s="5" t="s">
        <v>70</v>
      </c>
      <c r="AD88" s="5" t="s">
        <v>70</v>
      </c>
      <c r="AE88" s="5" t="s">
        <v>96</v>
      </c>
      <c r="AF88" s="5">
        <v>2.5207999999999999</v>
      </c>
      <c r="AG88" s="5">
        <v>0.1419</v>
      </c>
      <c r="AH88" s="5">
        <v>5.6300000000000003E-2</v>
      </c>
      <c r="AI88" s="5">
        <v>6.9215999999999998</v>
      </c>
      <c r="AJ88" s="5">
        <v>48.778700000000001</v>
      </c>
      <c r="AK88" s="5">
        <v>1.3729</v>
      </c>
      <c r="AL88" s="5">
        <v>4.1000000000000002E-2</v>
      </c>
      <c r="AM88" s="5">
        <v>0.68740000000000001</v>
      </c>
      <c r="AN88" s="5">
        <v>1.3108</v>
      </c>
      <c r="AO88" s="5">
        <v>0.63690000000000002</v>
      </c>
      <c r="AP88" s="5">
        <v>0.83489999999999998</v>
      </c>
      <c r="AQ88" s="5">
        <v>0.74960000000000004</v>
      </c>
      <c r="AR88" s="5">
        <v>-0.34570000000000001</v>
      </c>
      <c r="AS88" s="5">
        <v>-0.53369999999999995</v>
      </c>
      <c r="AT88" s="5">
        <v>3.6700000000000003E-2</v>
      </c>
      <c r="AU88" s="5">
        <v>0.3352</v>
      </c>
      <c r="AV88" s="5">
        <v>-0.26629999999999998</v>
      </c>
      <c r="AW88" s="5">
        <v>-0.7167</v>
      </c>
      <c r="AX88" s="5">
        <v>-0.55300000000000005</v>
      </c>
      <c r="AY88" s="5">
        <v>0.33200000000000002</v>
      </c>
      <c r="AZ88" s="5">
        <v>-0.38200000000000001</v>
      </c>
      <c r="BA88" s="5">
        <v>0.01</v>
      </c>
      <c r="BB88" s="5">
        <v>0.01</v>
      </c>
      <c r="BC88" s="5">
        <v>0.01</v>
      </c>
      <c r="BD88" s="5">
        <v>181</v>
      </c>
      <c r="BE88" s="5">
        <v>201</v>
      </c>
      <c r="BF88" s="5">
        <v>299</v>
      </c>
      <c r="BG88" s="5">
        <v>320</v>
      </c>
      <c r="BH88" s="5">
        <v>57</v>
      </c>
      <c r="BI88" s="5">
        <v>1130</v>
      </c>
      <c r="BJ88" s="5">
        <v>1700</v>
      </c>
      <c r="BK88" s="5" t="s">
        <v>71</v>
      </c>
      <c r="BL88" s="5" t="s">
        <v>71</v>
      </c>
      <c r="BM88" s="5">
        <v>0</v>
      </c>
      <c r="BN88" s="5"/>
      <c r="BO88" s="5"/>
      <c r="BP88" s="5" t="s">
        <v>760</v>
      </c>
      <c r="BQ88" s="5" t="s">
        <v>752</v>
      </c>
      <c r="BR88" s="5">
        <v>6511</v>
      </c>
    </row>
    <row r="89" spans="1:70" s="135" customFormat="1">
      <c r="A89" s="311" t="s">
        <v>435</v>
      </c>
      <c r="B89" s="311">
        <v>3129</v>
      </c>
      <c r="C89" s="311">
        <v>5890</v>
      </c>
      <c r="D89" s="312">
        <v>42641.226388888892</v>
      </c>
      <c r="E89" s="311" t="s">
        <v>433</v>
      </c>
      <c r="F89" s="311"/>
      <c r="G89" s="311"/>
      <c r="H89" s="311"/>
      <c r="I89" s="311" t="s">
        <v>95</v>
      </c>
      <c r="J89" s="311">
        <v>0.8</v>
      </c>
      <c r="K89" s="311">
        <v>1</v>
      </c>
      <c r="L89" s="311">
        <v>140</v>
      </c>
      <c r="M89" s="311">
        <v>6</v>
      </c>
      <c r="N89" s="311">
        <v>4587</v>
      </c>
      <c r="O89" s="311">
        <v>2.6214</v>
      </c>
      <c r="P89" s="311">
        <v>0.16289999999999999</v>
      </c>
      <c r="Q89" s="311">
        <v>6.2199999999999998E-2</v>
      </c>
      <c r="R89" s="311">
        <v>56.458300000000001</v>
      </c>
      <c r="S89" s="311">
        <v>3.0476000000000001</v>
      </c>
      <c r="T89" s="311">
        <v>3.0379999999999998</v>
      </c>
      <c r="U89" s="311">
        <v>5.04E-2</v>
      </c>
      <c r="V89" s="311">
        <v>0.3236</v>
      </c>
      <c r="W89" s="311">
        <v>9.1600000000000001E-2</v>
      </c>
      <c r="X89" s="311">
        <v>2.5000000000000001E-2</v>
      </c>
      <c r="Y89" s="311">
        <v>9.2299999999999993E-2</v>
      </c>
      <c r="Z89" s="311" t="s">
        <v>70</v>
      </c>
      <c r="AA89" s="311" t="s">
        <v>70</v>
      </c>
      <c r="AB89" s="311" t="s">
        <v>70</v>
      </c>
      <c r="AC89" s="311" t="s">
        <v>70</v>
      </c>
      <c r="AD89" s="311" t="s">
        <v>70</v>
      </c>
      <c r="AE89" s="311" t="s">
        <v>96</v>
      </c>
      <c r="AF89" s="311">
        <v>2.5773999999999999</v>
      </c>
      <c r="AG89" s="311">
        <v>0.15140000000000001</v>
      </c>
      <c r="AH89" s="311">
        <v>5.8700000000000002E-2</v>
      </c>
      <c r="AI89" s="311">
        <v>9.4647000000000006</v>
      </c>
      <c r="AJ89" s="311">
        <v>62.511800000000001</v>
      </c>
      <c r="AK89" s="311">
        <v>1.8361000000000001</v>
      </c>
      <c r="AL89" s="311">
        <v>3.2000000000000001E-2</v>
      </c>
      <c r="AM89" s="311">
        <v>0.51259999999999994</v>
      </c>
      <c r="AN89" s="311">
        <v>1.1819999999999999</v>
      </c>
      <c r="AO89" s="311">
        <v>0.49980000000000002</v>
      </c>
      <c r="AP89" s="311">
        <v>0.59079999999999999</v>
      </c>
      <c r="AQ89" s="311">
        <v>0.55430000000000001</v>
      </c>
      <c r="AR89" s="311">
        <v>-0.1641</v>
      </c>
      <c r="AS89" s="311">
        <v>-0.46899999999999997</v>
      </c>
      <c r="AT89" s="311">
        <v>5.4399999999999997E-2</v>
      </c>
      <c r="AU89" s="311">
        <v>7.2499999999999995E-2</v>
      </c>
      <c r="AV89" s="311">
        <v>-9.2499999999999999E-2</v>
      </c>
      <c r="AW89" s="311">
        <v>-0.57899999999999996</v>
      </c>
      <c r="AX89" s="311">
        <v>-0.51910000000000001</v>
      </c>
      <c r="AY89" s="311">
        <v>0.1709</v>
      </c>
      <c r="AZ89" s="311">
        <v>-9.2299999999999993E-2</v>
      </c>
      <c r="BA89" s="311">
        <v>0.01</v>
      </c>
      <c r="BB89" s="311">
        <v>0.01</v>
      </c>
      <c r="BC89" s="311">
        <v>0.01</v>
      </c>
      <c r="BD89" s="311">
        <v>194</v>
      </c>
      <c r="BE89" s="311">
        <v>183</v>
      </c>
      <c r="BF89" s="311">
        <v>299</v>
      </c>
      <c r="BG89" s="311">
        <v>286</v>
      </c>
      <c r="BH89" s="311">
        <v>171</v>
      </c>
      <c r="BI89" s="311">
        <v>1138</v>
      </c>
      <c r="BJ89" s="311">
        <v>1700</v>
      </c>
      <c r="BK89" s="311" t="s">
        <v>71</v>
      </c>
      <c r="BL89" s="311" t="s">
        <v>71</v>
      </c>
      <c r="BM89" s="311">
        <v>0</v>
      </c>
      <c r="BN89" s="311"/>
      <c r="BO89" s="311"/>
      <c r="BP89" s="311" t="s">
        <v>761</v>
      </c>
      <c r="BQ89" s="311" t="s">
        <v>752</v>
      </c>
      <c r="BR89" s="311">
        <v>6511</v>
      </c>
    </row>
    <row r="91" spans="1:70" s="4" customFormat="1">
      <c r="D91" s="9"/>
    </row>
    <row r="92" spans="1:70" s="4" customFormat="1">
      <c r="D92" s="9"/>
    </row>
    <row r="94" spans="1:70" s="4" customFormat="1"/>
    <row r="95" spans="1:70" s="4" customFormat="1"/>
    <row r="96" spans="1:70" s="4" customFormat="1"/>
    <row r="97" spans="1:70" s="1" customFormat="1"/>
    <row r="98" spans="1:70" s="4" customFormat="1"/>
    <row r="100" spans="1:70">
      <c r="A100" s="5" t="s">
        <v>610</v>
      </c>
      <c r="B100" s="5">
        <v>3682</v>
      </c>
      <c r="C100" s="5">
        <v>6586</v>
      </c>
      <c r="D100" s="306">
        <v>42802.237500000003</v>
      </c>
      <c r="E100" s="5" t="s">
        <v>611</v>
      </c>
      <c r="F100" s="5"/>
      <c r="G100" s="5"/>
      <c r="H100" s="5"/>
      <c r="I100" s="5" t="s">
        <v>95</v>
      </c>
      <c r="J100" s="5">
        <v>0.8</v>
      </c>
      <c r="K100" s="5">
        <v>1</v>
      </c>
      <c r="L100" s="5">
        <v>0</v>
      </c>
      <c r="M100" s="5">
        <v>6</v>
      </c>
      <c r="N100" s="5">
        <v>0</v>
      </c>
      <c r="O100" s="309">
        <v>3.4397000000000002</v>
      </c>
      <c r="P100" s="309">
        <v>3.4397000000000002</v>
      </c>
      <c r="Q100" s="309">
        <v>1</v>
      </c>
      <c r="R100" s="309">
        <v>1.2356</v>
      </c>
      <c r="S100" s="309">
        <v>2.4746999999999999</v>
      </c>
      <c r="T100" s="309">
        <v>1.7007000000000001</v>
      </c>
      <c r="U100" s="309">
        <v>1.0093000000000001</v>
      </c>
      <c r="V100" s="309">
        <v>0</v>
      </c>
      <c r="W100" s="309">
        <v>0.14419999999999999</v>
      </c>
      <c r="X100" s="5">
        <v>0.28120000000000001</v>
      </c>
      <c r="Y100" s="5">
        <v>0</v>
      </c>
      <c r="Z100" s="5" t="s">
        <v>70</v>
      </c>
      <c r="AA100" s="5" t="s">
        <v>70</v>
      </c>
      <c r="AB100" s="5" t="s">
        <v>70</v>
      </c>
      <c r="AC100" s="5" t="s">
        <v>70</v>
      </c>
      <c r="AD100" s="5" t="s">
        <v>70</v>
      </c>
      <c r="AE100" s="5" t="s">
        <v>96</v>
      </c>
      <c r="AF100" s="5">
        <v>3.3860999999999999</v>
      </c>
      <c r="AG100" s="5">
        <v>3.4356</v>
      </c>
      <c r="AH100" s="5">
        <v>1.0145999999999999</v>
      </c>
      <c r="AI100" s="5">
        <v>11.9895</v>
      </c>
      <c r="AJ100" s="5">
        <v>3.4897999999999998</v>
      </c>
      <c r="AK100" s="5">
        <v>1.7704</v>
      </c>
      <c r="AL100" s="5">
        <v>0.57310000000000005</v>
      </c>
      <c r="AM100" s="5">
        <v>-8.3000000000000001E-3</v>
      </c>
      <c r="AN100" s="5">
        <v>1.5164</v>
      </c>
      <c r="AO100" s="5">
        <v>0.44829999999999998</v>
      </c>
      <c r="AP100" s="5">
        <v>0.67979999999999996</v>
      </c>
      <c r="AQ100" s="5">
        <v>0.64659999999999995</v>
      </c>
      <c r="AR100" s="5">
        <v>-0.14560000000000001</v>
      </c>
      <c r="AS100" s="5">
        <v>-0.40570000000000001</v>
      </c>
      <c r="AT100" s="5">
        <v>0.1231</v>
      </c>
      <c r="AU100" s="5">
        <v>0.63519999999999999</v>
      </c>
      <c r="AV100" s="5">
        <v>-0.2392</v>
      </c>
      <c r="AW100" s="5">
        <v>-3.7199999999999997E-2</v>
      </c>
      <c r="AX100" s="5">
        <v>-9.4500000000000001E-2</v>
      </c>
      <c r="AY100" s="5">
        <v>-0.15440000000000001</v>
      </c>
      <c r="AZ100" s="5">
        <v>-0.62080000000000002</v>
      </c>
      <c r="BA100" s="5">
        <v>0.01</v>
      </c>
      <c r="BB100" s="5">
        <v>0.01</v>
      </c>
      <c r="BC100" s="5">
        <v>0.01</v>
      </c>
      <c r="BD100" s="5">
        <v>233</v>
      </c>
      <c r="BE100" s="5">
        <v>192</v>
      </c>
      <c r="BF100" s="5">
        <v>299</v>
      </c>
      <c r="BG100" s="5">
        <v>321</v>
      </c>
      <c r="BH100" s="5">
        <v>178</v>
      </c>
      <c r="BI100" s="5">
        <v>1208</v>
      </c>
      <c r="BJ100" s="5">
        <v>1812</v>
      </c>
      <c r="BK100" s="5" t="s">
        <v>71</v>
      </c>
      <c r="BL100" s="5" t="s">
        <v>71</v>
      </c>
      <c r="BM100" s="5">
        <v>0</v>
      </c>
      <c r="BN100" s="5"/>
      <c r="BO100" s="5"/>
      <c r="BP100" s="5" t="s">
        <v>614</v>
      </c>
      <c r="BQ100" s="5"/>
      <c r="BR100" s="5">
        <v>6511</v>
      </c>
    </row>
    <row r="101" spans="1:70">
      <c r="A101" s="5" t="s">
        <v>615</v>
      </c>
      <c r="B101" s="5">
        <v>3683</v>
      </c>
      <c r="C101" s="5">
        <v>6587</v>
      </c>
      <c r="D101" s="306">
        <v>42802.237500000003</v>
      </c>
      <c r="E101" s="5" t="s">
        <v>611</v>
      </c>
      <c r="F101" s="5"/>
      <c r="G101" s="5"/>
      <c r="H101" s="5"/>
      <c r="I101" s="5" t="s">
        <v>95</v>
      </c>
      <c r="J101" s="5">
        <v>0.8</v>
      </c>
      <c r="K101" s="5">
        <v>1</v>
      </c>
      <c r="L101" s="5">
        <v>140</v>
      </c>
      <c r="M101" s="5">
        <v>6</v>
      </c>
      <c r="N101" s="5">
        <v>4587</v>
      </c>
      <c r="O101" s="309">
        <v>2.9834999999999998</v>
      </c>
      <c r="P101" s="309">
        <v>0.10539999999999999</v>
      </c>
      <c r="Q101" s="309">
        <v>3.5299999999999998E-2</v>
      </c>
      <c r="R101" s="309">
        <v>14.7476</v>
      </c>
      <c r="S101" s="309">
        <v>2.9196</v>
      </c>
      <c r="T101" s="309">
        <v>1.734</v>
      </c>
      <c r="U101" s="309">
        <v>4.65E-2</v>
      </c>
      <c r="V101" s="309">
        <v>0.58199999999999996</v>
      </c>
      <c r="W101" s="309">
        <v>0.26869999999999999</v>
      </c>
      <c r="X101" s="5">
        <v>1.7500000000000002E-2</v>
      </c>
      <c r="Y101" s="5">
        <v>0.27050000000000002</v>
      </c>
      <c r="Z101" s="5" t="s">
        <v>70</v>
      </c>
      <c r="AA101" s="5" t="s">
        <v>70</v>
      </c>
      <c r="AB101" s="5" t="s">
        <v>70</v>
      </c>
      <c r="AC101" s="5" t="s">
        <v>70</v>
      </c>
      <c r="AD101" s="5" t="s">
        <v>70</v>
      </c>
      <c r="AE101" s="5" t="s">
        <v>96</v>
      </c>
      <c r="AF101" s="5">
        <v>2.9352999999999998</v>
      </c>
      <c r="AG101" s="5">
        <v>9.7100000000000006E-2</v>
      </c>
      <c r="AH101" s="5">
        <v>3.3099999999999997E-2</v>
      </c>
      <c r="AI101" s="5">
        <v>5.3550000000000004</v>
      </c>
      <c r="AJ101" s="5">
        <v>55.1648</v>
      </c>
      <c r="AK101" s="5">
        <v>0.91220000000000001</v>
      </c>
      <c r="AL101" s="5">
        <v>3.6299999999999999E-2</v>
      </c>
      <c r="AM101" s="5">
        <v>1.06</v>
      </c>
      <c r="AN101" s="5">
        <v>1.2962</v>
      </c>
      <c r="AO101" s="5">
        <v>0.98160000000000003</v>
      </c>
      <c r="AP101" s="5">
        <v>1.2723</v>
      </c>
      <c r="AQ101" s="5">
        <v>1.0851999999999999</v>
      </c>
      <c r="AR101" s="5">
        <v>0.89139999999999997</v>
      </c>
      <c r="AS101" s="5">
        <v>-0.40589999999999998</v>
      </c>
      <c r="AT101" s="5">
        <v>6.4699999999999994E-2</v>
      </c>
      <c r="AU101" s="5">
        <v>0.113</v>
      </c>
      <c r="AV101" s="5">
        <v>4.6199999999999998E-2</v>
      </c>
      <c r="AW101" s="5">
        <v>-1.2664</v>
      </c>
      <c r="AX101" s="5">
        <v>0.44409999999999999</v>
      </c>
      <c r="AY101" s="5">
        <v>0.98729999999999996</v>
      </c>
      <c r="AZ101" s="5">
        <v>7.5700000000000003E-2</v>
      </c>
      <c r="BA101" s="5">
        <v>0.01</v>
      </c>
      <c r="BB101" s="5">
        <v>0.01</v>
      </c>
      <c r="BC101" s="5">
        <v>0.01</v>
      </c>
      <c r="BD101" s="5">
        <v>248</v>
      </c>
      <c r="BE101" s="5">
        <v>174</v>
      </c>
      <c r="BF101" s="5">
        <v>299</v>
      </c>
      <c r="BG101" s="5">
        <v>206</v>
      </c>
      <c r="BH101" s="5">
        <v>202</v>
      </c>
      <c r="BI101" s="5">
        <v>1236</v>
      </c>
      <c r="BJ101" s="5">
        <v>1812</v>
      </c>
      <c r="BK101" s="5" t="s">
        <v>71</v>
      </c>
      <c r="BL101" s="5" t="s">
        <v>71</v>
      </c>
      <c r="BM101" s="5">
        <v>0</v>
      </c>
      <c r="BN101" s="5"/>
      <c r="BO101" s="5"/>
      <c r="BP101" s="5" t="s">
        <v>618</v>
      </c>
      <c r="BQ101" s="5"/>
      <c r="BR101" s="5">
        <v>6511</v>
      </c>
    </row>
    <row r="102" spans="1:70">
      <c r="A102" s="5" t="s">
        <v>619</v>
      </c>
      <c r="B102" s="5">
        <v>3684</v>
      </c>
      <c r="C102" s="5">
        <v>6588</v>
      </c>
      <c r="D102" s="306">
        <v>42802.237500000003</v>
      </c>
      <c r="E102" s="5" t="s">
        <v>611</v>
      </c>
      <c r="F102" s="5"/>
      <c r="G102" s="5"/>
      <c r="H102" s="5"/>
      <c r="I102" s="5" t="s">
        <v>95</v>
      </c>
      <c r="J102" s="5">
        <v>0.8</v>
      </c>
      <c r="K102" s="5">
        <v>1</v>
      </c>
      <c r="L102" s="5">
        <v>140</v>
      </c>
      <c r="M102" s="5">
        <v>6</v>
      </c>
      <c r="N102" s="5">
        <v>4587</v>
      </c>
      <c r="O102" s="309">
        <v>3.0085999999999999</v>
      </c>
      <c r="P102" s="309">
        <v>0.31269999999999998</v>
      </c>
      <c r="Q102" s="309">
        <v>0.10390000000000001</v>
      </c>
      <c r="R102" s="309">
        <v>55.174500000000002</v>
      </c>
      <c r="S102" s="309">
        <v>2.532</v>
      </c>
      <c r="T102" s="309">
        <v>2.7751999999999999</v>
      </c>
      <c r="U102" s="309">
        <v>6.4699999999999994E-2</v>
      </c>
      <c r="V102" s="309">
        <v>0.35920000000000002</v>
      </c>
      <c r="W102" s="309">
        <v>0.1318</v>
      </c>
      <c r="X102" s="5">
        <v>2.69E-2</v>
      </c>
      <c r="Y102" s="5">
        <v>0.13689999999999999</v>
      </c>
      <c r="Z102" s="5" t="s">
        <v>70</v>
      </c>
      <c r="AA102" s="5" t="s">
        <v>70</v>
      </c>
      <c r="AB102" s="5" t="s">
        <v>70</v>
      </c>
      <c r="AC102" s="5" t="s">
        <v>70</v>
      </c>
      <c r="AD102" s="5" t="s">
        <v>70</v>
      </c>
      <c r="AE102" s="5" t="s">
        <v>96</v>
      </c>
      <c r="AF102" s="5">
        <v>2.9569000000000001</v>
      </c>
      <c r="AG102" s="5">
        <v>0.30320000000000003</v>
      </c>
      <c r="AH102" s="5">
        <v>0.1026</v>
      </c>
      <c r="AI102" s="5">
        <v>13.0749</v>
      </c>
      <c r="AJ102" s="5">
        <v>43.116900000000001</v>
      </c>
      <c r="AK102" s="5">
        <v>2.2109000000000001</v>
      </c>
      <c r="AL102" s="5">
        <v>4.6399999999999997E-2</v>
      </c>
      <c r="AM102" s="5">
        <v>0.40589999999999998</v>
      </c>
      <c r="AN102" s="5">
        <v>1.3727</v>
      </c>
      <c r="AO102" s="5">
        <v>0.4118</v>
      </c>
      <c r="AP102" s="5">
        <v>0.56530000000000002</v>
      </c>
      <c r="AQ102" s="5">
        <v>0.41760000000000003</v>
      </c>
      <c r="AR102" s="5">
        <v>0.26919999999999999</v>
      </c>
      <c r="AS102" s="5">
        <v>-0.31159999999999999</v>
      </c>
      <c r="AT102" s="5">
        <v>3.5999999999999999E-3</v>
      </c>
      <c r="AU102" s="5">
        <v>1.6000000000000001E-3</v>
      </c>
      <c r="AV102" s="5">
        <v>7.9000000000000008E-3</v>
      </c>
      <c r="AW102" s="5">
        <v>0.56530000000000002</v>
      </c>
      <c r="AX102" s="5">
        <v>0.31559999999999999</v>
      </c>
      <c r="AY102" s="5">
        <v>0.27339999999999998</v>
      </c>
      <c r="AZ102" s="5">
        <v>-4.7000000000000002E-3</v>
      </c>
      <c r="BA102" s="5">
        <v>0.01</v>
      </c>
      <c r="BB102" s="5">
        <v>0.01</v>
      </c>
      <c r="BC102" s="5">
        <v>0.01</v>
      </c>
      <c r="BD102" s="5">
        <v>250</v>
      </c>
      <c r="BE102" s="5">
        <v>169</v>
      </c>
      <c r="BF102" s="5">
        <v>299</v>
      </c>
      <c r="BG102" s="5">
        <v>178</v>
      </c>
      <c r="BH102" s="5">
        <v>149</v>
      </c>
      <c r="BI102" s="5">
        <v>1240</v>
      </c>
      <c r="BJ102" s="5">
        <v>1812</v>
      </c>
      <c r="BK102" s="5" t="s">
        <v>71</v>
      </c>
      <c r="BL102" s="5" t="s">
        <v>71</v>
      </c>
      <c r="BM102" s="5">
        <v>0</v>
      </c>
      <c r="BN102" s="5"/>
      <c r="BO102" s="5"/>
      <c r="BP102" s="5" t="s">
        <v>622</v>
      </c>
      <c r="BQ102" s="5"/>
      <c r="BR102" s="5">
        <v>6511</v>
      </c>
    </row>
    <row r="103" spans="1:70">
      <c r="A103" s="5" t="s">
        <v>623</v>
      </c>
      <c r="B103" s="5">
        <v>3685</v>
      </c>
      <c r="C103" s="5">
        <v>6589</v>
      </c>
      <c r="D103" s="306">
        <v>42802.237500000003</v>
      </c>
      <c r="E103" s="5" t="s">
        <v>611</v>
      </c>
      <c r="F103" s="5"/>
      <c r="G103" s="5"/>
      <c r="H103" s="5"/>
      <c r="I103" s="5" t="s">
        <v>95</v>
      </c>
      <c r="J103" s="5">
        <v>0.8</v>
      </c>
      <c r="K103" s="5">
        <v>1</v>
      </c>
      <c r="L103" s="5">
        <v>140</v>
      </c>
      <c r="M103" s="5">
        <v>6</v>
      </c>
      <c r="N103" s="5">
        <v>4587</v>
      </c>
      <c r="O103" s="309">
        <v>3.3601000000000001</v>
      </c>
      <c r="P103" s="309">
        <v>0.18640000000000001</v>
      </c>
      <c r="Q103" s="309">
        <v>5.5500000000000001E-2</v>
      </c>
      <c r="R103" s="309">
        <v>33.928100000000001</v>
      </c>
      <c r="S103" s="309">
        <v>2.4194</v>
      </c>
      <c r="T103" s="309">
        <v>2.2665000000000002</v>
      </c>
      <c r="U103" s="309">
        <v>4.9200000000000001E-2</v>
      </c>
      <c r="V103" s="309">
        <v>0.44419999999999998</v>
      </c>
      <c r="W103" s="309">
        <v>0.17460000000000001</v>
      </c>
      <c r="X103" s="5">
        <v>1.7999999999999999E-2</v>
      </c>
      <c r="Y103" s="5">
        <v>0.17269999999999999</v>
      </c>
      <c r="Z103" s="5" t="s">
        <v>70</v>
      </c>
      <c r="AA103" s="5" t="s">
        <v>70</v>
      </c>
      <c r="AB103" s="5" t="s">
        <v>70</v>
      </c>
      <c r="AC103" s="5" t="s">
        <v>70</v>
      </c>
      <c r="AD103" s="5" t="s">
        <v>70</v>
      </c>
      <c r="AE103" s="5" t="s">
        <v>96</v>
      </c>
      <c r="AF103" s="5">
        <v>3.3079999999999998</v>
      </c>
      <c r="AG103" s="5">
        <v>0.1769</v>
      </c>
      <c r="AH103" s="5">
        <v>5.3499999999999999E-2</v>
      </c>
      <c r="AI103" s="5">
        <v>9.3389000000000006</v>
      </c>
      <c r="AJ103" s="5">
        <v>52.7913</v>
      </c>
      <c r="AK103" s="5">
        <v>1.4116</v>
      </c>
      <c r="AL103" s="5">
        <v>3.7900000000000003E-2</v>
      </c>
      <c r="AM103" s="5">
        <v>0.67049999999999998</v>
      </c>
      <c r="AN103" s="5">
        <v>1.4347000000000001</v>
      </c>
      <c r="AO103" s="5">
        <v>0.63570000000000004</v>
      </c>
      <c r="AP103" s="5">
        <v>0.91200000000000003</v>
      </c>
      <c r="AQ103" s="5">
        <v>0.65290000000000004</v>
      </c>
      <c r="AR103" s="5">
        <v>0.62170000000000003</v>
      </c>
      <c r="AS103" s="5">
        <v>-0.1318</v>
      </c>
      <c r="AT103" s="5">
        <v>-1.6E-2</v>
      </c>
      <c r="AU103" s="5">
        <v>4.3200000000000002E-2</v>
      </c>
      <c r="AV103" s="5">
        <v>9.3899999999999997E-2</v>
      </c>
      <c r="AW103" s="5">
        <v>0.90620000000000001</v>
      </c>
      <c r="AX103" s="5">
        <v>0.1328</v>
      </c>
      <c r="AY103" s="5">
        <v>0.6351</v>
      </c>
      <c r="AZ103" s="5">
        <v>-7.2099999999999997E-2</v>
      </c>
      <c r="BA103" s="5">
        <v>0.01</v>
      </c>
      <c r="BB103" s="5">
        <v>0.01</v>
      </c>
      <c r="BC103" s="5">
        <v>0.01</v>
      </c>
      <c r="BD103" s="5">
        <v>202</v>
      </c>
      <c r="BE103" s="5">
        <v>215</v>
      </c>
      <c r="BF103" s="5">
        <v>299</v>
      </c>
      <c r="BG103" s="5">
        <v>297</v>
      </c>
      <c r="BH103" s="5">
        <v>241</v>
      </c>
      <c r="BI103" s="5">
        <v>1221</v>
      </c>
      <c r="BJ103" s="5">
        <v>1812</v>
      </c>
      <c r="BK103" s="5" t="s">
        <v>71</v>
      </c>
      <c r="BL103" s="5" t="s">
        <v>71</v>
      </c>
      <c r="BM103" s="5">
        <v>0</v>
      </c>
      <c r="BN103" s="5"/>
      <c r="BO103" s="5"/>
      <c r="BP103" s="5" t="s">
        <v>626</v>
      </c>
      <c r="BQ103" s="5"/>
      <c r="BR103" s="5">
        <v>6511</v>
      </c>
    </row>
    <row r="104" spans="1:70">
      <c r="A104" s="5" t="s">
        <v>627</v>
      </c>
      <c r="B104" s="5">
        <v>3686</v>
      </c>
      <c r="C104" s="5">
        <v>6590</v>
      </c>
      <c r="D104" s="306">
        <v>42802.237500000003</v>
      </c>
      <c r="E104" s="5" t="s">
        <v>611</v>
      </c>
      <c r="F104" s="5"/>
      <c r="G104" s="5"/>
      <c r="H104" s="5"/>
      <c r="I104" s="5" t="s">
        <v>95</v>
      </c>
      <c r="J104" s="5">
        <v>0.8</v>
      </c>
      <c r="K104" s="5">
        <v>1</v>
      </c>
      <c r="L104" s="5">
        <v>140</v>
      </c>
      <c r="M104" s="5">
        <v>6</v>
      </c>
      <c r="N104" s="5">
        <v>4587</v>
      </c>
      <c r="O104" s="309">
        <v>2.8862000000000001</v>
      </c>
      <c r="P104" s="309">
        <v>0.17910000000000001</v>
      </c>
      <c r="Q104" s="309">
        <v>6.2E-2</v>
      </c>
      <c r="R104" s="309">
        <v>36.206899999999997</v>
      </c>
      <c r="S104" s="309">
        <v>2.6366999999999998</v>
      </c>
      <c r="T104" s="309">
        <v>2.9165999999999999</v>
      </c>
      <c r="U104" s="309">
        <v>4.41E-2</v>
      </c>
      <c r="V104" s="309">
        <v>0.34160000000000001</v>
      </c>
      <c r="W104" s="309">
        <v>0.1114</v>
      </c>
      <c r="X104" s="5">
        <v>1.4999999999999999E-2</v>
      </c>
      <c r="Y104" s="5">
        <v>0.10979999999999999</v>
      </c>
      <c r="Z104" s="5" t="s">
        <v>70</v>
      </c>
      <c r="AA104" s="5" t="s">
        <v>70</v>
      </c>
      <c r="AB104" s="5" t="s">
        <v>70</v>
      </c>
      <c r="AC104" s="5" t="s">
        <v>70</v>
      </c>
      <c r="AD104" s="5" t="s">
        <v>70</v>
      </c>
      <c r="AE104" s="5" t="s">
        <v>96</v>
      </c>
      <c r="AF104" s="5">
        <v>2.84</v>
      </c>
      <c r="AG104" s="5">
        <v>0.16930000000000001</v>
      </c>
      <c r="AH104" s="5">
        <v>5.96E-2</v>
      </c>
      <c r="AI104" s="5">
        <v>9.8712999999999997</v>
      </c>
      <c r="AJ104" s="5">
        <v>58.318899999999999</v>
      </c>
      <c r="AK104" s="5">
        <v>1.7379</v>
      </c>
      <c r="AL104" s="5">
        <v>3.4299999999999997E-2</v>
      </c>
      <c r="AM104" s="5">
        <v>0.54110000000000003</v>
      </c>
      <c r="AN104" s="5">
        <v>1.4719</v>
      </c>
      <c r="AO104" s="5">
        <v>0.51370000000000005</v>
      </c>
      <c r="AP104" s="5">
        <v>0.75609999999999999</v>
      </c>
      <c r="AQ104" s="5">
        <v>0.52680000000000005</v>
      </c>
      <c r="AR104" s="5">
        <v>0.41310000000000002</v>
      </c>
      <c r="AS104" s="5">
        <v>0.30449999999999999</v>
      </c>
      <c r="AT104" s="5">
        <v>2.2499999999999999E-2</v>
      </c>
      <c r="AU104" s="5">
        <v>-4.0399999999999998E-2</v>
      </c>
      <c r="AV104" s="5">
        <v>-1E-3</v>
      </c>
      <c r="AW104" s="5">
        <v>0.75509999999999999</v>
      </c>
      <c r="AX104" s="5">
        <v>-0.31180000000000002</v>
      </c>
      <c r="AY104" s="5">
        <v>0.42430000000000001</v>
      </c>
      <c r="AZ104" s="5">
        <v>-1.61E-2</v>
      </c>
      <c r="BA104" s="5">
        <v>0.01</v>
      </c>
      <c r="BB104" s="5">
        <v>0.01</v>
      </c>
      <c r="BC104" s="5">
        <v>0.01</v>
      </c>
      <c r="BD104" s="5">
        <v>219</v>
      </c>
      <c r="BE104" s="5">
        <v>195</v>
      </c>
      <c r="BF104" s="5">
        <v>299</v>
      </c>
      <c r="BG104" s="5">
        <v>172</v>
      </c>
      <c r="BH104" s="5">
        <v>128</v>
      </c>
      <c r="BI104" s="5">
        <v>1234</v>
      </c>
      <c r="BJ104" s="5">
        <v>1812</v>
      </c>
      <c r="BK104" s="5" t="s">
        <v>71</v>
      </c>
      <c r="BL104" s="5" t="s">
        <v>71</v>
      </c>
      <c r="BM104" s="5">
        <v>0</v>
      </c>
      <c r="BN104" s="5"/>
      <c r="BO104" s="5"/>
      <c r="BP104" s="5" t="s">
        <v>630</v>
      </c>
      <c r="BQ104" s="5"/>
      <c r="BR104" s="5">
        <v>6511</v>
      </c>
    </row>
    <row r="105" spans="1:70">
      <c r="A105" s="5" t="s">
        <v>631</v>
      </c>
      <c r="B105" s="5">
        <v>3687</v>
      </c>
      <c r="C105" s="5">
        <v>6591</v>
      </c>
      <c r="D105" s="306">
        <v>42802.396527777775</v>
      </c>
      <c r="E105" s="5" t="s">
        <v>632</v>
      </c>
      <c r="F105" s="5"/>
      <c r="G105" s="5"/>
      <c r="H105" s="5"/>
      <c r="I105" s="5" t="s">
        <v>95</v>
      </c>
      <c r="J105" s="5">
        <v>0.8</v>
      </c>
      <c r="K105" s="5">
        <v>1</v>
      </c>
      <c r="L105" s="5">
        <v>140</v>
      </c>
      <c r="M105" s="5">
        <v>6</v>
      </c>
      <c r="N105" s="5">
        <v>4587</v>
      </c>
      <c r="O105" s="309">
        <v>3.1886999999999999</v>
      </c>
      <c r="P105" s="309">
        <v>0.1928</v>
      </c>
      <c r="Q105" s="309">
        <v>6.0499999999999998E-2</v>
      </c>
      <c r="R105" s="309">
        <v>30.262699999999999</v>
      </c>
      <c r="S105" s="309">
        <v>2.5354999999999999</v>
      </c>
      <c r="T105" s="309">
        <v>2.2248000000000001</v>
      </c>
      <c r="U105" s="309">
        <v>5.3400000000000003E-2</v>
      </c>
      <c r="V105" s="309">
        <v>0.44779999999999998</v>
      </c>
      <c r="W105" s="309">
        <v>0.16719999999999999</v>
      </c>
      <c r="X105" s="5">
        <v>1.7500000000000002E-2</v>
      </c>
      <c r="Y105" s="5">
        <v>0.1658</v>
      </c>
      <c r="Z105" s="5" t="s">
        <v>70</v>
      </c>
      <c r="AA105" s="5" t="s">
        <v>70</v>
      </c>
      <c r="AB105" s="5" t="s">
        <v>70</v>
      </c>
      <c r="AC105" s="5" t="s">
        <v>70</v>
      </c>
      <c r="AD105" s="5" t="s">
        <v>70</v>
      </c>
      <c r="AE105" s="5" t="s">
        <v>96</v>
      </c>
      <c r="AF105" s="5">
        <v>3.1379000000000001</v>
      </c>
      <c r="AG105" s="5">
        <v>0.18429999999999999</v>
      </c>
      <c r="AH105" s="5">
        <v>5.8700000000000002E-2</v>
      </c>
      <c r="AI105" s="5">
        <v>9.1010000000000009</v>
      </c>
      <c r="AJ105" s="5">
        <v>49.3932</v>
      </c>
      <c r="AK105" s="5">
        <v>1.4501999999999999</v>
      </c>
      <c r="AL105" s="5">
        <v>4.0500000000000001E-2</v>
      </c>
      <c r="AM105" s="5">
        <v>0.64910000000000001</v>
      </c>
      <c r="AN105" s="5">
        <v>1.2927999999999999</v>
      </c>
      <c r="AO105" s="5">
        <v>0.62919999999999998</v>
      </c>
      <c r="AP105" s="5">
        <v>0.8135</v>
      </c>
      <c r="AQ105" s="5">
        <v>0.65969999999999995</v>
      </c>
      <c r="AR105" s="5">
        <v>-9.1700000000000004E-2</v>
      </c>
      <c r="AS105" s="5">
        <v>-0.62050000000000005</v>
      </c>
      <c r="AT105" s="5">
        <v>4.9599999999999998E-2</v>
      </c>
      <c r="AU105" s="5">
        <v>3.2099999999999997E-2</v>
      </c>
      <c r="AV105" s="5">
        <v>0.06</v>
      </c>
      <c r="AW105" s="5">
        <v>0.81059999999999999</v>
      </c>
      <c r="AX105" s="5">
        <v>-0.6522</v>
      </c>
      <c r="AY105" s="5">
        <v>9.7900000000000001E-2</v>
      </c>
      <c r="AZ105" s="5">
        <v>1.8599999999999998E-2</v>
      </c>
      <c r="BA105" s="5">
        <v>0.01</v>
      </c>
      <c r="BB105" s="5">
        <v>0.01</v>
      </c>
      <c r="BC105" s="5">
        <v>0.01</v>
      </c>
      <c r="BD105" s="5">
        <v>243</v>
      </c>
      <c r="BE105" s="5">
        <v>190</v>
      </c>
      <c r="BF105" s="5">
        <v>299</v>
      </c>
      <c r="BG105" s="5">
        <v>264</v>
      </c>
      <c r="BH105" s="5">
        <v>191</v>
      </c>
      <c r="BI105" s="5">
        <v>1250</v>
      </c>
      <c r="BJ105" s="5">
        <v>1812</v>
      </c>
      <c r="BK105" s="5" t="s">
        <v>71</v>
      </c>
      <c r="BL105" s="5" t="s">
        <v>71</v>
      </c>
      <c r="BM105" s="5">
        <v>0</v>
      </c>
      <c r="BN105" s="5"/>
      <c r="BO105" s="5"/>
      <c r="BP105" s="5" t="s">
        <v>635</v>
      </c>
      <c r="BQ105" s="5"/>
      <c r="BR105" s="5">
        <v>6511</v>
      </c>
    </row>
    <row r="106" spans="1:70">
      <c r="A106" s="5" t="s">
        <v>636</v>
      </c>
      <c r="B106" s="5">
        <v>3688</v>
      </c>
      <c r="C106" s="5">
        <v>6592</v>
      </c>
      <c r="D106" s="306">
        <v>42802.396527777775</v>
      </c>
      <c r="E106" s="5" t="s">
        <v>632</v>
      </c>
      <c r="F106" s="5"/>
      <c r="G106" s="5"/>
      <c r="H106" s="5"/>
      <c r="I106" s="5" t="s">
        <v>95</v>
      </c>
      <c r="J106" s="5">
        <v>0.8</v>
      </c>
      <c r="K106" s="5">
        <v>1</v>
      </c>
      <c r="L106" s="5">
        <v>140</v>
      </c>
      <c r="M106" s="5">
        <v>6</v>
      </c>
      <c r="N106" s="5">
        <v>4587</v>
      </c>
      <c r="O106" s="309">
        <v>3.1972999999999998</v>
      </c>
      <c r="P106" s="309">
        <v>0.29380000000000001</v>
      </c>
      <c r="Q106" s="309">
        <v>9.1899999999999996E-2</v>
      </c>
      <c r="R106" s="309">
        <v>68.182000000000002</v>
      </c>
      <c r="S106" s="309">
        <v>2.6387</v>
      </c>
      <c r="T106" s="309">
        <v>3.0083000000000002</v>
      </c>
      <c r="U106" s="309">
        <v>5.33E-2</v>
      </c>
      <c r="V106" s="309">
        <v>0.32469999999999999</v>
      </c>
      <c r="W106" s="309">
        <v>0.1099</v>
      </c>
      <c r="X106" s="5">
        <v>1.9800000000000002E-2</v>
      </c>
      <c r="Y106" s="5">
        <v>0.1118</v>
      </c>
      <c r="Z106" s="5" t="s">
        <v>70</v>
      </c>
      <c r="AA106" s="5" t="s">
        <v>70</v>
      </c>
      <c r="AB106" s="5" t="s">
        <v>70</v>
      </c>
      <c r="AC106" s="5" t="s">
        <v>70</v>
      </c>
      <c r="AD106" s="5" t="s">
        <v>70</v>
      </c>
      <c r="AE106" s="5" t="s">
        <v>96</v>
      </c>
      <c r="AF106" s="5">
        <v>3.1452</v>
      </c>
      <c r="AG106" s="5">
        <v>0.28199999999999997</v>
      </c>
      <c r="AH106" s="5">
        <v>8.9599999999999999E-2</v>
      </c>
      <c r="AI106" s="5">
        <v>14.5001</v>
      </c>
      <c r="AJ106" s="5">
        <v>51.427700000000002</v>
      </c>
      <c r="AK106" s="5">
        <v>2.3050999999999999</v>
      </c>
      <c r="AL106" s="5">
        <v>3.8899999999999997E-2</v>
      </c>
      <c r="AM106" s="5">
        <v>0.39489999999999997</v>
      </c>
      <c r="AN106" s="5">
        <v>1.4013</v>
      </c>
      <c r="AO106" s="5">
        <v>0.38229999999999997</v>
      </c>
      <c r="AP106" s="5">
        <v>0.53580000000000005</v>
      </c>
      <c r="AQ106" s="5">
        <v>0.41839999999999999</v>
      </c>
      <c r="AR106" s="5">
        <v>0.27739999999999998</v>
      </c>
      <c r="AS106" s="5">
        <v>-0.24210000000000001</v>
      </c>
      <c r="AT106" s="5">
        <v>0.10299999999999999</v>
      </c>
      <c r="AU106" s="5">
        <v>-0.16769999999999999</v>
      </c>
      <c r="AV106" s="5">
        <v>2.4199999999999999E-2</v>
      </c>
      <c r="AW106" s="5">
        <v>0.50829999999999997</v>
      </c>
      <c r="AX106" s="5">
        <v>-0.25640000000000002</v>
      </c>
      <c r="AY106" s="5">
        <v>-0.32329999999999998</v>
      </c>
      <c r="AZ106" s="5">
        <v>-6.9199999999999998E-2</v>
      </c>
      <c r="BA106" s="5">
        <v>0.01</v>
      </c>
      <c r="BB106" s="5">
        <v>0.01</v>
      </c>
      <c r="BC106" s="5">
        <v>0.01</v>
      </c>
      <c r="BD106" s="5">
        <v>253</v>
      </c>
      <c r="BE106" s="5">
        <v>181</v>
      </c>
      <c r="BF106" s="5">
        <v>299</v>
      </c>
      <c r="BG106" s="5">
        <v>140</v>
      </c>
      <c r="BH106" s="5">
        <v>218</v>
      </c>
      <c r="BI106" s="5">
        <v>1223</v>
      </c>
      <c r="BJ106" s="5">
        <v>1812</v>
      </c>
      <c r="BK106" s="5" t="s">
        <v>71</v>
      </c>
      <c r="BL106" s="5" t="s">
        <v>71</v>
      </c>
      <c r="BM106" s="5">
        <v>0</v>
      </c>
      <c r="BN106" s="5"/>
      <c r="BO106" s="5"/>
      <c r="BP106" s="5" t="s">
        <v>639</v>
      </c>
      <c r="BQ106" s="5"/>
      <c r="BR106" s="5">
        <v>6511</v>
      </c>
    </row>
    <row r="107" spans="1:70">
      <c r="A107" s="5" t="s">
        <v>640</v>
      </c>
      <c r="B107" s="5">
        <v>3689</v>
      </c>
      <c r="C107" s="5">
        <v>6593</v>
      </c>
      <c r="D107" s="306">
        <v>42802.396527777775</v>
      </c>
      <c r="E107" s="5" t="s">
        <v>632</v>
      </c>
      <c r="F107" s="5"/>
      <c r="G107" s="5"/>
      <c r="H107" s="5"/>
      <c r="I107" s="5" t="s">
        <v>95</v>
      </c>
      <c r="J107" s="5">
        <v>0.8</v>
      </c>
      <c r="K107" s="5">
        <v>1</v>
      </c>
      <c r="L107" s="5">
        <v>140</v>
      </c>
      <c r="M107" s="5">
        <v>6</v>
      </c>
      <c r="N107" s="5">
        <v>4587</v>
      </c>
      <c r="O107" s="309">
        <v>2.9571999999999998</v>
      </c>
      <c r="P107" s="309">
        <v>0.1709</v>
      </c>
      <c r="Q107" s="309">
        <v>5.7799999999999997E-2</v>
      </c>
      <c r="R107" s="309">
        <v>22.149100000000001</v>
      </c>
      <c r="S107" s="309">
        <v>2.5196999999999998</v>
      </c>
      <c r="T107" s="309">
        <v>1.8695999999999999</v>
      </c>
      <c r="U107" s="309">
        <v>5.5100000000000003E-2</v>
      </c>
      <c r="V107" s="309">
        <v>0.54200000000000004</v>
      </c>
      <c r="W107" s="309">
        <v>0.25629999999999997</v>
      </c>
      <c r="X107" s="5">
        <v>1.9099999999999999E-2</v>
      </c>
      <c r="Y107" s="5">
        <v>0.26490000000000002</v>
      </c>
      <c r="Z107" s="5" t="s">
        <v>70</v>
      </c>
      <c r="AA107" s="5" t="s">
        <v>70</v>
      </c>
      <c r="AB107" s="5" t="s">
        <v>70</v>
      </c>
      <c r="AC107" s="5" t="s">
        <v>70</v>
      </c>
      <c r="AD107" s="5" t="s">
        <v>70</v>
      </c>
      <c r="AE107" s="5" t="s">
        <v>96</v>
      </c>
      <c r="AF107" s="5">
        <v>2.9083000000000001</v>
      </c>
      <c r="AG107" s="5">
        <v>0.1641</v>
      </c>
      <c r="AH107" s="5">
        <v>5.6399999999999999E-2</v>
      </c>
      <c r="AI107" s="5">
        <v>7.7508999999999997</v>
      </c>
      <c r="AJ107" s="5">
        <v>47.245100000000001</v>
      </c>
      <c r="AK107" s="5">
        <v>1.3325</v>
      </c>
      <c r="AL107" s="5">
        <v>4.2299999999999997E-2</v>
      </c>
      <c r="AM107" s="5">
        <v>0.70809999999999995</v>
      </c>
      <c r="AN107" s="5">
        <v>1.3458000000000001</v>
      </c>
      <c r="AO107" s="5">
        <v>0.67600000000000005</v>
      </c>
      <c r="AP107" s="5">
        <v>0.90980000000000005</v>
      </c>
      <c r="AQ107" s="5">
        <v>0.71450000000000002</v>
      </c>
      <c r="AR107" s="5">
        <v>0.36919999999999997</v>
      </c>
      <c r="AS107" s="5">
        <v>-0.54520000000000002</v>
      </c>
      <c r="AT107" s="5">
        <v>0.15329999999999999</v>
      </c>
      <c r="AU107" s="5">
        <v>-0.1172</v>
      </c>
      <c r="AV107" s="5">
        <v>0.16969999999999999</v>
      </c>
      <c r="AW107" s="5">
        <v>0.8861</v>
      </c>
      <c r="AX107" s="5">
        <v>-0.59150000000000003</v>
      </c>
      <c r="AY107" s="5">
        <v>-0.40089999999999998</v>
      </c>
      <c r="AZ107" s="5">
        <v>-1.5E-3</v>
      </c>
      <c r="BA107" s="5">
        <v>0.01</v>
      </c>
      <c r="BB107" s="5">
        <v>0.01</v>
      </c>
      <c r="BC107" s="5">
        <v>0.01</v>
      </c>
      <c r="BD107" s="5">
        <v>231</v>
      </c>
      <c r="BE107" s="5">
        <v>177</v>
      </c>
      <c r="BF107" s="5">
        <v>299</v>
      </c>
      <c r="BG107" s="5">
        <v>235</v>
      </c>
      <c r="BH107" s="5">
        <v>127</v>
      </c>
      <c r="BI107" s="5">
        <v>1239</v>
      </c>
      <c r="BJ107" s="5">
        <v>1812</v>
      </c>
      <c r="BK107" s="5" t="s">
        <v>71</v>
      </c>
      <c r="BL107" s="5" t="s">
        <v>71</v>
      </c>
      <c r="BM107" s="5">
        <v>0</v>
      </c>
      <c r="BN107" s="5"/>
      <c r="BO107" s="5"/>
      <c r="BP107" s="5" t="s">
        <v>643</v>
      </c>
      <c r="BQ107" s="5"/>
      <c r="BR107" s="5">
        <v>6511</v>
      </c>
    </row>
    <row r="108" spans="1:70">
      <c r="A108" s="5" t="s">
        <v>644</v>
      </c>
      <c r="B108" s="5">
        <v>3690</v>
      </c>
      <c r="C108" s="5">
        <v>6594</v>
      </c>
      <c r="D108" s="306">
        <v>42802.396527777775</v>
      </c>
      <c r="E108" s="5" t="s">
        <v>632</v>
      </c>
      <c r="F108" s="5"/>
      <c r="G108" s="5"/>
      <c r="H108" s="5"/>
      <c r="I108" s="5" t="s">
        <v>95</v>
      </c>
      <c r="J108" s="5">
        <v>0.8</v>
      </c>
      <c r="K108" s="5">
        <v>1</v>
      </c>
      <c r="L108" s="5">
        <v>140</v>
      </c>
      <c r="M108" s="5">
        <v>6</v>
      </c>
      <c r="N108" s="5">
        <v>4587</v>
      </c>
      <c r="O108" s="309">
        <v>3.1297000000000001</v>
      </c>
      <c r="P108" s="309">
        <v>0.2026</v>
      </c>
      <c r="Q108" s="309">
        <v>6.4699999999999994E-2</v>
      </c>
      <c r="R108" s="309">
        <v>38.183100000000003</v>
      </c>
      <c r="S108" s="309">
        <v>2.2970000000000002</v>
      </c>
      <c r="T108" s="309">
        <v>2.3258999999999999</v>
      </c>
      <c r="U108" s="309">
        <v>4.87E-2</v>
      </c>
      <c r="V108" s="309">
        <v>0.43880000000000002</v>
      </c>
      <c r="W108" s="309">
        <v>0.17680000000000001</v>
      </c>
      <c r="X108" s="5">
        <v>1.9300000000000001E-2</v>
      </c>
      <c r="Y108" s="5">
        <v>0.18279999999999999</v>
      </c>
      <c r="Z108" s="5" t="s">
        <v>70</v>
      </c>
      <c r="AA108" s="5" t="s">
        <v>70</v>
      </c>
      <c r="AB108" s="5" t="s">
        <v>70</v>
      </c>
      <c r="AC108" s="5" t="s">
        <v>70</v>
      </c>
      <c r="AD108" s="5" t="s">
        <v>70</v>
      </c>
      <c r="AE108" s="5" t="s">
        <v>96</v>
      </c>
      <c r="AF108" s="5">
        <v>3.0794999999999999</v>
      </c>
      <c r="AG108" s="5">
        <v>0.1933</v>
      </c>
      <c r="AH108" s="5">
        <v>6.2799999999999995E-2</v>
      </c>
      <c r="AI108" s="5">
        <v>10.1313</v>
      </c>
      <c r="AJ108" s="5">
        <v>52.415999999999997</v>
      </c>
      <c r="AK108" s="5">
        <v>1.6449</v>
      </c>
      <c r="AL108" s="5">
        <v>3.8199999999999998E-2</v>
      </c>
      <c r="AM108" s="5">
        <v>0.56979999999999997</v>
      </c>
      <c r="AN108" s="5">
        <v>1.4794</v>
      </c>
      <c r="AO108" s="5">
        <v>0.52649999999999997</v>
      </c>
      <c r="AP108" s="5">
        <v>0.77890000000000004</v>
      </c>
      <c r="AQ108" s="5">
        <v>0.58389999999999997</v>
      </c>
      <c r="AR108" s="5">
        <v>-0.5181</v>
      </c>
      <c r="AS108" s="5">
        <v>-6.0699999999999997E-2</v>
      </c>
      <c r="AT108" s="5">
        <v>7.0900000000000005E-2</v>
      </c>
      <c r="AU108" s="5">
        <v>8.3500000000000005E-2</v>
      </c>
      <c r="AV108" s="5">
        <v>0.16969999999999999</v>
      </c>
      <c r="AW108" s="5">
        <v>0.75560000000000005</v>
      </c>
      <c r="AX108" s="5">
        <v>-8.2500000000000004E-2</v>
      </c>
      <c r="AY108" s="5">
        <v>0.56589999999999996</v>
      </c>
      <c r="AZ108" s="5">
        <v>-0.11799999999999999</v>
      </c>
      <c r="BA108" s="5">
        <v>0.01</v>
      </c>
      <c r="BB108" s="5">
        <v>0.01</v>
      </c>
      <c r="BC108" s="5">
        <v>0.01</v>
      </c>
      <c r="BD108" s="5">
        <v>252</v>
      </c>
      <c r="BE108" s="5">
        <v>169</v>
      </c>
      <c r="BF108" s="5">
        <v>299</v>
      </c>
      <c r="BG108" s="5">
        <v>138</v>
      </c>
      <c r="BH108" s="5">
        <v>236</v>
      </c>
      <c r="BI108" s="5">
        <v>1233</v>
      </c>
      <c r="BJ108" s="5">
        <v>1812</v>
      </c>
      <c r="BK108" s="5" t="s">
        <v>71</v>
      </c>
      <c r="BL108" s="5" t="s">
        <v>71</v>
      </c>
      <c r="BM108" s="5">
        <v>0</v>
      </c>
      <c r="BN108" s="5"/>
      <c r="BO108" s="5"/>
      <c r="BP108" s="5" t="s">
        <v>647</v>
      </c>
      <c r="BQ108" s="5"/>
      <c r="BR108" s="5">
        <v>6511</v>
      </c>
    </row>
    <row r="109" spans="1:70">
      <c r="A109" s="5" t="s">
        <v>648</v>
      </c>
      <c r="B109" s="5">
        <v>3691</v>
      </c>
      <c r="C109" s="5">
        <v>6595</v>
      </c>
      <c r="D109" s="306">
        <v>42802.396527777775</v>
      </c>
      <c r="E109" s="5" t="s">
        <v>632</v>
      </c>
      <c r="F109" s="5"/>
      <c r="G109" s="5"/>
      <c r="H109" s="5"/>
      <c r="I109" s="5" t="s">
        <v>95</v>
      </c>
      <c r="J109" s="5">
        <v>0.8</v>
      </c>
      <c r="K109" s="5">
        <v>1</v>
      </c>
      <c r="L109" s="5">
        <v>140</v>
      </c>
      <c r="M109" s="5">
        <v>6</v>
      </c>
      <c r="N109" s="5">
        <v>4587</v>
      </c>
      <c r="O109" s="309">
        <v>2.6848999999999998</v>
      </c>
      <c r="P109" s="309">
        <v>0.18310000000000001</v>
      </c>
      <c r="Q109" s="309">
        <v>6.8199999999999997E-2</v>
      </c>
      <c r="R109" s="309">
        <v>41.156100000000002</v>
      </c>
      <c r="S109" s="309">
        <v>2.7993999999999999</v>
      </c>
      <c r="T109" s="309">
        <v>2.8050000000000002</v>
      </c>
      <c r="U109" s="309">
        <v>4.8300000000000003E-2</v>
      </c>
      <c r="V109" s="309">
        <v>0.35420000000000001</v>
      </c>
      <c r="W109" s="309">
        <v>0.1237</v>
      </c>
      <c r="X109" s="5">
        <v>1.7999999999999999E-2</v>
      </c>
      <c r="Y109" s="5">
        <v>0.11990000000000001</v>
      </c>
      <c r="Z109" s="5" t="s">
        <v>70</v>
      </c>
      <c r="AA109" s="5" t="s">
        <v>70</v>
      </c>
      <c r="AB109" s="5" t="s">
        <v>70</v>
      </c>
      <c r="AC109" s="5" t="s">
        <v>70</v>
      </c>
      <c r="AD109" s="5" t="s">
        <v>70</v>
      </c>
      <c r="AE109" s="5" t="s">
        <v>96</v>
      </c>
      <c r="AF109" s="5">
        <v>2.6389</v>
      </c>
      <c r="AG109" s="5">
        <v>0.17219999999999999</v>
      </c>
      <c r="AH109" s="5">
        <v>6.5299999999999997E-2</v>
      </c>
      <c r="AI109" s="5">
        <v>9.5061999999999998</v>
      </c>
      <c r="AJ109" s="5">
        <v>55.1952</v>
      </c>
      <c r="AK109" s="5">
        <v>1.8011999999999999</v>
      </c>
      <c r="AL109" s="5">
        <v>3.6200000000000003E-2</v>
      </c>
      <c r="AM109" s="5">
        <v>0.51900000000000002</v>
      </c>
      <c r="AN109" s="5">
        <v>1.3180000000000001</v>
      </c>
      <c r="AO109" s="5">
        <v>0.49259999999999998</v>
      </c>
      <c r="AP109" s="5">
        <v>0.6492</v>
      </c>
      <c r="AQ109" s="5">
        <v>0.55269999999999997</v>
      </c>
      <c r="AR109" s="5">
        <v>0.3342</v>
      </c>
      <c r="AS109" s="5">
        <v>0.36180000000000001</v>
      </c>
      <c r="AT109" s="5">
        <v>-2.9999999999999997E-4</v>
      </c>
      <c r="AU109" s="5">
        <v>4.8099999999999997E-2</v>
      </c>
      <c r="AV109" s="5">
        <v>-4.3799999999999999E-2</v>
      </c>
      <c r="AW109" s="5">
        <v>0.64600000000000002</v>
      </c>
      <c r="AX109" s="5">
        <v>-0.40389999999999998</v>
      </c>
      <c r="AY109" s="5">
        <v>0.37319999999999998</v>
      </c>
      <c r="AZ109" s="5">
        <v>5.5399999999999998E-2</v>
      </c>
      <c r="BA109" s="5">
        <v>0.01</v>
      </c>
      <c r="BB109" s="5">
        <v>0.01</v>
      </c>
      <c r="BC109" s="5">
        <v>0.01</v>
      </c>
      <c r="BD109" s="5">
        <v>236</v>
      </c>
      <c r="BE109" s="5">
        <v>157</v>
      </c>
      <c r="BF109" s="5">
        <v>299</v>
      </c>
      <c r="BG109" s="5">
        <v>264</v>
      </c>
      <c r="BH109" s="5">
        <v>294</v>
      </c>
      <c r="BI109" s="5">
        <v>1243</v>
      </c>
      <c r="BJ109" s="5">
        <v>1812</v>
      </c>
      <c r="BK109" s="5" t="s">
        <v>71</v>
      </c>
      <c r="BL109" s="5" t="s">
        <v>71</v>
      </c>
      <c r="BM109" s="5">
        <v>0</v>
      </c>
      <c r="BN109" s="5"/>
      <c r="BO109" s="5"/>
      <c r="BP109" s="5" t="s">
        <v>651</v>
      </c>
      <c r="BQ109" s="5"/>
      <c r="BR109" s="5">
        <v>6511</v>
      </c>
    </row>
    <row r="110" spans="1:70">
      <c r="A110" s="5" t="s">
        <v>534</v>
      </c>
      <c r="B110" s="5">
        <v>3692</v>
      </c>
      <c r="C110" s="5">
        <v>6596</v>
      </c>
      <c r="D110" s="306">
        <v>42802.571527777778</v>
      </c>
      <c r="E110" s="5" t="s">
        <v>535</v>
      </c>
      <c r="F110" s="5"/>
      <c r="G110" s="5"/>
      <c r="H110" s="5"/>
      <c r="I110" s="5" t="s">
        <v>95</v>
      </c>
      <c r="J110" s="5">
        <v>0.8</v>
      </c>
      <c r="K110" s="5">
        <v>1</v>
      </c>
      <c r="L110" s="5">
        <v>140</v>
      </c>
      <c r="M110" s="5">
        <v>6</v>
      </c>
      <c r="N110" s="5">
        <v>4587</v>
      </c>
      <c r="O110" s="309">
        <v>3.1591</v>
      </c>
      <c r="P110" s="309">
        <v>0.2641</v>
      </c>
      <c r="Q110" s="309">
        <v>8.3599999999999994E-2</v>
      </c>
      <c r="R110" s="309">
        <v>37.351900000000001</v>
      </c>
      <c r="S110" s="309">
        <v>2.5598000000000001</v>
      </c>
      <c r="T110" s="309">
        <v>2.6831</v>
      </c>
      <c r="U110" s="309">
        <v>5.8500000000000003E-2</v>
      </c>
      <c r="V110" s="309">
        <v>0.37030000000000002</v>
      </c>
      <c r="W110" s="309">
        <v>0.12479999999999999</v>
      </c>
      <c r="X110" s="5">
        <v>2.18E-2</v>
      </c>
      <c r="Y110" s="5">
        <v>0.12820000000000001</v>
      </c>
      <c r="Z110" s="5" t="s">
        <v>70</v>
      </c>
      <c r="AA110" s="5" t="s">
        <v>70</v>
      </c>
      <c r="AB110" s="5" t="s">
        <v>70</v>
      </c>
      <c r="AC110" s="5" t="s">
        <v>70</v>
      </c>
      <c r="AD110" s="5" t="s">
        <v>70</v>
      </c>
      <c r="AE110" s="5" t="s">
        <v>96</v>
      </c>
      <c r="AF110" s="5">
        <v>3.1069</v>
      </c>
      <c r="AG110" s="5">
        <v>0.25390000000000001</v>
      </c>
      <c r="AH110" s="5">
        <v>8.1699999999999995E-2</v>
      </c>
      <c r="AI110" s="5">
        <v>11.748900000000001</v>
      </c>
      <c r="AJ110" s="5">
        <v>46.271799999999999</v>
      </c>
      <c r="AK110" s="5">
        <v>1.8908</v>
      </c>
      <c r="AL110" s="5">
        <v>4.3200000000000002E-2</v>
      </c>
      <c r="AM110" s="5">
        <v>0.48570000000000002</v>
      </c>
      <c r="AN110" s="5">
        <v>1.3187</v>
      </c>
      <c r="AO110" s="5">
        <v>0.48359999999999997</v>
      </c>
      <c r="AP110" s="5">
        <v>0.63770000000000004</v>
      </c>
      <c r="AQ110" s="5">
        <v>0.49769999999999998</v>
      </c>
      <c r="AR110" s="5">
        <v>0.12720000000000001</v>
      </c>
      <c r="AS110" s="5">
        <v>-0.46289999999999998</v>
      </c>
      <c r="AT110" s="5">
        <v>5.79E-2</v>
      </c>
      <c r="AU110" s="5">
        <v>-0.11459999999999999</v>
      </c>
      <c r="AV110" s="5">
        <v>4.6800000000000001E-2</v>
      </c>
      <c r="AW110" s="5">
        <v>0.62560000000000004</v>
      </c>
      <c r="AX110" s="5">
        <v>-0.47170000000000001</v>
      </c>
      <c r="AY110" s="5">
        <v>-0.1391</v>
      </c>
      <c r="AZ110" s="5">
        <v>-7.5999999999999998E-2</v>
      </c>
      <c r="BA110" s="5">
        <v>0.01</v>
      </c>
      <c r="BB110" s="5">
        <v>0.01</v>
      </c>
      <c r="BC110" s="5">
        <v>0.01</v>
      </c>
      <c r="BD110" s="5">
        <v>245</v>
      </c>
      <c r="BE110" s="5">
        <v>183</v>
      </c>
      <c r="BF110" s="5">
        <v>299</v>
      </c>
      <c r="BG110" s="5">
        <v>159</v>
      </c>
      <c r="BH110" s="5">
        <v>288</v>
      </c>
      <c r="BI110" s="5">
        <v>1222</v>
      </c>
      <c r="BJ110" s="5">
        <v>1812</v>
      </c>
      <c r="BK110" s="5" t="s">
        <v>71</v>
      </c>
      <c r="BL110" s="5" t="s">
        <v>71</v>
      </c>
      <c r="BM110" s="5">
        <v>0</v>
      </c>
      <c r="BN110" s="5"/>
      <c r="BO110" s="5"/>
      <c r="BP110" s="5" t="s">
        <v>536</v>
      </c>
      <c r="BQ110" s="5"/>
      <c r="BR110" s="5">
        <v>6511</v>
      </c>
    </row>
    <row r="111" spans="1:70">
      <c r="A111" s="5" t="s">
        <v>537</v>
      </c>
      <c r="B111" s="5">
        <v>3693</v>
      </c>
      <c r="C111" s="5">
        <v>6597</v>
      </c>
      <c r="D111" s="306">
        <v>42802.571527777778</v>
      </c>
      <c r="E111" s="5" t="s">
        <v>535</v>
      </c>
      <c r="F111" s="5"/>
      <c r="G111" s="5"/>
      <c r="H111" s="5"/>
      <c r="I111" s="5" t="s">
        <v>95</v>
      </c>
      <c r="J111" s="5">
        <v>0.8</v>
      </c>
      <c r="K111" s="5">
        <v>1</v>
      </c>
      <c r="L111" s="5">
        <v>140</v>
      </c>
      <c r="M111" s="5">
        <v>6</v>
      </c>
      <c r="N111" s="5">
        <v>4587</v>
      </c>
      <c r="O111" s="309">
        <v>3.0981000000000001</v>
      </c>
      <c r="P111" s="309">
        <v>0.13170000000000001</v>
      </c>
      <c r="Q111" s="309">
        <v>4.2500000000000003E-2</v>
      </c>
      <c r="R111" s="309">
        <v>18.236799999999999</v>
      </c>
      <c r="S111" s="309">
        <v>2.6951999999999998</v>
      </c>
      <c r="T111" s="309">
        <v>1.7601</v>
      </c>
      <c r="U111" s="309">
        <v>5.2400000000000002E-2</v>
      </c>
      <c r="V111" s="309">
        <v>0.57199999999999995</v>
      </c>
      <c r="W111" s="309">
        <v>0.2495</v>
      </c>
      <c r="X111" s="5">
        <v>1.9800000000000002E-2</v>
      </c>
      <c r="Y111" s="5">
        <v>0.2427</v>
      </c>
      <c r="Z111" s="5" t="s">
        <v>70</v>
      </c>
      <c r="AA111" s="5" t="s">
        <v>70</v>
      </c>
      <c r="AB111" s="5" t="s">
        <v>70</v>
      </c>
      <c r="AC111" s="5" t="s">
        <v>70</v>
      </c>
      <c r="AD111" s="5" t="s">
        <v>70</v>
      </c>
      <c r="AE111" s="5" t="s">
        <v>96</v>
      </c>
      <c r="AF111" s="5">
        <v>3.0484</v>
      </c>
      <c r="AG111" s="5">
        <v>0.124</v>
      </c>
      <c r="AH111" s="5">
        <v>4.07E-2</v>
      </c>
      <c r="AI111" s="5">
        <v>6.1456</v>
      </c>
      <c r="AJ111" s="5">
        <v>49.548400000000001</v>
      </c>
      <c r="AK111" s="5">
        <v>1.008</v>
      </c>
      <c r="AL111" s="5">
        <v>4.0399999999999998E-2</v>
      </c>
      <c r="AM111" s="5">
        <v>0.95169999999999999</v>
      </c>
      <c r="AN111" s="5">
        <v>1.2882</v>
      </c>
      <c r="AO111" s="5">
        <v>0.89600000000000002</v>
      </c>
      <c r="AP111" s="5">
        <v>1.1543000000000001</v>
      </c>
      <c r="AQ111" s="5">
        <v>0.97</v>
      </c>
      <c r="AR111" s="5">
        <v>0.87780000000000002</v>
      </c>
      <c r="AS111" s="5">
        <v>0.15720000000000001</v>
      </c>
      <c r="AT111" s="5">
        <v>-8.6999999999999994E-2</v>
      </c>
      <c r="AU111" s="5">
        <v>8.1600000000000006E-2</v>
      </c>
      <c r="AV111" s="5">
        <v>0.1744</v>
      </c>
      <c r="AW111" s="5">
        <v>1.1380999999999999</v>
      </c>
      <c r="AX111" s="5">
        <v>-0.18210000000000001</v>
      </c>
      <c r="AY111" s="5">
        <v>0.94359999999999999</v>
      </c>
      <c r="AZ111" s="5">
        <v>-0.13159999999999999</v>
      </c>
      <c r="BA111" s="5">
        <v>0.01</v>
      </c>
      <c r="BB111" s="5">
        <v>0.01</v>
      </c>
      <c r="BC111" s="5">
        <v>0.01</v>
      </c>
      <c r="BD111" s="5">
        <v>228</v>
      </c>
      <c r="BE111" s="5">
        <v>204</v>
      </c>
      <c r="BF111" s="5">
        <v>299</v>
      </c>
      <c r="BG111" s="5">
        <v>185</v>
      </c>
      <c r="BH111" s="5">
        <v>203</v>
      </c>
      <c r="BI111" s="5">
        <v>1246</v>
      </c>
      <c r="BJ111" s="5">
        <v>1812</v>
      </c>
      <c r="BK111" s="5" t="s">
        <v>71</v>
      </c>
      <c r="BL111" s="5" t="s">
        <v>71</v>
      </c>
      <c r="BM111" s="5">
        <v>0</v>
      </c>
      <c r="BN111" s="5"/>
      <c r="BO111" s="5"/>
      <c r="BP111" s="5" t="s">
        <v>538</v>
      </c>
      <c r="BQ111" s="5"/>
      <c r="BR111" s="5">
        <v>6511</v>
      </c>
    </row>
    <row r="112" spans="1:70">
      <c r="A112" s="5" t="s">
        <v>539</v>
      </c>
      <c r="B112" s="5">
        <v>3694</v>
      </c>
      <c r="C112" s="5">
        <v>6598</v>
      </c>
      <c r="D112" s="306">
        <v>42802.571527777778</v>
      </c>
      <c r="E112" s="5" t="s">
        <v>535</v>
      </c>
      <c r="F112" s="5"/>
      <c r="G112" s="5"/>
      <c r="H112" s="5"/>
      <c r="I112" s="5" t="s">
        <v>95</v>
      </c>
      <c r="J112" s="5">
        <v>0.8</v>
      </c>
      <c r="K112" s="5">
        <v>1</v>
      </c>
      <c r="L112" s="5">
        <v>140</v>
      </c>
      <c r="M112" s="5">
        <v>6</v>
      </c>
      <c r="N112" s="5">
        <v>4587</v>
      </c>
      <c r="O112" s="309">
        <v>3.0287000000000002</v>
      </c>
      <c r="P112" s="309">
        <v>0.1862</v>
      </c>
      <c r="Q112" s="309">
        <v>6.1499999999999999E-2</v>
      </c>
      <c r="R112" s="309">
        <v>34.1736</v>
      </c>
      <c r="S112" s="309">
        <v>2.2324000000000002</v>
      </c>
      <c r="T112" s="309">
        <v>2.0905</v>
      </c>
      <c r="U112" s="309">
        <v>5.3400000000000003E-2</v>
      </c>
      <c r="V112" s="309">
        <v>0.48259999999999997</v>
      </c>
      <c r="W112" s="309">
        <v>0.20710000000000001</v>
      </c>
      <c r="X112" s="5">
        <v>1.84E-2</v>
      </c>
      <c r="Y112" s="5">
        <v>0.2082</v>
      </c>
      <c r="Z112" s="5" t="s">
        <v>70</v>
      </c>
      <c r="AA112" s="5" t="s">
        <v>70</v>
      </c>
      <c r="AB112" s="5" t="s">
        <v>70</v>
      </c>
      <c r="AC112" s="5" t="s">
        <v>70</v>
      </c>
      <c r="AD112" s="5" t="s">
        <v>70</v>
      </c>
      <c r="AE112" s="5" t="s">
        <v>96</v>
      </c>
      <c r="AF112" s="5">
        <v>2.9813000000000001</v>
      </c>
      <c r="AG112" s="5">
        <v>0.1794</v>
      </c>
      <c r="AH112" s="5">
        <v>6.0199999999999997E-2</v>
      </c>
      <c r="AI112" s="5">
        <v>8.6789000000000005</v>
      </c>
      <c r="AJ112" s="5">
        <v>48.377499999999998</v>
      </c>
      <c r="AK112" s="5">
        <v>1.4556</v>
      </c>
      <c r="AL112" s="5">
        <v>4.1300000000000003E-2</v>
      </c>
      <c r="AM112" s="5">
        <v>0.64570000000000005</v>
      </c>
      <c r="AN112" s="5">
        <v>1.4522999999999999</v>
      </c>
      <c r="AO112" s="5">
        <v>0.58260000000000001</v>
      </c>
      <c r="AP112" s="5">
        <v>0.84609999999999996</v>
      </c>
      <c r="AQ112" s="5">
        <v>0.69579999999999997</v>
      </c>
      <c r="AR112" s="5">
        <v>0.29310000000000003</v>
      </c>
      <c r="AS112" s="5">
        <v>0.49959999999999999</v>
      </c>
      <c r="AT112" s="5">
        <v>-6.25E-2</v>
      </c>
      <c r="AU112" s="5">
        <v>0.12790000000000001</v>
      </c>
      <c r="AV112" s="5">
        <v>2.9600000000000001E-2</v>
      </c>
      <c r="AW112" s="5">
        <v>0.83589999999999998</v>
      </c>
      <c r="AX112" s="5">
        <v>-0.59209999999999996</v>
      </c>
      <c r="AY112" s="5">
        <v>0.35709999999999997</v>
      </c>
      <c r="AZ112" s="5">
        <v>7.8E-2</v>
      </c>
      <c r="BA112" s="5">
        <v>0.01</v>
      </c>
      <c r="BB112" s="5">
        <v>0.01</v>
      </c>
      <c r="BC112" s="5">
        <v>0.01</v>
      </c>
      <c r="BD112" s="5">
        <v>241</v>
      </c>
      <c r="BE112" s="5">
        <v>169</v>
      </c>
      <c r="BF112" s="5">
        <v>299</v>
      </c>
      <c r="BG112" s="5">
        <v>208</v>
      </c>
      <c r="BH112" s="5">
        <v>213</v>
      </c>
      <c r="BI112" s="5">
        <v>1240</v>
      </c>
      <c r="BJ112" s="5">
        <v>1812</v>
      </c>
      <c r="BK112" s="5" t="s">
        <v>71</v>
      </c>
      <c r="BL112" s="5" t="s">
        <v>71</v>
      </c>
      <c r="BM112" s="5">
        <v>0</v>
      </c>
      <c r="BN112" s="5"/>
      <c r="BO112" s="5"/>
      <c r="BP112" s="5" t="s">
        <v>540</v>
      </c>
      <c r="BQ112" s="5"/>
      <c r="BR112" s="5">
        <v>6511</v>
      </c>
    </row>
    <row r="113" spans="1:70">
      <c r="A113" s="5" t="s">
        <v>541</v>
      </c>
      <c r="B113" s="5">
        <v>3695</v>
      </c>
      <c r="C113" s="5">
        <v>6599</v>
      </c>
      <c r="D113" s="306">
        <v>42802.571527777778</v>
      </c>
      <c r="E113" s="5" t="s">
        <v>535</v>
      </c>
      <c r="F113" s="5"/>
      <c r="G113" s="5"/>
      <c r="H113" s="5"/>
      <c r="I113" s="5" t="s">
        <v>95</v>
      </c>
      <c r="J113" s="5">
        <v>0.8</v>
      </c>
      <c r="K113" s="5">
        <v>1</v>
      </c>
      <c r="L113" s="5">
        <v>140</v>
      </c>
      <c r="M113" s="5">
        <v>6</v>
      </c>
      <c r="N113" s="5">
        <v>4587</v>
      </c>
      <c r="O113" s="309">
        <v>2.8180999999999998</v>
      </c>
      <c r="P113" s="309">
        <v>0.1507</v>
      </c>
      <c r="Q113" s="309">
        <v>5.3499999999999999E-2</v>
      </c>
      <c r="R113" s="309">
        <v>19.339600000000001</v>
      </c>
      <c r="S113" s="309">
        <v>2.4262000000000001</v>
      </c>
      <c r="T113" s="309">
        <v>1.9898</v>
      </c>
      <c r="U113" s="309">
        <v>4.9000000000000002E-2</v>
      </c>
      <c r="V113" s="309">
        <v>0.50580000000000003</v>
      </c>
      <c r="W113" s="309">
        <v>0.2225</v>
      </c>
      <c r="X113" s="5">
        <v>1.7399999999999999E-2</v>
      </c>
      <c r="Y113" s="5">
        <v>0.22409999999999999</v>
      </c>
      <c r="Z113" s="5" t="s">
        <v>70</v>
      </c>
      <c r="AA113" s="5" t="s">
        <v>70</v>
      </c>
      <c r="AB113" s="5" t="s">
        <v>70</v>
      </c>
      <c r="AC113" s="5" t="s">
        <v>70</v>
      </c>
      <c r="AD113" s="5" t="s">
        <v>70</v>
      </c>
      <c r="AE113" s="5" t="s">
        <v>96</v>
      </c>
      <c r="AF113" s="5">
        <v>2.7698</v>
      </c>
      <c r="AG113" s="5">
        <v>0.14249999999999999</v>
      </c>
      <c r="AH113" s="5">
        <v>5.1400000000000001E-2</v>
      </c>
      <c r="AI113" s="5">
        <v>7.2793999999999999</v>
      </c>
      <c r="AJ113" s="5">
        <v>51.098399999999998</v>
      </c>
      <c r="AK113" s="5">
        <v>1.3141</v>
      </c>
      <c r="AL113" s="5">
        <v>3.9100000000000003E-2</v>
      </c>
      <c r="AM113" s="5">
        <v>0.72189999999999999</v>
      </c>
      <c r="AN113" s="5">
        <v>1.3189</v>
      </c>
      <c r="AO113" s="5">
        <v>0.69730000000000003</v>
      </c>
      <c r="AP113" s="5">
        <v>0.91959999999999997</v>
      </c>
      <c r="AQ113" s="5">
        <v>0.71330000000000005</v>
      </c>
      <c r="AR113" s="5">
        <v>-0.42880000000000001</v>
      </c>
      <c r="AS113" s="5">
        <v>-0.53590000000000004</v>
      </c>
      <c r="AT113" s="5">
        <v>0.1229</v>
      </c>
      <c r="AU113" s="5">
        <v>5.0000000000000001E-3</v>
      </c>
      <c r="AV113" s="5">
        <v>0.20169999999999999</v>
      </c>
      <c r="AW113" s="5">
        <v>0.8972</v>
      </c>
      <c r="AX113" s="5">
        <v>-0.56220000000000003</v>
      </c>
      <c r="AY113" s="5">
        <v>0.42899999999999999</v>
      </c>
      <c r="AZ113" s="5">
        <v>-9.3399999999999997E-2</v>
      </c>
      <c r="BA113" s="5">
        <v>0.01</v>
      </c>
      <c r="BB113" s="5">
        <v>0.01</v>
      </c>
      <c r="BC113" s="5">
        <v>0.01</v>
      </c>
      <c r="BD113" s="5">
        <v>228</v>
      </c>
      <c r="BE113" s="5">
        <v>175</v>
      </c>
      <c r="BF113" s="5">
        <v>299</v>
      </c>
      <c r="BG113" s="5">
        <v>268</v>
      </c>
      <c r="BH113" s="5">
        <v>229</v>
      </c>
      <c r="BI113" s="5">
        <v>1232</v>
      </c>
      <c r="BJ113" s="5">
        <v>1812</v>
      </c>
      <c r="BK113" s="5" t="s">
        <v>71</v>
      </c>
      <c r="BL113" s="5" t="s">
        <v>71</v>
      </c>
      <c r="BM113" s="5">
        <v>0</v>
      </c>
      <c r="BN113" s="5"/>
      <c r="BO113" s="5"/>
      <c r="BP113" s="5" t="s">
        <v>542</v>
      </c>
      <c r="BQ113" s="5"/>
      <c r="BR113" s="5">
        <v>6511</v>
      </c>
    </row>
    <row r="114" spans="1:70">
      <c r="A114" s="5" t="s">
        <v>543</v>
      </c>
      <c r="B114" s="5">
        <v>3696</v>
      </c>
      <c r="C114" s="5">
        <v>6600</v>
      </c>
      <c r="D114" s="306">
        <v>42802.571527777778</v>
      </c>
      <c r="E114" s="5" t="s">
        <v>535</v>
      </c>
      <c r="F114" s="5"/>
      <c r="G114" s="5"/>
      <c r="H114" s="5"/>
      <c r="I114" s="5" t="s">
        <v>95</v>
      </c>
      <c r="J114" s="5">
        <v>0.8</v>
      </c>
      <c r="K114" s="5">
        <v>1</v>
      </c>
      <c r="L114" s="5">
        <v>140</v>
      </c>
      <c r="M114" s="5">
        <v>6</v>
      </c>
      <c r="N114" s="5">
        <v>4587</v>
      </c>
      <c r="O114" s="309">
        <v>3.0825999999999998</v>
      </c>
      <c r="P114" s="309">
        <v>0.17780000000000001</v>
      </c>
      <c r="Q114" s="309">
        <v>5.7700000000000001E-2</v>
      </c>
      <c r="R114" s="309">
        <v>21.734999999999999</v>
      </c>
      <c r="S114" s="309">
        <v>2.2185000000000001</v>
      </c>
      <c r="T114" s="309">
        <v>2.1006999999999998</v>
      </c>
      <c r="U114" s="309">
        <v>5.1999999999999998E-2</v>
      </c>
      <c r="V114" s="309">
        <v>0.47539999999999999</v>
      </c>
      <c r="W114" s="309">
        <v>0.18429999999999999</v>
      </c>
      <c r="X114" s="5">
        <v>1.6799999999999999E-2</v>
      </c>
      <c r="Y114" s="5">
        <v>0.17519999999999999</v>
      </c>
      <c r="Z114" s="5" t="s">
        <v>70</v>
      </c>
      <c r="AA114" s="5" t="s">
        <v>70</v>
      </c>
      <c r="AB114" s="5" t="s">
        <v>70</v>
      </c>
      <c r="AC114" s="5" t="s">
        <v>70</v>
      </c>
      <c r="AD114" s="5" t="s">
        <v>70</v>
      </c>
      <c r="AE114" s="5" t="s">
        <v>96</v>
      </c>
      <c r="AF114" s="5">
        <v>3.0301</v>
      </c>
      <c r="AG114" s="5">
        <v>0.17</v>
      </c>
      <c r="AH114" s="5">
        <v>5.6099999999999997E-2</v>
      </c>
      <c r="AI114" s="5">
        <v>8.1365999999999996</v>
      </c>
      <c r="AJ114" s="5">
        <v>47.866199999999999</v>
      </c>
      <c r="AK114" s="5">
        <v>1.3426</v>
      </c>
      <c r="AL114" s="5">
        <v>4.1799999999999997E-2</v>
      </c>
      <c r="AM114" s="5">
        <v>0.70299999999999996</v>
      </c>
      <c r="AN114" s="5">
        <v>1.3192999999999999</v>
      </c>
      <c r="AO114" s="5">
        <v>0.65010000000000001</v>
      </c>
      <c r="AP114" s="5">
        <v>0.85770000000000002</v>
      </c>
      <c r="AQ114" s="5">
        <v>0.76570000000000005</v>
      </c>
      <c r="AR114" s="5">
        <v>-3.78E-2</v>
      </c>
      <c r="AS114" s="5">
        <v>-0.63560000000000005</v>
      </c>
      <c r="AT114" s="5">
        <v>0.13100000000000001</v>
      </c>
      <c r="AU114" s="5">
        <v>-0.28899999999999998</v>
      </c>
      <c r="AV114" s="5">
        <v>0.1794</v>
      </c>
      <c r="AW114" s="5">
        <v>0.7873</v>
      </c>
      <c r="AX114" s="5">
        <v>-0.71950000000000003</v>
      </c>
      <c r="AY114" s="5">
        <v>-1.12E-2</v>
      </c>
      <c r="AZ114" s="5">
        <v>-0.26169999999999999</v>
      </c>
      <c r="BA114" s="5">
        <v>0.01</v>
      </c>
      <c r="BB114" s="5">
        <v>0.01</v>
      </c>
      <c r="BC114" s="5">
        <v>0.01</v>
      </c>
      <c r="BD114" s="5">
        <v>252</v>
      </c>
      <c r="BE114" s="5">
        <v>185</v>
      </c>
      <c r="BF114" s="5">
        <v>299</v>
      </c>
      <c r="BG114" s="5">
        <v>309</v>
      </c>
      <c r="BH114" s="5">
        <v>226</v>
      </c>
      <c r="BI114" s="5">
        <v>1239</v>
      </c>
      <c r="BJ114" s="5">
        <v>1812</v>
      </c>
      <c r="BK114" s="5" t="s">
        <v>71</v>
      </c>
      <c r="BL114" s="5" t="s">
        <v>71</v>
      </c>
      <c r="BM114" s="5">
        <v>0</v>
      </c>
      <c r="BN114" s="5"/>
      <c r="BO114" s="5"/>
      <c r="BP114" s="5" t="s">
        <v>544</v>
      </c>
      <c r="BQ114" s="5"/>
      <c r="BR114" s="5">
        <v>6511</v>
      </c>
    </row>
    <row r="115" spans="1:70">
      <c r="A115" s="5" t="s">
        <v>545</v>
      </c>
      <c r="B115" s="5">
        <v>3697</v>
      </c>
      <c r="C115" s="5">
        <v>6601</v>
      </c>
      <c r="D115" s="306">
        <v>42802.731944444444</v>
      </c>
      <c r="E115" s="5" t="s">
        <v>546</v>
      </c>
      <c r="F115" s="5"/>
      <c r="G115" s="5"/>
      <c r="H115" s="5"/>
      <c r="I115" s="5" t="s">
        <v>95</v>
      </c>
      <c r="J115" s="5">
        <v>0.8</v>
      </c>
      <c r="K115" s="5">
        <v>1</v>
      </c>
      <c r="L115" s="5">
        <v>140</v>
      </c>
      <c r="M115" s="5">
        <v>6</v>
      </c>
      <c r="N115" s="5">
        <v>4587</v>
      </c>
      <c r="O115" s="309">
        <v>3.0160999999999998</v>
      </c>
      <c r="P115" s="309">
        <v>0.2283</v>
      </c>
      <c r="Q115" s="309">
        <v>7.5700000000000003E-2</v>
      </c>
      <c r="R115" s="309">
        <v>61.172199999999997</v>
      </c>
      <c r="S115" s="309">
        <v>2.9079999999999999</v>
      </c>
      <c r="T115" s="309">
        <v>2.9758</v>
      </c>
      <c r="U115" s="309">
        <v>5.2200000000000003E-2</v>
      </c>
      <c r="V115" s="309">
        <v>0.33179999999999998</v>
      </c>
      <c r="W115" s="309">
        <v>0.1197</v>
      </c>
      <c r="X115" s="5">
        <v>1.9300000000000001E-2</v>
      </c>
      <c r="Y115" s="5">
        <v>0.1232</v>
      </c>
      <c r="Z115" s="5" t="s">
        <v>70</v>
      </c>
      <c r="AA115" s="5" t="s">
        <v>70</v>
      </c>
      <c r="AB115" s="5" t="s">
        <v>70</v>
      </c>
      <c r="AC115" s="5" t="s">
        <v>70</v>
      </c>
      <c r="AD115" s="5" t="s">
        <v>70</v>
      </c>
      <c r="AE115" s="5" t="s">
        <v>96</v>
      </c>
      <c r="AF115" s="5">
        <v>2.9620000000000002</v>
      </c>
      <c r="AG115" s="5">
        <v>0.21529999999999999</v>
      </c>
      <c r="AH115" s="5">
        <v>7.2700000000000001E-2</v>
      </c>
      <c r="AI115" s="5">
        <v>11.8238</v>
      </c>
      <c r="AJ115" s="5">
        <v>54.9191</v>
      </c>
      <c r="AK115" s="5">
        <v>1.9959</v>
      </c>
      <c r="AL115" s="5">
        <v>3.6400000000000002E-2</v>
      </c>
      <c r="AM115" s="5">
        <v>0.46460000000000001</v>
      </c>
      <c r="AN115" s="5">
        <v>1.1933</v>
      </c>
      <c r="AO115" s="5">
        <v>0.46870000000000001</v>
      </c>
      <c r="AP115" s="5">
        <v>0.55930000000000002</v>
      </c>
      <c r="AQ115" s="5">
        <v>0.48670000000000002</v>
      </c>
      <c r="AR115" s="5">
        <v>-3.85E-2</v>
      </c>
      <c r="AS115" s="5">
        <v>-0.46339999999999998</v>
      </c>
      <c r="AT115" s="5">
        <v>5.91E-2</v>
      </c>
      <c r="AU115" s="5">
        <v>0.19570000000000001</v>
      </c>
      <c r="AV115" s="5">
        <v>5.0299999999999997E-2</v>
      </c>
      <c r="AW115" s="5">
        <v>0.52149999999999996</v>
      </c>
      <c r="AX115" s="5">
        <v>-0.45419999999999999</v>
      </c>
      <c r="AY115" s="5">
        <v>5.8900000000000001E-2</v>
      </c>
      <c r="AZ115" s="5">
        <v>0.1648</v>
      </c>
      <c r="BA115" s="5">
        <v>0.01</v>
      </c>
      <c r="BB115" s="5">
        <v>0.01</v>
      </c>
      <c r="BC115" s="5">
        <v>0.01</v>
      </c>
      <c r="BD115" s="5">
        <v>246</v>
      </c>
      <c r="BE115" s="5">
        <v>170</v>
      </c>
      <c r="BF115" s="5">
        <v>299</v>
      </c>
      <c r="BG115" s="5">
        <v>182</v>
      </c>
      <c r="BH115" s="5">
        <v>218</v>
      </c>
      <c r="BI115" s="5">
        <v>1211</v>
      </c>
      <c r="BJ115" s="5">
        <v>1812</v>
      </c>
      <c r="BK115" s="5" t="s">
        <v>71</v>
      </c>
      <c r="BL115" s="5" t="s">
        <v>71</v>
      </c>
      <c r="BM115" s="5">
        <v>0</v>
      </c>
      <c r="BN115" s="5"/>
      <c r="BO115" s="5"/>
      <c r="BP115" s="5" t="s">
        <v>547</v>
      </c>
      <c r="BQ115" s="5"/>
      <c r="BR115" s="5">
        <v>6511</v>
      </c>
    </row>
    <row r="116" spans="1:70">
      <c r="A116" s="5" t="s">
        <v>548</v>
      </c>
      <c r="B116" s="5">
        <v>3698</v>
      </c>
      <c r="C116" s="5">
        <v>6602</v>
      </c>
      <c r="D116" s="306">
        <v>42802.731944444444</v>
      </c>
      <c r="E116" s="5" t="s">
        <v>546</v>
      </c>
      <c r="F116" s="5"/>
      <c r="G116" s="5"/>
      <c r="H116" s="5"/>
      <c r="I116" s="5" t="s">
        <v>95</v>
      </c>
      <c r="J116" s="5">
        <v>0.8</v>
      </c>
      <c r="K116" s="5">
        <v>1</v>
      </c>
      <c r="L116" s="5">
        <v>140</v>
      </c>
      <c r="M116" s="5">
        <v>6</v>
      </c>
      <c r="N116" s="5">
        <v>4587</v>
      </c>
      <c r="O116" s="309">
        <v>2.589</v>
      </c>
      <c r="P116" s="309">
        <v>0.26600000000000001</v>
      </c>
      <c r="Q116" s="309">
        <v>0.1027</v>
      </c>
      <c r="R116" s="309">
        <v>61.606000000000002</v>
      </c>
      <c r="S116" s="309">
        <v>1.9863</v>
      </c>
      <c r="T116" s="309">
        <v>2.7404999999999999</v>
      </c>
      <c r="U116" s="309">
        <v>5.2400000000000002E-2</v>
      </c>
      <c r="V116" s="309">
        <v>0.36020000000000002</v>
      </c>
      <c r="W116" s="309">
        <v>0.1366</v>
      </c>
      <c r="X116" s="5">
        <v>1.7000000000000001E-2</v>
      </c>
      <c r="Y116" s="5">
        <v>0.13189999999999999</v>
      </c>
      <c r="Z116" s="5" t="s">
        <v>70</v>
      </c>
      <c r="AA116" s="5" t="s">
        <v>70</v>
      </c>
      <c r="AB116" s="5" t="s">
        <v>70</v>
      </c>
      <c r="AC116" s="5" t="s">
        <v>70</v>
      </c>
      <c r="AD116" s="5" t="s">
        <v>70</v>
      </c>
      <c r="AE116" s="5" t="s">
        <v>96</v>
      </c>
      <c r="AF116" s="5">
        <v>2.5373999999999999</v>
      </c>
      <c r="AG116" s="5">
        <v>0.25600000000000001</v>
      </c>
      <c r="AH116" s="5">
        <v>0.1009</v>
      </c>
      <c r="AI116" s="5">
        <v>11.979699999999999</v>
      </c>
      <c r="AJ116" s="5">
        <v>46.7958</v>
      </c>
      <c r="AK116" s="5">
        <v>2.3605999999999998</v>
      </c>
      <c r="AL116" s="5">
        <v>4.2700000000000002E-2</v>
      </c>
      <c r="AM116" s="5">
        <v>0.38090000000000002</v>
      </c>
      <c r="AN116" s="5">
        <v>1.3358000000000001</v>
      </c>
      <c r="AO116" s="5">
        <v>0.3831</v>
      </c>
      <c r="AP116" s="5">
        <v>0.51170000000000004</v>
      </c>
      <c r="AQ116" s="5">
        <v>0.40289999999999998</v>
      </c>
      <c r="AR116" s="5">
        <v>0.37180000000000002</v>
      </c>
      <c r="AS116" s="5">
        <v>9.1999999999999998E-2</v>
      </c>
      <c r="AT116" s="5">
        <v>5.9999999999999995E-4</v>
      </c>
      <c r="AU116" s="5">
        <v>-3.8E-3</v>
      </c>
      <c r="AV116" s="5">
        <v>1.1900000000000001E-2</v>
      </c>
      <c r="AW116" s="5">
        <v>0.51160000000000005</v>
      </c>
      <c r="AX116" s="5">
        <v>-9.6799999999999997E-2</v>
      </c>
      <c r="AY116" s="5">
        <v>0.39100000000000001</v>
      </c>
      <c r="AZ116" s="5">
        <v>-9.7999999999999997E-3</v>
      </c>
      <c r="BA116" s="5">
        <v>0.01</v>
      </c>
      <c r="BB116" s="5">
        <v>0.01</v>
      </c>
      <c r="BC116" s="5">
        <v>0.01</v>
      </c>
      <c r="BD116" s="5">
        <v>228</v>
      </c>
      <c r="BE116" s="5">
        <v>189</v>
      </c>
      <c r="BF116" s="5">
        <v>299</v>
      </c>
      <c r="BG116" s="5">
        <v>191</v>
      </c>
      <c r="BH116" s="5">
        <v>260</v>
      </c>
      <c r="BI116" s="5">
        <v>1247</v>
      </c>
      <c r="BJ116" s="5">
        <v>1812</v>
      </c>
      <c r="BK116" s="5" t="s">
        <v>71</v>
      </c>
      <c r="BL116" s="5" t="s">
        <v>71</v>
      </c>
      <c r="BM116" s="5">
        <v>0</v>
      </c>
      <c r="BN116" s="5"/>
      <c r="BO116" s="5"/>
      <c r="BP116" s="5" t="s">
        <v>549</v>
      </c>
      <c r="BQ116" s="5"/>
      <c r="BR116" s="5">
        <v>6511</v>
      </c>
    </row>
    <row r="117" spans="1:70">
      <c r="A117" s="5" t="s">
        <v>550</v>
      </c>
      <c r="B117" s="5">
        <v>3699</v>
      </c>
      <c r="C117" s="5">
        <v>6603</v>
      </c>
      <c r="D117" s="306">
        <v>42802.731944444444</v>
      </c>
      <c r="E117" s="5" t="s">
        <v>546</v>
      </c>
      <c r="F117" s="5"/>
      <c r="G117" s="5"/>
      <c r="H117" s="5"/>
      <c r="I117" s="5" t="s">
        <v>95</v>
      </c>
      <c r="J117" s="5">
        <v>0.8</v>
      </c>
      <c r="K117" s="5">
        <v>1</v>
      </c>
      <c r="L117" s="5">
        <v>140</v>
      </c>
      <c r="M117" s="5">
        <v>6</v>
      </c>
      <c r="N117" s="5">
        <v>4587</v>
      </c>
      <c r="O117" s="309">
        <v>3.2688000000000001</v>
      </c>
      <c r="P117" s="309">
        <v>0.1787</v>
      </c>
      <c r="Q117" s="309">
        <v>5.4699999999999999E-2</v>
      </c>
      <c r="R117" s="309">
        <v>27.3797</v>
      </c>
      <c r="S117" s="309">
        <v>2.5407000000000002</v>
      </c>
      <c r="T117" s="309">
        <v>2.2343000000000002</v>
      </c>
      <c r="U117" s="309">
        <v>5.0799999999999998E-2</v>
      </c>
      <c r="V117" s="309">
        <v>0.4451</v>
      </c>
      <c r="W117" s="309">
        <v>0.15340000000000001</v>
      </c>
      <c r="X117" s="5">
        <v>1.7999999999999999E-2</v>
      </c>
      <c r="Y117" s="5">
        <v>0.15160000000000001</v>
      </c>
      <c r="Z117" s="5" t="s">
        <v>70</v>
      </c>
      <c r="AA117" s="5" t="s">
        <v>70</v>
      </c>
      <c r="AB117" s="5" t="s">
        <v>70</v>
      </c>
      <c r="AC117" s="5" t="s">
        <v>70</v>
      </c>
      <c r="AD117" s="5" t="s">
        <v>70</v>
      </c>
      <c r="AE117" s="5" t="s">
        <v>96</v>
      </c>
      <c r="AF117" s="5">
        <v>3.2130000000000001</v>
      </c>
      <c r="AG117" s="5">
        <v>0.16869999999999999</v>
      </c>
      <c r="AH117" s="5">
        <v>5.2499999999999998E-2</v>
      </c>
      <c r="AI117" s="5">
        <v>8.5441000000000003</v>
      </c>
      <c r="AJ117" s="5">
        <v>50.6389</v>
      </c>
      <c r="AK117" s="5">
        <v>1.3295999999999999</v>
      </c>
      <c r="AL117" s="5">
        <v>3.95E-2</v>
      </c>
      <c r="AM117" s="5">
        <v>0.71260000000000001</v>
      </c>
      <c r="AN117" s="5">
        <v>1.3076000000000001</v>
      </c>
      <c r="AO117" s="5">
        <v>0.66790000000000005</v>
      </c>
      <c r="AP117" s="5">
        <v>0.87329999999999997</v>
      </c>
      <c r="AQ117" s="5">
        <v>0.75160000000000005</v>
      </c>
      <c r="AR117" s="5">
        <v>-0.40589999999999998</v>
      </c>
      <c r="AS117" s="5">
        <v>-0.52370000000000005</v>
      </c>
      <c r="AT117" s="5">
        <v>8.4099999999999994E-2</v>
      </c>
      <c r="AU117" s="5">
        <v>2.47E-2</v>
      </c>
      <c r="AV117" s="5">
        <v>-0.15720000000000001</v>
      </c>
      <c r="AW117" s="5">
        <v>-0.85870000000000002</v>
      </c>
      <c r="AX117" s="5">
        <v>-0.59650000000000003</v>
      </c>
      <c r="AY117" s="5">
        <v>0.44650000000000001</v>
      </c>
      <c r="AZ117" s="5">
        <v>-9.8900000000000002E-2</v>
      </c>
      <c r="BA117" s="5">
        <v>0.01</v>
      </c>
      <c r="BB117" s="5">
        <v>0.01</v>
      </c>
      <c r="BC117" s="5">
        <v>0.01</v>
      </c>
      <c r="BD117" s="5">
        <v>239</v>
      </c>
      <c r="BE117" s="5">
        <v>196</v>
      </c>
      <c r="BF117" s="5">
        <v>299</v>
      </c>
      <c r="BG117" s="5">
        <v>144</v>
      </c>
      <c r="BH117" s="5">
        <v>138</v>
      </c>
      <c r="BI117" s="5">
        <v>1222</v>
      </c>
      <c r="BJ117" s="5">
        <v>1812</v>
      </c>
      <c r="BK117" s="5" t="s">
        <v>71</v>
      </c>
      <c r="BL117" s="5" t="s">
        <v>71</v>
      </c>
      <c r="BM117" s="5">
        <v>0</v>
      </c>
      <c r="BN117" s="5"/>
      <c r="BO117" s="5"/>
      <c r="BP117" s="5" t="s">
        <v>551</v>
      </c>
      <c r="BQ117" s="5"/>
      <c r="BR117" s="5">
        <v>6511</v>
      </c>
    </row>
    <row r="118" spans="1:70">
      <c r="A118" s="5" t="s">
        <v>552</v>
      </c>
      <c r="B118" s="5">
        <v>3700</v>
      </c>
      <c r="C118" s="5">
        <v>6604</v>
      </c>
      <c r="D118" s="306">
        <v>42802.731944444444</v>
      </c>
      <c r="E118" s="5" t="s">
        <v>546</v>
      </c>
      <c r="F118" s="5"/>
      <c r="G118" s="5"/>
      <c r="H118" s="5"/>
      <c r="I118" s="5" t="s">
        <v>95</v>
      </c>
      <c r="J118" s="5">
        <v>0.8</v>
      </c>
      <c r="K118" s="5">
        <v>1</v>
      </c>
      <c r="L118" s="5">
        <v>140</v>
      </c>
      <c r="M118" s="5">
        <v>6</v>
      </c>
      <c r="N118" s="5">
        <v>4587</v>
      </c>
      <c r="O118" s="309">
        <v>3.0411000000000001</v>
      </c>
      <c r="P118" s="309">
        <v>0.24790000000000001</v>
      </c>
      <c r="Q118" s="309">
        <v>8.1500000000000003E-2</v>
      </c>
      <c r="R118" s="309">
        <v>43.0764</v>
      </c>
      <c r="S118" s="309">
        <v>3.1501000000000001</v>
      </c>
      <c r="T118" s="309">
        <v>2.7717000000000001</v>
      </c>
      <c r="U118" s="309">
        <v>5.7500000000000002E-2</v>
      </c>
      <c r="V118" s="309">
        <v>0.35909999999999997</v>
      </c>
      <c r="W118" s="309">
        <v>0.11219999999999999</v>
      </c>
      <c r="X118" s="5">
        <v>2.24E-2</v>
      </c>
      <c r="Y118" s="5">
        <v>0.1071</v>
      </c>
      <c r="Z118" s="5" t="s">
        <v>70</v>
      </c>
      <c r="AA118" s="5" t="s">
        <v>70</v>
      </c>
      <c r="AB118" s="5" t="s">
        <v>70</v>
      </c>
      <c r="AC118" s="5" t="s">
        <v>70</v>
      </c>
      <c r="AD118" s="5" t="s">
        <v>70</v>
      </c>
      <c r="AE118" s="5" t="s">
        <v>96</v>
      </c>
      <c r="AF118" s="5">
        <v>2.9853000000000001</v>
      </c>
      <c r="AG118" s="5">
        <v>0.2336</v>
      </c>
      <c r="AH118" s="5">
        <v>7.8200000000000006E-2</v>
      </c>
      <c r="AI118" s="5">
        <v>11.106400000000001</v>
      </c>
      <c r="AJ118" s="5">
        <v>47.5503</v>
      </c>
      <c r="AK118" s="5">
        <v>1.8602000000000001</v>
      </c>
      <c r="AL118" s="5">
        <v>4.2099999999999999E-2</v>
      </c>
      <c r="AM118" s="5">
        <v>0.4955</v>
      </c>
      <c r="AN118" s="5">
        <v>1.1516</v>
      </c>
      <c r="AO118" s="5">
        <v>0.49890000000000001</v>
      </c>
      <c r="AP118" s="5">
        <v>0.57450000000000001</v>
      </c>
      <c r="AQ118" s="5">
        <v>0.54759999999999998</v>
      </c>
      <c r="AR118" s="5">
        <v>0.36749999999999999</v>
      </c>
      <c r="AS118" s="5">
        <v>-0.32379999999999998</v>
      </c>
      <c r="AT118" s="5">
        <v>9.4899999999999998E-2</v>
      </c>
      <c r="AU118" s="5">
        <v>-6.0600000000000001E-2</v>
      </c>
      <c r="AV118" s="5">
        <v>-0.223</v>
      </c>
      <c r="AW118" s="5">
        <v>-0.52600000000000002</v>
      </c>
      <c r="AX118" s="5">
        <v>-0.3659</v>
      </c>
      <c r="AY118" s="5">
        <v>-0.35830000000000001</v>
      </c>
      <c r="AZ118" s="5">
        <v>0.19400000000000001</v>
      </c>
      <c r="BA118" s="5">
        <v>0.01</v>
      </c>
      <c r="BB118" s="5">
        <v>0.01</v>
      </c>
      <c r="BC118" s="5">
        <v>0.01</v>
      </c>
      <c r="BD118" s="5">
        <v>243</v>
      </c>
      <c r="BE118" s="5">
        <v>181</v>
      </c>
      <c r="BF118" s="5">
        <v>299</v>
      </c>
      <c r="BG118" s="5">
        <v>356</v>
      </c>
      <c r="BH118" s="5">
        <v>304</v>
      </c>
      <c r="BI118" s="5">
        <v>1220</v>
      </c>
      <c r="BJ118" s="5">
        <v>1812</v>
      </c>
      <c r="BK118" s="5" t="s">
        <v>71</v>
      </c>
      <c r="BL118" s="5" t="s">
        <v>71</v>
      </c>
      <c r="BM118" s="5">
        <v>0</v>
      </c>
      <c r="BN118" s="5"/>
      <c r="BO118" s="5"/>
      <c r="BP118" s="5" t="s">
        <v>553</v>
      </c>
      <c r="BQ118" s="5"/>
      <c r="BR118" s="5">
        <v>6511</v>
      </c>
    </row>
    <row r="119" spans="1:70">
      <c r="A119" s="5" t="s">
        <v>554</v>
      </c>
      <c r="B119" s="5">
        <v>3701</v>
      </c>
      <c r="C119" s="5">
        <v>6605</v>
      </c>
      <c r="D119" s="306">
        <v>42802.731944444444</v>
      </c>
      <c r="E119" s="5" t="s">
        <v>546</v>
      </c>
      <c r="F119" s="5"/>
      <c r="G119" s="5"/>
      <c r="H119" s="5"/>
      <c r="I119" s="5" t="s">
        <v>95</v>
      </c>
      <c r="J119" s="5">
        <v>0.8</v>
      </c>
      <c r="K119" s="5">
        <v>1</v>
      </c>
      <c r="L119" s="5">
        <v>140</v>
      </c>
      <c r="M119" s="5">
        <v>6</v>
      </c>
      <c r="N119" s="5">
        <v>4587</v>
      </c>
      <c r="O119" s="309">
        <v>3.1738</v>
      </c>
      <c r="P119" s="309">
        <v>0.14399999999999999</v>
      </c>
      <c r="Q119" s="309">
        <v>4.5400000000000003E-2</v>
      </c>
      <c r="R119" s="309">
        <v>16.069099999999999</v>
      </c>
      <c r="S119" s="309">
        <v>2.5510999999999999</v>
      </c>
      <c r="T119" s="309">
        <v>1.5247999999999999</v>
      </c>
      <c r="U119" s="309">
        <v>5.6399999999999999E-2</v>
      </c>
      <c r="V119" s="309">
        <v>0.65590000000000004</v>
      </c>
      <c r="W119" s="309">
        <v>0.30320000000000003</v>
      </c>
      <c r="X119" s="5">
        <v>2.1100000000000001E-2</v>
      </c>
      <c r="Y119" s="5">
        <v>0.29809999999999998</v>
      </c>
      <c r="Z119" s="5" t="s">
        <v>70</v>
      </c>
      <c r="AA119" s="5" t="s">
        <v>70</v>
      </c>
      <c r="AB119" s="5" t="s">
        <v>70</v>
      </c>
      <c r="AC119" s="5" t="s">
        <v>70</v>
      </c>
      <c r="AD119" s="5" t="s">
        <v>70</v>
      </c>
      <c r="AE119" s="5" t="s">
        <v>96</v>
      </c>
      <c r="AF119" s="5">
        <v>3.1217999999999999</v>
      </c>
      <c r="AG119" s="5">
        <v>0.13650000000000001</v>
      </c>
      <c r="AH119" s="5">
        <v>4.3700000000000003E-2</v>
      </c>
      <c r="AI119" s="5">
        <v>6.1829999999999998</v>
      </c>
      <c r="AJ119" s="5">
        <v>45.284399999999998</v>
      </c>
      <c r="AK119" s="5">
        <v>0.99029999999999996</v>
      </c>
      <c r="AL119" s="5">
        <v>4.4200000000000003E-2</v>
      </c>
      <c r="AM119" s="5">
        <v>0.96560000000000001</v>
      </c>
      <c r="AN119" s="5">
        <v>1.1594</v>
      </c>
      <c r="AO119" s="5">
        <v>0.94389999999999996</v>
      </c>
      <c r="AP119" s="5">
        <v>1.0943000000000001</v>
      </c>
      <c r="AQ119" s="5">
        <v>1.0072000000000001</v>
      </c>
      <c r="AR119" s="5">
        <v>0.3206</v>
      </c>
      <c r="AS119" s="5">
        <v>-0.88480000000000003</v>
      </c>
      <c r="AT119" s="5">
        <v>7.2599999999999998E-2</v>
      </c>
      <c r="AU119" s="5">
        <v>-0.1038</v>
      </c>
      <c r="AV119" s="5">
        <v>-0.1265</v>
      </c>
      <c r="AW119" s="5">
        <v>-1.0820000000000001</v>
      </c>
      <c r="AX119" s="5">
        <v>-0.9425</v>
      </c>
      <c r="AY119" s="5">
        <v>-0.33090000000000003</v>
      </c>
      <c r="AZ119" s="5">
        <v>0.12909999999999999</v>
      </c>
      <c r="BA119" s="5">
        <v>0.01</v>
      </c>
      <c r="BB119" s="5">
        <v>0.01</v>
      </c>
      <c r="BC119" s="5">
        <v>0.01</v>
      </c>
      <c r="BD119" s="5">
        <v>242</v>
      </c>
      <c r="BE119" s="5">
        <v>196</v>
      </c>
      <c r="BF119" s="5">
        <v>299</v>
      </c>
      <c r="BG119" s="5">
        <v>431</v>
      </c>
      <c r="BH119" s="5">
        <v>281</v>
      </c>
      <c r="BI119" s="5">
        <v>1210</v>
      </c>
      <c r="BJ119" s="5">
        <v>1812</v>
      </c>
      <c r="BK119" s="5" t="s">
        <v>71</v>
      </c>
      <c r="BL119" s="5" t="s">
        <v>71</v>
      </c>
      <c r="BM119" s="5">
        <v>0</v>
      </c>
      <c r="BN119" s="5"/>
      <c r="BO119" s="5"/>
      <c r="BP119" s="5" t="s">
        <v>555</v>
      </c>
      <c r="BQ119" s="5"/>
      <c r="BR119" s="5">
        <v>6511</v>
      </c>
    </row>
    <row r="120" spans="1:70">
      <c r="A120" s="5" t="s">
        <v>556</v>
      </c>
      <c r="B120" s="5">
        <v>3702</v>
      </c>
      <c r="C120" s="5">
        <v>6606</v>
      </c>
      <c r="D120" s="306">
        <v>42802.890972222223</v>
      </c>
      <c r="E120" s="5" t="s">
        <v>557</v>
      </c>
      <c r="F120" s="5"/>
      <c r="G120" s="5"/>
      <c r="H120" s="5"/>
      <c r="I120" s="5" t="s">
        <v>95</v>
      </c>
      <c r="J120" s="5">
        <v>0.8</v>
      </c>
      <c r="K120" s="5">
        <v>1</v>
      </c>
      <c r="L120" s="5">
        <v>140</v>
      </c>
      <c r="M120" s="5">
        <v>6</v>
      </c>
      <c r="N120" s="5">
        <v>4587</v>
      </c>
      <c r="O120" s="309">
        <v>3.4053</v>
      </c>
      <c r="P120" s="309">
        <v>0.37240000000000001</v>
      </c>
      <c r="Q120" s="309">
        <v>0.10929999999999999</v>
      </c>
      <c r="R120" s="309">
        <v>68.276700000000005</v>
      </c>
      <c r="S120" s="309">
        <v>2.8349000000000002</v>
      </c>
      <c r="T120" s="309">
        <v>3.3933</v>
      </c>
      <c r="U120" s="309">
        <v>5.8500000000000003E-2</v>
      </c>
      <c r="V120" s="309">
        <v>0.28860000000000002</v>
      </c>
      <c r="W120" s="309">
        <v>8.3900000000000002E-2</v>
      </c>
      <c r="X120" s="5">
        <v>2.35E-2</v>
      </c>
      <c r="Y120" s="5">
        <v>8.3000000000000004E-2</v>
      </c>
      <c r="Z120" s="5" t="s">
        <v>70</v>
      </c>
      <c r="AA120" s="5" t="s">
        <v>70</v>
      </c>
      <c r="AB120" s="5" t="s">
        <v>70</v>
      </c>
      <c r="AC120" s="5" t="s">
        <v>70</v>
      </c>
      <c r="AD120" s="5" t="s">
        <v>70</v>
      </c>
      <c r="AE120" s="5" t="s">
        <v>96</v>
      </c>
      <c r="AF120" s="5">
        <v>3.3437999999999999</v>
      </c>
      <c r="AG120" s="5">
        <v>0.35499999999999998</v>
      </c>
      <c r="AH120" s="5">
        <v>0.1062</v>
      </c>
      <c r="AI120" s="5">
        <v>16.864699999999999</v>
      </c>
      <c r="AJ120" s="5">
        <v>47.508699999999997</v>
      </c>
      <c r="AK120" s="5">
        <v>2.5217999999999998</v>
      </c>
      <c r="AL120" s="5">
        <v>4.2099999999999999E-2</v>
      </c>
      <c r="AM120" s="5">
        <v>0.35439999999999999</v>
      </c>
      <c r="AN120" s="5">
        <v>1.3440000000000001</v>
      </c>
      <c r="AO120" s="5">
        <v>0.35589999999999999</v>
      </c>
      <c r="AP120" s="5">
        <v>0.4783</v>
      </c>
      <c r="AQ120" s="5">
        <v>0.38069999999999998</v>
      </c>
      <c r="AR120" s="5">
        <v>-0.12870000000000001</v>
      </c>
      <c r="AS120" s="5">
        <v>-0.3306</v>
      </c>
      <c r="AT120" s="5">
        <v>2.8299999999999999E-2</v>
      </c>
      <c r="AU120" s="5">
        <v>-3.2599999999999997E-2</v>
      </c>
      <c r="AV120" s="5">
        <v>5.33E-2</v>
      </c>
      <c r="AW120" s="5">
        <v>0.47420000000000001</v>
      </c>
      <c r="AX120" s="5">
        <v>-0.35399999999999998</v>
      </c>
      <c r="AY120" s="5">
        <v>0.13439999999999999</v>
      </c>
      <c r="AZ120" s="5">
        <v>-3.9399999999999998E-2</v>
      </c>
      <c r="BA120" s="5">
        <v>0.01</v>
      </c>
      <c r="BB120" s="5">
        <v>0.01</v>
      </c>
      <c r="BC120" s="5">
        <v>0.01</v>
      </c>
      <c r="BD120" s="5">
        <v>254</v>
      </c>
      <c r="BE120" s="5">
        <v>204</v>
      </c>
      <c r="BF120" s="5">
        <v>299</v>
      </c>
      <c r="BG120" s="5">
        <v>180</v>
      </c>
      <c r="BH120" s="5">
        <v>247</v>
      </c>
      <c r="BI120" s="5">
        <v>1229</v>
      </c>
      <c r="BJ120" s="5">
        <v>1812</v>
      </c>
      <c r="BK120" s="5" t="s">
        <v>71</v>
      </c>
      <c r="BL120" s="5" t="s">
        <v>71</v>
      </c>
      <c r="BM120" s="5">
        <v>0</v>
      </c>
      <c r="BN120" s="5"/>
      <c r="BO120" s="5"/>
      <c r="BP120" s="5" t="s">
        <v>558</v>
      </c>
      <c r="BQ120" s="5"/>
      <c r="BR120" s="5">
        <v>6511</v>
      </c>
    </row>
    <row r="121" spans="1:70">
      <c r="A121" s="5" t="s">
        <v>559</v>
      </c>
      <c r="B121" s="5">
        <v>3703</v>
      </c>
      <c r="C121" s="5">
        <v>6607</v>
      </c>
      <c r="D121" s="306">
        <v>42802.890972222223</v>
      </c>
      <c r="E121" s="5" t="s">
        <v>557</v>
      </c>
      <c r="F121" s="5"/>
      <c r="G121" s="5"/>
      <c r="H121" s="5"/>
      <c r="I121" s="5" t="s">
        <v>95</v>
      </c>
      <c r="J121" s="5">
        <v>0.8</v>
      </c>
      <c r="K121" s="5">
        <v>1</v>
      </c>
      <c r="L121" s="5">
        <v>140</v>
      </c>
      <c r="M121" s="5">
        <v>6</v>
      </c>
      <c r="N121" s="5">
        <v>4587</v>
      </c>
      <c r="O121" s="309">
        <v>2.9401999999999999</v>
      </c>
      <c r="P121" s="309">
        <v>0.37240000000000001</v>
      </c>
      <c r="Q121" s="309">
        <v>0.12670000000000001</v>
      </c>
      <c r="R121" s="309">
        <v>119.4666</v>
      </c>
      <c r="S121" s="309">
        <v>2.3593000000000002</v>
      </c>
      <c r="T121" s="309">
        <v>3.6722999999999999</v>
      </c>
      <c r="U121" s="309">
        <v>5.0999999999999997E-2</v>
      </c>
      <c r="V121" s="309">
        <v>0.26500000000000001</v>
      </c>
      <c r="W121" s="309">
        <v>8.7499999999999994E-2</v>
      </c>
      <c r="X121" s="5">
        <v>2.01E-2</v>
      </c>
      <c r="Y121" s="5">
        <v>8.8999999999999996E-2</v>
      </c>
      <c r="Z121" s="5" t="s">
        <v>70</v>
      </c>
      <c r="AA121" s="5" t="s">
        <v>70</v>
      </c>
      <c r="AB121" s="5" t="s">
        <v>70</v>
      </c>
      <c r="AC121" s="5" t="s">
        <v>70</v>
      </c>
      <c r="AD121" s="5" t="s">
        <v>70</v>
      </c>
      <c r="AE121" s="5" t="s">
        <v>96</v>
      </c>
      <c r="AF121" s="5">
        <v>2.8761999999999999</v>
      </c>
      <c r="AG121" s="5">
        <v>0.3538</v>
      </c>
      <c r="AH121" s="5">
        <v>0.123</v>
      </c>
      <c r="AI121" s="5">
        <v>18.434100000000001</v>
      </c>
      <c r="AJ121" s="5">
        <v>52.106200000000001</v>
      </c>
      <c r="AK121" s="5">
        <v>3.2046000000000001</v>
      </c>
      <c r="AL121" s="5">
        <v>3.8399999999999997E-2</v>
      </c>
      <c r="AM121" s="5">
        <v>0.2737</v>
      </c>
      <c r="AN121" s="5">
        <v>1.3154999999999999</v>
      </c>
      <c r="AO121" s="5">
        <v>0.28689999999999999</v>
      </c>
      <c r="AP121" s="5">
        <v>0.37740000000000001</v>
      </c>
      <c r="AQ121" s="5">
        <v>0.29139999999999999</v>
      </c>
      <c r="AR121" s="5">
        <v>0.24060000000000001</v>
      </c>
      <c r="AS121" s="5">
        <v>-0.15379999999999999</v>
      </c>
      <c r="AT121" s="5">
        <v>2.76E-2</v>
      </c>
      <c r="AU121" s="5">
        <v>-3.2000000000000002E-3</v>
      </c>
      <c r="AV121" s="5">
        <v>6.2E-2</v>
      </c>
      <c r="AW121" s="5">
        <v>0.37219999999999998</v>
      </c>
      <c r="AX121" s="5">
        <v>0.1588</v>
      </c>
      <c r="AY121" s="5">
        <v>0.2412</v>
      </c>
      <c r="AZ121" s="5">
        <v>-3.8800000000000001E-2</v>
      </c>
      <c r="BA121" s="5">
        <v>0.01</v>
      </c>
      <c r="BB121" s="5">
        <v>0.01</v>
      </c>
      <c r="BC121" s="5">
        <v>0.01</v>
      </c>
      <c r="BD121" s="5">
        <v>241</v>
      </c>
      <c r="BE121" s="5">
        <v>170</v>
      </c>
      <c r="BF121" s="5">
        <v>299</v>
      </c>
      <c r="BG121" s="5">
        <v>175</v>
      </c>
      <c r="BH121" s="5">
        <v>269</v>
      </c>
      <c r="BI121" s="5">
        <v>1222</v>
      </c>
      <c r="BJ121" s="5">
        <v>1812</v>
      </c>
      <c r="BK121" s="5" t="s">
        <v>71</v>
      </c>
      <c r="BL121" s="5" t="s">
        <v>71</v>
      </c>
      <c r="BM121" s="5">
        <v>0</v>
      </c>
      <c r="BN121" s="5"/>
      <c r="BO121" s="5"/>
      <c r="BP121" s="5" t="s">
        <v>560</v>
      </c>
      <c r="BQ121" s="5"/>
      <c r="BR121" s="5">
        <v>6511</v>
      </c>
    </row>
    <row r="122" spans="1:70">
      <c r="A122" s="5" t="s">
        <v>561</v>
      </c>
      <c r="B122" s="5">
        <v>3704</v>
      </c>
      <c r="C122" s="5">
        <v>6608</v>
      </c>
      <c r="D122" s="306">
        <v>42802.890972222223</v>
      </c>
      <c r="E122" s="5" t="s">
        <v>557</v>
      </c>
      <c r="F122" s="5"/>
      <c r="G122" s="5"/>
      <c r="H122" s="5"/>
      <c r="I122" s="5" t="s">
        <v>95</v>
      </c>
      <c r="J122" s="5">
        <v>0.8</v>
      </c>
      <c r="K122" s="5">
        <v>1</v>
      </c>
      <c r="L122" s="5">
        <v>140</v>
      </c>
      <c r="M122" s="5">
        <v>6</v>
      </c>
      <c r="N122" s="5">
        <v>4587</v>
      </c>
      <c r="O122" s="309">
        <v>2.9375</v>
      </c>
      <c r="P122" s="309">
        <v>0.3821</v>
      </c>
      <c r="Q122" s="309">
        <v>0.13009999999999999</v>
      </c>
      <c r="R122" s="309">
        <v>80.340500000000006</v>
      </c>
      <c r="S122" s="309">
        <v>2.4186999999999999</v>
      </c>
      <c r="T122" s="309">
        <v>3.6242999999999999</v>
      </c>
      <c r="U122" s="309">
        <v>5.74E-2</v>
      </c>
      <c r="V122" s="309">
        <v>0.26529999999999998</v>
      </c>
      <c r="W122" s="309">
        <v>8.1799999999999998E-2</v>
      </c>
      <c r="X122" s="5">
        <v>2.0199999999999999E-2</v>
      </c>
      <c r="Y122" s="5">
        <v>7.9500000000000001E-2</v>
      </c>
      <c r="Z122" s="5" t="s">
        <v>70</v>
      </c>
      <c r="AA122" s="5" t="s">
        <v>70</v>
      </c>
      <c r="AB122" s="5" t="s">
        <v>70</v>
      </c>
      <c r="AC122" s="5" t="s">
        <v>70</v>
      </c>
      <c r="AD122" s="5" t="s">
        <v>70</v>
      </c>
      <c r="AE122" s="5" t="s">
        <v>96</v>
      </c>
      <c r="AF122" s="5">
        <v>2.8797000000000001</v>
      </c>
      <c r="AG122" s="5">
        <v>0.36830000000000002</v>
      </c>
      <c r="AH122" s="5">
        <v>0.12790000000000001</v>
      </c>
      <c r="AI122" s="5">
        <v>17.177</v>
      </c>
      <c r="AJ122" s="5">
        <v>46.642699999999998</v>
      </c>
      <c r="AK122" s="5">
        <v>2.9824000000000002</v>
      </c>
      <c r="AL122" s="5">
        <v>4.2900000000000001E-2</v>
      </c>
      <c r="AM122" s="5">
        <v>0.29239999999999999</v>
      </c>
      <c r="AN122" s="5">
        <v>1.4246000000000001</v>
      </c>
      <c r="AO122" s="5">
        <v>0.29480000000000001</v>
      </c>
      <c r="AP122" s="5">
        <v>0.42</v>
      </c>
      <c r="AQ122" s="5">
        <v>0.32100000000000001</v>
      </c>
      <c r="AR122" s="5">
        <v>0.29459999999999997</v>
      </c>
      <c r="AS122" s="5">
        <v>-9.1000000000000004E-3</v>
      </c>
      <c r="AT122" s="5">
        <v>-4.7000000000000002E-3</v>
      </c>
      <c r="AU122" s="5">
        <v>8.0999999999999996E-3</v>
      </c>
      <c r="AV122" s="5">
        <v>4.7399999999999998E-2</v>
      </c>
      <c r="AW122" s="5">
        <v>0.41720000000000002</v>
      </c>
      <c r="AX122" s="5">
        <v>9.2999999999999992E-3</v>
      </c>
      <c r="AY122" s="5">
        <v>0.31879999999999997</v>
      </c>
      <c r="AZ122" s="5">
        <v>-3.6400000000000002E-2</v>
      </c>
      <c r="BA122" s="5">
        <v>0.01</v>
      </c>
      <c r="BB122" s="5">
        <v>0.01</v>
      </c>
      <c r="BC122" s="5">
        <v>0.01</v>
      </c>
      <c r="BD122" s="5">
        <v>237</v>
      </c>
      <c r="BE122" s="5">
        <v>183</v>
      </c>
      <c r="BF122" s="5">
        <v>299</v>
      </c>
      <c r="BG122" s="5">
        <v>97</v>
      </c>
      <c r="BH122" s="5">
        <v>256</v>
      </c>
      <c r="BI122" s="5">
        <v>1200</v>
      </c>
      <c r="BJ122" s="5">
        <v>1812</v>
      </c>
      <c r="BK122" s="5" t="s">
        <v>71</v>
      </c>
      <c r="BL122" s="5" t="s">
        <v>71</v>
      </c>
      <c r="BM122" s="5">
        <v>0</v>
      </c>
      <c r="BN122" s="5"/>
      <c r="BO122" s="5"/>
      <c r="BP122" s="5" t="s">
        <v>562</v>
      </c>
      <c r="BQ122" s="5"/>
      <c r="BR122" s="5">
        <v>6511</v>
      </c>
    </row>
    <row r="123" spans="1:70">
      <c r="A123" s="5" t="s">
        <v>563</v>
      </c>
      <c r="B123" s="5">
        <v>3705</v>
      </c>
      <c r="C123" s="5">
        <v>6609</v>
      </c>
      <c r="D123" s="306">
        <v>42802.890972222223</v>
      </c>
      <c r="E123" s="5" t="s">
        <v>557</v>
      </c>
      <c r="F123" s="5"/>
      <c r="G123" s="5"/>
      <c r="H123" s="5"/>
      <c r="I123" s="5" t="s">
        <v>95</v>
      </c>
      <c r="J123" s="5">
        <v>0.8</v>
      </c>
      <c r="K123" s="5">
        <v>1</v>
      </c>
      <c r="L123" s="5">
        <v>140</v>
      </c>
      <c r="M123" s="5">
        <v>6</v>
      </c>
      <c r="N123" s="5">
        <v>4587</v>
      </c>
      <c r="O123" s="309">
        <v>2.7736999999999998</v>
      </c>
      <c r="P123" s="309">
        <v>0.3155</v>
      </c>
      <c r="Q123" s="309">
        <v>0.1137</v>
      </c>
      <c r="R123" s="309">
        <v>76.251900000000006</v>
      </c>
      <c r="S123" s="309">
        <v>2.7039</v>
      </c>
      <c r="T123" s="309">
        <v>3.2774000000000001</v>
      </c>
      <c r="U123" s="309">
        <v>5.8400000000000001E-2</v>
      </c>
      <c r="V123" s="309">
        <v>0.29549999999999998</v>
      </c>
      <c r="W123" s="309">
        <v>9.5500000000000002E-2</v>
      </c>
      <c r="X123" s="5">
        <v>2.0400000000000001E-2</v>
      </c>
      <c r="Y123" s="5">
        <v>9.8599999999999993E-2</v>
      </c>
      <c r="Z123" s="5" t="s">
        <v>70</v>
      </c>
      <c r="AA123" s="5" t="s">
        <v>70</v>
      </c>
      <c r="AB123" s="5" t="s">
        <v>70</v>
      </c>
      <c r="AC123" s="5" t="s">
        <v>70</v>
      </c>
      <c r="AD123" s="5" t="s">
        <v>70</v>
      </c>
      <c r="AE123" s="5" t="s">
        <v>96</v>
      </c>
      <c r="AF123" s="5">
        <v>2.7187999999999999</v>
      </c>
      <c r="AG123" s="5">
        <v>0.30109999999999998</v>
      </c>
      <c r="AH123" s="5">
        <v>0.1108</v>
      </c>
      <c r="AI123" s="5">
        <v>14.2179</v>
      </c>
      <c r="AJ123" s="5">
        <v>47.216500000000003</v>
      </c>
      <c r="AK123" s="5">
        <v>2.6147</v>
      </c>
      <c r="AL123" s="5">
        <v>4.24E-2</v>
      </c>
      <c r="AM123" s="5">
        <v>0.34010000000000001</v>
      </c>
      <c r="AN123" s="5">
        <v>1.3638999999999999</v>
      </c>
      <c r="AO123" s="5">
        <v>0.34260000000000002</v>
      </c>
      <c r="AP123" s="5">
        <v>0.46729999999999999</v>
      </c>
      <c r="AQ123" s="5">
        <v>0.36459999999999998</v>
      </c>
      <c r="AR123" s="5">
        <v>0.34089999999999998</v>
      </c>
      <c r="AS123" s="5">
        <v>-1.14E-2</v>
      </c>
      <c r="AT123" s="5">
        <v>3.2500000000000001E-2</v>
      </c>
      <c r="AU123" s="5">
        <v>-4.36E-2</v>
      </c>
      <c r="AV123" s="5">
        <v>2.1299999999999999E-2</v>
      </c>
      <c r="AW123" s="5">
        <v>0.46479999999999999</v>
      </c>
      <c r="AX123" s="5">
        <v>1.37E-2</v>
      </c>
      <c r="AY123" s="5">
        <v>0.36399999999999999</v>
      </c>
      <c r="AZ123" s="5">
        <v>-1.54E-2</v>
      </c>
      <c r="BA123" s="5">
        <v>0.01</v>
      </c>
      <c r="BB123" s="5">
        <v>0.01</v>
      </c>
      <c r="BC123" s="5">
        <v>0.01</v>
      </c>
      <c r="BD123" s="5">
        <v>241</v>
      </c>
      <c r="BE123" s="5">
        <v>164</v>
      </c>
      <c r="BF123" s="5">
        <v>299</v>
      </c>
      <c r="BG123" s="5">
        <v>175</v>
      </c>
      <c r="BH123" s="5">
        <v>295</v>
      </c>
      <c r="BI123" s="5">
        <v>1233</v>
      </c>
      <c r="BJ123" s="5">
        <v>1812</v>
      </c>
      <c r="BK123" s="5" t="s">
        <v>71</v>
      </c>
      <c r="BL123" s="5" t="s">
        <v>71</v>
      </c>
      <c r="BM123" s="5">
        <v>0</v>
      </c>
      <c r="BN123" s="5"/>
      <c r="BO123" s="5"/>
      <c r="BP123" s="5" t="s">
        <v>564</v>
      </c>
      <c r="BQ123" s="5"/>
      <c r="BR123" s="5">
        <v>6511</v>
      </c>
    </row>
    <row r="124" spans="1:70">
      <c r="A124" s="5" t="s">
        <v>565</v>
      </c>
      <c r="B124" s="5">
        <v>3706</v>
      </c>
      <c r="C124" s="5">
        <v>6610</v>
      </c>
      <c r="D124" s="306">
        <v>42802.890972222223</v>
      </c>
      <c r="E124" s="5" t="s">
        <v>557</v>
      </c>
      <c r="F124" s="5"/>
      <c r="G124" s="5"/>
      <c r="H124" s="5"/>
      <c r="I124" s="5" t="s">
        <v>95</v>
      </c>
      <c r="J124" s="5">
        <v>0.8</v>
      </c>
      <c r="K124" s="5">
        <v>1</v>
      </c>
      <c r="L124" s="5">
        <v>140</v>
      </c>
      <c r="M124" s="5">
        <v>6</v>
      </c>
      <c r="N124" s="5">
        <v>4587</v>
      </c>
      <c r="O124" s="309">
        <v>3.12</v>
      </c>
      <c r="P124" s="309">
        <v>0.31519999999999998</v>
      </c>
      <c r="Q124" s="309">
        <v>0.10100000000000001</v>
      </c>
      <c r="R124" s="309">
        <v>76.763300000000001</v>
      </c>
      <c r="S124" s="309">
        <v>2.8323</v>
      </c>
      <c r="T124" s="309">
        <v>3.3489</v>
      </c>
      <c r="U124" s="309">
        <v>5.5300000000000002E-2</v>
      </c>
      <c r="V124" s="309">
        <v>0.29320000000000002</v>
      </c>
      <c r="W124" s="309">
        <v>9.0700000000000003E-2</v>
      </c>
      <c r="X124" s="5">
        <v>2.1399999999999999E-2</v>
      </c>
      <c r="Y124" s="5">
        <v>9.0899999999999995E-2</v>
      </c>
      <c r="Z124" s="5" t="s">
        <v>70</v>
      </c>
      <c r="AA124" s="5" t="s">
        <v>70</v>
      </c>
      <c r="AB124" s="5" t="s">
        <v>70</v>
      </c>
      <c r="AC124" s="5" t="s">
        <v>70</v>
      </c>
      <c r="AD124" s="5" t="s">
        <v>70</v>
      </c>
      <c r="AE124" s="5" t="s">
        <v>96</v>
      </c>
      <c r="AF124" s="5">
        <v>3.0615999999999999</v>
      </c>
      <c r="AG124" s="5">
        <v>0.29849999999999999</v>
      </c>
      <c r="AH124" s="5">
        <v>9.7500000000000003E-2</v>
      </c>
      <c r="AI124" s="5">
        <v>15.0847</v>
      </c>
      <c r="AJ124" s="5">
        <v>50.534700000000001</v>
      </c>
      <c r="AK124" s="5">
        <v>2.4634999999999998</v>
      </c>
      <c r="AL124" s="5">
        <v>3.9600000000000003E-2</v>
      </c>
      <c r="AM124" s="5">
        <v>0.36630000000000001</v>
      </c>
      <c r="AN124" s="5">
        <v>1.2975000000000001</v>
      </c>
      <c r="AO124" s="5">
        <v>0.37409999999999999</v>
      </c>
      <c r="AP124" s="5">
        <v>0.4854</v>
      </c>
      <c r="AQ124" s="5">
        <v>0.38100000000000001</v>
      </c>
      <c r="AR124" s="5">
        <v>0.33729999999999999</v>
      </c>
      <c r="AS124" s="5">
        <v>0.14910000000000001</v>
      </c>
      <c r="AT124" s="5">
        <v>6.2700000000000006E-2</v>
      </c>
      <c r="AU124" s="5">
        <v>-7.2499999999999995E-2</v>
      </c>
      <c r="AV124" s="5">
        <v>-3.7199999999999997E-2</v>
      </c>
      <c r="AW124" s="5">
        <v>0.47849999999999998</v>
      </c>
      <c r="AX124" s="5">
        <v>-0.15459999999999999</v>
      </c>
      <c r="AY124" s="5">
        <v>0.34820000000000001</v>
      </c>
      <c r="AZ124" s="5">
        <v>3.7000000000000002E-3</v>
      </c>
      <c r="BA124" s="5">
        <v>0.01</v>
      </c>
      <c r="BB124" s="5">
        <v>0.01</v>
      </c>
      <c r="BC124" s="5">
        <v>0.01</v>
      </c>
      <c r="BD124" s="5">
        <v>256</v>
      </c>
      <c r="BE124" s="5">
        <v>175</v>
      </c>
      <c r="BF124" s="5">
        <v>299</v>
      </c>
      <c r="BG124" s="5">
        <v>263</v>
      </c>
      <c r="BH124" s="5">
        <v>193</v>
      </c>
      <c r="BI124" s="5">
        <v>1226</v>
      </c>
      <c r="BJ124" s="5">
        <v>1812</v>
      </c>
      <c r="BK124" s="5" t="s">
        <v>71</v>
      </c>
      <c r="BL124" s="5" t="s">
        <v>71</v>
      </c>
      <c r="BM124" s="5">
        <v>0</v>
      </c>
      <c r="BN124" s="5"/>
      <c r="BO124" s="5"/>
      <c r="BP124" s="5" t="s">
        <v>566</v>
      </c>
      <c r="BQ124" s="5"/>
      <c r="BR124" s="5">
        <v>6511</v>
      </c>
    </row>
    <row r="125" spans="1:70">
      <c r="A125" s="5" t="s">
        <v>567</v>
      </c>
      <c r="B125" s="5">
        <v>3707</v>
      </c>
      <c r="C125" s="5">
        <v>6613</v>
      </c>
      <c r="D125" s="306">
        <v>42803.048611111109</v>
      </c>
      <c r="E125" s="5" t="s">
        <v>568</v>
      </c>
      <c r="F125" s="5"/>
      <c r="G125" s="5"/>
      <c r="H125" s="5"/>
      <c r="I125" s="5" t="s">
        <v>95</v>
      </c>
      <c r="J125" s="5">
        <v>0.8</v>
      </c>
      <c r="K125" s="5">
        <v>1</v>
      </c>
      <c r="L125" s="5">
        <v>140</v>
      </c>
      <c r="M125" s="5">
        <v>6</v>
      </c>
      <c r="N125" s="5">
        <v>4587</v>
      </c>
      <c r="O125" s="309">
        <v>2.8481000000000001</v>
      </c>
      <c r="P125" s="309">
        <v>0.28249999999999997</v>
      </c>
      <c r="Q125" s="309">
        <v>9.9199999999999997E-2</v>
      </c>
      <c r="R125" s="309">
        <v>52.666800000000002</v>
      </c>
      <c r="S125" s="309">
        <v>2.6053999999999999</v>
      </c>
      <c r="T125" s="309">
        <v>3.2130999999999998</v>
      </c>
      <c r="U125" s="309">
        <v>5.5500000000000001E-2</v>
      </c>
      <c r="V125" s="309">
        <v>0.30659999999999998</v>
      </c>
      <c r="W125" s="309">
        <v>9.3100000000000002E-2</v>
      </c>
      <c r="X125" s="5">
        <v>2.0500000000000001E-2</v>
      </c>
      <c r="Y125" s="5">
        <v>9.5299999999999996E-2</v>
      </c>
      <c r="Z125" s="5" t="s">
        <v>70</v>
      </c>
      <c r="AA125" s="5" t="s">
        <v>70</v>
      </c>
      <c r="AB125" s="5" t="s">
        <v>70</v>
      </c>
      <c r="AC125" s="5" t="s">
        <v>70</v>
      </c>
      <c r="AD125" s="5" t="s">
        <v>70</v>
      </c>
      <c r="AE125" s="5" t="s">
        <v>96</v>
      </c>
      <c r="AF125" s="5">
        <v>2.7915999999999999</v>
      </c>
      <c r="AG125" s="5">
        <v>0.26960000000000001</v>
      </c>
      <c r="AH125" s="5">
        <v>9.6600000000000005E-2</v>
      </c>
      <c r="AI125" s="5">
        <v>13.1145</v>
      </c>
      <c r="AJ125" s="5">
        <v>48.635300000000001</v>
      </c>
      <c r="AK125" s="5">
        <v>2.3489</v>
      </c>
      <c r="AL125" s="5">
        <v>4.1099999999999998E-2</v>
      </c>
      <c r="AM125" s="5">
        <v>0.3846</v>
      </c>
      <c r="AN125" s="5">
        <v>1.3225</v>
      </c>
      <c r="AO125" s="5">
        <v>0.38200000000000001</v>
      </c>
      <c r="AP125" s="5">
        <v>0.50519999999999998</v>
      </c>
      <c r="AQ125" s="5">
        <v>0.41360000000000002</v>
      </c>
      <c r="AR125" s="5">
        <v>0.2767</v>
      </c>
      <c r="AS125" s="5">
        <v>-0.25600000000000001</v>
      </c>
      <c r="AT125" s="5">
        <v>6.1499999999999999E-2</v>
      </c>
      <c r="AU125" s="5">
        <v>-9.8400000000000001E-2</v>
      </c>
      <c r="AV125" s="5">
        <v>1.26E-2</v>
      </c>
      <c r="AW125" s="5">
        <v>0.49540000000000001</v>
      </c>
      <c r="AX125" s="5">
        <v>-0.27350000000000002</v>
      </c>
      <c r="AY125" s="5">
        <v>-0.30669999999999997</v>
      </c>
      <c r="AZ125" s="5">
        <v>-4.65E-2</v>
      </c>
      <c r="BA125" s="5">
        <v>0.01</v>
      </c>
      <c r="BB125" s="5">
        <v>0.01</v>
      </c>
      <c r="BC125" s="5">
        <v>0.01</v>
      </c>
      <c r="BD125" s="5">
        <v>207</v>
      </c>
      <c r="BE125" s="5">
        <v>192</v>
      </c>
      <c r="BF125" s="5">
        <v>299</v>
      </c>
      <c r="BG125" s="5">
        <v>141</v>
      </c>
      <c r="BH125" s="5">
        <v>229</v>
      </c>
      <c r="BI125" s="5">
        <v>1187</v>
      </c>
      <c r="BJ125" s="5">
        <v>1812</v>
      </c>
      <c r="BK125" s="5" t="s">
        <v>71</v>
      </c>
      <c r="BL125" s="5" t="s">
        <v>71</v>
      </c>
      <c r="BM125" s="5">
        <v>0</v>
      </c>
      <c r="BN125" s="5"/>
      <c r="BO125" s="5"/>
      <c r="BP125" s="5" t="s">
        <v>571</v>
      </c>
      <c r="BQ125" s="5"/>
      <c r="BR125" s="5">
        <v>6511</v>
      </c>
    </row>
    <row r="126" spans="1:70">
      <c r="A126" s="5" t="s">
        <v>572</v>
      </c>
      <c r="B126" s="5">
        <v>3708</v>
      </c>
      <c r="C126" s="5">
        <v>6614</v>
      </c>
      <c r="D126" s="306">
        <v>42803.048611111109</v>
      </c>
      <c r="E126" s="5" t="s">
        <v>568</v>
      </c>
      <c r="F126" s="5"/>
      <c r="G126" s="5"/>
      <c r="H126" s="5"/>
      <c r="I126" s="5" t="s">
        <v>95</v>
      </c>
      <c r="J126" s="5">
        <v>0.8</v>
      </c>
      <c r="K126" s="5">
        <v>1</v>
      </c>
      <c r="L126" s="5">
        <v>140</v>
      </c>
      <c r="M126" s="5">
        <v>6</v>
      </c>
      <c r="N126" s="5">
        <v>4587</v>
      </c>
      <c r="O126" s="309">
        <v>3.0152999999999999</v>
      </c>
      <c r="P126" s="309">
        <v>0.24929999999999999</v>
      </c>
      <c r="Q126" s="309">
        <v>8.2699999999999996E-2</v>
      </c>
      <c r="R126" s="309">
        <v>50.244100000000003</v>
      </c>
      <c r="S126" s="309">
        <v>3.0465</v>
      </c>
      <c r="T126" s="309">
        <v>2.8302</v>
      </c>
      <c r="U126" s="309">
        <v>5.8200000000000002E-2</v>
      </c>
      <c r="V126" s="309">
        <v>0.35709999999999997</v>
      </c>
      <c r="W126" s="309">
        <v>0.115</v>
      </c>
      <c r="X126" s="5">
        <v>2.47E-2</v>
      </c>
      <c r="Y126" s="5">
        <v>0.1164</v>
      </c>
      <c r="Z126" s="5" t="s">
        <v>70</v>
      </c>
      <c r="AA126" s="5" t="s">
        <v>70</v>
      </c>
      <c r="AB126" s="5" t="s">
        <v>70</v>
      </c>
      <c r="AC126" s="5" t="s">
        <v>70</v>
      </c>
      <c r="AD126" s="5" t="s">
        <v>70</v>
      </c>
      <c r="AE126" s="5" t="s">
        <v>96</v>
      </c>
      <c r="AF126" s="5">
        <v>2.9590999999999998</v>
      </c>
      <c r="AG126" s="5">
        <v>0.23469999999999999</v>
      </c>
      <c r="AH126" s="5">
        <v>7.9299999999999995E-2</v>
      </c>
      <c r="AI126" s="5">
        <v>11.5091</v>
      </c>
      <c r="AJ126" s="5">
        <v>49.036099999999998</v>
      </c>
      <c r="AK126" s="5">
        <v>1.9447000000000001</v>
      </c>
      <c r="AL126" s="5">
        <v>4.0800000000000003E-2</v>
      </c>
      <c r="AM126" s="5">
        <v>0.47339999999999999</v>
      </c>
      <c r="AN126" s="5">
        <v>1.1792</v>
      </c>
      <c r="AO126" s="5">
        <v>0.48299999999999998</v>
      </c>
      <c r="AP126" s="5">
        <v>0.5696</v>
      </c>
      <c r="AQ126" s="5">
        <v>0.50070000000000003</v>
      </c>
      <c r="AR126" s="5">
        <v>0.33879999999999999</v>
      </c>
      <c r="AS126" s="5">
        <v>-0.34339999999999998</v>
      </c>
      <c r="AT126" s="5">
        <v>2.4500000000000001E-2</v>
      </c>
      <c r="AU126" s="5">
        <v>-1.6000000000000001E-3</v>
      </c>
      <c r="AV126" s="5">
        <v>3.9E-2</v>
      </c>
      <c r="AW126" s="5">
        <v>0.56820000000000004</v>
      </c>
      <c r="AX126" s="5">
        <v>0.35680000000000001</v>
      </c>
      <c r="AY126" s="5">
        <v>0.35060000000000002</v>
      </c>
      <c r="AZ126" s="5">
        <v>-2.3E-2</v>
      </c>
      <c r="BA126" s="5">
        <v>0.01</v>
      </c>
      <c r="BB126" s="5">
        <v>0.01</v>
      </c>
      <c r="BC126" s="5">
        <v>0.01</v>
      </c>
      <c r="BD126" s="5">
        <v>245</v>
      </c>
      <c r="BE126" s="5">
        <v>170</v>
      </c>
      <c r="BF126" s="5">
        <v>299</v>
      </c>
      <c r="BG126" s="5">
        <v>226</v>
      </c>
      <c r="BH126" s="5">
        <v>227</v>
      </c>
      <c r="BI126" s="5">
        <v>1184</v>
      </c>
      <c r="BJ126" s="5">
        <v>1812</v>
      </c>
      <c r="BK126" s="5" t="s">
        <v>71</v>
      </c>
      <c r="BL126" s="5" t="s">
        <v>71</v>
      </c>
      <c r="BM126" s="5">
        <v>0</v>
      </c>
      <c r="BN126" s="5"/>
      <c r="BO126" s="5"/>
      <c r="BP126" s="5" t="s">
        <v>573</v>
      </c>
      <c r="BQ126" s="5"/>
      <c r="BR126" s="5">
        <v>6511</v>
      </c>
    </row>
    <row r="127" spans="1:70">
      <c r="A127" s="5" t="s">
        <v>574</v>
      </c>
      <c r="B127" s="5">
        <v>3709</v>
      </c>
      <c r="C127" s="5">
        <v>6615</v>
      </c>
      <c r="D127" s="306">
        <v>42803.048611111109</v>
      </c>
      <c r="E127" s="5" t="s">
        <v>568</v>
      </c>
      <c r="F127" s="5"/>
      <c r="G127" s="5"/>
      <c r="H127" s="5"/>
      <c r="I127" s="5" t="s">
        <v>95</v>
      </c>
      <c r="J127" s="5">
        <v>0.8</v>
      </c>
      <c r="K127" s="5">
        <v>1</v>
      </c>
      <c r="L127" s="5">
        <v>140</v>
      </c>
      <c r="M127" s="5">
        <v>6</v>
      </c>
      <c r="N127" s="5">
        <v>4587</v>
      </c>
      <c r="O127" s="309">
        <v>2.9379</v>
      </c>
      <c r="P127" s="309">
        <v>0.27410000000000001</v>
      </c>
      <c r="Q127" s="309">
        <v>9.3299999999999994E-2</v>
      </c>
      <c r="R127" s="309">
        <v>65.863500000000002</v>
      </c>
      <c r="S127" s="309">
        <v>2.7726999999999999</v>
      </c>
      <c r="T127" s="309">
        <v>3.2507000000000001</v>
      </c>
      <c r="U127" s="309">
        <v>5.3499999999999999E-2</v>
      </c>
      <c r="V127" s="309">
        <v>0.30659999999999998</v>
      </c>
      <c r="W127" s="309">
        <v>8.77E-2</v>
      </c>
      <c r="X127" s="5">
        <v>1.9699999999999999E-2</v>
      </c>
      <c r="Y127" s="5">
        <v>8.5999999999999993E-2</v>
      </c>
      <c r="Z127" s="5" t="s">
        <v>70</v>
      </c>
      <c r="AA127" s="5" t="s">
        <v>70</v>
      </c>
      <c r="AB127" s="5" t="s">
        <v>70</v>
      </c>
      <c r="AC127" s="5" t="s">
        <v>70</v>
      </c>
      <c r="AD127" s="5" t="s">
        <v>70</v>
      </c>
      <c r="AE127" s="5" t="s">
        <v>96</v>
      </c>
      <c r="AF127" s="5">
        <v>2.8820000000000001</v>
      </c>
      <c r="AG127" s="5">
        <v>0.26029999999999998</v>
      </c>
      <c r="AH127" s="5">
        <v>9.0300000000000005E-2</v>
      </c>
      <c r="AI127" s="5">
        <v>13.1456</v>
      </c>
      <c r="AJ127" s="5">
        <v>50.503700000000002</v>
      </c>
      <c r="AK127" s="5">
        <v>2.2806000000000002</v>
      </c>
      <c r="AL127" s="5">
        <v>3.9600000000000003E-2</v>
      </c>
      <c r="AM127" s="5">
        <v>0.39889999999999998</v>
      </c>
      <c r="AN127" s="5">
        <v>1.3163</v>
      </c>
      <c r="AO127" s="5">
        <v>0.40160000000000001</v>
      </c>
      <c r="AP127" s="5">
        <v>0.52859999999999996</v>
      </c>
      <c r="AQ127" s="5">
        <v>0.41199999999999998</v>
      </c>
      <c r="AR127" s="5">
        <v>0</v>
      </c>
      <c r="AS127" s="5">
        <v>0.40029999999999999</v>
      </c>
      <c r="AT127" s="5">
        <v>3.1300000000000001E-2</v>
      </c>
      <c r="AU127" s="5">
        <v>3.7999999999999999E-2</v>
      </c>
      <c r="AV127" s="5">
        <v>-4.1099999999999998E-2</v>
      </c>
      <c r="AW127" s="5">
        <v>0.52559999999999996</v>
      </c>
      <c r="AX127" s="5">
        <v>-0.41089999999999999</v>
      </c>
      <c r="AY127" s="5">
        <v>-2.3E-3</v>
      </c>
      <c r="AZ127" s="5">
        <v>2.9499999999999998E-2</v>
      </c>
      <c r="BA127" s="5">
        <v>0.01</v>
      </c>
      <c r="BB127" s="5">
        <v>0.01</v>
      </c>
      <c r="BC127" s="5">
        <v>0.01</v>
      </c>
      <c r="BD127" s="5">
        <v>242</v>
      </c>
      <c r="BE127" s="5">
        <v>170</v>
      </c>
      <c r="BF127" s="5">
        <v>299</v>
      </c>
      <c r="BG127" s="5">
        <v>192</v>
      </c>
      <c r="BH127" s="5">
        <v>158</v>
      </c>
      <c r="BI127" s="5">
        <v>1174</v>
      </c>
      <c r="BJ127" s="5">
        <v>1812</v>
      </c>
      <c r="BK127" s="5" t="s">
        <v>71</v>
      </c>
      <c r="BL127" s="5" t="s">
        <v>71</v>
      </c>
      <c r="BM127" s="5">
        <v>0</v>
      </c>
      <c r="BN127" s="5"/>
      <c r="BO127" s="5"/>
      <c r="BP127" s="5" t="s">
        <v>575</v>
      </c>
      <c r="BQ127" s="5"/>
      <c r="BR127" s="5">
        <v>6511</v>
      </c>
    </row>
    <row r="128" spans="1:70">
      <c r="A128" s="5" t="s">
        <v>576</v>
      </c>
      <c r="B128" s="5">
        <v>3710</v>
      </c>
      <c r="C128" s="5">
        <v>6616</v>
      </c>
      <c r="D128" s="306">
        <v>42803.048611111109</v>
      </c>
      <c r="E128" s="5" t="s">
        <v>568</v>
      </c>
      <c r="F128" s="5"/>
      <c r="G128" s="5"/>
      <c r="H128" s="5"/>
      <c r="I128" s="5" t="s">
        <v>95</v>
      </c>
      <c r="J128" s="5">
        <v>0.8</v>
      </c>
      <c r="K128" s="5">
        <v>1</v>
      </c>
      <c r="L128" s="5">
        <v>140</v>
      </c>
      <c r="M128" s="5">
        <v>6</v>
      </c>
      <c r="N128" s="5">
        <v>4587</v>
      </c>
      <c r="O128" s="309">
        <v>2.9742000000000002</v>
      </c>
      <c r="P128" s="309">
        <v>0.23499999999999999</v>
      </c>
      <c r="Q128" s="309">
        <v>7.9000000000000001E-2</v>
      </c>
      <c r="R128" s="309">
        <v>54.8887</v>
      </c>
      <c r="S128" s="309">
        <v>3.1017000000000001</v>
      </c>
      <c r="T128" s="309">
        <v>3.2608999999999999</v>
      </c>
      <c r="U128" s="309">
        <v>5.2499999999999998E-2</v>
      </c>
      <c r="V128" s="309">
        <v>0.30099999999999999</v>
      </c>
      <c r="W128" s="309">
        <v>8.3000000000000004E-2</v>
      </c>
      <c r="X128" s="5">
        <v>2.2200000000000001E-2</v>
      </c>
      <c r="Y128" s="5">
        <v>7.9100000000000004E-2</v>
      </c>
      <c r="Z128" s="5" t="s">
        <v>70</v>
      </c>
      <c r="AA128" s="5" t="s">
        <v>70</v>
      </c>
      <c r="AB128" s="5" t="s">
        <v>70</v>
      </c>
      <c r="AC128" s="5" t="s">
        <v>70</v>
      </c>
      <c r="AD128" s="5" t="s">
        <v>70</v>
      </c>
      <c r="AE128" s="5" t="s">
        <v>96</v>
      </c>
      <c r="AF128" s="5">
        <v>2.9180999999999999</v>
      </c>
      <c r="AG128" s="5">
        <v>0.21929999999999999</v>
      </c>
      <c r="AH128" s="5">
        <v>7.5200000000000003E-2</v>
      </c>
      <c r="AI128" s="5">
        <v>11.912800000000001</v>
      </c>
      <c r="AJ128" s="5">
        <v>54.3123</v>
      </c>
      <c r="AK128" s="5">
        <v>2.0411999999999999</v>
      </c>
      <c r="AL128" s="5">
        <v>3.6799999999999999E-2</v>
      </c>
      <c r="AM128" s="5">
        <v>0.4531</v>
      </c>
      <c r="AN128" s="5">
        <v>1.2807999999999999</v>
      </c>
      <c r="AO128" s="5">
        <v>0.4461</v>
      </c>
      <c r="AP128" s="5">
        <v>0.57130000000000003</v>
      </c>
      <c r="AQ128" s="5">
        <v>0.47410000000000002</v>
      </c>
      <c r="AR128" s="5">
        <v>0.32150000000000001</v>
      </c>
      <c r="AS128" s="5">
        <v>-0.30919999999999997</v>
      </c>
      <c r="AT128" s="5">
        <v>-4.3E-3</v>
      </c>
      <c r="AU128" s="5">
        <v>6.13E-2</v>
      </c>
      <c r="AV128" s="5">
        <v>5.6000000000000001E-2</v>
      </c>
      <c r="AW128" s="5">
        <v>0.56520000000000004</v>
      </c>
      <c r="AX128" s="5">
        <v>-0.32469999999999999</v>
      </c>
      <c r="AY128" s="5">
        <v>-0.33850000000000002</v>
      </c>
      <c r="AZ128" s="5">
        <v>6.8699999999999997E-2</v>
      </c>
      <c r="BA128" s="5">
        <v>0.01</v>
      </c>
      <c r="BB128" s="5">
        <v>0.01</v>
      </c>
      <c r="BC128" s="5">
        <v>0.01</v>
      </c>
      <c r="BD128" s="5">
        <v>214</v>
      </c>
      <c r="BE128" s="5">
        <v>196</v>
      </c>
      <c r="BF128" s="5">
        <v>299</v>
      </c>
      <c r="BG128" s="5">
        <v>293</v>
      </c>
      <c r="BH128" s="5">
        <v>361</v>
      </c>
      <c r="BI128" s="5">
        <v>1189</v>
      </c>
      <c r="BJ128" s="5">
        <v>1812</v>
      </c>
      <c r="BK128" s="5" t="s">
        <v>71</v>
      </c>
      <c r="BL128" s="5" t="s">
        <v>71</v>
      </c>
      <c r="BM128" s="5">
        <v>0</v>
      </c>
      <c r="BN128" s="5"/>
      <c r="BO128" s="5"/>
      <c r="BP128" s="5" t="s">
        <v>577</v>
      </c>
      <c r="BQ128" s="5"/>
      <c r="BR128" s="5">
        <v>6511</v>
      </c>
    </row>
    <row r="129" spans="1:70">
      <c r="A129" s="5" t="s">
        <v>578</v>
      </c>
      <c r="B129" s="5">
        <v>3711</v>
      </c>
      <c r="C129" s="5">
        <v>6617</v>
      </c>
      <c r="D129" s="306">
        <v>42803.048611111109</v>
      </c>
      <c r="E129" s="5" t="s">
        <v>568</v>
      </c>
      <c r="F129" s="5"/>
      <c r="G129" s="5"/>
      <c r="H129" s="5"/>
      <c r="I129" s="5" t="s">
        <v>95</v>
      </c>
      <c r="J129" s="5">
        <v>0.8</v>
      </c>
      <c r="K129" s="5">
        <v>1</v>
      </c>
      <c r="L129" s="5">
        <v>140</v>
      </c>
      <c r="M129" s="5">
        <v>6</v>
      </c>
      <c r="N129" s="5">
        <v>4587</v>
      </c>
      <c r="O129" s="309">
        <v>2.9272999999999998</v>
      </c>
      <c r="P129" s="309">
        <v>0.27950000000000003</v>
      </c>
      <c r="Q129" s="309">
        <v>9.5500000000000002E-2</v>
      </c>
      <c r="R129" s="309">
        <v>61.32</v>
      </c>
      <c r="S129" s="309">
        <v>2.9984000000000002</v>
      </c>
      <c r="T129" s="309">
        <v>3.2591999999999999</v>
      </c>
      <c r="U129" s="309">
        <v>5.8999999999999997E-2</v>
      </c>
      <c r="V129" s="309">
        <v>0.2994</v>
      </c>
      <c r="W129" s="309">
        <v>9.0700000000000003E-2</v>
      </c>
      <c r="X129" s="5">
        <v>2.4899999999999999E-2</v>
      </c>
      <c r="Y129" s="5">
        <v>8.8999999999999996E-2</v>
      </c>
      <c r="Z129" s="5" t="s">
        <v>70</v>
      </c>
      <c r="AA129" s="5" t="s">
        <v>70</v>
      </c>
      <c r="AB129" s="5" t="s">
        <v>70</v>
      </c>
      <c r="AC129" s="5" t="s">
        <v>70</v>
      </c>
      <c r="AD129" s="5" t="s">
        <v>70</v>
      </c>
      <c r="AE129" s="5" t="s">
        <v>96</v>
      </c>
      <c r="AF129" s="5">
        <v>2.8719999999999999</v>
      </c>
      <c r="AG129" s="5">
        <v>0.26500000000000001</v>
      </c>
      <c r="AH129" s="5">
        <v>9.2299999999999993E-2</v>
      </c>
      <c r="AI129" s="5">
        <v>13.0878</v>
      </c>
      <c r="AJ129" s="5">
        <v>49.392800000000001</v>
      </c>
      <c r="AK129" s="5">
        <v>2.2786</v>
      </c>
      <c r="AL129" s="5">
        <v>4.0500000000000001E-2</v>
      </c>
      <c r="AM129" s="5">
        <v>0.39839999999999998</v>
      </c>
      <c r="AN129" s="5">
        <v>1.3628</v>
      </c>
      <c r="AO129" s="5">
        <v>0.3901</v>
      </c>
      <c r="AP129" s="5">
        <v>0.53159999999999996</v>
      </c>
      <c r="AQ129" s="5">
        <v>0.4244</v>
      </c>
      <c r="AR129" s="5">
        <v>-7.9699999999999993E-2</v>
      </c>
      <c r="AS129" s="5">
        <v>-0.37819999999999998</v>
      </c>
      <c r="AT129" s="5">
        <v>5.2900000000000003E-2</v>
      </c>
      <c r="AU129" s="5">
        <v>1.9699999999999999E-2</v>
      </c>
      <c r="AV129" s="5">
        <v>6.9500000000000006E-2</v>
      </c>
      <c r="AW129" s="5">
        <v>0.52669999999999995</v>
      </c>
      <c r="AX129" s="5">
        <v>-0.41520000000000001</v>
      </c>
      <c r="AY129" s="5">
        <v>8.7999999999999995E-2</v>
      </c>
      <c r="AZ129" s="5">
        <v>3.8999999999999998E-3</v>
      </c>
      <c r="BA129" s="5">
        <v>0.01</v>
      </c>
      <c r="BB129" s="5">
        <v>0.01</v>
      </c>
      <c r="BC129" s="5">
        <v>0.01</v>
      </c>
      <c r="BD129" s="5">
        <v>199</v>
      </c>
      <c r="BE129" s="5">
        <v>211</v>
      </c>
      <c r="BF129" s="5">
        <v>299</v>
      </c>
      <c r="BG129" s="5">
        <v>151</v>
      </c>
      <c r="BH129" s="5">
        <v>264</v>
      </c>
      <c r="BI129" s="5">
        <v>1191</v>
      </c>
      <c r="BJ129" s="5">
        <v>1812</v>
      </c>
      <c r="BK129" s="5" t="s">
        <v>71</v>
      </c>
      <c r="BL129" s="5" t="s">
        <v>71</v>
      </c>
      <c r="BM129" s="5">
        <v>0</v>
      </c>
      <c r="BN129" s="5"/>
      <c r="BO129" s="5"/>
      <c r="BP129" s="5" t="s">
        <v>579</v>
      </c>
      <c r="BQ129" s="5"/>
      <c r="BR129" s="5">
        <v>6511</v>
      </c>
    </row>
    <row r="135" spans="1:70">
      <c r="A135" t="s">
        <v>890</v>
      </c>
      <c r="B135">
        <v>3781</v>
      </c>
      <c r="C135">
        <v>6807</v>
      </c>
      <c r="D135" s="9">
        <v>42851.526388888888</v>
      </c>
      <c r="E135" t="s">
        <v>891</v>
      </c>
      <c r="I135" t="s">
        <v>95</v>
      </c>
      <c r="J135">
        <v>0.8</v>
      </c>
      <c r="K135">
        <v>1</v>
      </c>
      <c r="L135">
        <v>140</v>
      </c>
      <c r="M135">
        <v>6</v>
      </c>
      <c r="N135">
        <v>4587</v>
      </c>
      <c r="O135" s="2">
        <v>2.5047999999999999</v>
      </c>
      <c r="P135" s="2">
        <v>0.1173</v>
      </c>
      <c r="Q135" s="2">
        <v>4.6800000000000001E-2</v>
      </c>
      <c r="R135" s="2">
        <v>37.728200000000001</v>
      </c>
      <c r="S135" s="2">
        <v>3.1101000000000001</v>
      </c>
      <c r="T135" s="2">
        <v>2.9377</v>
      </c>
      <c r="U135" s="2">
        <v>4.1300000000000003E-2</v>
      </c>
      <c r="V135" s="2">
        <v>0.3392</v>
      </c>
      <c r="W135" s="2">
        <v>9.4500000000000001E-2</v>
      </c>
      <c r="X135">
        <v>1.6E-2</v>
      </c>
      <c r="Y135">
        <v>9.2999999999999999E-2</v>
      </c>
      <c r="Z135" t="s">
        <v>70</v>
      </c>
      <c r="AA135" t="s">
        <v>70</v>
      </c>
      <c r="AB135" t="s">
        <v>70</v>
      </c>
      <c r="AC135" t="s">
        <v>70</v>
      </c>
      <c r="AD135" t="s">
        <v>70</v>
      </c>
      <c r="AE135" t="s">
        <v>96</v>
      </c>
      <c r="AF135">
        <v>2.4611000000000001</v>
      </c>
      <c r="AG135">
        <v>0.107</v>
      </c>
      <c r="AH135">
        <v>4.3499999999999997E-2</v>
      </c>
      <c r="AI135">
        <v>7.0537999999999998</v>
      </c>
      <c r="AJ135">
        <v>65.934600000000003</v>
      </c>
      <c r="AK135">
        <v>1.4330000000000001</v>
      </c>
      <c r="AL135">
        <v>3.0300000000000001E-2</v>
      </c>
      <c r="AM135">
        <v>0.66749999999999998</v>
      </c>
      <c r="AN135">
        <v>1.3769</v>
      </c>
      <c r="AO135">
        <v>0.60340000000000005</v>
      </c>
      <c r="AP135">
        <v>0.83089999999999997</v>
      </c>
      <c r="AQ135">
        <v>0.70750000000000002</v>
      </c>
      <c r="AR135">
        <v>0.24099999999999999</v>
      </c>
      <c r="AS135">
        <v>-0.55320000000000003</v>
      </c>
      <c r="AT135">
        <v>0</v>
      </c>
      <c r="AU135">
        <v>3.2099999999999997E-2</v>
      </c>
      <c r="AV135">
        <v>1.4E-2</v>
      </c>
      <c r="AW135">
        <v>0.83009999999999995</v>
      </c>
      <c r="AX135">
        <v>-0.64800000000000002</v>
      </c>
      <c r="AY135">
        <v>-0.2823</v>
      </c>
      <c r="AZ135">
        <v>2.9899999999999999E-2</v>
      </c>
      <c r="BA135">
        <v>0.01</v>
      </c>
      <c r="BB135">
        <v>0.01</v>
      </c>
      <c r="BC135">
        <v>0.01</v>
      </c>
      <c r="BD135">
        <v>202</v>
      </c>
      <c r="BE135">
        <v>154</v>
      </c>
      <c r="BF135">
        <v>299</v>
      </c>
      <c r="BG135">
        <v>280</v>
      </c>
      <c r="BH135">
        <v>280</v>
      </c>
      <c r="BI135">
        <v>1177</v>
      </c>
      <c r="BJ135">
        <v>1765</v>
      </c>
      <c r="BK135" t="s">
        <v>71</v>
      </c>
      <c r="BM135">
        <v>0</v>
      </c>
      <c r="BP135" t="s">
        <v>894</v>
      </c>
      <c r="BR135">
        <v>6511</v>
      </c>
    </row>
    <row r="136" spans="1:70">
      <c r="A136" t="s">
        <v>895</v>
      </c>
      <c r="B136">
        <v>3782</v>
      </c>
      <c r="C136">
        <v>6808</v>
      </c>
      <c r="D136" s="9">
        <v>42851.526388888888</v>
      </c>
      <c r="E136" t="s">
        <v>891</v>
      </c>
      <c r="I136" t="s">
        <v>95</v>
      </c>
      <c r="J136">
        <v>0.8</v>
      </c>
      <c r="K136">
        <v>1</v>
      </c>
      <c r="L136">
        <v>140</v>
      </c>
      <c r="M136">
        <v>6</v>
      </c>
      <c r="N136">
        <v>4587</v>
      </c>
      <c r="O136" s="2">
        <v>2.5289999999999999</v>
      </c>
      <c r="P136" s="2">
        <v>0.1363</v>
      </c>
      <c r="Q136" s="2">
        <v>5.3900000000000003E-2</v>
      </c>
      <c r="R136" s="2">
        <v>43.990400000000001</v>
      </c>
      <c r="S136" s="2">
        <v>3.05</v>
      </c>
      <c r="T136" s="2">
        <v>3.0691000000000002</v>
      </c>
      <c r="U136" s="2">
        <v>4.2799999999999998E-2</v>
      </c>
      <c r="V136" s="2">
        <v>0.32629999999999998</v>
      </c>
      <c r="W136" s="2">
        <v>9.5000000000000001E-2</v>
      </c>
      <c r="X136">
        <v>1.8100000000000002E-2</v>
      </c>
      <c r="Y136">
        <v>9.2399999999999996E-2</v>
      </c>
      <c r="Z136" t="s">
        <v>70</v>
      </c>
      <c r="AA136" t="s">
        <v>70</v>
      </c>
      <c r="AB136" t="s">
        <v>70</v>
      </c>
      <c r="AC136" t="s">
        <v>70</v>
      </c>
      <c r="AD136" t="s">
        <v>70</v>
      </c>
      <c r="AE136" t="s">
        <v>96</v>
      </c>
      <c r="AF136">
        <v>2.4861</v>
      </c>
      <c r="AG136">
        <v>0.12559999999999999</v>
      </c>
      <c r="AH136">
        <v>5.0500000000000003E-2</v>
      </c>
      <c r="AI136">
        <v>8.0949000000000009</v>
      </c>
      <c r="AJ136">
        <v>64.467399999999998</v>
      </c>
      <c r="AK136">
        <v>1.6279999999999999</v>
      </c>
      <c r="AL136">
        <v>3.1E-2</v>
      </c>
      <c r="AM136">
        <v>0.58320000000000005</v>
      </c>
      <c r="AN136">
        <v>1.224</v>
      </c>
      <c r="AO136">
        <v>0.57489999999999997</v>
      </c>
      <c r="AP136">
        <v>0.70369999999999999</v>
      </c>
      <c r="AQ136">
        <v>0.58489999999999998</v>
      </c>
      <c r="AR136">
        <v>0.31390000000000001</v>
      </c>
      <c r="AS136">
        <v>-0.4803</v>
      </c>
      <c r="AT136">
        <v>-3.6600000000000001E-2</v>
      </c>
      <c r="AU136">
        <v>0.12709999999999999</v>
      </c>
      <c r="AV136">
        <v>3.04E-2</v>
      </c>
      <c r="AW136">
        <v>0.6915</v>
      </c>
      <c r="AX136">
        <v>0.47870000000000001</v>
      </c>
      <c r="AY136">
        <v>0.32019999999999998</v>
      </c>
      <c r="AZ136">
        <v>-0.1019</v>
      </c>
      <c r="BA136">
        <v>0.01</v>
      </c>
      <c r="BB136">
        <v>0.01</v>
      </c>
      <c r="BC136">
        <v>0.01</v>
      </c>
      <c r="BD136">
        <v>212</v>
      </c>
      <c r="BE136">
        <v>169</v>
      </c>
      <c r="BF136">
        <v>299</v>
      </c>
      <c r="BG136">
        <v>201</v>
      </c>
      <c r="BH136">
        <v>246</v>
      </c>
      <c r="BI136">
        <v>1179</v>
      </c>
      <c r="BJ136">
        <v>1765</v>
      </c>
      <c r="BK136" t="s">
        <v>71</v>
      </c>
      <c r="BM136">
        <v>0</v>
      </c>
      <c r="BP136" t="s">
        <v>898</v>
      </c>
      <c r="BR136">
        <v>6511</v>
      </c>
    </row>
    <row r="137" spans="1:70">
      <c r="A137" t="s">
        <v>899</v>
      </c>
      <c r="B137">
        <v>3783</v>
      </c>
      <c r="C137">
        <v>6809</v>
      </c>
      <c r="D137" s="9">
        <v>42851.526388888888</v>
      </c>
      <c r="E137" t="s">
        <v>891</v>
      </c>
      <c r="I137" t="s">
        <v>95</v>
      </c>
      <c r="J137">
        <v>0.8</v>
      </c>
      <c r="K137">
        <v>1</v>
      </c>
      <c r="L137">
        <v>140</v>
      </c>
      <c r="M137">
        <v>6</v>
      </c>
      <c r="N137">
        <v>4587</v>
      </c>
      <c r="O137" s="2">
        <v>2.3283</v>
      </c>
      <c r="P137" s="2">
        <v>8.9700000000000002E-2</v>
      </c>
      <c r="Q137" s="2">
        <v>3.85E-2</v>
      </c>
      <c r="R137" s="2">
        <v>20.2942</v>
      </c>
      <c r="S137" s="2">
        <v>3.5202</v>
      </c>
      <c r="T137" s="2">
        <v>2.7677999999999998</v>
      </c>
      <c r="U137" s="2">
        <v>4.2799999999999998E-2</v>
      </c>
      <c r="V137" s="2">
        <v>0.3619</v>
      </c>
      <c r="W137" s="2">
        <v>9.2399999999999996E-2</v>
      </c>
      <c r="X137">
        <v>1.78E-2</v>
      </c>
      <c r="Y137">
        <v>8.7499999999999994E-2</v>
      </c>
      <c r="Z137" t="s">
        <v>70</v>
      </c>
      <c r="AA137" t="s">
        <v>70</v>
      </c>
      <c r="AB137" t="s">
        <v>70</v>
      </c>
      <c r="AC137" t="s">
        <v>70</v>
      </c>
      <c r="AD137" t="s">
        <v>70</v>
      </c>
      <c r="AE137" t="s">
        <v>96</v>
      </c>
      <c r="AF137">
        <v>2.2856999999999998</v>
      </c>
      <c r="AG137">
        <v>8.0399999999999999E-2</v>
      </c>
      <c r="AH137">
        <v>3.5200000000000002E-2</v>
      </c>
      <c r="AI137">
        <v>5.3250999999999999</v>
      </c>
      <c r="AJ137">
        <v>66.263999999999996</v>
      </c>
      <c r="AK137">
        <v>1.1649</v>
      </c>
      <c r="AL137">
        <v>3.0200000000000001E-2</v>
      </c>
      <c r="AM137">
        <v>0.82830000000000004</v>
      </c>
      <c r="AN137">
        <v>1.1473</v>
      </c>
      <c r="AO137">
        <v>0.80120000000000002</v>
      </c>
      <c r="AP137">
        <v>0.91930000000000001</v>
      </c>
      <c r="AQ137">
        <v>0.86650000000000005</v>
      </c>
      <c r="AR137">
        <v>1.38E-2</v>
      </c>
      <c r="AS137">
        <v>-0.79730000000000001</v>
      </c>
      <c r="AT137">
        <v>7.8E-2</v>
      </c>
      <c r="AU137">
        <v>-0.27800000000000002</v>
      </c>
      <c r="AV137">
        <v>8.0600000000000005E-2</v>
      </c>
      <c r="AW137">
        <v>0.87250000000000005</v>
      </c>
      <c r="AX137">
        <v>-0.82579999999999998</v>
      </c>
      <c r="AY137">
        <v>-3.9699999999999999E-2</v>
      </c>
      <c r="AZ137">
        <v>-0.25950000000000001</v>
      </c>
      <c r="BA137">
        <v>0.01</v>
      </c>
      <c r="BB137">
        <v>0.01</v>
      </c>
      <c r="BC137">
        <v>0.01</v>
      </c>
      <c r="BD137">
        <v>186</v>
      </c>
      <c r="BE137">
        <v>182</v>
      </c>
      <c r="BF137">
        <v>299</v>
      </c>
      <c r="BG137">
        <v>337</v>
      </c>
      <c r="BH137">
        <v>140</v>
      </c>
      <c r="BI137">
        <v>1185</v>
      </c>
      <c r="BJ137">
        <v>1765</v>
      </c>
      <c r="BK137" t="s">
        <v>71</v>
      </c>
      <c r="BM137">
        <v>0</v>
      </c>
      <c r="BP137" t="s">
        <v>902</v>
      </c>
      <c r="BR137">
        <v>6511</v>
      </c>
    </row>
    <row r="138" spans="1:70">
      <c r="A138" t="s">
        <v>903</v>
      </c>
      <c r="B138">
        <v>3784</v>
      </c>
      <c r="C138">
        <v>6810</v>
      </c>
      <c r="D138" s="9">
        <v>42851.526388888888</v>
      </c>
      <c r="E138" t="s">
        <v>891</v>
      </c>
      <c r="I138" t="s">
        <v>95</v>
      </c>
      <c r="J138">
        <v>0.8</v>
      </c>
      <c r="K138">
        <v>1</v>
      </c>
      <c r="L138">
        <v>140</v>
      </c>
      <c r="M138">
        <v>6</v>
      </c>
      <c r="N138">
        <v>4587</v>
      </c>
      <c r="O138" s="2">
        <v>2.3713000000000002</v>
      </c>
      <c r="P138" s="2">
        <v>0.13769999999999999</v>
      </c>
      <c r="Q138" s="2">
        <v>5.8099999999999999E-2</v>
      </c>
      <c r="R138" s="2">
        <v>60.092500000000001</v>
      </c>
      <c r="S138" s="2">
        <v>2.9157000000000002</v>
      </c>
      <c r="T138" s="2">
        <v>2.6288</v>
      </c>
      <c r="U138" s="2">
        <v>4.3200000000000002E-2</v>
      </c>
      <c r="V138" s="2">
        <v>0.37990000000000002</v>
      </c>
      <c r="W138" s="2">
        <v>0.13539999999999999</v>
      </c>
      <c r="X138">
        <v>1.7600000000000001E-2</v>
      </c>
      <c r="Y138">
        <v>0.1326</v>
      </c>
      <c r="Z138" t="s">
        <v>70</v>
      </c>
      <c r="AA138" t="s">
        <v>70</v>
      </c>
      <c r="AB138" t="s">
        <v>70</v>
      </c>
      <c r="AC138" t="s">
        <v>70</v>
      </c>
      <c r="AD138" t="s">
        <v>70</v>
      </c>
      <c r="AE138" t="s">
        <v>96</v>
      </c>
      <c r="AF138">
        <v>2.3277999999999999</v>
      </c>
      <c r="AG138">
        <v>0.1265</v>
      </c>
      <c r="AH138">
        <v>5.4399999999999997E-2</v>
      </c>
      <c r="AI138">
        <v>7.8124000000000002</v>
      </c>
      <c r="AJ138">
        <v>61.735700000000001</v>
      </c>
      <c r="AK138">
        <v>1.6779999999999999</v>
      </c>
      <c r="AL138">
        <v>3.2399999999999998E-2</v>
      </c>
      <c r="AM138">
        <v>0.5635</v>
      </c>
      <c r="AN138">
        <v>1.2545999999999999</v>
      </c>
      <c r="AO138">
        <v>0.55400000000000005</v>
      </c>
      <c r="AP138">
        <v>0.69499999999999995</v>
      </c>
      <c r="AQ138">
        <v>0.56410000000000005</v>
      </c>
      <c r="AR138">
        <v>-0.13139999999999999</v>
      </c>
      <c r="AS138">
        <v>-0.53769999999999996</v>
      </c>
      <c r="AT138">
        <v>2.3099999999999999E-2</v>
      </c>
      <c r="AU138">
        <v>-6.6000000000000003E-2</v>
      </c>
      <c r="AV138">
        <v>4.58E-2</v>
      </c>
      <c r="AW138">
        <v>0.69040000000000001</v>
      </c>
      <c r="AX138">
        <v>-0.5454</v>
      </c>
      <c r="AY138">
        <v>0.13070000000000001</v>
      </c>
      <c r="AZ138">
        <v>-6.0900000000000003E-2</v>
      </c>
      <c r="BA138">
        <v>0.01</v>
      </c>
      <c r="BB138">
        <v>0.01</v>
      </c>
      <c r="BC138">
        <v>0.01</v>
      </c>
      <c r="BD138">
        <v>208</v>
      </c>
      <c r="BE138">
        <v>153</v>
      </c>
      <c r="BF138">
        <v>299</v>
      </c>
      <c r="BG138">
        <v>248</v>
      </c>
      <c r="BH138">
        <v>293</v>
      </c>
      <c r="BI138">
        <v>1186</v>
      </c>
      <c r="BJ138">
        <v>1765</v>
      </c>
      <c r="BK138" t="s">
        <v>71</v>
      </c>
      <c r="BM138">
        <v>0</v>
      </c>
      <c r="BP138" t="s">
        <v>906</v>
      </c>
      <c r="BR138">
        <v>6511</v>
      </c>
    </row>
    <row r="139" spans="1:70">
      <c r="A139" t="s">
        <v>907</v>
      </c>
      <c r="B139">
        <v>3785</v>
      </c>
      <c r="C139">
        <v>6811</v>
      </c>
      <c r="D139" s="9">
        <v>42851.526388888888</v>
      </c>
      <c r="E139" t="s">
        <v>891</v>
      </c>
      <c r="I139" t="s">
        <v>95</v>
      </c>
      <c r="J139">
        <v>0.8</v>
      </c>
      <c r="K139">
        <v>1</v>
      </c>
      <c r="L139">
        <v>140</v>
      </c>
      <c r="M139">
        <v>6</v>
      </c>
      <c r="N139">
        <v>4587</v>
      </c>
      <c r="O139" s="2">
        <v>2.5960000000000001</v>
      </c>
      <c r="P139" s="2">
        <v>0.14410000000000001</v>
      </c>
      <c r="Q139" s="2">
        <v>5.5500000000000001E-2</v>
      </c>
      <c r="R139" s="2">
        <v>45.069800000000001</v>
      </c>
      <c r="S139" s="2">
        <v>3.1223999999999998</v>
      </c>
      <c r="T139" s="2">
        <v>2.9649000000000001</v>
      </c>
      <c r="U139" s="2">
        <v>4.2099999999999999E-2</v>
      </c>
      <c r="V139" s="2">
        <v>0.33810000000000001</v>
      </c>
      <c r="W139" s="2">
        <v>0.10920000000000001</v>
      </c>
      <c r="X139">
        <v>1.66E-2</v>
      </c>
      <c r="Y139">
        <v>0.10780000000000001</v>
      </c>
      <c r="Z139" t="s">
        <v>70</v>
      </c>
      <c r="AA139" t="s">
        <v>70</v>
      </c>
      <c r="AB139" t="s">
        <v>70</v>
      </c>
      <c r="AC139" t="s">
        <v>70</v>
      </c>
      <c r="AD139" t="s">
        <v>70</v>
      </c>
      <c r="AE139" t="s">
        <v>96</v>
      </c>
      <c r="AF139">
        <v>2.5508999999999999</v>
      </c>
      <c r="AG139">
        <v>0.1321</v>
      </c>
      <c r="AH139">
        <v>5.1799999999999999E-2</v>
      </c>
      <c r="AI139">
        <v>8.2493999999999996</v>
      </c>
      <c r="AJ139">
        <v>62.4407</v>
      </c>
      <c r="AK139">
        <v>1.617</v>
      </c>
      <c r="AL139">
        <v>3.2000000000000001E-2</v>
      </c>
      <c r="AM139">
        <v>0.58640000000000003</v>
      </c>
      <c r="AN139">
        <v>1.3844000000000001</v>
      </c>
      <c r="AO139">
        <v>0.55110000000000003</v>
      </c>
      <c r="AP139">
        <v>0.76290000000000002</v>
      </c>
      <c r="AQ139">
        <v>0.58950000000000002</v>
      </c>
      <c r="AR139">
        <v>-0.30020000000000002</v>
      </c>
      <c r="AS139">
        <v>-0.45800000000000002</v>
      </c>
      <c r="AT139">
        <v>-6.2100000000000002E-2</v>
      </c>
      <c r="AU139">
        <v>-5.7099999999999998E-2</v>
      </c>
      <c r="AV139">
        <v>-6.5299999999999997E-2</v>
      </c>
      <c r="AW139">
        <v>0.75800000000000001</v>
      </c>
      <c r="AX139">
        <v>-0.4924</v>
      </c>
      <c r="AY139">
        <v>0.32400000000000001</v>
      </c>
      <c r="AZ139">
        <v>-9.1999999999999998E-3</v>
      </c>
      <c r="BA139">
        <v>0.01</v>
      </c>
      <c r="BB139">
        <v>0.01</v>
      </c>
      <c r="BC139">
        <v>0.01</v>
      </c>
      <c r="BD139">
        <v>213</v>
      </c>
      <c r="BE139">
        <v>155</v>
      </c>
      <c r="BF139">
        <v>299</v>
      </c>
      <c r="BG139">
        <v>340</v>
      </c>
      <c r="BH139">
        <v>194</v>
      </c>
      <c r="BI139">
        <v>1064</v>
      </c>
      <c r="BJ139">
        <v>1765</v>
      </c>
      <c r="BK139" t="s">
        <v>71</v>
      </c>
      <c r="BM139">
        <v>0</v>
      </c>
      <c r="BP139" t="s">
        <v>910</v>
      </c>
      <c r="BR139">
        <v>6511</v>
      </c>
    </row>
    <row r="140" spans="1:70">
      <c r="A140" t="s">
        <v>810</v>
      </c>
      <c r="B140">
        <v>3762</v>
      </c>
      <c r="C140">
        <v>6788</v>
      </c>
      <c r="D140" s="9">
        <v>42850.71597222222</v>
      </c>
      <c r="E140" t="s">
        <v>811</v>
      </c>
      <c r="I140" t="s">
        <v>95</v>
      </c>
      <c r="J140">
        <v>0.8</v>
      </c>
      <c r="K140">
        <v>1</v>
      </c>
      <c r="L140">
        <v>4</v>
      </c>
      <c r="M140">
        <v>6</v>
      </c>
      <c r="N140">
        <v>131</v>
      </c>
      <c r="O140" s="2">
        <v>1.9303999999999999</v>
      </c>
      <c r="P140" s="2">
        <v>1.9303999999999999</v>
      </c>
      <c r="Q140" s="2">
        <v>1</v>
      </c>
      <c r="R140" s="2">
        <v>1.0361</v>
      </c>
      <c r="S140" s="2">
        <v>2.5847000000000002</v>
      </c>
      <c r="T140" s="2">
        <v>1.8331</v>
      </c>
      <c r="U140" s="2">
        <v>0.87719999999999998</v>
      </c>
      <c r="V140" s="2">
        <v>0</v>
      </c>
      <c r="W140" s="2">
        <v>0.1128</v>
      </c>
      <c r="X140">
        <v>0.2031</v>
      </c>
      <c r="Y140">
        <v>0</v>
      </c>
      <c r="Z140" t="s">
        <v>70</v>
      </c>
      <c r="AA140" t="s">
        <v>70</v>
      </c>
      <c r="AB140" t="s">
        <v>70</v>
      </c>
      <c r="AC140" t="s">
        <v>70</v>
      </c>
      <c r="AD140" t="s">
        <v>70</v>
      </c>
      <c r="AE140" t="s">
        <v>96</v>
      </c>
      <c r="AF140">
        <v>1.8947000000000001</v>
      </c>
      <c r="AG140">
        <v>1.9268000000000001</v>
      </c>
      <c r="AH140">
        <v>1.0168999999999999</v>
      </c>
      <c r="AI140">
        <v>7.9173</v>
      </c>
      <c r="AJ140">
        <v>4.1090999999999998</v>
      </c>
      <c r="AK140">
        <v>2.0893000000000002</v>
      </c>
      <c r="AL140">
        <v>0.48670000000000002</v>
      </c>
      <c r="AM140">
        <v>-8.0999999999999996E-3</v>
      </c>
      <c r="AN140">
        <v>1.5891</v>
      </c>
      <c r="AO140">
        <v>0.37630000000000002</v>
      </c>
      <c r="AP140">
        <v>0.59789999999999999</v>
      </c>
      <c r="AQ140">
        <v>0.54039999999999999</v>
      </c>
      <c r="AR140">
        <v>-1.7299999999999999E-2</v>
      </c>
      <c r="AS140">
        <v>-0.36870000000000003</v>
      </c>
      <c r="AT140">
        <v>7.3200000000000001E-2</v>
      </c>
      <c r="AU140">
        <v>0.52049999999999996</v>
      </c>
      <c r="AV140">
        <v>3.3500000000000002E-2</v>
      </c>
      <c r="AW140">
        <v>0.29239999999999999</v>
      </c>
      <c r="AX140">
        <v>-0.26479999999999998</v>
      </c>
      <c r="AY140">
        <v>0.1036</v>
      </c>
      <c r="AZ140">
        <v>0.45950000000000002</v>
      </c>
      <c r="BA140">
        <v>0.01</v>
      </c>
      <c r="BB140">
        <v>0.01</v>
      </c>
      <c r="BC140">
        <v>0.01</v>
      </c>
      <c r="BD140">
        <v>209</v>
      </c>
      <c r="BE140">
        <v>133</v>
      </c>
      <c r="BF140">
        <v>275</v>
      </c>
      <c r="BG140">
        <v>158</v>
      </c>
      <c r="BH140">
        <v>242</v>
      </c>
      <c r="BI140">
        <v>1150</v>
      </c>
      <c r="BJ140">
        <v>1765</v>
      </c>
      <c r="BK140" t="s">
        <v>71</v>
      </c>
      <c r="BM140">
        <v>0</v>
      </c>
      <c r="BP140" t="s">
        <v>814</v>
      </c>
      <c r="BR140">
        <v>6511</v>
      </c>
    </row>
    <row r="141" spans="1:70">
      <c r="A141" t="s">
        <v>815</v>
      </c>
      <c r="B141">
        <v>3763</v>
      </c>
      <c r="C141">
        <v>6789</v>
      </c>
      <c r="D141" s="9">
        <v>42850.71597222222</v>
      </c>
      <c r="E141" t="s">
        <v>811</v>
      </c>
      <c r="I141" t="s">
        <v>95</v>
      </c>
      <c r="J141">
        <v>0.8</v>
      </c>
      <c r="K141">
        <v>1</v>
      </c>
      <c r="L141">
        <v>140</v>
      </c>
      <c r="M141">
        <v>6</v>
      </c>
      <c r="N141">
        <v>4587</v>
      </c>
      <c r="O141" s="2">
        <v>2.4064999999999999</v>
      </c>
      <c r="P141" s="2">
        <v>5.62E-2</v>
      </c>
      <c r="Q141" s="2">
        <v>2.3400000000000001E-2</v>
      </c>
      <c r="R141" s="2">
        <v>12.2585</v>
      </c>
      <c r="S141" s="2">
        <v>3.3633999999999999</v>
      </c>
      <c r="T141" s="2">
        <v>2.5127000000000002</v>
      </c>
      <c r="U141" s="2">
        <v>3.3099999999999997E-2</v>
      </c>
      <c r="V141" s="2">
        <v>0.39660000000000001</v>
      </c>
      <c r="W141" s="2">
        <v>0.12609999999999999</v>
      </c>
      <c r="X141">
        <v>1.21E-2</v>
      </c>
      <c r="Y141">
        <v>0.1206</v>
      </c>
      <c r="Z141" t="s">
        <v>70</v>
      </c>
      <c r="AA141" t="s">
        <v>70</v>
      </c>
      <c r="AB141" t="s">
        <v>70</v>
      </c>
      <c r="AC141" t="s">
        <v>70</v>
      </c>
      <c r="AD141" t="s">
        <v>70</v>
      </c>
      <c r="AE141" t="s">
        <v>96</v>
      </c>
      <c r="AF141">
        <v>2.3658999999999999</v>
      </c>
      <c r="AG141">
        <v>4.8899999999999999E-2</v>
      </c>
      <c r="AH141">
        <v>2.07E-2</v>
      </c>
      <c r="AI141">
        <v>4.0438000000000001</v>
      </c>
      <c r="AJ141">
        <v>82.730500000000006</v>
      </c>
      <c r="AK141">
        <v>0.85460000000000003</v>
      </c>
      <c r="AL141">
        <v>2.4199999999999999E-2</v>
      </c>
      <c r="AM141">
        <v>1.1459999999999999</v>
      </c>
      <c r="AN141">
        <v>1.2358</v>
      </c>
      <c r="AO141">
        <v>1.0799000000000001</v>
      </c>
      <c r="AP141">
        <v>1.3346</v>
      </c>
      <c r="AQ141">
        <v>1.1347</v>
      </c>
      <c r="AR141">
        <v>-0.3715</v>
      </c>
      <c r="AS141">
        <v>-1.0102</v>
      </c>
      <c r="AT141">
        <v>-8.7099999999999997E-2</v>
      </c>
      <c r="AU141">
        <v>-4.36E-2</v>
      </c>
      <c r="AV141">
        <v>-9.8599999999999993E-2</v>
      </c>
      <c r="AW141">
        <v>1.3302</v>
      </c>
      <c r="AX141">
        <v>-1.0648</v>
      </c>
      <c r="AY141">
        <v>0.3921</v>
      </c>
      <c r="AZ141">
        <v>-5.8999999999999999E-3</v>
      </c>
      <c r="BA141">
        <v>0.01</v>
      </c>
      <c r="BB141">
        <v>0.01</v>
      </c>
      <c r="BC141">
        <v>0.01</v>
      </c>
      <c r="BD141">
        <v>200</v>
      </c>
      <c r="BE141">
        <v>173</v>
      </c>
      <c r="BF141">
        <v>299</v>
      </c>
      <c r="BG141">
        <v>244</v>
      </c>
      <c r="BH141">
        <v>227</v>
      </c>
      <c r="BI141">
        <v>1155</v>
      </c>
      <c r="BJ141">
        <v>1765</v>
      </c>
      <c r="BK141" t="s">
        <v>71</v>
      </c>
      <c r="BM141">
        <v>0</v>
      </c>
      <c r="BP141" t="s">
        <v>818</v>
      </c>
      <c r="BR141">
        <v>6511</v>
      </c>
    </row>
    <row r="142" spans="1:70">
      <c r="A142" t="s">
        <v>819</v>
      </c>
      <c r="B142">
        <v>3764</v>
      </c>
      <c r="C142">
        <v>6790</v>
      </c>
      <c r="D142" s="9">
        <v>42850.71597222222</v>
      </c>
      <c r="E142" t="s">
        <v>811</v>
      </c>
      <c r="I142" t="s">
        <v>95</v>
      </c>
      <c r="J142">
        <v>0.8</v>
      </c>
      <c r="K142">
        <v>1</v>
      </c>
      <c r="L142">
        <v>140</v>
      </c>
      <c r="M142">
        <v>6</v>
      </c>
      <c r="N142">
        <v>4587</v>
      </c>
      <c r="O142" s="2">
        <v>2.3129</v>
      </c>
      <c r="P142" s="2">
        <v>0.152</v>
      </c>
      <c r="Q142" s="2">
        <v>6.5699999999999995E-2</v>
      </c>
      <c r="R142" s="2">
        <v>72.418400000000005</v>
      </c>
      <c r="S142" s="2">
        <v>2.9493</v>
      </c>
      <c r="T142" s="2">
        <v>3.0436000000000001</v>
      </c>
      <c r="U142" s="2">
        <v>4.5999999999999999E-2</v>
      </c>
      <c r="V142" s="2">
        <v>0.33119999999999999</v>
      </c>
      <c r="W142" s="2">
        <v>0.115</v>
      </c>
      <c r="X142">
        <v>1.9800000000000002E-2</v>
      </c>
      <c r="Y142">
        <v>0.11260000000000001</v>
      </c>
      <c r="Z142" t="s">
        <v>70</v>
      </c>
      <c r="AA142" t="s">
        <v>70</v>
      </c>
      <c r="AB142" t="s">
        <v>70</v>
      </c>
      <c r="AC142" t="s">
        <v>70</v>
      </c>
      <c r="AD142" t="s">
        <v>70</v>
      </c>
      <c r="AE142" t="s">
        <v>96</v>
      </c>
      <c r="AF142">
        <v>2.2682000000000002</v>
      </c>
      <c r="AG142">
        <v>0.1406</v>
      </c>
      <c r="AH142">
        <v>6.2E-2</v>
      </c>
      <c r="AI142">
        <v>8.5058000000000007</v>
      </c>
      <c r="AJ142">
        <v>60.4816</v>
      </c>
      <c r="AK142">
        <v>1.875</v>
      </c>
      <c r="AL142">
        <v>3.3099999999999997E-2</v>
      </c>
      <c r="AM142">
        <v>0.50029999999999997</v>
      </c>
      <c r="AN142">
        <v>1.2744</v>
      </c>
      <c r="AO142">
        <v>0.49509999999999998</v>
      </c>
      <c r="AP142">
        <v>0.63100000000000001</v>
      </c>
      <c r="AQ142">
        <v>0.50019999999999998</v>
      </c>
      <c r="AR142">
        <v>0.2878</v>
      </c>
      <c r="AS142">
        <v>-0.4027</v>
      </c>
      <c r="AT142">
        <v>-1.14E-2</v>
      </c>
      <c r="AU142">
        <v>8.9800000000000005E-2</v>
      </c>
      <c r="AV142">
        <v>4.65E-2</v>
      </c>
      <c r="AW142">
        <v>0.62290000000000001</v>
      </c>
      <c r="AX142">
        <v>0.39989999999999998</v>
      </c>
      <c r="AY142">
        <v>0.2898</v>
      </c>
      <c r="AZ142">
        <v>-7.9699999999999993E-2</v>
      </c>
      <c r="BA142">
        <v>0.01</v>
      </c>
      <c r="BB142">
        <v>0.01</v>
      </c>
      <c r="BC142">
        <v>0.01</v>
      </c>
      <c r="BD142">
        <v>179</v>
      </c>
      <c r="BE142">
        <v>172</v>
      </c>
      <c r="BF142">
        <v>299</v>
      </c>
      <c r="BG142">
        <v>268</v>
      </c>
      <c r="BH142">
        <v>203</v>
      </c>
      <c r="BI142">
        <v>1148</v>
      </c>
      <c r="BJ142">
        <v>1765</v>
      </c>
      <c r="BK142" t="s">
        <v>71</v>
      </c>
      <c r="BM142">
        <v>0</v>
      </c>
      <c r="BP142" t="s">
        <v>822</v>
      </c>
      <c r="BR142">
        <v>6511</v>
      </c>
    </row>
    <row r="143" spans="1:70">
      <c r="A143" t="s">
        <v>823</v>
      </c>
      <c r="B143">
        <v>3765</v>
      </c>
      <c r="C143">
        <v>6791</v>
      </c>
      <c r="D143" s="9">
        <v>42850.875694444447</v>
      </c>
      <c r="E143" t="s">
        <v>824</v>
      </c>
      <c r="I143" t="s">
        <v>95</v>
      </c>
      <c r="J143">
        <v>0.8</v>
      </c>
      <c r="K143">
        <v>1</v>
      </c>
      <c r="L143">
        <v>140</v>
      </c>
      <c r="M143">
        <v>6</v>
      </c>
      <c r="N143">
        <v>4587</v>
      </c>
      <c r="O143" s="2">
        <v>2.4493999999999998</v>
      </c>
      <c r="P143" s="2">
        <v>6.4299999999999996E-2</v>
      </c>
      <c r="Q143" s="2">
        <v>2.6200000000000001E-2</v>
      </c>
      <c r="R143" s="2">
        <v>12.6562</v>
      </c>
      <c r="S143" s="2">
        <v>3.2898000000000001</v>
      </c>
      <c r="T143" s="2">
        <v>2.0005999999999999</v>
      </c>
      <c r="U143" s="2">
        <v>4.2700000000000002E-2</v>
      </c>
      <c r="V143" s="2">
        <v>0.50239999999999996</v>
      </c>
      <c r="W143" s="2">
        <v>0.1905</v>
      </c>
      <c r="X143">
        <v>1.66E-2</v>
      </c>
      <c r="Y143">
        <v>0.188</v>
      </c>
      <c r="Z143" t="s">
        <v>70</v>
      </c>
      <c r="AA143" t="s">
        <v>70</v>
      </c>
      <c r="AB143" t="s">
        <v>70</v>
      </c>
      <c r="AC143" t="s">
        <v>70</v>
      </c>
      <c r="AD143" t="s">
        <v>70</v>
      </c>
      <c r="AE143" t="s">
        <v>96</v>
      </c>
      <c r="AF143">
        <v>2.4037999999999999</v>
      </c>
      <c r="AG143">
        <v>5.7500000000000002E-2</v>
      </c>
      <c r="AH143">
        <v>2.3900000000000001E-2</v>
      </c>
      <c r="AI143">
        <v>3.5240999999999998</v>
      </c>
      <c r="AJ143">
        <v>61.320999999999998</v>
      </c>
      <c r="AK143">
        <v>0.73299999999999998</v>
      </c>
      <c r="AL143">
        <v>3.2599999999999997E-2</v>
      </c>
      <c r="AM143">
        <v>1.3315999999999999</v>
      </c>
      <c r="AN143">
        <v>1.3301000000000001</v>
      </c>
      <c r="AO143">
        <v>1.2386999999999999</v>
      </c>
      <c r="AP143">
        <v>1.6476</v>
      </c>
      <c r="AQ143">
        <v>1.2925</v>
      </c>
      <c r="AR143">
        <v>-0.93889999999999996</v>
      </c>
      <c r="AS143">
        <v>-0.80579999999999996</v>
      </c>
      <c r="AT143">
        <v>5.8200000000000002E-2</v>
      </c>
      <c r="AU143">
        <v>4.7E-2</v>
      </c>
      <c r="AV143">
        <v>-0.17299999999999999</v>
      </c>
      <c r="AW143">
        <v>-1.6378999999999999</v>
      </c>
      <c r="AX143">
        <v>-0.84219999999999995</v>
      </c>
      <c r="AY143">
        <v>0.97230000000000005</v>
      </c>
      <c r="AZ143">
        <v>-0.12690000000000001</v>
      </c>
      <c r="BA143">
        <v>0.01</v>
      </c>
      <c r="BB143">
        <v>0.01</v>
      </c>
      <c r="BC143">
        <v>0.01</v>
      </c>
      <c r="BD143">
        <v>190</v>
      </c>
      <c r="BE143">
        <v>184</v>
      </c>
      <c r="BF143">
        <v>299</v>
      </c>
      <c r="BG143">
        <v>116</v>
      </c>
      <c r="BH143">
        <v>293</v>
      </c>
      <c r="BI143">
        <v>1162</v>
      </c>
      <c r="BJ143">
        <v>1765</v>
      </c>
      <c r="BK143" t="s">
        <v>71</v>
      </c>
      <c r="BM143">
        <v>0</v>
      </c>
      <c r="BP143" t="s">
        <v>827</v>
      </c>
      <c r="BR143">
        <v>6511</v>
      </c>
    </row>
    <row r="144" spans="1:70">
      <c r="A144" t="s">
        <v>828</v>
      </c>
      <c r="B144">
        <v>3766</v>
      </c>
      <c r="C144">
        <v>6792</v>
      </c>
      <c r="D144" s="9">
        <v>42850.875694444447</v>
      </c>
      <c r="E144" t="s">
        <v>824</v>
      </c>
      <c r="I144" t="s">
        <v>95</v>
      </c>
      <c r="J144">
        <v>0.8</v>
      </c>
      <c r="K144">
        <v>1</v>
      </c>
      <c r="L144">
        <v>140</v>
      </c>
      <c r="M144">
        <v>6</v>
      </c>
      <c r="N144">
        <v>4587</v>
      </c>
      <c r="O144" s="2">
        <v>2.5400999999999998</v>
      </c>
      <c r="P144" s="2">
        <v>8.2000000000000003E-2</v>
      </c>
      <c r="Q144" s="2">
        <v>3.2300000000000002E-2</v>
      </c>
      <c r="R144" s="2">
        <v>19.782800000000002</v>
      </c>
      <c r="S144" s="2">
        <v>3.0173999999999999</v>
      </c>
      <c r="T144" s="2">
        <v>1.9947999999999999</v>
      </c>
      <c r="U144" s="2">
        <v>5.0099999999999999E-2</v>
      </c>
      <c r="V144" s="2">
        <v>0.50900000000000001</v>
      </c>
      <c r="W144" s="2">
        <v>0.1434</v>
      </c>
      <c r="X144">
        <v>1.7100000000000001E-2</v>
      </c>
      <c r="Y144">
        <v>0.1384</v>
      </c>
      <c r="Z144" t="s">
        <v>70</v>
      </c>
      <c r="AA144" t="s">
        <v>70</v>
      </c>
      <c r="AB144" t="s">
        <v>70</v>
      </c>
      <c r="AC144" t="s">
        <v>70</v>
      </c>
      <c r="AD144" t="s">
        <v>70</v>
      </c>
      <c r="AE144" t="s">
        <v>96</v>
      </c>
      <c r="AF144">
        <v>2.4965000000000002</v>
      </c>
      <c r="AG144">
        <v>7.5399999999999995E-2</v>
      </c>
      <c r="AH144">
        <v>3.0200000000000001E-2</v>
      </c>
      <c r="AI144">
        <v>3.8014999999999999</v>
      </c>
      <c r="AJ144">
        <v>50.389200000000002</v>
      </c>
      <c r="AK144">
        <v>0.76139999999999997</v>
      </c>
      <c r="AL144">
        <v>3.9699999999999999E-2</v>
      </c>
      <c r="AM144">
        <v>1.2737000000000001</v>
      </c>
      <c r="AN144">
        <v>1.3416999999999999</v>
      </c>
      <c r="AO144">
        <v>1.1573</v>
      </c>
      <c r="AP144">
        <v>1.5528</v>
      </c>
      <c r="AQ144">
        <v>1.3062</v>
      </c>
      <c r="AR144">
        <v>1.1539999999999999</v>
      </c>
      <c r="AS144">
        <v>5.6000000000000001E-2</v>
      </c>
      <c r="AT144">
        <v>6.7599999999999993E-2</v>
      </c>
      <c r="AU144">
        <v>-0.1101</v>
      </c>
      <c r="AV144">
        <v>0.49890000000000001</v>
      </c>
      <c r="AW144">
        <v>1.4662999999999999</v>
      </c>
      <c r="AX144">
        <v>-3.5200000000000002E-2</v>
      </c>
      <c r="AY144">
        <v>1.2353000000000001</v>
      </c>
      <c r="AZ144">
        <v>-0.42299999999999999</v>
      </c>
      <c r="BA144">
        <v>0.01</v>
      </c>
      <c r="BB144">
        <v>0.01</v>
      </c>
      <c r="BC144">
        <v>0.01</v>
      </c>
      <c r="BD144">
        <v>166</v>
      </c>
      <c r="BE144">
        <v>216</v>
      </c>
      <c r="BF144">
        <v>299</v>
      </c>
      <c r="BG144">
        <v>94</v>
      </c>
      <c r="BH144">
        <v>165</v>
      </c>
      <c r="BI144">
        <v>1153</v>
      </c>
      <c r="BJ144">
        <v>1765</v>
      </c>
      <c r="BK144" t="s">
        <v>71</v>
      </c>
      <c r="BM144">
        <v>0</v>
      </c>
      <c r="BP144" t="s">
        <v>831</v>
      </c>
      <c r="BR144">
        <v>6511</v>
      </c>
    </row>
    <row r="145" spans="1:70">
      <c r="A145" t="s">
        <v>832</v>
      </c>
      <c r="B145">
        <v>3767</v>
      </c>
      <c r="C145">
        <v>6793</v>
      </c>
      <c r="D145" s="9">
        <v>42850.875694444447</v>
      </c>
      <c r="E145" t="s">
        <v>824</v>
      </c>
      <c r="I145" t="s">
        <v>95</v>
      </c>
      <c r="J145">
        <v>0.8</v>
      </c>
      <c r="K145">
        <v>1</v>
      </c>
      <c r="L145">
        <v>140</v>
      </c>
      <c r="M145">
        <v>6</v>
      </c>
      <c r="N145">
        <v>4587</v>
      </c>
      <c r="O145" s="2">
        <v>2.4975000000000001</v>
      </c>
      <c r="P145" s="2">
        <v>0.1145</v>
      </c>
      <c r="Q145" s="2">
        <v>4.5900000000000003E-2</v>
      </c>
      <c r="R145" s="2">
        <v>31.431899999999999</v>
      </c>
      <c r="S145" s="2">
        <v>2.6798999999999999</v>
      </c>
      <c r="T145" s="2">
        <v>2.1084999999999998</v>
      </c>
      <c r="U145" s="2">
        <v>5.16E-2</v>
      </c>
      <c r="V145" s="2">
        <v>0.48070000000000002</v>
      </c>
      <c r="W145" s="2">
        <v>0.1852</v>
      </c>
      <c r="X145">
        <v>1.7999999999999999E-2</v>
      </c>
      <c r="Y145">
        <v>0.18129999999999999</v>
      </c>
      <c r="Z145" t="s">
        <v>70</v>
      </c>
      <c r="AA145" t="s">
        <v>70</v>
      </c>
      <c r="AB145" t="s">
        <v>70</v>
      </c>
      <c r="AC145" t="s">
        <v>70</v>
      </c>
      <c r="AD145" t="s">
        <v>70</v>
      </c>
      <c r="AE145" t="s">
        <v>96</v>
      </c>
      <c r="AF145">
        <v>2.4523000000000001</v>
      </c>
      <c r="AG145">
        <v>0.1066</v>
      </c>
      <c r="AH145">
        <v>4.3499999999999997E-2</v>
      </c>
      <c r="AI145">
        <v>5.1719999999999997</v>
      </c>
      <c r="AJ145">
        <v>48.506999999999998</v>
      </c>
      <c r="AK145">
        <v>1.0545</v>
      </c>
      <c r="AL145">
        <v>4.1200000000000001E-2</v>
      </c>
      <c r="AM145">
        <v>0.90700000000000003</v>
      </c>
      <c r="AN145">
        <v>1.3673999999999999</v>
      </c>
      <c r="AO145">
        <v>0.81459999999999999</v>
      </c>
      <c r="AP145">
        <v>1.1137999999999999</v>
      </c>
      <c r="AQ145">
        <v>0.97889999999999999</v>
      </c>
      <c r="AR145">
        <v>-0.76190000000000002</v>
      </c>
      <c r="AS145">
        <v>-0.16220000000000001</v>
      </c>
      <c r="AT145">
        <v>0.23830000000000001</v>
      </c>
      <c r="AU145">
        <v>0.2114</v>
      </c>
      <c r="AV145">
        <v>0.46289999999999998</v>
      </c>
      <c r="AW145">
        <v>0.99080000000000001</v>
      </c>
      <c r="AX145">
        <v>-0.29239999999999999</v>
      </c>
      <c r="AY145">
        <v>0.86880000000000002</v>
      </c>
      <c r="AZ145">
        <v>-0.34360000000000002</v>
      </c>
      <c r="BA145">
        <v>0.01</v>
      </c>
      <c r="BB145">
        <v>0.01</v>
      </c>
      <c r="BC145">
        <v>0.01</v>
      </c>
      <c r="BD145">
        <v>190</v>
      </c>
      <c r="BE145">
        <v>192</v>
      </c>
      <c r="BF145">
        <v>299</v>
      </c>
      <c r="BG145">
        <v>376</v>
      </c>
      <c r="BH145">
        <v>113</v>
      </c>
      <c r="BI145">
        <v>1148</v>
      </c>
      <c r="BJ145">
        <v>1765</v>
      </c>
      <c r="BK145" t="s">
        <v>71</v>
      </c>
      <c r="BM145">
        <v>0</v>
      </c>
      <c r="BP145" t="s">
        <v>835</v>
      </c>
      <c r="BR145">
        <v>6511</v>
      </c>
    </row>
    <row r="146" spans="1:70">
      <c r="A146" t="s">
        <v>836</v>
      </c>
      <c r="B146">
        <v>3768</v>
      </c>
      <c r="C146">
        <v>6794</v>
      </c>
      <c r="D146" s="9">
        <v>42850.875694444447</v>
      </c>
      <c r="E146" t="s">
        <v>824</v>
      </c>
      <c r="I146" t="s">
        <v>95</v>
      </c>
      <c r="J146">
        <v>0.8</v>
      </c>
      <c r="K146">
        <v>1</v>
      </c>
      <c r="L146">
        <v>140</v>
      </c>
      <c r="M146">
        <v>6</v>
      </c>
      <c r="N146">
        <v>4587</v>
      </c>
      <c r="O146" s="2">
        <v>2.6480000000000001</v>
      </c>
      <c r="P146" s="2">
        <v>7.7499999999999999E-2</v>
      </c>
      <c r="Q146" s="2">
        <v>2.93E-2</v>
      </c>
      <c r="R146" s="2">
        <v>20.487400000000001</v>
      </c>
      <c r="S146" s="2">
        <v>3.0392000000000001</v>
      </c>
      <c r="T146" s="2">
        <v>2.0785999999999998</v>
      </c>
      <c r="U146" s="2">
        <v>3.9399999999999998E-2</v>
      </c>
      <c r="V146" s="2">
        <v>0.48380000000000001</v>
      </c>
      <c r="W146" s="2">
        <v>0.16089999999999999</v>
      </c>
      <c r="X146">
        <v>1.44E-2</v>
      </c>
      <c r="Y146">
        <v>0.1595</v>
      </c>
      <c r="Z146" t="s">
        <v>70</v>
      </c>
      <c r="AA146" t="s">
        <v>70</v>
      </c>
      <c r="AB146" t="s">
        <v>70</v>
      </c>
      <c r="AC146" t="s">
        <v>70</v>
      </c>
      <c r="AD146" t="s">
        <v>70</v>
      </c>
      <c r="AE146" t="s">
        <v>96</v>
      </c>
      <c r="AF146">
        <v>2.6025999999999998</v>
      </c>
      <c r="AG146">
        <v>7.0000000000000007E-2</v>
      </c>
      <c r="AH146">
        <v>2.69E-2</v>
      </c>
      <c r="AI146">
        <v>4.6276999999999999</v>
      </c>
      <c r="AJ146">
        <v>66.074600000000004</v>
      </c>
      <c r="AK146">
        <v>0.88900000000000001</v>
      </c>
      <c r="AL146">
        <v>3.0300000000000001E-2</v>
      </c>
      <c r="AM146">
        <v>1.0945</v>
      </c>
      <c r="AN146">
        <v>1.3323</v>
      </c>
      <c r="AO146">
        <v>0.98680000000000001</v>
      </c>
      <c r="AP146">
        <v>1.3147</v>
      </c>
      <c r="AQ146">
        <v>1.1342000000000001</v>
      </c>
      <c r="AR146">
        <v>0.27660000000000001</v>
      </c>
      <c r="AS146">
        <v>-0.9405</v>
      </c>
      <c r="AT146">
        <v>0.1125</v>
      </c>
      <c r="AU146">
        <v>-1.7899999999999999E-2</v>
      </c>
      <c r="AV146">
        <v>0.151</v>
      </c>
      <c r="AW146">
        <v>1.3059000000000001</v>
      </c>
      <c r="AX146">
        <v>-1.0886</v>
      </c>
      <c r="AY146">
        <v>-0.3175</v>
      </c>
      <c r="AZ146">
        <v>2.18E-2</v>
      </c>
      <c r="BA146">
        <v>0.01</v>
      </c>
      <c r="BB146">
        <v>0.01</v>
      </c>
      <c r="BC146">
        <v>0.01</v>
      </c>
      <c r="BD146">
        <v>231</v>
      </c>
      <c r="BE146">
        <v>175</v>
      </c>
      <c r="BF146">
        <v>299</v>
      </c>
      <c r="BG146">
        <v>266</v>
      </c>
      <c r="BH146">
        <v>218</v>
      </c>
      <c r="BI146">
        <v>1147</v>
      </c>
      <c r="BJ146">
        <v>1765</v>
      </c>
      <c r="BK146" t="s">
        <v>71</v>
      </c>
      <c r="BM146">
        <v>0</v>
      </c>
      <c r="BP146" t="s">
        <v>839</v>
      </c>
      <c r="BR146">
        <v>6511</v>
      </c>
    </row>
    <row r="147" spans="1:70">
      <c r="A147" t="s">
        <v>840</v>
      </c>
      <c r="B147">
        <v>3769</v>
      </c>
      <c r="C147">
        <v>6795</v>
      </c>
      <c r="D147" s="9">
        <v>42850.875694444447</v>
      </c>
      <c r="E147" t="s">
        <v>824</v>
      </c>
      <c r="I147" t="s">
        <v>95</v>
      </c>
      <c r="J147">
        <v>0.8</v>
      </c>
      <c r="K147">
        <v>1</v>
      </c>
      <c r="L147">
        <v>140</v>
      </c>
      <c r="M147">
        <v>6</v>
      </c>
      <c r="N147">
        <v>4587</v>
      </c>
      <c r="O147" s="2">
        <v>2.4232</v>
      </c>
      <c r="P147" s="2">
        <v>4.9799999999999997E-2</v>
      </c>
      <c r="Q147" s="2">
        <v>2.0500000000000001E-2</v>
      </c>
      <c r="R147" s="2">
        <v>10.9358</v>
      </c>
      <c r="S147" s="2">
        <v>3.4788999999999999</v>
      </c>
      <c r="T147" s="2">
        <v>1.8821000000000001</v>
      </c>
      <c r="U147" s="2">
        <v>4.1599999999999998E-2</v>
      </c>
      <c r="V147" s="2">
        <v>0.53649999999999998</v>
      </c>
      <c r="W147" s="2">
        <v>0.25929999999999997</v>
      </c>
      <c r="X147">
        <v>1.46E-2</v>
      </c>
      <c r="Y147">
        <v>0.26619999999999999</v>
      </c>
      <c r="Z147" t="s">
        <v>70</v>
      </c>
      <c r="AA147" t="s">
        <v>70</v>
      </c>
      <c r="AB147" t="s">
        <v>70</v>
      </c>
      <c r="AC147" t="s">
        <v>70</v>
      </c>
      <c r="AD147" t="s">
        <v>70</v>
      </c>
      <c r="AE147" t="s">
        <v>96</v>
      </c>
      <c r="AF147">
        <v>2.3820999999999999</v>
      </c>
      <c r="AG147">
        <v>4.4499999999999998E-2</v>
      </c>
      <c r="AH147">
        <v>1.8700000000000001E-2</v>
      </c>
      <c r="AI147">
        <v>2.7158000000000002</v>
      </c>
      <c r="AJ147">
        <v>61.0807</v>
      </c>
      <c r="AK147">
        <v>0.56999999999999995</v>
      </c>
      <c r="AL147">
        <v>3.27E-2</v>
      </c>
      <c r="AM147">
        <v>1.7215</v>
      </c>
      <c r="AN147">
        <v>1.3531</v>
      </c>
      <c r="AO147">
        <v>1.5302</v>
      </c>
      <c r="AP147">
        <v>2.0706000000000002</v>
      </c>
      <c r="AQ147">
        <v>1.7687999999999999</v>
      </c>
      <c r="AR147">
        <v>0.96260000000000001</v>
      </c>
      <c r="AS147">
        <v>-1.1856</v>
      </c>
      <c r="AT147">
        <v>9.6799999999999997E-2</v>
      </c>
      <c r="AU147">
        <v>-4.2799999999999998E-2</v>
      </c>
      <c r="AV147">
        <v>0.13400000000000001</v>
      </c>
      <c r="AW147">
        <v>2.0657999999999999</v>
      </c>
      <c r="AX147">
        <v>-1.3746</v>
      </c>
      <c r="AY147">
        <v>-1.1124000000000001</v>
      </c>
      <c r="AZ147">
        <v>4.3700000000000003E-2</v>
      </c>
      <c r="BA147">
        <v>0.01</v>
      </c>
      <c r="BB147">
        <v>0.01</v>
      </c>
      <c r="BC147">
        <v>0.01</v>
      </c>
      <c r="BD147">
        <v>204</v>
      </c>
      <c r="BE147">
        <v>172</v>
      </c>
      <c r="BF147">
        <v>299</v>
      </c>
      <c r="BG147">
        <v>175</v>
      </c>
      <c r="BH147">
        <v>338</v>
      </c>
      <c r="BI147">
        <v>1158</v>
      </c>
      <c r="BJ147">
        <v>1765</v>
      </c>
      <c r="BK147" t="s">
        <v>71</v>
      </c>
      <c r="BM147">
        <v>0</v>
      </c>
      <c r="BP147" t="s">
        <v>843</v>
      </c>
      <c r="BR147">
        <v>6511</v>
      </c>
    </row>
    <row r="148" spans="1:70">
      <c r="A148" t="s">
        <v>844</v>
      </c>
      <c r="B148">
        <v>3770</v>
      </c>
      <c r="C148">
        <v>6796</v>
      </c>
      <c r="D148" s="9">
        <v>42851.033333333333</v>
      </c>
      <c r="E148" t="s">
        <v>845</v>
      </c>
      <c r="I148" t="s">
        <v>95</v>
      </c>
      <c r="J148">
        <v>0.8</v>
      </c>
      <c r="K148">
        <v>1</v>
      </c>
      <c r="L148">
        <v>140</v>
      </c>
      <c r="M148">
        <v>6</v>
      </c>
      <c r="N148">
        <v>4587</v>
      </c>
      <c r="O148" s="2">
        <v>2.4981</v>
      </c>
      <c r="P148" s="2">
        <v>8.3900000000000002E-2</v>
      </c>
      <c r="Q148" s="2">
        <v>3.3599999999999998E-2</v>
      </c>
      <c r="R148" s="2">
        <v>18.6142</v>
      </c>
      <c r="S148" s="2">
        <v>2.8887999999999998</v>
      </c>
      <c r="T148" s="2">
        <v>2.0133000000000001</v>
      </c>
      <c r="U148" s="2">
        <v>4.7E-2</v>
      </c>
      <c r="V148" s="2">
        <v>0.49759999999999999</v>
      </c>
      <c r="W148" s="2">
        <v>0.15629999999999999</v>
      </c>
      <c r="X148">
        <v>1.67E-2</v>
      </c>
      <c r="Y148">
        <v>0.15620000000000001</v>
      </c>
      <c r="Z148" t="s">
        <v>70</v>
      </c>
      <c r="AA148" t="s">
        <v>70</v>
      </c>
      <c r="AB148" t="s">
        <v>70</v>
      </c>
      <c r="AC148" t="s">
        <v>70</v>
      </c>
      <c r="AD148" t="s">
        <v>70</v>
      </c>
      <c r="AE148" t="s">
        <v>96</v>
      </c>
      <c r="AF148">
        <v>2.4546000000000001</v>
      </c>
      <c r="AG148">
        <v>7.7200000000000005E-2</v>
      </c>
      <c r="AH148">
        <v>3.15E-2</v>
      </c>
      <c r="AI148">
        <v>4.2229999999999999</v>
      </c>
      <c r="AJ148">
        <v>54.69</v>
      </c>
      <c r="AK148">
        <v>0.86019999999999996</v>
      </c>
      <c r="AL148">
        <v>3.6600000000000001E-2</v>
      </c>
      <c r="AM148">
        <v>1.1258999999999999</v>
      </c>
      <c r="AN148">
        <v>1.2992999999999999</v>
      </c>
      <c r="AO148">
        <v>1.0422</v>
      </c>
      <c r="AP148">
        <v>1.3542000000000001</v>
      </c>
      <c r="AQ148">
        <v>1.1456999999999999</v>
      </c>
      <c r="AR148">
        <v>0.49519999999999997</v>
      </c>
      <c r="AS148">
        <v>-0.90300000000000002</v>
      </c>
      <c r="AT148">
        <v>0.1603</v>
      </c>
      <c r="AU148">
        <v>-0.4022</v>
      </c>
      <c r="AV148">
        <v>-0.43669999999999998</v>
      </c>
      <c r="AW148">
        <v>-1.2171000000000001</v>
      </c>
      <c r="AX148">
        <v>-0.94899999999999995</v>
      </c>
      <c r="AY148">
        <v>-0.43690000000000001</v>
      </c>
      <c r="AZ148">
        <v>0.47039999999999998</v>
      </c>
      <c r="BA148">
        <v>0.01</v>
      </c>
      <c r="BB148">
        <v>0.01</v>
      </c>
      <c r="BC148">
        <v>0.01</v>
      </c>
      <c r="BD148">
        <v>205</v>
      </c>
      <c r="BE148">
        <v>183</v>
      </c>
      <c r="BF148">
        <v>299</v>
      </c>
      <c r="BG148">
        <v>279</v>
      </c>
      <c r="BH148">
        <v>261</v>
      </c>
      <c r="BI148">
        <v>1171</v>
      </c>
      <c r="BJ148">
        <v>1765</v>
      </c>
      <c r="BK148" t="s">
        <v>71</v>
      </c>
      <c r="BM148">
        <v>0</v>
      </c>
      <c r="BP148" t="s">
        <v>848</v>
      </c>
      <c r="BR148">
        <v>6511</v>
      </c>
    </row>
    <row r="149" spans="1:70">
      <c r="A149" t="s">
        <v>849</v>
      </c>
      <c r="B149">
        <v>3771</v>
      </c>
      <c r="C149">
        <v>6797</v>
      </c>
      <c r="D149" s="9">
        <v>42851.033333333333</v>
      </c>
      <c r="E149" t="s">
        <v>845</v>
      </c>
      <c r="I149" t="s">
        <v>95</v>
      </c>
      <c r="J149">
        <v>0.8</v>
      </c>
      <c r="K149">
        <v>1</v>
      </c>
      <c r="L149">
        <v>140</v>
      </c>
      <c r="M149">
        <v>6</v>
      </c>
      <c r="N149">
        <v>4587</v>
      </c>
      <c r="O149" s="2">
        <v>2.4163000000000001</v>
      </c>
      <c r="P149" s="2">
        <v>8.6300000000000002E-2</v>
      </c>
      <c r="Q149" s="2">
        <v>3.5700000000000003E-2</v>
      </c>
      <c r="R149" s="2">
        <v>21.7271</v>
      </c>
      <c r="S149" s="2">
        <v>2.7921999999999998</v>
      </c>
      <c r="T149" s="2">
        <v>1.9388000000000001</v>
      </c>
      <c r="U149" s="2">
        <v>4.6699999999999998E-2</v>
      </c>
      <c r="V149" s="2">
        <v>0.51649999999999996</v>
      </c>
      <c r="W149" s="2">
        <v>0.216</v>
      </c>
      <c r="X149">
        <v>1.66E-2</v>
      </c>
      <c r="Y149">
        <v>0.21390000000000001</v>
      </c>
      <c r="Z149" t="s">
        <v>70</v>
      </c>
      <c r="AA149" t="s">
        <v>70</v>
      </c>
      <c r="AB149" t="s">
        <v>70</v>
      </c>
      <c r="AC149" t="s">
        <v>70</v>
      </c>
      <c r="AD149" t="s">
        <v>70</v>
      </c>
      <c r="AE149" t="s">
        <v>96</v>
      </c>
      <c r="AF149">
        <v>2.3744000000000001</v>
      </c>
      <c r="AG149">
        <v>7.9799999999999996E-2</v>
      </c>
      <c r="AH149">
        <v>3.3599999999999998E-2</v>
      </c>
      <c r="AI149">
        <v>4.4432</v>
      </c>
      <c r="AJ149">
        <v>55.710599999999999</v>
      </c>
      <c r="AK149">
        <v>0.93569999999999998</v>
      </c>
      <c r="AL149">
        <v>3.5900000000000001E-2</v>
      </c>
      <c r="AM149">
        <v>1.0328999999999999</v>
      </c>
      <c r="AN149">
        <v>1.5155000000000001</v>
      </c>
      <c r="AO149">
        <v>0.90559999999999996</v>
      </c>
      <c r="AP149">
        <v>1.3724000000000001</v>
      </c>
      <c r="AQ149">
        <v>1.0522</v>
      </c>
      <c r="AR149">
        <v>-2.98E-2</v>
      </c>
      <c r="AS149">
        <v>-0.89470000000000005</v>
      </c>
      <c r="AT149">
        <v>0.13700000000000001</v>
      </c>
      <c r="AU149">
        <v>-7.8799999999999995E-2</v>
      </c>
      <c r="AV149">
        <v>0.21</v>
      </c>
      <c r="AW149">
        <v>1.3540000000000001</v>
      </c>
      <c r="AX149">
        <v>-1.0499000000000001</v>
      </c>
      <c r="AY149">
        <v>2.5000000000000001E-2</v>
      </c>
      <c r="AZ149">
        <v>-6.5000000000000002E-2</v>
      </c>
      <c r="BA149">
        <v>0.01</v>
      </c>
      <c r="BB149">
        <v>0.01</v>
      </c>
      <c r="BC149">
        <v>0.01</v>
      </c>
      <c r="BD149">
        <v>214</v>
      </c>
      <c r="BE149">
        <v>153</v>
      </c>
      <c r="BF149">
        <v>299</v>
      </c>
      <c r="BG149">
        <v>235</v>
      </c>
      <c r="BH149">
        <v>298</v>
      </c>
      <c r="BI149">
        <v>1165</v>
      </c>
      <c r="BJ149">
        <v>1765</v>
      </c>
      <c r="BK149" t="s">
        <v>71</v>
      </c>
      <c r="BM149">
        <v>0</v>
      </c>
      <c r="BP149" t="s">
        <v>852</v>
      </c>
      <c r="BR149">
        <v>6511</v>
      </c>
    </row>
    <row r="150" spans="1:70">
      <c r="A150" t="s">
        <v>853</v>
      </c>
      <c r="B150">
        <v>3772</v>
      </c>
      <c r="C150">
        <v>6798</v>
      </c>
      <c r="D150" s="9">
        <v>42851.033333333333</v>
      </c>
      <c r="E150" t="s">
        <v>845</v>
      </c>
      <c r="I150" t="s">
        <v>95</v>
      </c>
      <c r="J150">
        <v>0.8</v>
      </c>
      <c r="K150">
        <v>1</v>
      </c>
      <c r="L150">
        <v>140</v>
      </c>
      <c r="M150">
        <v>6</v>
      </c>
      <c r="N150">
        <v>4587</v>
      </c>
      <c r="O150" s="2">
        <v>2.286</v>
      </c>
      <c r="P150" s="2">
        <v>9.3299999999999994E-2</v>
      </c>
      <c r="Q150" s="2">
        <v>4.0800000000000003E-2</v>
      </c>
      <c r="R150" s="2">
        <v>23.1844</v>
      </c>
      <c r="S150" s="2">
        <v>2.6850000000000001</v>
      </c>
      <c r="T150" s="2">
        <v>1.9460999999999999</v>
      </c>
      <c r="U150" s="2">
        <v>4.9799999999999997E-2</v>
      </c>
      <c r="V150" s="2">
        <v>0.505</v>
      </c>
      <c r="W150" s="2">
        <v>0.18559999999999999</v>
      </c>
      <c r="X150">
        <v>1.7600000000000001E-2</v>
      </c>
      <c r="Y150">
        <v>0.16320000000000001</v>
      </c>
      <c r="Z150" t="s">
        <v>70</v>
      </c>
      <c r="AA150" t="s">
        <v>70</v>
      </c>
      <c r="AB150" t="s">
        <v>70</v>
      </c>
      <c r="AC150" t="s">
        <v>70</v>
      </c>
      <c r="AD150" t="s">
        <v>70</v>
      </c>
      <c r="AE150" t="s">
        <v>96</v>
      </c>
      <c r="AF150">
        <v>2.2454999999999998</v>
      </c>
      <c r="AG150">
        <v>8.7300000000000003E-2</v>
      </c>
      <c r="AH150">
        <v>3.8899999999999997E-2</v>
      </c>
      <c r="AI150">
        <v>4.4436999999999998</v>
      </c>
      <c r="AJ150">
        <v>50.883600000000001</v>
      </c>
      <c r="AK150">
        <v>0.98950000000000005</v>
      </c>
      <c r="AL150">
        <v>3.9300000000000002E-2</v>
      </c>
      <c r="AM150">
        <v>0.97140000000000004</v>
      </c>
      <c r="AN150">
        <v>1.3587</v>
      </c>
      <c r="AO150">
        <v>0.88890000000000002</v>
      </c>
      <c r="AP150">
        <v>1.2077</v>
      </c>
      <c r="AQ150">
        <v>0.999</v>
      </c>
      <c r="AR150">
        <v>-0.4511</v>
      </c>
      <c r="AS150">
        <v>-0.75129999999999997</v>
      </c>
      <c r="AT150">
        <v>0.14899999999999999</v>
      </c>
      <c r="AU150">
        <v>6.7699999999999996E-2</v>
      </c>
      <c r="AV150">
        <v>-0.27360000000000001</v>
      </c>
      <c r="AW150">
        <v>-1.1742999999999999</v>
      </c>
      <c r="AX150">
        <v>-0.85899999999999999</v>
      </c>
      <c r="AY150">
        <v>0.48359999999999997</v>
      </c>
      <c r="AZ150">
        <v>-0.16209999999999999</v>
      </c>
      <c r="BA150">
        <v>0.01</v>
      </c>
      <c r="BB150">
        <v>0.01</v>
      </c>
      <c r="BC150">
        <v>0.01</v>
      </c>
      <c r="BD150">
        <v>184</v>
      </c>
      <c r="BE150">
        <v>181</v>
      </c>
      <c r="BF150">
        <v>299</v>
      </c>
      <c r="BG150">
        <v>328</v>
      </c>
      <c r="BH150">
        <v>156</v>
      </c>
      <c r="BI150">
        <v>1171</v>
      </c>
      <c r="BJ150">
        <v>1765</v>
      </c>
      <c r="BK150" t="s">
        <v>71</v>
      </c>
      <c r="BM150">
        <v>0</v>
      </c>
      <c r="BP150" t="s">
        <v>855</v>
      </c>
      <c r="BR150">
        <v>6511</v>
      </c>
    </row>
    <row r="151" spans="1:70">
      <c r="A151" t="s">
        <v>856</v>
      </c>
      <c r="B151">
        <v>3773</v>
      </c>
      <c r="C151">
        <v>6799</v>
      </c>
      <c r="D151" s="9">
        <v>42851.191666666666</v>
      </c>
      <c r="E151" t="s">
        <v>857</v>
      </c>
      <c r="I151" t="s">
        <v>95</v>
      </c>
      <c r="J151">
        <v>0.8</v>
      </c>
      <c r="K151">
        <v>1</v>
      </c>
      <c r="L151">
        <v>140</v>
      </c>
      <c r="M151">
        <v>6</v>
      </c>
      <c r="N151">
        <v>4587</v>
      </c>
      <c r="O151" s="2">
        <v>2.504</v>
      </c>
      <c r="P151" s="2">
        <v>6.5600000000000006E-2</v>
      </c>
      <c r="Q151" s="2">
        <v>2.6200000000000001E-2</v>
      </c>
      <c r="R151" s="2">
        <v>13.179</v>
      </c>
      <c r="S151" s="2">
        <v>2.9986999999999999</v>
      </c>
      <c r="T151" s="2">
        <v>1.6371</v>
      </c>
      <c r="U151" s="2">
        <v>5.62E-2</v>
      </c>
      <c r="V151" s="2">
        <v>0.61729999999999996</v>
      </c>
      <c r="W151" s="2">
        <v>0.25779999999999997</v>
      </c>
      <c r="X151">
        <v>1.9699999999999999E-2</v>
      </c>
      <c r="Y151">
        <v>0.25330000000000003</v>
      </c>
      <c r="Z151" t="s">
        <v>70</v>
      </c>
      <c r="AA151" t="s">
        <v>70</v>
      </c>
      <c r="AB151" t="s">
        <v>70</v>
      </c>
      <c r="AC151" t="s">
        <v>70</v>
      </c>
      <c r="AD151" t="s">
        <v>70</v>
      </c>
      <c r="AE151" t="s">
        <v>96</v>
      </c>
      <c r="AF151">
        <v>2.4611000000000001</v>
      </c>
      <c r="AG151">
        <v>6.0999999999999999E-2</v>
      </c>
      <c r="AH151">
        <v>2.4799999999999999E-2</v>
      </c>
      <c r="AI151">
        <v>2.8469000000000002</v>
      </c>
      <c r="AJ151">
        <v>46.670099999999998</v>
      </c>
      <c r="AK151">
        <v>0.57840000000000003</v>
      </c>
      <c r="AL151">
        <v>4.2900000000000001E-2</v>
      </c>
      <c r="AM151">
        <v>1.6860999999999999</v>
      </c>
      <c r="AN151">
        <v>1.2746</v>
      </c>
      <c r="AO151">
        <v>1.5785</v>
      </c>
      <c r="AP151">
        <v>2.0118999999999998</v>
      </c>
      <c r="AQ151">
        <v>1.6696</v>
      </c>
      <c r="AR151">
        <v>0.50270000000000004</v>
      </c>
      <c r="AS151">
        <v>0.83979999999999999</v>
      </c>
      <c r="AT151">
        <v>-1.2384999999999999</v>
      </c>
      <c r="AU151">
        <v>1.8475999999999999</v>
      </c>
      <c r="AV151">
        <v>-0.76139999999999997</v>
      </c>
      <c r="AW151">
        <v>0.2336</v>
      </c>
      <c r="AX151">
        <v>0.3926</v>
      </c>
      <c r="AY151">
        <v>1.2646999999999999</v>
      </c>
      <c r="AZ151">
        <v>1.0168999999999999</v>
      </c>
      <c r="BA151">
        <v>0.01</v>
      </c>
      <c r="BB151">
        <v>0.01</v>
      </c>
      <c r="BC151">
        <v>0.01</v>
      </c>
      <c r="BD151">
        <v>200</v>
      </c>
      <c r="BE151">
        <v>180</v>
      </c>
      <c r="BF151">
        <v>299</v>
      </c>
      <c r="BG151">
        <v>331</v>
      </c>
      <c r="BH151">
        <v>261</v>
      </c>
      <c r="BI151">
        <v>1135</v>
      </c>
      <c r="BJ151">
        <v>1765</v>
      </c>
      <c r="BK151" t="s">
        <v>71</v>
      </c>
      <c r="BM151">
        <v>0</v>
      </c>
      <c r="BP151" t="s">
        <v>860</v>
      </c>
      <c r="BR151">
        <v>6511</v>
      </c>
    </row>
    <row r="152" spans="1:70">
      <c r="A152" t="s">
        <v>861</v>
      </c>
      <c r="B152">
        <v>3774</v>
      </c>
      <c r="C152">
        <v>6800</v>
      </c>
      <c r="D152" s="9">
        <v>42851.191666666666</v>
      </c>
      <c r="E152" t="s">
        <v>857</v>
      </c>
      <c r="I152" t="s">
        <v>95</v>
      </c>
      <c r="J152">
        <v>0.8</v>
      </c>
      <c r="K152">
        <v>1</v>
      </c>
      <c r="L152">
        <v>140</v>
      </c>
      <c r="M152">
        <v>6</v>
      </c>
      <c r="N152">
        <v>4587</v>
      </c>
      <c r="O152" s="2">
        <v>2.3712</v>
      </c>
      <c r="P152" s="2">
        <v>4.9099999999999998E-2</v>
      </c>
      <c r="Q152" s="2">
        <v>2.07E-2</v>
      </c>
      <c r="R152" s="2">
        <v>12.651899999999999</v>
      </c>
      <c r="S152" s="2">
        <v>3.1435</v>
      </c>
      <c r="T152" s="2">
        <v>2.0981999999999998</v>
      </c>
      <c r="U152" s="2">
        <v>4.2299999999999997E-2</v>
      </c>
      <c r="V152" s="2">
        <v>0.47770000000000001</v>
      </c>
      <c r="W152" s="2">
        <v>0.14829999999999999</v>
      </c>
      <c r="X152">
        <v>1.6199999999999999E-2</v>
      </c>
      <c r="Y152">
        <v>0.14480000000000001</v>
      </c>
      <c r="Z152" t="s">
        <v>70</v>
      </c>
      <c r="AA152" t="s">
        <v>70</v>
      </c>
      <c r="AB152" t="s">
        <v>70</v>
      </c>
      <c r="AC152" t="s">
        <v>70</v>
      </c>
      <c r="AD152" t="s">
        <v>70</v>
      </c>
      <c r="AE152" t="s">
        <v>96</v>
      </c>
      <c r="AF152">
        <v>2.3304999999999998</v>
      </c>
      <c r="AG152">
        <v>4.41E-2</v>
      </c>
      <c r="AH152">
        <v>1.89E-2</v>
      </c>
      <c r="AI152">
        <v>2.7128000000000001</v>
      </c>
      <c r="AJ152">
        <v>61.550899999999999</v>
      </c>
      <c r="AK152">
        <v>0.58199999999999996</v>
      </c>
      <c r="AL152">
        <v>3.2500000000000001E-2</v>
      </c>
      <c r="AM152">
        <v>1.6856</v>
      </c>
      <c r="AN152">
        <v>1.2461</v>
      </c>
      <c r="AO152">
        <v>1.5652999999999999</v>
      </c>
      <c r="AP152">
        <v>1.9504999999999999</v>
      </c>
      <c r="AQ152">
        <v>1.6964999999999999</v>
      </c>
      <c r="AR152">
        <v>1.5626</v>
      </c>
      <c r="AS152">
        <v>-1.34E-2</v>
      </c>
      <c r="AT152">
        <v>9.01E-2</v>
      </c>
      <c r="AU152">
        <v>-0.1082</v>
      </c>
      <c r="AV152">
        <v>0.31969999999999998</v>
      </c>
      <c r="AW152">
        <v>1.9211</v>
      </c>
      <c r="AX152">
        <v>3.0300000000000001E-2</v>
      </c>
      <c r="AY152">
        <v>1.6735</v>
      </c>
      <c r="AZ152">
        <v>-0.27679999999999999</v>
      </c>
      <c r="BA152">
        <v>0.01</v>
      </c>
      <c r="BB152">
        <v>0.01</v>
      </c>
      <c r="BC152">
        <v>0.01</v>
      </c>
      <c r="BD152">
        <v>212</v>
      </c>
      <c r="BE152">
        <v>156</v>
      </c>
      <c r="BF152">
        <v>299</v>
      </c>
      <c r="BG152">
        <v>227</v>
      </c>
      <c r="BH152">
        <v>213</v>
      </c>
      <c r="BI152">
        <v>1150</v>
      </c>
      <c r="BJ152">
        <v>1765</v>
      </c>
      <c r="BK152" t="s">
        <v>71</v>
      </c>
      <c r="BM152">
        <v>0</v>
      </c>
      <c r="BP152" t="s">
        <v>864</v>
      </c>
      <c r="BR152">
        <v>6511</v>
      </c>
    </row>
    <row r="153" spans="1:70">
      <c r="A153" t="s">
        <v>865</v>
      </c>
      <c r="B153">
        <v>3775</v>
      </c>
      <c r="C153">
        <v>6801</v>
      </c>
      <c r="D153" s="9">
        <v>42851.191666666666</v>
      </c>
      <c r="E153" t="s">
        <v>857</v>
      </c>
      <c r="I153" t="s">
        <v>95</v>
      </c>
      <c r="J153">
        <v>0.8</v>
      </c>
      <c r="K153">
        <v>1</v>
      </c>
      <c r="L153">
        <v>140</v>
      </c>
      <c r="M153">
        <v>6</v>
      </c>
      <c r="N153">
        <v>4587</v>
      </c>
      <c r="O153" s="2">
        <v>2.6231</v>
      </c>
      <c r="P153" s="2">
        <v>0.1116</v>
      </c>
      <c r="Q153" s="2">
        <v>4.2500000000000003E-2</v>
      </c>
      <c r="R153" s="2">
        <v>27.353300000000001</v>
      </c>
      <c r="S153" s="2">
        <v>3.2597</v>
      </c>
      <c r="T153" s="2">
        <v>2.2240000000000002</v>
      </c>
      <c r="U153" s="2">
        <v>4.9299999999999997E-2</v>
      </c>
      <c r="V153" s="2">
        <v>0.45429999999999998</v>
      </c>
      <c r="W153" s="2">
        <v>0.15629999999999999</v>
      </c>
      <c r="X153">
        <v>2.07E-2</v>
      </c>
      <c r="Y153">
        <v>0.154</v>
      </c>
      <c r="Z153" t="s">
        <v>70</v>
      </c>
      <c r="AA153" t="s">
        <v>70</v>
      </c>
      <c r="AB153" t="s">
        <v>70</v>
      </c>
      <c r="AC153" t="s">
        <v>70</v>
      </c>
      <c r="AD153" t="s">
        <v>70</v>
      </c>
      <c r="AE153" t="s">
        <v>96</v>
      </c>
      <c r="AF153">
        <v>2.5743999999999998</v>
      </c>
      <c r="AG153">
        <v>0.1026</v>
      </c>
      <c r="AH153">
        <v>3.9800000000000002E-2</v>
      </c>
      <c r="AI153">
        <v>5.7138999999999998</v>
      </c>
      <c r="AJ153">
        <v>55.709099999999999</v>
      </c>
      <c r="AK153">
        <v>1.1096999999999999</v>
      </c>
      <c r="AL153">
        <v>3.5900000000000001E-2</v>
      </c>
      <c r="AM153">
        <v>0.86519999999999997</v>
      </c>
      <c r="AN153">
        <v>1.1726000000000001</v>
      </c>
      <c r="AO153">
        <v>0.83589999999999998</v>
      </c>
      <c r="AP153">
        <v>0.98019999999999996</v>
      </c>
      <c r="AQ153">
        <v>0.90290000000000004</v>
      </c>
      <c r="AR153">
        <v>-9.9000000000000005E-2</v>
      </c>
      <c r="AS153">
        <v>-0.82650000000000001</v>
      </c>
      <c r="AT153">
        <v>7.6600000000000001E-2</v>
      </c>
      <c r="AU153">
        <v>6.0000000000000001E-3</v>
      </c>
      <c r="AV153">
        <v>8.9800000000000005E-2</v>
      </c>
      <c r="AW153">
        <v>0.97609999999999997</v>
      </c>
      <c r="AX153">
        <v>-0.89659999999999995</v>
      </c>
      <c r="AY153">
        <v>0.107</v>
      </c>
      <c r="AZ153">
        <v>-4.4000000000000003E-3</v>
      </c>
      <c r="BA153">
        <v>0.01</v>
      </c>
      <c r="BB153">
        <v>0.01</v>
      </c>
      <c r="BC153">
        <v>0.01</v>
      </c>
      <c r="BD153">
        <v>207</v>
      </c>
      <c r="BE153">
        <v>169</v>
      </c>
      <c r="BF153">
        <v>299</v>
      </c>
      <c r="BG153">
        <v>231</v>
      </c>
      <c r="BH153">
        <v>148</v>
      </c>
      <c r="BI153">
        <v>1149</v>
      </c>
      <c r="BJ153">
        <v>1765</v>
      </c>
      <c r="BK153" t="s">
        <v>71</v>
      </c>
      <c r="BM153">
        <v>0</v>
      </c>
      <c r="BP153" t="s">
        <v>868</v>
      </c>
      <c r="BR153">
        <v>6511</v>
      </c>
    </row>
    <row r="154" spans="1:70">
      <c r="A154" t="s">
        <v>869</v>
      </c>
      <c r="B154">
        <v>3776</v>
      </c>
      <c r="C154">
        <v>6802</v>
      </c>
      <c r="D154" s="9">
        <v>42851.191666666666</v>
      </c>
      <c r="E154" t="s">
        <v>857</v>
      </c>
      <c r="I154" t="s">
        <v>95</v>
      </c>
      <c r="J154">
        <v>0.8</v>
      </c>
      <c r="K154">
        <v>1</v>
      </c>
      <c r="L154">
        <v>140</v>
      </c>
      <c r="M154">
        <v>6</v>
      </c>
      <c r="N154">
        <v>4587</v>
      </c>
      <c r="O154" s="2">
        <v>2.4466000000000001</v>
      </c>
      <c r="P154" s="2">
        <v>5.2900000000000003E-2</v>
      </c>
      <c r="Q154" s="2">
        <v>2.1600000000000001E-2</v>
      </c>
      <c r="R154" s="2">
        <v>11.2401</v>
      </c>
      <c r="S154" s="2">
        <v>3.2917999999999998</v>
      </c>
      <c r="T154" s="2">
        <v>1.9726999999999999</v>
      </c>
      <c r="U154" s="2">
        <v>3.9600000000000003E-2</v>
      </c>
      <c r="V154" s="2">
        <v>0.49349999999999999</v>
      </c>
      <c r="W154" s="2">
        <v>0.1988</v>
      </c>
      <c r="X154">
        <v>1.41E-2</v>
      </c>
      <c r="Y154">
        <v>0.17549999999999999</v>
      </c>
      <c r="Z154" t="s">
        <v>70</v>
      </c>
      <c r="AA154" t="s">
        <v>70</v>
      </c>
      <c r="AB154" t="s">
        <v>70</v>
      </c>
      <c r="AC154" t="s">
        <v>70</v>
      </c>
      <c r="AD154" t="s">
        <v>70</v>
      </c>
      <c r="AE154" t="s">
        <v>96</v>
      </c>
      <c r="AF154">
        <v>2.4047999999999998</v>
      </c>
      <c r="AG154">
        <v>4.6600000000000003E-2</v>
      </c>
      <c r="AH154">
        <v>1.9400000000000001E-2</v>
      </c>
      <c r="AI154">
        <v>3.1187</v>
      </c>
      <c r="AJ154">
        <v>66.956999999999994</v>
      </c>
      <c r="AK154">
        <v>0.64839999999999998</v>
      </c>
      <c r="AL154">
        <v>2.9899999999999999E-2</v>
      </c>
      <c r="AM154">
        <v>1.5124</v>
      </c>
      <c r="AN154">
        <v>1.2733000000000001</v>
      </c>
      <c r="AO154">
        <v>1.3748</v>
      </c>
      <c r="AP154">
        <v>1.7505999999999999</v>
      </c>
      <c r="AQ154">
        <v>1.5625</v>
      </c>
      <c r="AR154">
        <v>0.2424</v>
      </c>
      <c r="AS154">
        <v>-1.3484</v>
      </c>
      <c r="AT154">
        <v>0.1149</v>
      </c>
      <c r="AU154">
        <v>-0.12180000000000001</v>
      </c>
      <c r="AV154">
        <v>0.12659999999999999</v>
      </c>
      <c r="AW154">
        <v>1.7418</v>
      </c>
      <c r="AX154">
        <v>-1.5342</v>
      </c>
      <c r="AY154">
        <v>-0.2833</v>
      </c>
      <c r="AZ154">
        <v>-8.6699999999999999E-2</v>
      </c>
      <c r="BA154">
        <v>0.01</v>
      </c>
      <c r="BB154">
        <v>0.01</v>
      </c>
      <c r="BC154">
        <v>0.01</v>
      </c>
      <c r="BD154">
        <v>199</v>
      </c>
      <c r="BE154">
        <v>177</v>
      </c>
      <c r="BF154">
        <v>299</v>
      </c>
      <c r="BG154">
        <v>212</v>
      </c>
      <c r="BH154">
        <v>201</v>
      </c>
      <c r="BI154">
        <v>1148</v>
      </c>
      <c r="BJ154">
        <v>1765</v>
      </c>
      <c r="BK154" t="s">
        <v>71</v>
      </c>
      <c r="BM154">
        <v>0</v>
      </c>
      <c r="BP154" t="s">
        <v>872</v>
      </c>
      <c r="BR154">
        <v>6511</v>
      </c>
    </row>
    <row r="155" spans="1:70">
      <c r="A155" t="s">
        <v>873</v>
      </c>
      <c r="B155">
        <v>3777</v>
      </c>
      <c r="C155">
        <v>6803</v>
      </c>
      <c r="D155" s="9">
        <v>42851.191666666666</v>
      </c>
      <c r="E155" t="s">
        <v>857</v>
      </c>
      <c r="I155" t="s">
        <v>95</v>
      </c>
      <c r="J155">
        <v>0.8</v>
      </c>
      <c r="K155">
        <v>1</v>
      </c>
      <c r="L155">
        <v>140</v>
      </c>
      <c r="M155">
        <v>6</v>
      </c>
      <c r="N155">
        <v>4587</v>
      </c>
      <c r="O155" s="2">
        <v>2.4499</v>
      </c>
      <c r="P155" s="2">
        <v>7.9500000000000001E-2</v>
      </c>
      <c r="Q155" s="2">
        <v>3.2500000000000001E-2</v>
      </c>
      <c r="R155" s="2">
        <v>17.551400000000001</v>
      </c>
      <c r="S155" s="2">
        <v>3.1425000000000001</v>
      </c>
      <c r="T155" s="2">
        <v>2.3452999999999999</v>
      </c>
      <c r="U155" s="2">
        <v>4.1500000000000002E-2</v>
      </c>
      <c r="V155" s="2">
        <v>0.43459999999999999</v>
      </c>
      <c r="W155" s="2">
        <v>0.1255</v>
      </c>
      <c r="X155">
        <v>1.52E-2</v>
      </c>
      <c r="Y155">
        <v>0.1221</v>
      </c>
      <c r="Z155" t="s">
        <v>70</v>
      </c>
      <c r="AA155" t="s">
        <v>70</v>
      </c>
      <c r="AB155" t="s">
        <v>70</v>
      </c>
      <c r="AC155" t="s">
        <v>70</v>
      </c>
      <c r="AD155" t="s">
        <v>70</v>
      </c>
      <c r="AE155" t="s">
        <v>96</v>
      </c>
      <c r="AF155">
        <v>2.4072</v>
      </c>
      <c r="AG155">
        <v>7.1800000000000003E-2</v>
      </c>
      <c r="AH155">
        <v>2.98E-2</v>
      </c>
      <c r="AI155">
        <v>4.4638</v>
      </c>
      <c r="AJ155">
        <v>62.184600000000003</v>
      </c>
      <c r="AK155">
        <v>0.92720000000000002</v>
      </c>
      <c r="AL155">
        <v>3.2199999999999999E-2</v>
      </c>
      <c r="AM155">
        <v>1.0464</v>
      </c>
      <c r="AN155">
        <v>1.3525</v>
      </c>
      <c r="AO155">
        <v>0.93679999999999997</v>
      </c>
      <c r="AP155">
        <v>1.2669999999999999</v>
      </c>
      <c r="AQ155">
        <v>1.0965</v>
      </c>
      <c r="AR155">
        <v>0.4627</v>
      </c>
      <c r="AS155">
        <v>0.81299999999999994</v>
      </c>
      <c r="AT155">
        <v>-0.05</v>
      </c>
      <c r="AU155">
        <v>0.36049999999999999</v>
      </c>
      <c r="AV155">
        <v>-0.1308</v>
      </c>
      <c r="AW155">
        <v>1.2076</v>
      </c>
      <c r="AX155">
        <v>-0.90090000000000003</v>
      </c>
      <c r="AY155">
        <v>0.53280000000000005</v>
      </c>
      <c r="AZ155">
        <v>0.32669999999999999</v>
      </c>
      <c r="BA155">
        <v>0.01</v>
      </c>
      <c r="BB155">
        <v>0.01</v>
      </c>
      <c r="BC155">
        <v>0.01</v>
      </c>
      <c r="BD155">
        <v>208</v>
      </c>
      <c r="BE155">
        <v>170</v>
      </c>
      <c r="BF155">
        <v>299</v>
      </c>
      <c r="BG155">
        <v>258</v>
      </c>
      <c r="BH155">
        <v>211</v>
      </c>
      <c r="BI155">
        <v>1158</v>
      </c>
      <c r="BJ155">
        <v>1765</v>
      </c>
      <c r="BK155" t="s">
        <v>71</v>
      </c>
      <c r="BM155">
        <v>0</v>
      </c>
      <c r="BP155" t="s">
        <v>876</v>
      </c>
      <c r="BR155">
        <v>6511</v>
      </c>
    </row>
    <row r="156" spans="1:70">
      <c r="A156" t="s">
        <v>877</v>
      </c>
      <c r="B156">
        <v>3778</v>
      </c>
      <c r="C156">
        <v>6804</v>
      </c>
      <c r="D156" s="9">
        <v>42851.350694444445</v>
      </c>
      <c r="E156" t="s">
        <v>878</v>
      </c>
      <c r="I156" t="s">
        <v>95</v>
      </c>
      <c r="J156">
        <v>0.8</v>
      </c>
      <c r="K156">
        <v>1</v>
      </c>
      <c r="L156">
        <v>140</v>
      </c>
      <c r="M156">
        <v>6</v>
      </c>
      <c r="N156">
        <v>4587</v>
      </c>
      <c r="O156" s="2">
        <v>2.42</v>
      </c>
      <c r="P156" s="2">
        <v>8.0799999999999997E-2</v>
      </c>
      <c r="Q156" s="2">
        <v>3.3399999999999999E-2</v>
      </c>
      <c r="R156" s="2">
        <v>11.6736</v>
      </c>
      <c r="S156" s="2">
        <v>2.7604000000000002</v>
      </c>
      <c r="T156" s="2">
        <v>1.8119000000000001</v>
      </c>
      <c r="U156" s="2">
        <v>6.4000000000000001E-2</v>
      </c>
      <c r="V156" s="2">
        <v>0.55330000000000001</v>
      </c>
      <c r="W156" s="2">
        <v>0.14130000000000001</v>
      </c>
      <c r="X156">
        <v>2.5399999999999999E-2</v>
      </c>
      <c r="Y156">
        <v>0.13320000000000001</v>
      </c>
      <c r="Z156" t="s">
        <v>70</v>
      </c>
      <c r="AA156" t="s">
        <v>70</v>
      </c>
      <c r="AB156" t="s">
        <v>70</v>
      </c>
      <c r="AC156" t="s">
        <v>70</v>
      </c>
      <c r="AD156" t="s">
        <v>70</v>
      </c>
      <c r="AE156" t="s">
        <v>96</v>
      </c>
      <c r="AF156">
        <v>2.3773</v>
      </c>
      <c r="AG156">
        <v>7.5899999999999995E-2</v>
      </c>
      <c r="AH156">
        <v>3.1899999999999998E-2</v>
      </c>
      <c r="AI156">
        <v>3.1387</v>
      </c>
      <c r="AJ156">
        <v>41.365099999999998</v>
      </c>
      <c r="AK156">
        <v>0.66010000000000002</v>
      </c>
      <c r="AL156">
        <v>4.8300000000000003E-2</v>
      </c>
      <c r="AM156">
        <v>1.4664999999999999</v>
      </c>
      <c r="AN156">
        <v>1.2083999999999999</v>
      </c>
      <c r="AO156">
        <v>1.3552999999999999</v>
      </c>
      <c r="AP156">
        <v>1.6377999999999999</v>
      </c>
      <c r="AQ156">
        <v>1.5948</v>
      </c>
      <c r="AR156">
        <v>0.2331</v>
      </c>
      <c r="AS156">
        <v>-1.3351</v>
      </c>
      <c r="AT156">
        <v>9.7000000000000003E-3</v>
      </c>
      <c r="AU156">
        <v>-0.2298</v>
      </c>
      <c r="AV156">
        <v>-5.2299999999999999E-2</v>
      </c>
      <c r="AW156">
        <v>-1.6208</v>
      </c>
      <c r="AX156">
        <v>-1.5550999999999999</v>
      </c>
      <c r="AY156">
        <v>-0.26979999999999998</v>
      </c>
      <c r="AZ156">
        <v>0.2286</v>
      </c>
      <c r="BA156">
        <v>0.01</v>
      </c>
      <c r="BB156">
        <v>0.01</v>
      </c>
      <c r="BC156">
        <v>0.01</v>
      </c>
      <c r="BD156">
        <v>208</v>
      </c>
      <c r="BE156">
        <v>158</v>
      </c>
      <c r="BF156">
        <v>299</v>
      </c>
      <c r="BG156">
        <v>181</v>
      </c>
      <c r="BH156">
        <v>232</v>
      </c>
      <c r="BI156">
        <v>1172</v>
      </c>
      <c r="BJ156">
        <v>1765</v>
      </c>
      <c r="BK156" t="s">
        <v>71</v>
      </c>
      <c r="BM156">
        <v>0</v>
      </c>
      <c r="BP156" t="s">
        <v>881</v>
      </c>
      <c r="BR156">
        <v>6511</v>
      </c>
    </row>
    <row r="157" spans="1:70">
      <c r="A157" t="s">
        <v>882</v>
      </c>
      <c r="B157">
        <v>3779</v>
      </c>
      <c r="C157">
        <v>6805</v>
      </c>
      <c r="D157" s="9">
        <v>42851.350694444445</v>
      </c>
      <c r="E157" t="s">
        <v>878</v>
      </c>
      <c r="I157" t="s">
        <v>95</v>
      </c>
      <c r="J157">
        <v>0.8</v>
      </c>
      <c r="K157">
        <v>1</v>
      </c>
      <c r="L157">
        <v>140</v>
      </c>
      <c r="M157">
        <v>6</v>
      </c>
      <c r="N157">
        <v>4587</v>
      </c>
      <c r="O157" s="2">
        <v>2.5287999999999999</v>
      </c>
      <c r="P157" s="2">
        <v>9.9900000000000003E-2</v>
      </c>
      <c r="Q157" s="2">
        <v>3.95E-2</v>
      </c>
      <c r="R157" s="2">
        <v>11.7643</v>
      </c>
      <c r="S157" s="2">
        <v>3.1269</v>
      </c>
      <c r="T157" s="2">
        <v>2.1941000000000002</v>
      </c>
      <c r="U157" s="2">
        <v>5.3199999999999997E-2</v>
      </c>
      <c r="V157" s="2">
        <v>0.4592</v>
      </c>
      <c r="W157" s="2">
        <v>0.14580000000000001</v>
      </c>
      <c r="X157">
        <v>2.1499999999999998E-2</v>
      </c>
      <c r="Y157">
        <v>0.1454</v>
      </c>
      <c r="Z157" t="s">
        <v>70</v>
      </c>
      <c r="AA157" t="s">
        <v>70</v>
      </c>
      <c r="AB157" t="s">
        <v>70</v>
      </c>
      <c r="AC157" t="s">
        <v>70</v>
      </c>
      <c r="AD157" t="s">
        <v>70</v>
      </c>
      <c r="AE157" t="s">
        <v>96</v>
      </c>
      <c r="AF157">
        <v>2.4832999999999998</v>
      </c>
      <c r="AG157">
        <v>9.2799999999999994E-2</v>
      </c>
      <c r="AH157">
        <v>3.7400000000000003E-2</v>
      </c>
      <c r="AI157">
        <v>4.6565000000000003</v>
      </c>
      <c r="AJ157">
        <v>50.154600000000002</v>
      </c>
      <c r="AK157">
        <v>0.9375</v>
      </c>
      <c r="AL157">
        <v>3.9899999999999998E-2</v>
      </c>
      <c r="AM157">
        <v>1.0266999999999999</v>
      </c>
      <c r="AN157">
        <v>1.4307000000000001</v>
      </c>
      <c r="AO157">
        <v>0.9042</v>
      </c>
      <c r="AP157">
        <v>1.2937000000000001</v>
      </c>
      <c r="AQ157">
        <v>1.0934999999999999</v>
      </c>
      <c r="AR157">
        <v>-0.63049999999999995</v>
      </c>
      <c r="AS157">
        <v>-0.64139999999999997</v>
      </c>
      <c r="AT157">
        <v>9.3200000000000005E-2</v>
      </c>
      <c r="AU157">
        <v>5.3E-3</v>
      </c>
      <c r="AV157">
        <v>0.18099999999999999</v>
      </c>
      <c r="AW157">
        <v>1.2808999999999999</v>
      </c>
      <c r="AX157">
        <v>-0.78380000000000005</v>
      </c>
      <c r="AY157">
        <v>0.75549999999999995</v>
      </c>
      <c r="AZ157">
        <v>-0.10349999999999999</v>
      </c>
      <c r="BA157">
        <v>0.01</v>
      </c>
      <c r="BB157">
        <v>0.01</v>
      </c>
      <c r="BC157">
        <v>0.01</v>
      </c>
      <c r="BD157">
        <v>220</v>
      </c>
      <c r="BE157">
        <v>160</v>
      </c>
      <c r="BF157">
        <v>299</v>
      </c>
      <c r="BG157">
        <v>111</v>
      </c>
      <c r="BH157">
        <v>368</v>
      </c>
      <c r="BI157">
        <v>1130</v>
      </c>
      <c r="BJ157">
        <v>1765</v>
      </c>
      <c r="BK157" t="s">
        <v>71</v>
      </c>
      <c r="BM157">
        <v>0</v>
      </c>
      <c r="BP157" t="s">
        <v>885</v>
      </c>
      <c r="BR157">
        <v>6511</v>
      </c>
    </row>
    <row r="158" spans="1:70">
      <c r="A158" t="s">
        <v>886</v>
      </c>
      <c r="B158">
        <v>3780</v>
      </c>
      <c r="C158">
        <v>6806</v>
      </c>
      <c r="D158" s="9">
        <v>42851.350694444445</v>
      </c>
      <c r="E158" t="s">
        <v>878</v>
      </c>
      <c r="I158" t="s">
        <v>95</v>
      </c>
      <c r="J158">
        <v>0.8</v>
      </c>
      <c r="K158">
        <v>1</v>
      </c>
      <c r="L158">
        <v>140</v>
      </c>
      <c r="M158">
        <v>6</v>
      </c>
      <c r="N158">
        <v>4587</v>
      </c>
      <c r="O158" s="2">
        <v>2.4523000000000001</v>
      </c>
      <c r="P158" s="2">
        <v>7.6300000000000007E-2</v>
      </c>
      <c r="Q158" s="2">
        <v>3.1099999999999999E-2</v>
      </c>
      <c r="R158" s="2">
        <v>18.554300000000001</v>
      </c>
      <c r="S158" s="2">
        <v>3.0154000000000001</v>
      </c>
      <c r="T158" s="2">
        <v>2.0097</v>
      </c>
      <c r="U158" s="2">
        <v>5.1200000000000002E-2</v>
      </c>
      <c r="V158" s="2">
        <v>0.49709999999999999</v>
      </c>
      <c r="W158" s="2">
        <v>0.13819999999999999</v>
      </c>
      <c r="X158">
        <v>1.9800000000000002E-2</v>
      </c>
      <c r="Y158">
        <v>0.1341</v>
      </c>
      <c r="Z158" t="s">
        <v>70</v>
      </c>
      <c r="AA158" t="s">
        <v>70</v>
      </c>
      <c r="AB158" t="s">
        <v>70</v>
      </c>
      <c r="AC158" t="s">
        <v>70</v>
      </c>
      <c r="AD158" t="s">
        <v>70</v>
      </c>
      <c r="AE158" t="s">
        <v>96</v>
      </c>
      <c r="AF158">
        <v>2.4091999999999998</v>
      </c>
      <c r="AG158">
        <v>7.0599999999999996E-2</v>
      </c>
      <c r="AH158">
        <v>2.93E-2</v>
      </c>
      <c r="AI158">
        <v>3.7324999999999999</v>
      </c>
      <c r="AJ158">
        <v>52.873399999999997</v>
      </c>
      <c r="AK158">
        <v>0.77459999999999996</v>
      </c>
      <c r="AL158">
        <v>3.78E-2</v>
      </c>
      <c r="AM158">
        <v>1.2531000000000001</v>
      </c>
      <c r="AN158">
        <v>1.1556999999999999</v>
      </c>
      <c r="AO158">
        <v>1.1857</v>
      </c>
      <c r="AP158">
        <v>1.3703000000000001</v>
      </c>
      <c r="AQ158">
        <v>1.3389</v>
      </c>
      <c r="AR158">
        <v>1.1432</v>
      </c>
      <c r="AS158">
        <v>0.24560000000000001</v>
      </c>
      <c r="AT158">
        <v>-0.1966</v>
      </c>
      <c r="AU158">
        <v>0.34089999999999998</v>
      </c>
      <c r="AV158">
        <v>-0.66920000000000002</v>
      </c>
      <c r="AW158">
        <v>1.1460999999999999</v>
      </c>
      <c r="AX158">
        <v>-0.1235</v>
      </c>
      <c r="AY158">
        <v>1.1349</v>
      </c>
      <c r="AZ158">
        <v>0.6996</v>
      </c>
      <c r="BA158">
        <v>0.01</v>
      </c>
      <c r="BB158">
        <v>0.01</v>
      </c>
      <c r="BC158">
        <v>0.01</v>
      </c>
      <c r="BD158">
        <v>180</v>
      </c>
      <c r="BE158">
        <v>217</v>
      </c>
      <c r="BF158">
        <v>299</v>
      </c>
      <c r="BG158">
        <v>350</v>
      </c>
      <c r="BH158">
        <v>199</v>
      </c>
      <c r="BI158">
        <v>1171</v>
      </c>
      <c r="BJ158">
        <v>1765</v>
      </c>
      <c r="BK158" t="s">
        <v>71</v>
      </c>
      <c r="BM158">
        <v>0</v>
      </c>
      <c r="BP158" t="s">
        <v>889</v>
      </c>
      <c r="BR158">
        <v>6511</v>
      </c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1"/>
  <sheetViews>
    <sheetView workbookViewId="0">
      <selection activeCell="A18" sqref="A18:XFD25"/>
    </sheetView>
  </sheetViews>
  <sheetFormatPr defaultRowHeight="14.25"/>
  <cols>
    <col min="1" max="1" width="30.12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2.1951999999999998</v>
      </c>
      <c r="P2">
        <v>1.7999999999999999E-2</v>
      </c>
      <c r="Q2">
        <v>8.2000000000000007E-3</v>
      </c>
      <c r="R2">
        <v>2.2776999999999998</v>
      </c>
      <c r="S2">
        <v>4.1223000000000001</v>
      </c>
      <c r="T2">
        <v>2.0783999999999998</v>
      </c>
      <c r="U2">
        <v>4.1300000000000003E-2</v>
      </c>
      <c r="V2">
        <v>0.48680000000000001</v>
      </c>
      <c r="W2">
        <v>0.12959999999999999</v>
      </c>
      <c r="X2">
        <v>1.4999999999999999E-2</v>
      </c>
      <c r="Y2">
        <v>0.1336</v>
      </c>
      <c r="Z2" t="s">
        <v>70</v>
      </c>
      <c r="AA2" t="s">
        <v>70</v>
      </c>
      <c r="AB2" t="s">
        <v>70</v>
      </c>
      <c r="AC2" t="s">
        <v>70</v>
      </c>
      <c r="AD2" t="s">
        <v>70</v>
      </c>
      <c r="AE2" t="s">
        <v>96</v>
      </c>
      <c r="AF2">
        <v>2.1579000000000002</v>
      </c>
      <c r="AG2">
        <v>1.52E-2</v>
      </c>
      <c r="AH2">
        <v>7.1000000000000004E-3</v>
      </c>
      <c r="AI2">
        <v>0.92930000000000001</v>
      </c>
      <c r="AJ2">
        <v>61.026800000000001</v>
      </c>
      <c r="AK2">
        <v>0.21529999999999999</v>
      </c>
      <c r="AL2">
        <v>3.2800000000000003E-2</v>
      </c>
      <c r="AM2">
        <v>4.6116000000000001</v>
      </c>
      <c r="AN2">
        <v>1.5479000000000001</v>
      </c>
      <c r="AO2">
        <v>3.9660000000000002</v>
      </c>
      <c r="AP2">
        <v>6.1388999999999996</v>
      </c>
      <c r="AQ2">
        <v>4.4551999999999996</v>
      </c>
      <c r="AR2">
        <v>-3.4502999999999999</v>
      </c>
      <c r="AS2">
        <v>-1.8046</v>
      </c>
      <c r="AT2">
        <v>0.75380000000000003</v>
      </c>
      <c r="AU2">
        <v>0.77890000000000004</v>
      </c>
      <c r="AV2">
        <v>1.0183</v>
      </c>
      <c r="AW2">
        <v>6.0035999999999996</v>
      </c>
      <c r="AX2">
        <v>-2.1229</v>
      </c>
      <c r="AY2">
        <v>3.8978999999999999</v>
      </c>
      <c r="AZ2">
        <v>-0.38569999999999999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2.5802999999999998</v>
      </c>
      <c r="P3">
        <v>2.8000000000000001E-2</v>
      </c>
      <c r="Q3">
        <v>1.0800000000000001E-2</v>
      </c>
      <c r="R3">
        <v>4.4568000000000003</v>
      </c>
      <c r="S3">
        <v>3.2113</v>
      </c>
      <c r="T3">
        <v>1.5629999999999999</v>
      </c>
      <c r="U3">
        <v>3.8699999999999998E-2</v>
      </c>
      <c r="V3">
        <v>0.63980000000000004</v>
      </c>
      <c r="W3">
        <v>0.21609999999999999</v>
      </c>
      <c r="X3">
        <v>1.6199999999999999E-2</v>
      </c>
      <c r="Y3">
        <v>0.2152</v>
      </c>
      <c r="Z3" t="s">
        <v>70</v>
      </c>
      <c r="AA3" t="s">
        <v>70</v>
      </c>
      <c r="AB3" t="s">
        <v>70</v>
      </c>
      <c r="AC3" t="s">
        <v>70</v>
      </c>
      <c r="AD3" t="s">
        <v>70</v>
      </c>
      <c r="AE3" t="s">
        <v>96</v>
      </c>
      <c r="AF3">
        <v>2.5381</v>
      </c>
      <c r="AG3">
        <v>2.4400000000000002E-2</v>
      </c>
      <c r="AH3">
        <v>9.5999999999999992E-3</v>
      </c>
      <c r="AI3">
        <v>1.7331000000000001</v>
      </c>
      <c r="AJ3">
        <v>70.9512</v>
      </c>
      <c r="AK3">
        <v>0.34139999999999998</v>
      </c>
      <c r="AL3">
        <v>2.8199999999999999E-2</v>
      </c>
      <c r="AM3">
        <v>2.9007999999999998</v>
      </c>
      <c r="AN3">
        <v>1.3401000000000001</v>
      </c>
      <c r="AO3">
        <v>2.5379</v>
      </c>
      <c r="AP3">
        <v>3.4009</v>
      </c>
      <c r="AQ3">
        <v>3.02</v>
      </c>
      <c r="AR3">
        <v>2.4142000000000001</v>
      </c>
      <c r="AS3">
        <v>-0.77939999999999998</v>
      </c>
      <c r="AT3">
        <v>-7.1400000000000005E-2</v>
      </c>
      <c r="AU3">
        <v>-0.51880000000000004</v>
      </c>
      <c r="AV3">
        <v>-1.8633999999999999</v>
      </c>
      <c r="AW3">
        <v>2.7972999999999999</v>
      </c>
      <c r="AX3">
        <v>0.80940000000000001</v>
      </c>
      <c r="AY3">
        <v>2.35</v>
      </c>
      <c r="AZ3">
        <v>1.7155</v>
      </c>
      <c r="BA3">
        <v>0.01</v>
      </c>
      <c r="BB3">
        <v>0.01</v>
      </c>
      <c r="BC3">
        <v>0.01</v>
      </c>
      <c r="BD3">
        <v>195</v>
      </c>
      <c r="BE3">
        <v>179</v>
      </c>
      <c r="BF3">
        <v>319</v>
      </c>
      <c r="BG3">
        <v>202</v>
      </c>
      <c r="BH3">
        <v>290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1.03</v>
      </c>
      <c r="P4">
        <v>8.0000000000000004E-4</v>
      </c>
      <c r="Q4">
        <v>6.9999999999999999E-4</v>
      </c>
      <c r="R4">
        <v>-0.4854</v>
      </c>
      <c r="S4">
        <v>5.2493999999999996</v>
      </c>
      <c r="T4" t="s">
        <v>342</v>
      </c>
      <c r="U4">
        <v>1.89E-2</v>
      </c>
      <c r="V4" t="s">
        <v>343</v>
      </c>
      <c r="W4" t="s">
        <v>344</v>
      </c>
      <c r="X4">
        <v>7.1000000000000004E-3</v>
      </c>
      <c r="Y4" t="s">
        <v>344</v>
      </c>
      <c r="Z4" t="s">
        <v>70</v>
      </c>
      <c r="AA4" t="s">
        <v>70</v>
      </c>
      <c r="AB4" t="s">
        <v>70</v>
      </c>
      <c r="AC4" t="s">
        <v>70</v>
      </c>
      <c r="AD4" t="s">
        <v>70</v>
      </c>
      <c r="AE4" t="s">
        <v>96</v>
      </c>
      <c r="AF4">
        <v>0.99970000000000003</v>
      </c>
      <c r="AG4">
        <v>5.0000000000000001E-4</v>
      </c>
      <c r="AH4">
        <v>5.0000000000000001E-4</v>
      </c>
      <c r="AI4">
        <v>5.6000000000000001E-2</v>
      </c>
      <c r="AJ4">
        <v>116.72629999999999</v>
      </c>
      <c r="AK4">
        <v>2.8000000000000001E-2</v>
      </c>
      <c r="AL4">
        <v>1.7100000000000001E-2</v>
      </c>
      <c r="AM4">
        <v>35.7074</v>
      </c>
      <c r="AN4">
        <v>1.4644999999999999</v>
      </c>
      <c r="AO4">
        <v>31.744900000000001</v>
      </c>
      <c r="AP4">
        <v>46.491700000000002</v>
      </c>
      <c r="AQ4">
        <v>33.0383</v>
      </c>
      <c r="AR4">
        <v>10.5802</v>
      </c>
      <c r="AS4">
        <v>29.190899999999999</v>
      </c>
      <c r="AT4">
        <v>-6.6098999999999997</v>
      </c>
      <c r="AU4">
        <v>43.687600000000003</v>
      </c>
      <c r="AV4">
        <v>-14.2256</v>
      </c>
      <c r="AW4">
        <v>7.1063000000000001</v>
      </c>
      <c r="AX4">
        <v>2.5387</v>
      </c>
      <c r="AY4">
        <v>-8.1473999999999993</v>
      </c>
      <c r="AZ4">
        <v>-31.917100000000001</v>
      </c>
      <c r="BA4">
        <v>0.01</v>
      </c>
      <c r="BB4">
        <v>0.01</v>
      </c>
      <c r="BC4">
        <v>0.01</v>
      </c>
      <c r="BD4">
        <v>136</v>
      </c>
      <c r="BE4">
        <v>115</v>
      </c>
      <c r="BF4">
        <v>285</v>
      </c>
      <c r="BG4">
        <v>238</v>
      </c>
      <c r="BH4">
        <v>284</v>
      </c>
      <c r="BI4">
        <v>1105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2.3077000000000001</v>
      </c>
      <c r="P5">
        <v>3.4799999999999998E-2</v>
      </c>
      <c r="Q5">
        <v>1.5100000000000001E-2</v>
      </c>
      <c r="R5">
        <v>9.0998000000000001</v>
      </c>
      <c r="S5">
        <v>2.8769</v>
      </c>
      <c r="T5">
        <v>1.4471000000000001</v>
      </c>
      <c r="U5">
        <v>4.1000000000000002E-2</v>
      </c>
      <c r="V5">
        <v>0.7036</v>
      </c>
      <c r="W5">
        <v>0.23150000000000001</v>
      </c>
      <c r="X5">
        <v>1.38E-2</v>
      </c>
      <c r="Y5">
        <v>0.2311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96</v>
      </c>
      <c r="AF5">
        <v>2.2688000000000001</v>
      </c>
      <c r="AG5">
        <v>3.1399999999999997E-2</v>
      </c>
      <c r="AH5">
        <v>1.38E-2</v>
      </c>
      <c r="AI5">
        <v>1.9513</v>
      </c>
      <c r="AJ5">
        <v>62.231900000000003</v>
      </c>
      <c r="AK5">
        <v>0.43</v>
      </c>
      <c r="AL5">
        <v>3.2099999999999997E-2</v>
      </c>
      <c r="AM5">
        <v>2.2932999999999999</v>
      </c>
      <c r="AN5">
        <v>1.4708000000000001</v>
      </c>
      <c r="AO5">
        <v>1.9778</v>
      </c>
      <c r="AP5">
        <v>2.9087999999999998</v>
      </c>
      <c r="AQ5">
        <v>2.3203999999999998</v>
      </c>
      <c r="AR5">
        <v>1.9636</v>
      </c>
      <c r="AS5">
        <v>0.13819999999999999</v>
      </c>
      <c r="AT5">
        <v>-0.19189999999999999</v>
      </c>
      <c r="AU5">
        <v>0.27510000000000001</v>
      </c>
      <c r="AV5">
        <v>0.10929999999999999</v>
      </c>
      <c r="AW5">
        <v>2.8936999999999999</v>
      </c>
      <c r="AX5">
        <v>-0.16980000000000001</v>
      </c>
      <c r="AY5">
        <v>2.3130999999999999</v>
      </c>
      <c r="AZ5">
        <v>-7.1300000000000002E-2</v>
      </c>
      <c r="BA5">
        <v>0.01</v>
      </c>
      <c r="BB5">
        <v>0.01</v>
      </c>
      <c r="BC5">
        <v>0.01</v>
      </c>
      <c r="BD5">
        <v>154</v>
      </c>
      <c r="BE5">
        <v>211</v>
      </c>
      <c r="BF5">
        <v>319</v>
      </c>
      <c r="BG5">
        <v>178</v>
      </c>
      <c r="BH5">
        <v>167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4959</v>
      </c>
      <c r="D6" s="9">
        <v>42470.640972222223</v>
      </c>
      <c r="E6" t="s">
        <v>172</v>
      </c>
      <c r="I6" t="s">
        <v>95</v>
      </c>
      <c r="J6" t="s">
        <v>70</v>
      </c>
      <c r="K6" t="s">
        <v>70</v>
      </c>
      <c r="L6" t="s">
        <v>70</v>
      </c>
      <c r="M6" t="s">
        <v>70</v>
      </c>
      <c r="N6" t="s">
        <v>70</v>
      </c>
      <c r="O6" t="s">
        <v>70</v>
      </c>
      <c r="P6" t="s">
        <v>70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>
        <v>0</v>
      </c>
      <c r="BE6">
        <v>0</v>
      </c>
      <c r="BF6">
        <v>0</v>
      </c>
      <c r="BG6">
        <v>1</v>
      </c>
      <c r="BH6">
        <v>1</v>
      </c>
      <c r="BI6">
        <v>1</v>
      </c>
      <c r="BJ6">
        <v>321</v>
      </c>
      <c r="BK6" t="s">
        <v>71</v>
      </c>
      <c r="BM6">
        <v>0</v>
      </c>
      <c r="BP6" t="s">
        <v>345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2.2627000000000002</v>
      </c>
      <c r="P7">
        <v>3.85E-2</v>
      </c>
      <c r="Q7">
        <v>1.7000000000000001E-2</v>
      </c>
      <c r="R7">
        <v>3.9775</v>
      </c>
      <c r="S7">
        <v>3.5192999999999999</v>
      </c>
      <c r="T7">
        <v>2.0543999999999998</v>
      </c>
      <c r="U7">
        <v>4.6899999999999997E-2</v>
      </c>
      <c r="V7">
        <v>0.48930000000000001</v>
      </c>
      <c r="W7">
        <v>0.123</v>
      </c>
      <c r="X7">
        <v>1.89E-2</v>
      </c>
      <c r="Y7">
        <v>0.1217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96</v>
      </c>
      <c r="AF7">
        <v>2.2235999999999998</v>
      </c>
      <c r="AG7">
        <v>3.49E-2</v>
      </c>
      <c r="AH7">
        <v>1.5699999999999999E-2</v>
      </c>
      <c r="AI7">
        <v>2.0327999999999999</v>
      </c>
      <c r="AJ7">
        <v>58.307699999999997</v>
      </c>
      <c r="AK7">
        <v>0.45710000000000001</v>
      </c>
      <c r="AL7">
        <v>3.4299999999999997E-2</v>
      </c>
      <c r="AM7">
        <v>2.1534</v>
      </c>
      <c r="AN7">
        <v>1.353</v>
      </c>
      <c r="AO7">
        <v>1.8985000000000001</v>
      </c>
      <c r="AP7">
        <v>2.5687000000000002</v>
      </c>
      <c r="AQ7">
        <v>2.2332999999999998</v>
      </c>
      <c r="AR7">
        <v>1.2234</v>
      </c>
      <c r="AS7">
        <v>1.4408000000000001</v>
      </c>
      <c r="AT7">
        <v>-0.1784</v>
      </c>
      <c r="AU7">
        <v>0.71079999999999999</v>
      </c>
      <c r="AV7">
        <v>-0.30030000000000001</v>
      </c>
      <c r="AW7">
        <v>2.4500999999999999</v>
      </c>
      <c r="AX7">
        <v>-1.5920000000000001</v>
      </c>
      <c r="AY7">
        <v>1.4307000000000001</v>
      </c>
      <c r="AZ7">
        <v>0.63729999999999998</v>
      </c>
      <c r="BA7">
        <v>0.01</v>
      </c>
      <c r="BB7">
        <v>0.01</v>
      </c>
      <c r="BC7">
        <v>0.01</v>
      </c>
      <c r="BD7">
        <v>217</v>
      </c>
      <c r="BE7">
        <v>139</v>
      </c>
      <c r="BF7">
        <v>319</v>
      </c>
      <c r="BG7">
        <v>202</v>
      </c>
      <c r="BH7">
        <v>133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2.2292999999999998</v>
      </c>
      <c r="P8">
        <v>2.12E-2</v>
      </c>
      <c r="Q8">
        <v>9.4999999999999998E-3</v>
      </c>
      <c r="R8">
        <v>6.0557999999999996</v>
      </c>
      <c r="S8">
        <v>3.5714000000000001</v>
      </c>
      <c r="T8">
        <v>1.9291</v>
      </c>
      <c r="U8">
        <v>3.8399999999999997E-2</v>
      </c>
      <c r="V8">
        <v>0.5202</v>
      </c>
      <c r="W8">
        <v>0.13900000000000001</v>
      </c>
      <c r="X8">
        <v>1.47E-2</v>
      </c>
      <c r="Y8">
        <v>0.13800000000000001</v>
      </c>
      <c r="Z8" t="s">
        <v>70</v>
      </c>
      <c r="AA8" t="s">
        <v>70</v>
      </c>
      <c r="AB8" t="s">
        <v>70</v>
      </c>
      <c r="AC8" t="s">
        <v>70</v>
      </c>
      <c r="AD8" t="s">
        <v>70</v>
      </c>
      <c r="AE8" t="s">
        <v>96</v>
      </c>
      <c r="AF8">
        <v>2.1917</v>
      </c>
      <c r="AG8">
        <v>1.8599999999999998E-2</v>
      </c>
      <c r="AH8">
        <v>8.5000000000000006E-3</v>
      </c>
      <c r="AI8">
        <v>1.3521000000000001</v>
      </c>
      <c r="AJ8">
        <v>72.6721</v>
      </c>
      <c r="AK8">
        <v>0.3085</v>
      </c>
      <c r="AL8">
        <v>2.75E-2</v>
      </c>
      <c r="AM8">
        <v>3.2143999999999999</v>
      </c>
      <c r="AN8">
        <v>1.2725</v>
      </c>
      <c r="AO8">
        <v>3.0043000000000002</v>
      </c>
      <c r="AP8">
        <v>3.8229000000000002</v>
      </c>
      <c r="AQ8">
        <v>3.0499000000000001</v>
      </c>
      <c r="AR8">
        <v>2.2749999999999999</v>
      </c>
      <c r="AS8">
        <v>-1.8705000000000001</v>
      </c>
      <c r="AT8">
        <v>0.59279999999999999</v>
      </c>
      <c r="AU8">
        <v>-2.1113</v>
      </c>
      <c r="AV8">
        <v>-1.7169000000000001</v>
      </c>
      <c r="AW8">
        <v>2.6848999999999998</v>
      </c>
      <c r="AX8">
        <v>-1.0629</v>
      </c>
      <c r="AY8">
        <v>-1.9548000000000001</v>
      </c>
      <c r="AZ8">
        <v>-2.0859000000000001</v>
      </c>
      <c r="BA8">
        <v>0.01</v>
      </c>
      <c r="BB8">
        <v>0.01</v>
      </c>
      <c r="BC8">
        <v>0.01</v>
      </c>
      <c r="BD8">
        <v>189</v>
      </c>
      <c r="BE8">
        <v>163</v>
      </c>
      <c r="BF8">
        <v>319</v>
      </c>
      <c r="BG8">
        <v>132</v>
      </c>
      <c r="BH8">
        <v>227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2.5028000000000001</v>
      </c>
      <c r="P9">
        <v>2.6499999999999999E-2</v>
      </c>
      <c r="Q9">
        <v>1.06E-2</v>
      </c>
      <c r="R9">
        <v>6.1929999999999996</v>
      </c>
      <c r="S9">
        <v>3.0093000000000001</v>
      </c>
      <c r="T9">
        <v>1.742</v>
      </c>
      <c r="U9">
        <v>3.3500000000000002E-2</v>
      </c>
      <c r="V9">
        <v>0.57410000000000005</v>
      </c>
      <c r="W9">
        <v>0.15570000000000001</v>
      </c>
      <c r="X9">
        <v>1.2999999999999999E-2</v>
      </c>
      <c r="Y9">
        <v>0.15260000000000001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96</v>
      </c>
      <c r="AF9">
        <v>2.4615</v>
      </c>
      <c r="AG9">
        <v>2.29E-2</v>
      </c>
      <c r="AH9">
        <v>9.2999999999999992E-3</v>
      </c>
      <c r="AI9">
        <v>1.7921</v>
      </c>
      <c r="AJ9">
        <v>78.253200000000007</v>
      </c>
      <c r="AK9">
        <v>0.36399999999999999</v>
      </c>
      <c r="AL9">
        <v>2.5600000000000001E-2</v>
      </c>
      <c r="AM9">
        <v>2.7214999999999998</v>
      </c>
      <c r="AN9">
        <v>1.7303999999999999</v>
      </c>
      <c r="AO9">
        <v>2.2265000000000001</v>
      </c>
      <c r="AP9">
        <v>3.8527999999999998</v>
      </c>
      <c r="AQ9">
        <v>2.7181999999999999</v>
      </c>
      <c r="AR9">
        <v>-0.96930000000000005</v>
      </c>
      <c r="AS9">
        <v>-1.9990000000000001</v>
      </c>
      <c r="AT9">
        <v>0.14799999999999999</v>
      </c>
      <c r="AU9">
        <v>0.1598</v>
      </c>
      <c r="AV9">
        <v>0.20699999999999999</v>
      </c>
      <c r="AW9">
        <v>3.8439000000000001</v>
      </c>
      <c r="AX9">
        <v>-2.4445000000000001</v>
      </c>
      <c r="AY9">
        <v>1.1880999999999999</v>
      </c>
      <c r="AZ9">
        <v>3.7600000000000001E-2</v>
      </c>
      <c r="BA9">
        <v>0.01</v>
      </c>
      <c r="BB9">
        <v>0.01</v>
      </c>
      <c r="BC9">
        <v>0.01</v>
      </c>
      <c r="BD9">
        <v>228</v>
      </c>
      <c r="BE9">
        <v>145</v>
      </c>
      <c r="BF9">
        <v>319</v>
      </c>
      <c r="BG9">
        <v>104</v>
      </c>
      <c r="BH9">
        <v>136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2.6316999999999999</v>
      </c>
      <c r="P10">
        <v>9.2799999999999994E-2</v>
      </c>
      <c r="Q10">
        <v>3.5299999999999998E-2</v>
      </c>
      <c r="R10">
        <v>11.6844</v>
      </c>
      <c r="S10">
        <v>2.9441999999999999</v>
      </c>
      <c r="T10">
        <v>2.1231</v>
      </c>
      <c r="U10">
        <v>5.33E-2</v>
      </c>
      <c r="V10">
        <v>0.4627</v>
      </c>
      <c r="W10">
        <v>0.13270000000000001</v>
      </c>
      <c r="X10">
        <v>1.9900000000000001E-2</v>
      </c>
      <c r="Y10">
        <v>0.125</v>
      </c>
      <c r="Z10" t="s">
        <v>70</v>
      </c>
      <c r="AA10" t="s">
        <v>70</v>
      </c>
      <c r="AB10" t="s">
        <v>70</v>
      </c>
      <c r="AC10" t="s">
        <v>70</v>
      </c>
      <c r="AD10" t="s">
        <v>70</v>
      </c>
      <c r="AE10" t="s">
        <v>96</v>
      </c>
      <c r="AF10">
        <v>2.5884</v>
      </c>
      <c r="AG10">
        <v>8.6999999999999994E-2</v>
      </c>
      <c r="AH10">
        <v>3.3599999999999998E-2</v>
      </c>
      <c r="AI10">
        <v>4.2900999999999998</v>
      </c>
      <c r="AJ10">
        <v>49.332599999999999</v>
      </c>
      <c r="AK10">
        <v>0.82869999999999999</v>
      </c>
      <c r="AL10">
        <v>4.0500000000000001E-2</v>
      </c>
      <c r="AM10">
        <v>1.1661999999999999</v>
      </c>
      <c r="AN10">
        <v>1.4672000000000001</v>
      </c>
      <c r="AO10">
        <v>1.0357000000000001</v>
      </c>
      <c r="AP10">
        <v>1.5196000000000001</v>
      </c>
      <c r="AQ10">
        <v>1.1854</v>
      </c>
      <c r="AR10">
        <v>0.68420000000000003</v>
      </c>
      <c r="AS10">
        <v>-0.77539999999999998</v>
      </c>
      <c r="AT10">
        <v>-5.6899999999999999E-2</v>
      </c>
      <c r="AU10">
        <v>-0.13850000000000001</v>
      </c>
      <c r="AV10">
        <v>-0.2319</v>
      </c>
      <c r="AW10">
        <v>1.4954000000000001</v>
      </c>
      <c r="AX10">
        <v>-0.88339999999999996</v>
      </c>
      <c r="AY10">
        <v>-0.76470000000000005</v>
      </c>
      <c r="AZ10">
        <v>-0.20039999999999999</v>
      </c>
      <c r="BA10">
        <v>0.01</v>
      </c>
      <c r="BB10">
        <v>0.01</v>
      </c>
      <c r="BC10">
        <v>0.01</v>
      </c>
      <c r="BD10">
        <v>234</v>
      </c>
      <c r="BE10">
        <v>148</v>
      </c>
      <c r="BF10">
        <v>319</v>
      </c>
      <c r="BG10">
        <v>169</v>
      </c>
      <c r="BH10">
        <v>148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2.3496000000000001</v>
      </c>
      <c r="P11">
        <v>1.55E-2</v>
      </c>
      <c r="Q11">
        <v>6.6E-3</v>
      </c>
      <c r="R11">
        <v>0.95760000000000001</v>
      </c>
      <c r="S11">
        <v>3.6006</v>
      </c>
      <c r="T11">
        <v>1.3231999999999999</v>
      </c>
      <c r="U11">
        <v>3.9100000000000003E-2</v>
      </c>
      <c r="V11">
        <v>0.76160000000000005</v>
      </c>
      <c r="W11">
        <v>0.2467</v>
      </c>
      <c r="X11">
        <v>1.7600000000000001E-2</v>
      </c>
      <c r="Y11">
        <v>0.24390000000000001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96</v>
      </c>
      <c r="AF11">
        <v>2.3102999999999998</v>
      </c>
      <c r="AG11">
        <v>1.3100000000000001E-2</v>
      </c>
      <c r="AH11">
        <v>5.7000000000000002E-3</v>
      </c>
      <c r="AI11">
        <v>0.89149999999999996</v>
      </c>
      <c r="AJ11">
        <v>68.237099999999998</v>
      </c>
      <c r="AK11">
        <v>0.19289999999999999</v>
      </c>
      <c r="AL11">
        <v>2.93E-2</v>
      </c>
      <c r="AM11">
        <v>5.1535000000000002</v>
      </c>
      <c r="AN11">
        <v>1.2864</v>
      </c>
      <c r="AO11">
        <v>4.6134000000000004</v>
      </c>
      <c r="AP11">
        <v>5.9348999999999998</v>
      </c>
      <c r="AQ11">
        <v>5.2256</v>
      </c>
      <c r="AR11">
        <v>4.0628000000000002</v>
      </c>
      <c r="AS11">
        <v>1.6889000000000001</v>
      </c>
      <c r="AT11">
        <v>-1.3873</v>
      </c>
      <c r="AU11">
        <v>1.728</v>
      </c>
      <c r="AV11">
        <v>0.48980000000000001</v>
      </c>
      <c r="AW11">
        <v>5.6566000000000001</v>
      </c>
      <c r="AX11">
        <v>-1.9530000000000001</v>
      </c>
      <c r="AY11">
        <v>4.8437000000000001</v>
      </c>
      <c r="AZ11">
        <v>0.1772</v>
      </c>
      <c r="BA11">
        <v>0.01</v>
      </c>
      <c r="BB11">
        <v>0.01</v>
      </c>
      <c r="BC11">
        <v>0.01</v>
      </c>
      <c r="BD11">
        <v>200</v>
      </c>
      <c r="BE11">
        <v>166</v>
      </c>
      <c r="BF11">
        <v>319</v>
      </c>
      <c r="BG11">
        <v>136</v>
      </c>
      <c r="BH11">
        <v>110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2.532</v>
      </c>
      <c r="P12">
        <v>3.5999999999999997E-2</v>
      </c>
      <c r="Q12">
        <v>1.4200000000000001E-2</v>
      </c>
      <c r="R12">
        <v>4.7393999999999998</v>
      </c>
      <c r="S12">
        <v>3.9401999999999999</v>
      </c>
      <c r="T12">
        <v>1.4003000000000001</v>
      </c>
      <c r="U12">
        <v>5.5300000000000002E-2</v>
      </c>
      <c r="V12">
        <v>0.7228</v>
      </c>
      <c r="W12">
        <v>0.25669999999999998</v>
      </c>
      <c r="X12">
        <v>2.47E-2</v>
      </c>
      <c r="Y12">
        <v>0.255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96</v>
      </c>
      <c r="AF12">
        <v>2.4910999999999999</v>
      </c>
      <c r="AG12">
        <v>3.1800000000000002E-2</v>
      </c>
      <c r="AH12">
        <v>1.2800000000000001E-2</v>
      </c>
      <c r="AI12">
        <v>1.4769000000000001</v>
      </c>
      <c r="AJ12">
        <v>46.492699999999999</v>
      </c>
      <c r="AK12">
        <v>0.2964</v>
      </c>
      <c r="AL12">
        <v>4.2999999999999997E-2</v>
      </c>
      <c r="AM12">
        <v>3.3304</v>
      </c>
      <c r="AN12">
        <v>1.591</v>
      </c>
      <c r="AO12">
        <v>2.8029000000000002</v>
      </c>
      <c r="AP12">
        <v>4.4595000000000002</v>
      </c>
      <c r="AQ12">
        <v>3.3504999999999998</v>
      </c>
      <c r="AR12">
        <v>-1.4763999999999999</v>
      </c>
      <c r="AS12">
        <v>-2.3536000000000001</v>
      </c>
      <c r="AT12">
        <v>0.37069999999999997</v>
      </c>
      <c r="AU12">
        <v>0.1741</v>
      </c>
      <c r="AV12">
        <v>-0.79959999999999998</v>
      </c>
      <c r="AW12">
        <v>-4.3837999999999999</v>
      </c>
      <c r="AX12">
        <v>-2.8450000000000002</v>
      </c>
      <c r="AY12">
        <v>1.7175</v>
      </c>
      <c r="AZ12">
        <v>-0.42630000000000001</v>
      </c>
      <c r="BA12">
        <v>0.01</v>
      </c>
      <c r="BB12">
        <v>0.01</v>
      </c>
      <c r="BC12">
        <v>0.01</v>
      </c>
      <c r="BD12">
        <v>182</v>
      </c>
      <c r="BE12">
        <v>199</v>
      </c>
      <c r="BF12">
        <v>319</v>
      </c>
      <c r="BG12">
        <v>144</v>
      </c>
      <c r="BH12">
        <v>112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2.9685000000000001</v>
      </c>
      <c r="P13">
        <v>6.6199999999999995E-2</v>
      </c>
      <c r="Q13">
        <v>2.23E-2</v>
      </c>
      <c r="R13">
        <v>13.4749</v>
      </c>
      <c r="S13">
        <v>2.9464000000000001</v>
      </c>
      <c r="T13">
        <v>1.9108000000000001</v>
      </c>
      <c r="U13">
        <v>4.02E-2</v>
      </c>
      <c r="V13">
        <v>0.52470000000000006</v>
      </c>
      <c r="W13">
        <v>0.1767</v>
      </c>
      <c r="X13">
        <v>1.78E-2</v>
      </c>
      <c r="Y13">
        <v>0.17180000000000001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96</v>
      </c>
      <c r="AF13">
        <v>2.923</v>
      </c>
      <c r="AG13">
        <v>5.9900000000000002E-2</v>
      </c>
      <c r="AH13">
        <v>2.0500000000000001E-2</v>
      </c>
      <c r="AI13">
        <v>4.0871000000000004</v>
      </c>
      <c r="AJ13">
        <v>68.253100000000003</v>
      </c>
      <c r="AK13">
        <v>0.69910000000000005</v>
      </c>
      <c r="AL13">
        <v>2.93E-2</v>
      </c>
      <c r="AM13">
        <v>1.401</v>
      </c>
      <c r="AN13">
        <v>1.4557</v>
      </c>
      <c r="AO13">
        <v>1.2271000000000001</v>
      </c>
      <c r="AP13">
        <v>1.7863</v>
      </c>
      <c r="AQ13">
        <v>1.4137999999999999</v>
      </c>
      <c r="AR13">
        <v>-1.2196</v>
      </c>
      <c r="AS13">
        <v>-6.54E-2</v>
      </c>
      <c r="AT13">
        <v>0.11840000000000001</v>
      </c>
      <c r="AU13">
        <v>0.14599999999999999</v>
      </c>
      <c r="AV13">
        <v>0.41220000000000001</v>
      </c>
      <c r="AW13">
        <v>1.732</v>
      </c>
      <c r="AX13">
        <v>-0.1046</v>
      </c>
      <c r="AY13">
        <v>1.3735999999999999</v>
      </c>
      <c r="AZ13">
        <v>-0.31809999999999999</v>
      </c>
      <c r="BA13">
        <v>0.01</v>
      </c>
      <c r="BB13">
        <v>0.01</v>
      </c>
      <c r="BC13">
        <v>0.01</v>
      </c>
      <c r="BD13">
        <v>243</v>
      </c>
      <c r="BE13">
        <v>165</v>
      </c>
      <c r="BF13">
        <v>319</v>
      </c>
      <c r="BG13">
        <v>157</v>
      </c>
      <c r="BH13">
        <v>203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2.4864000000000002</v>
      </c>
      <c r="P14">
        <v>7.7200000000000005E-2</v>
      </c>
      <c r="Q14">
        <v>3.1099999999999999E-2</v>
      </c>
      <c r="R14">
        <v>17.0929</v>
      </c>
      <c r="S14">
        <v>2.4695999999999998</v>
      </c>
      <c r="T14">
        <v>1.4644999999999999</v>
      </c>
      <c r="U14">
        <v>5.5100000000000003E-2</v>
      </c>
      <c r="V14">
        <v>0.69120000000000004</v>
      </c>
      <c r="W14">
        <v>0.26869999999999999</v>
      </c>
      <c r="X14">
        <v>2.0899999999999998E-2</v>
      </c>
      <c r="Y14">
        <v>0.25829999999999997</v>
      </c>
      <c r="Z14" t="s">
        <v>70</v>
      </c>
      <c r="AA14" t="s">
        <v>70</v>
      </c>
      <c r="AB14" t="s">
        <v>70</v>
      </c>
      <c r="AC14" t="s">
        <v>70</v>
      </c>
      <c r="AD14" t="s">
        <v>70</v>
      </c>
      <c r="AE14" t="s">
        <v>96</v>
      </c>
      <c r="AF14">
        <v>2.4447000000000001</v>
      </c>
      <c r="AG14">
        <v>7.2900000000000006E-2</v>
      </c>
      <c r="AH14">
        <v>2.98E-2</v>
      </c>
      <c r="AI14">
        <v>3.1269</v>
      </c>
      <c r="AJ14">
        <v>42.915900000000001</v>
      </c>
      <c r="AK14">
        <v>0.63949999999999996</v>
      </c>
      <c r="AL14">
        <v>4.6600000000000003E-2</v>
      </c>
      <c r="AM14">
        <v>1.5169999999999999</v>
      </c>
      <c r="AN14">
        <v>1.5049999999999999</v>
      </c>
      <c r="AO14">
        <v>1.2759</v>
      </c>
      <c r="AP14">
        <v>1.9202999999999999</v>
      </c>
      <c r="AQ14">
        <v>1.6763999999999999</v>
      </c>
      <c r="AR14">
        <v>0.95650000000000002</v>
      </c>
      <c r="AS14">
        <v>0.83709999999999996</v>
      </c>
      <c r="AT14">
        <v>0.1104</v>
      </c>
      <c r="AU14">
        <v>0.75460000000000005</v>
      </c>
      <c r="AV14">
        <v>-0.64549999999999996</v>
      </c>
      <c r="AW14">
        <v>-1.6435999999999999</v>
      </c>
      <c r="AX14">
        <v>-0.89259999999999995</v>
      </c>
      <c r="AY14">
        <v>1.1327</v>
      </c>
      <c r="AZ14">
        <v>-0.85470000000000002</v>
      </c>
      <c r="BA14">
        <v>0.01</v>
      </c>
      <c r="BB14">
        <v>0.01</v>
      </c>
      <c r="BC14">
        <v>0.01</v>
      </c>
      <c r="BD14">
        <v>188</v>
      </c>
      <c r="BE14">
        <v>216</v>
      </c>
      <c r="BF14">
        <v>319</v>
      </c>
      <c r="BG14">
        <v>62</v>
      </c>
      <c r="BH14">
        <v>59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2.4169</v>
      </c>
      <c r="P15">
        <v>2.4899999999999999E-2</v>
      </c>
      <c r="Q15">
        <v>1.03E-2</v>
      </c>
      <c r="R15">
        <v>4.4478</v>
      </c>
      <c r="S15">
        <v>3.6806000000000001</v>
      </c>
      <c r="T15">
        <v>1.7497</v>
      </c>
      <c r="U15">
        <v>3.5299999999999998E-2</v>
      </c>
      <c r="V15">
        <v>0.57999999999999996</v>
      </c>
      <c r="W15">
        <v>0.1933</v>
      </c>
      <c r="X15">
        <v>1.2999999999999999E-2</v>
      </c>
      <c r="Y15">
        <v>0.1981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96</v>
      </c>
      <c r="AF15">
        <v>2.3782999999999999</v>
      </c>
      <c r="AG15">
        <v>2.1100000000000001E-2</v>
      </c>
      <c r="AH15">
        <v>8.8999999999999999E-3</v>
      </c>
      <c r="AI15">
        <v>1.5714999999999999</v>
      </c>
      <c r="AJ15">
        <v>74.528700000000001</v>
      </c>
      <c r="AK15">
        <v>0.33040000000000003</v>
      </c>
      <c r="AL15">
        <v>2.6800000000000001E-2</v>
      </c>
      <c r="AM15">
        <v>2.9998999999999998</v>
      </c>
      <c r="AN15">
        <v>1.3504</v>
      </c>
      <c r="AO15">
        <v>2.6684000000000001</v>
      </c>
      <c r="AP15">
        <v>3.6032999999999999</v>
      </c>
      <c r="AQ15">
        <v>2.9887000000000001</v>
      </c>
      <c r="AR15">
        <v>2.5988000000000002</v>
      </c>
      <c r="AS15">
        <v>-0.45179999999999998</v>
      </c>
      <c r="AT15">
        <v>0.40329999999999999</v>
      </c>
      <c r="AU15">
        <v>-0.44419999999999998</v>
      </c>
      <c r="AV15">
        <v>0.59179999999999999</v>
      </c>
      <c r="AW15">
        <v>3.5264000000000002</v>
      </c>
      <c r="AX15">
        <v>0.56940000000000002</v>
      </c>
      <c r="AY15">
        <v>2.9043999999999999</v>
      </c>
      <c r="AZ15">
        <v>-0.41570000000000001</v>
      </c>
      <c r="BA15">
        <v>0.01</v>
      </c>
      <c r="BB15">
        <v>0.01</v>
      </c>
      <c r="BC15">
        <v>0.01</v>
      </c>
      <c r="BD15">
        <v>210</v>
      </c>
      <c r="BE15">
        <v>164</v>
      </c>
      <c r="BF15">
        <v>319</v>
      </c>
      <c r="BG15">
        <v>213</v>
      </c>
      <c r="BH15">
        <v>245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2.2479</v>
      </c>
      <c r="P16">
        <v>3.7699999999999997E-2</v>
      </c>
      <c r="Q16">
        <v>1.6799999999999999E-2</v>
      </c>
      <c r="R16">
        <v>7.3400999999999996</v>
      </c>
      <c r="S16">
        <v>3.3128000000000002</v>
      </c>
      <c r="T16">
        <v>1.9489000000000001</v>
      </c>
      <c r="U16">
        <v>4.4999999999999998E-2</v>
      </c>
      <c r="V16">
        <v>0.51819999999999999</v>
      </c>
      <c r="W16">
        <v>0.1179</v>
      </c>
      <c r="X16">
        <v>1.8599999999999998E-2</v>
      </c>
      <c r="Y16">
        <v>0.1166</v>
      </c>
      <c r="Z16" t="s">
        <v>70</v>
      </c>
      <c r="AA16" t="s">
        <v>70</v>
      </c>
      <c r="AB16" t="s">
        <v>70</v>
      </c>
      <c r="AC16" t="s">
        <v>70</v>
      </c>
      <c r="AD16" t="s">
        <v>70</v>
      </c>
      <c r="AE16" t="s">
        <v>96</v>
      </c>
      <c r="AF16">
        <v>2.2105999999999999</v>
      </c>
      <c r="AG16">
        <v>3.3599999999999998E-2</v>
      </c>
      <c r="AH16">
        <v>1.52E-2</v>
      </c>
      <c r="AI16">
        <v>1.9133</v>
      </c>
      <c r="AJ16">
        <v>56.944699999999997</v>
      </c>
      <c r="AK16">
        <v>0.43269999999999997</v>
      </c>
      <c r="AL16">
        <v>3.5099999999999999E-2</v>
      </c>
      <c r="AM16">
        <v>2.2757000000000001</v>
      </c>
      <c r="AN16">
        <v>1.5575000000000001</v>
      </c>
      <c r="AO16">
        <v>1.919</v>
      </c>
      <c r="AP16">
        <v>2.9889000000000001</v>
      </c>
      <c r="AQ16">
        <v>2.3256999999999999</v>
      </c>
      <c r="AR16">
        <v>1.1707000000000001</v>
      </c>
      <c r="AS16">
        <v>1.5085</v>
      </c>
      <c r="AT16">
        <v>0.19059999999999999</v>
      </c>
      <c r="AU16">
        <v>0.55630000000000002</v>
      </c>
      <c r="AV16">
        <v>-6.0900000000000003E-2</v>
      </c>
      <c r="AW16">
        <v>-2.9359999999999999</v>
      </c>
      <c r="AX16">
        <v>-1.7910999999999999</v>
      </c>
      <c r="AY16">
        <v>1.4367000000000001</v>
      </c>
      <c r="AZ16">
        <v>-0.36919999999999997</v>
      </c>
      <c r="BA16">
        <v>0.01</v>
      </c>
      <c r="BB16">
        <v>0.01</v>
      </c>
      <c r="BC16">
        <v>0.01</v>
      </c>
      <c r="BD16">
        <v>212</v>
      </c>
      <c r="BE16">
        <v>156</v>
      </c>
      <c r="BF16">
        <v>319</v>
      </c>
      <c r="BG16">
        <v>197</v>
      </c>
      <c r="BH16">
        <v>136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2.2271000000000001</v>
      </c>
      <c r="P17">
        <v>2.24E-2</v>
      </c>
      <c r="Q17">
        <v>1.01E-2</v>
      </c>
      <c r="R17">
        <v>6.2862</v>
      </c>
      <c r="S17">
        <v>2.9321999999999999</v>
      </c>
      <c r="T17">
        <v>1.1000000000000001</v>
      </c>
      <c r="U17">
        <v>3.9600000000000003E-2</v>
      </c>
      <c r="V17">
        <v>0.91249999999999998</v>
      </c>
      <c r="W17">
        <v>0.35930000000000001</v>
      </c>
      <c r="X17">
        <v>1.61E-2</v>
      </c>
      <c r="Y17">
        <v>0.35589999999999999</v>
      </c>
      <c r="Z17" t="s">
        <v>70</v>
      </c>
      <c r="AA17" t="s">
        <v>70</v>
      </c>
      <c r="AB17" t="s">
        <v>70</v>
      </c>
      <c r="AC17" t="s">
        <v>70</v>
      </c>
      <c r="AD17" t="s">
        <v>70</v>
      </c>
      <c r="AE17" t="s">
        <v>96</v>
      </c>
      <c r="AF17">
        <v>2.1892999999999998</v>
      </c>
      <c r="AG17">
        <v>1.9900000000000001E-2</v>
      </c>
      <c r="AH17">
        <v>9.1000000000000004E-3</v>
      </c>
      <c r="AI17">
        <v>1.3365</v>
      </c>
      <c r="AJ17">
        <v>67.077100000000002</v>
      </c>
      <c r="AK17">
        <v>0.30520000000000003</v>
      </c>
      <c r="AL17">
        <v>2.98E-2</v>
      </c>
      <c r="AM17">
        <v>3.2464</v>
      </c>
      <c r="AN17">
        <v>1.4551000000000001</v>
      </c>
      <c r="AO17">
        <v>2.6993999999999998</v>
      </c>
      <c r="AP17">
        <v>3.9279000000000002</v>
      </c>
      <c r="AQ17">
        <v>3.5346000000000002</v>
      </c>
      <c r="AR17">
        <v>1.8867</v>
      </c>
      <c r="AS17">
        <v>-1.9184000000000001</v>
      </c>
      <c r="AT17">
        <v>-0.2157</v>
      </c>
      <c r="AU17">
        <v>0.72050000000000003</v>
      </c>
      <c r="AV17">
        <v>0.27550000000000002</v>
      </c>
      <c r="AW17">
        <v>3.8513999999999999</v>
      </c>
      <c r="AX17">
        <v>2.4432999999999998</v>
      </c>
      <c r="AY17">
        <v>2.4742000000000002</v>
      </c>
      <c r="AZ17">
        <v>-0.6341</v>
      </c>
      <c r="BA17">
        <v>0.01</v>
      </c>
      <c r="BB17">
        <v>0.01</v>
      </c>
      <c r="BC17">
        <v>0.01</v>
      </c>
      <c r="BD17">
        <v>188</v>
      </c>
      <c r="BE17">
        <v>170</v>
      </c>
      <c r="BF17">
        <v>319</v>
      </c>
      <c r="BG17">
        <v>145</v>
      </c>
      <c r="BH17">
        <v>268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2.3715999999999999</v>
      </c>
      <c r="P18">
        <v>6.2600000000000003E-2</v>
      </c>
      <c r="Q18">
        <v>2.64E-2</v>
      </c>
      <c r="R18">
        <v>14.02</v>
      </c>
      <c r="S18">
        <v>3.5127999999999999</v>
      </c>
      <c r="T18">
        <v>2.0661</v>
      </c>
      <c r="U18">
        <v>4.1700000000000001E-2</v>
      </c>
      <c r="V18">
        <v>0.48899999999999999</v>
      </c>
      <c r="W18">
        <v>0.17860000000000001</v>
      </c>
      <c r="X18">
        <v>1.72E-2</v>
      </c>
      <c r="Y18">
        <v>0.17549999999999999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96</v>
      </c>
      <c r="AF18">
        <v>2.3331</v>
      </c>
      <c r="AG18">
        <v>5.6099999999999997E-2</v>
      </c>
      <c r="AH18">
        <v>2.4E-2</v>
      </c>
      <c r="AI18">
        <v>3.5743999999999998</v>
      </c>
      <c r="AJ18">
        <v>63.756</v>
      </c>
      <c r="AK18">
        <v>0.76600000000000001</v>
      </c>
      <c r="AL18">
        <v>3.1399999999999997E-2</v>
      </c>
      <c r="AM18">
        <v>1.2741</v>
      </c>
      <c r="AN18">
        <v>1.4202999999999999</v>
      </c>
      <c r="AO18">
        <v>1.1052999999999999</v>
      </c>
      <c r="AP18">
        <v>1.5699000000000001</v>
      </c>
      <c r="AQ18">
        <v>1.3504</v>
      </c>
      <c r="AR18">
        <v>0.36230000000000001</v>
      </c>
      <c r="AS18">
        <v>1.0435000000000001</v>
      </c>
      <c r="AT18">
        <v>-3.9100000000000003E-2</v>
      </c>
      <c r="AU18">
        <v>0.1613</v>
      </c>
      <c r="AV18">
        <v>2.5000000000000001E-3</v>
      </c>
      <c r="AW18">
        <v>1.5616000000000001</v>
      </c>
      <c r="AX18">
        <v>-1.2683</v>
      </c>
      <c r="AY18">
        <v>0.44519999999999998</v>
      </c>
      <c r="AZ18">
        <v>0.1303</v>
      </c>
      <c r="BA18">
        <v>0.01</v>
      </c>
      <c r="BB18">
        <v>0.01</v>
      </c>
      <c r="BC18">
        <v>0.01</v>
      </c>
      <c r="BD18">
        <v>186</v>
      </c>
      <c r="BE18">
        <v>179</v>
      </c>
      <c r="BF18">
        <v>319</v>
      </c>
      <c r="BG18">
        <v>199</v>
      </c>
      <c r="BH18">
        <v>66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2.6042000000000001</v>
      </c>
      <c r="P19">
        <v>3.3000000000000002E-2</v>
      </c>
      <c r="Q19">
        <v>1.2699999999999999E-2</v>
      </c>
      <c r="R19">
        <v>9.9837000000000007</v>
      </c>
      <c r="S19">
        <v>3.0285000000000002</v>
      </c>
      <c r="T19">
        <v>1.5666</v>
      </c>
      <c r="U19">
        <v>4.02E-2</v>
      </c>
      <c r="V19">
        <v>0.64170000000000005</v>
      </c>
      <c r="W19">
        <v>0.245</v>
      </c>
      <c r="X19">
        <v>1.54E-2</v>
      </c>
      <c r="Y19">
        <v>0.24199999999999999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96</v>
      </c>
      <c r="AF19">
        <v>2.5630000000000002</v>
      </c>
      <c r="AG19">
        <v>2.9100000000000001E-2</v>
      </c>
      <c r="AH19">
        <v>1.1299999999999999E-2</v>
      </c>
      <c r="AI19">
        <v>1.6871</v>
      </c>
      <c r="AJ19">
        <v>58.032499999999999</v>
      </c>
      <c r="AK19">
        <v>0.3291</v>
      </c>
      <c r="AL19">
        <v>3.4500000000000003E-2</v>
      </c>
      <c r="AM19">
        <v>3.0038999999999998</v>
      </c>
      <c r="AN19">
        <v>1.3834</v>
      </c>
      <c r="AO19">
        <v>2.6836000000000002</v>
      </c>
      <c r="AP19">
        <v>3.7126000000000001</v>
      </c>
      <c r="AQ19">
        <v>2.9392999999999998</v>
      </c>
      <c r="AR19">
        <v>2.6749000000000001</v>
      </c>
      <c r="AS19">
        <v>-0.10680000000000001</v>
      </c>
      <c r="AT19">
        <v>0.18720000000000001</v>
      </c>
      <c r="AU19">
        <v>-0.29110000000000003</v>
      </c>
      <c r="AV19">
        <v>-1.0949</v>
      </c>
      <c r="AW19">
        <v>3.5356000000000001</v>
      </c>
      <c r="AX19">
        <v>-5.0999999999999997E-2</v>
      </c>
      <c r="AY19">
        <v>-2.8062</v>
      </c>
      <c r="AZ19">
        <v>-0.87309999999999999</v>
      </c>
      <c r="BA19">
        <v>0.01</v>
      </c>
      <c r="BB19">
        <v>0.01</v>
      </c>
      <c r="BC19">
        <v>0.01</v>
      </c>
      <c r="BD19">
        <v>159</v>
      </c>
      <c r="BE19">
        <v>244</v>
      </c>
      <c r="BF19">
        <v>319</v>
      </c>
      <c r="BG19">
        <v>147</v>
      </c>
      <c r="BH19">
        <v>124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2.5272000000000001</v>
      </c>
      <c r="P20">
        <v>4.02E-2</v>
      </c>
      <c r="Q20">
        <v>1.5900000000000001E-2</v>
      </c>
      <c r="R20">
        <v>4.7484000000000002</v>
      </c>
      <c r="S20">
        <v>3.0737999999999999</v>
      </c>
      <c r="T20">
        <v>1.7537</v>
      </c>
      <c r="U20">
        <v>4.07E-2</v>
      </c>
      <c r="V20">
        <v>0.5716</v>
      </c>
      <c r="W20">
        <v>0.2054</v>
      </c>
      <c r="X20">
        <v>1.61E-2</v>
      </c>
      <c r="Y20">
        <v>0.2031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96</v>
      </c>
      <c r="AF20">
        <v>2.4864000000000002</v>
      </c>
      <c r="AG20">
        <v>3.6200000000000003E-2</v>
      </c>
      <c r="AH20">
        <v>1.4500000000000001E-2</v>
      </c>
      <c r="AI20">
        <v>2.29</v>
      </c>
      <c r="AJ20">
        <v>63.338000000000001</v>
      </c>
      <c r="AK20">
        <v>0.46050000000000002</v>
      </c>
      <c r="AL20">
        <v>3.1600000000000003E-2</v>
      </c>
      <c r="AM20">
        <v>2.14</v>
      </c>
      <c r="AN20">
        <v>1.3900999999999999</v>
      </c>
      <c r="AO20">
        <v>1.9356</v>
      </c>
      <c r="AP20">
        <v>2.6907000000000001</v>
      </c>
      <c r="AQ20">
        <v>2.0619999999999998</v>
      </c>
      <c r="AR20">
        <v>1.8177000000000001</v>
      </c>
      <c r="AS20">
        <v>0.61399999999999999</v>
      </c>
      <c r="AT20">
        <v>0.25559999999999999</v>
      </c>
      <c r="AU20">
        <v>-0.29020000000000001</v>
      </c>
      <c r="AV20">
        <v>-0.24929999999999999</v>
      </c>
      <c r="AW20">
        <v>2.6633</v>
      </c>
      <c r="AX20">
        <v>-0.67259999999999998</v>
      </c>
      <c r="AY20">
        <v>1.9460999999999999</v>
      </c>
      <c r="AZ20">
        <v>0.1089</v>
      </c>
      <c r="BA20">
        <v>0.01</v>
      </c>
      <c r="BB20">
        <v>0.01</v>
      </c>
      <c r="BC20">
        <v>0.01</v>
      </c>
      <c r="BD20">
        <v>180</v>
      </c>
      <c r="BE20">
        <v>194</v>
      </c>
      <c r="BF20">
        <v>319</v>
      </c>
      <c r="BG20">
        <v>179</v>
      </c>
      <c r="BH20">
        <v>368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160</v>
      </c>
      <c r="M21">
        <v>6</v>
      </c>
      <c r="N21">
        <v>5242</v>
      </c>
      <c r="O21">
        <v>2.2622</v>
      </c>
      <c r="P21">
        <v>3.0200000000000001E-2</v>
      </c>
      <c r="Q21">
        <v>1.34E-2</v>
      </c>
      <c r="R21">
        <v>10.1671</v>
      </c>
      <c r="S21">
        <v>3.2435999999999998</v>
      </c>
      <c r="T21">
        <v>1.5669</v>
      </c>
      <c r="U21">
        <v>4.0399999999999998E-2</v>
      </c>
      <c r="V21">
        <v>0.67290000000000005</v>
      </c>
      <c r="W21">
        <v>0.24199999999999999</v>
      </c>
      <c r="X21">
        <v>1.6500000000000001E-2</v>
      </c>
      <c r="Y21">
        <v>0.25419999999999998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>
        <v>2.2237</v>
      </c>
      <c r="AG21">
        <v>2.64E-2</v>
      </c>
      <c r="AH21">
        <v>1.1900000000000001E-2</v>
      </c>
      <c r="AI21">
        <v>1.6998</v>
      </c>
      <c r="AJ21">
        <v>64.406199999999998</v>
      </c>
      <c r="AK21">
        <v>0.38219999999999998</v>
      </c>
      <c r="AL21">
        <v>3.1099999999999999E-2</v>
      </c>
      <c r="AM21">
        <v>2.5853000000000002</v>
      </c>
      <c r="AN21">
        <v>1.4451000000000001</v>
      </c>
      <c r="AO21">
        <v>2.2416</v>
      </c>
      <c r="AP21">
        <v>3.2395</v>
      </c>
      <c r="AQ21">
        <v>2.6036999999999999</v>
      </c>
      <c r="AR21">
        <v>1.3372999999999999</v>
      </c>
      <c r="AS21">
        <v>-1.7499</v>
      </c>
      <c r="AT21">
        <v>0.41749999999999998</v>
      </c>
      <c r="AU21">
        <v>-0.58460000000000001</v>
      </c>
      <c r="AV21">
        <v>0.30990000000000001</v>
      </c>
      <c r="AW21">
        <v>3.1711999999999998</v>
      </c>
      <c r="AX21">
        <v>-2.0360999999999998</v>
      </c>
      <c r="AY21">
        <v>-1.6081000000000001</v>
      </c>
      <c r="AZ21">
        <v>-0.21820000000000001</v>
      </c>
      <c r="BA21">
        <v>0.01</v>
      </c>
      <c r="BB21">
        <v>0.01</v>
      </c>
      <c r="BC21">
        <v>0.01</v>
      </c>
      <c r="BD21">
        <v>205</v>
      </c>
      <c r="BE21">
        <v>162</v>
      </c>
      <c r="BF21">
        <v>319</v>
      </c>
      <c r="BG21">
        <v>135</v>
      </c>
      <c r="BH21">
        <v>172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160</v>
      </c>
      <c r="M22">
        <v>6</v>
      </c>
      <c r="N22">
        <v>5242</v>
      </c>
      <c r="O22">
        <v>0.95899999999999996</v>
      </c>
      <c r="P22">
        <v>5.79E-2</v>
      </c>
      <c r="Q22">
        <v>6.0400000000000002E-2</v>
      </c>
      <c r="R22">
        <v>53.182200000000002</v>
      </c>
      <c r="S22">
        <v>2.7025999999999999</v>
      </c>
      <c r="T22">
        <v>2.9125999999999999</v>
      </c>
      <c r="U22">
        <v>4.6899999999999997E-2</v>
      </c>
      <c r="V22">
        <v>0.34760000000000002</v>
      </c>
      <c r="W22">
        <v>0.13980000000000001</v>
      </c>
      <c r="X22">
        <v>1.6799999999999999E-2</v>
      </c>
      <c r="Y22">
        <v>0.1386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>
        <v>0.89090000000000003</v>
      </c>
      <c r="AG22">
        <v>5.21E-2</v>
      </c>
      <c r="AH22">
        <v>5.8500000000000003E-2</v>
      </c>
      <c r="AI22">
        <v>2.6503000000000001</v>
      </c>
      <c r="AJ22">
        <v>50.860700000000001</v>
      </c>
      <c r="AK22">
        <v>1.4874000000000001</v>
      </c>
      <c r="AL22">
        <v>3.9300000000000002E-2</v>
      </c>
      <c r="AM22">
        <v>0.63300000000000001</v>
      </c>
      <c r="AN22">
        <v>1.5126999999999999</v>
      </c>
      <c r="AO22">
        <v>0.57310000000000005</v>
      </c>
      <c r="AP22">
        <v>0.86699999999999999</v>
      </c>
      <c r="AQ22">
        <v>0.65529999999999999</v>
      </c>
      <c r="AR22">
        <v>0.47849999999999998</v>
      </c>
      <c r="AS22">
        <v>-0.29320000000000002</v>
      </c>
      <c r="AT22">
        <v>0.1162</v>
      </c>
      <c r="AU22">
        <v>-0.1167</v>
      </c>
      <c r="AV22">
        <v>0.14510000000000001</v>
      </c>
      <c r="AW22">
        <v>0.84670000000000001</v>
      </c>
      <c r="AX22">
        <v>0.34970000000000001</v>
      </c>
      <c r="AY22">
        <v>0.55230000000000001</v>
      </c>
      <c r="AZ22">
        <v>-4.6399999999999997E-2</v>
      </c>
      <c r="BA22">
        <v>0.01</v>
      </c>
      <c r="BB22">
        <v>0.01</v>
      </c>
      <c r="BC22">
        <v>0.01</v>
      </c>
      <c r="BD22">
        <v>191</v>
      </c>
      <c r="BE22">
        <v>71</v>
      </c>
      <c r="BF22">
        <v>310</v>
      </c>
      <c r="BG22">
        <v>149</v>
      </c>
      <c r="BH22">
        <v>275</v>
      </c>
      <c r="BI22">
        <v>1186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2.2926000000000002</v>
      </c>
      <c r="P23">
        <v>2.76E-2</v>
      </c>
      <c r="Q23">
        <v>1.2E-2</v>
      </c>
      <c r="R23">
        <v>3.0533000000000001</v>
      </c>
      <c r="S23">
        <v>3.6661999999999999</v>
      </c>
      <c r="T23">
        <v>1.8078000000000001</v>
      </c>
      <c r="U23">
        <v>4.24E-2</v>
      </c>
      <c r="V23">
        <v>0.55649999999999999</v>
      </c>
      <c r="W23">
        <v>0.19769999999999999</v>
      </c>
      <c r="X23">
        <v>2.0199999999999999E-2</v>
      </c>
      <c r="Y23">
        <v>0.19489999999999999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96</v>
      </c>
      <c r="AF23">
        <v>2.2538</v>
      </c>
      <c r="AG23">
        <v>2.3900000000000001E-2</v>
      </c>
      <c r="AH23">
        <v>1.06E-2</v>
      </c>
      <c r="AI23">
        <v>1.6956</v>
      </c>
      <c r="AJ23">
        <v>70.891499999999994</v>
      </c>
      <c r="AK23">
        <v>0.37619999999999998</v>
      </c>
      <c r="AL23">
        <v>2.8199999999999999E-2</v>
      </c>
      <c r="AM23">
        <v>2.6301999999999999</v>
      </c>
      <c r="AN23">
        <v>1.4834000000000001</v>
      </c>
      <c r="AO23">
        <v>2.3767</v>
      </c>
      <c r="AP23">
        <v>3.5257000000000001</v>
      </c>
      <c r="AQ23">
        <v>2.4207000000000001</v>
      </c>
      <c r="AR23">
        <v>-0.48010000000000003</v>
      </c>
      <c r="AS23">
        <v>-2.3275999999999999</v>
      </c>
      <c r="AT23">
        <v>2.52E-2</v>
      </c>
      <c r="AU23">
        <v>-5.62E-2</v>
      </c>
      <c r="AV23">
        <v>4.9700000000000001E-2</v>
      </c>
      <c r="AW23">
        <v>3.5249000000000001</v>
      </c>
      <c r="AX23">
        <v>-2.3704999999999998</v>
      </c>
      <c r="AY23">
        <v>0.4884</v>
      </c>
      <c r="AZ23">
        <v>-4.4699999999999997E-2</v>
      </c>
      <c r="BA23">
        <v>0.01</v>
      </c>
      <c r="BB23">
        <v>0.01</v>
      </c>
      <c r="BC23">
        <v>0.01</v>
      </c>
      <c r="BD23">
        <v>183</v>
      </c>
      <c r="BE23">
        <v>183</v>
      </c>
      <c r="BF23">
        <v>319</v>
      </c>
      <c r="BG23">
        <v>253</v>
      </c>
      <c r="BH23">
        <v>84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2.2690999999999999</v>
      </c>
      <c r="P24">
        <v>4.1799999999999997E-2</v>
      </c>
      <c r="Q24">
        <v>1.84E-2</v>
      </c>
      <c r="R24">
        <v>5.2885</v>
      </c>
      <c r="S24">
        <v>3.7065999999999999</v>
      </c>
      <c r="T24">
        <v>1.78</v>
      </c>
      <c r="U24">
        <v>5.8599999999999999E-2</v>
      </c>
      <c r="V24">
        <v>0.56410000000000005</v>
      </c>
      <c r="W24">
        <v>0.18090000000000001</v>
      </c>
      <c r="X24">
        <v>2.4400000000000002E-2</v>
      </c>
      <c r="Y24">
        <v>0.17699999999999999</v>
      </c>
      <c r="Z24" t="s">
        <v>70</v>
      </c>
      <c r="AA24" t="s">
        <v>70</v>
      </c>
      <c r="AB24" t="s">
        <v>70</v>
      </c>
      <c r="AC24" t="s">
        <v>70</v>
      </c>
      <c r="AD24" t="s">
        <v>70</v>
      </c>
      <c r="AE24" t="s">
        <v>96</v>
      </c>
      <c r="AF24">
        <v>2.2307999999999999</v>
      </c>
      <c r="AG24">
        <v>3.8300000000000001E-2</v>
      </c>
      <c r="AH24">
        <v>1.72E-2</v>
      </c>
      <c r="AI24">
        <v>1.9162999999999999</v>
      </c>
      <c r="AJ24">
        <v>50.067900000000002</v>
      </c>
      <c r="AK24">
        <v>0.42949999999999999</v>
      </c>
      <c r="AL24">
        <v>3.9899999999999998E-2</v>
      </c>
      <c r="AM24">
        <v>2.2881999999999998</v>
      </c>
      <c r="AN24">
        <v>1.5125</v>
      </c>
      <c r="AO24">
        <v>2.0181</v>
      </c>
      <c r="AP24">
        <v>3.0525000000000002</v>
      </c>
      <c r="AQ24">
        <v>2.2046999999999999</v>
      </c>
      <c r="AR24">
        <v>0.64570000000000005</v>
      </c>
      <c r="AS24">
        <v>-1.9068000000000001</v>
      </c>
      <c r="AT24">
        <v>0.14169999999999999</v>
      </c>
      <c r="AU24">
        <v>-0.52510000000000001</v>
      </c>
      <c r="AV24">
        <v>4.5600000000000002E-2</v>
      </c>
      <c r="AW24">
        <v>3.0066999999999999</v>
      </c>
      <c r="AX24">
        <v>-2.0541</v>
      </c>
      <c r="AY24">
        <v>-0.72150000000000003</v>
      </c>
      <c r="AZ24">
        <v>-0.3478</v>
      </c>
      <c r="BA24">
        <v>0.01</v>
      </c>
      <c r="BB24">
        <v>0.01</v>
      </c>
      <c r="BC24">
        <v>0.01</v>
      </c>
      <c r="BD24">
        <v>218</v>
      </c>
      <c r="BE24">
        <v>143</v>
      </c>
      <c r="BF24">
        <v>319</v>
      </c>
      <c r="BG24">
        <v>163</v>
      </c>
      <c r="BH24">
        <v>212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4960</v>
      </c>
      <c r="D25" s="9">
        <v>42472.118750000001</v>
      </c>
      <c r="E25" t="s">
        <v>235</v>
      </c>
      <c r="I25" t="s">
        <v>95</v>
      </c>
      <c r="J25" t="s">
        <v>70</v>
      </c>
      <c r="K25" t="s">
        <v>70</v>
      </c>
      <c r="L25" t="s">
        <v>70</v>
      </c>
      <c r="M25" t="s">
        <v>70</v>
      </c>
      <c r="N25" t="s">
        <v>70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321</v>
      </c>
      <c r="BK25" t="s">
        <v>71</v>
      </c>
      <c r="BM25">
        <v>0</v>
      </c>
      <c r="BP25" t="s">
        <v>346</v>
      </c>
      <c r="BR25">
        <v>6511</v>
      </c>
    </row>
    <row r="30" spans="1:70">
      <c r="A30" t="s">
        <v>184</v>
      </c>
      <c r="B30">
        <v>2726</v>
      </c>
      <c r="C30">
        <v>4959</v>
      </c>
      <c r="D30" s="9">
        <v>42470.640972222223</v>
      </c>
      <c r="E30" t="s">
        <v>172</v>
      </c>
      <c r="I30" t="s">
        <v>95</v>
      </c>
      <c r="J30" t="s">
        <v>70</v>
      </c>
      <c r="K30" t="s">
        <v>70</v>
      </c>
      <c r="L30" t="s">
        <v>70</v>
      </c>
      <c r="M30" t="s">
        <v>70</v>
      </c>
      <c r="N30" t="s">
        <v>70</v>
      </c>
      <c r="O30" t="s">
        <v>70</v>
      </c>
      <c r="P30" t="s">
        <v>70</v>
      </c>
      <c r="Q30" t="s">
        <v>70</v>
      </c>
      <c r="R30" t="s">
        <v>70</v>
      </c>
      <c r="S30" t="s">
        <v>70</v>
      </c>
      <c r="T30" t="s">
        <v>70</v>
      </c>
      <c r="U30" t="s">
        <v>70</v>
      </c>
      <c r="V30" t="s">
        <v>70</v>
      </c>
      <c r="W30" t="s">
        <v>70</v>
      </c>
      <c r="X30" t="s">
        <v>70</v>
      </c>
      <c r="Y30" t="s">
        <v>70</v>
      </c>
      <c r="Z30" t="s">
        <v>70</v>
      </c>
      <c r="AA30" t="s">
        <v>70</v>
      </c>
      <c r="AB30" t="s">
        <v>70</v>
      </c>
      <c r="AC30" t="s">
        <v>70</v>
      </c>
      <c r="AD30" t="s">
        <v>70</v>
      </c>
      <c r="AE30" t="s">
        <v>96</v>
      </c>
      <c r="AF30" t="s">
        <v>70</v>
      </c>
      <c r="AG30" t="s">
        <v>70</v>
      </c>
      <c r="AH30" t="s">
        <v>70</v>
      </c>
      <c r="AI30" t="s">
        <v>70</v>
      </c>
      <c r="AJ30" t="s">
        <v>70</v>
      </c>
      <c r="AK30" t="s">
        <v>70</v>
      </c>
      <c r="AL30" t="s">
        <v>70</v>
      </c>
      <c r="AM30" t="s">
        <v>70</v>
      </c>
      <c r="AN30" t="s">
        <v>70</v>
      </c>
      <c r="AO30" t="s">
        <v>70</v>
      </c>
      <c r="AP30" t="s">
        <v>70</v>
      </c>
      <c r="AQ30" t="s">
        <v>70</v>
      </c>
      <c r="AR30" t="s">
        <v>70</v>
      </c>
      <c r="AS30" t="s">
        <v>70</v>
      </c>
      <c r="AT30" t="s">
        <v>70</v>
      </c>
      <c r="AU30" t="s">
        <v>70</v>
      </c>
      <c r="AV30" t="s">
        <v>70</v>
      </c>
      <c r="AW30" t="s">
        <v>70</v>
      </c>
      <c r="AX30" t="s">
        <v>70</v>
      </c>
      <c r="AY30" t="s">
        <v>70</v>
      </c>
      <c r="AZ30" t="s">
        <v>70</v>
      </c>
      <c r="BA30" t="s">
        <v>70</v>
      </c>
      <c r="BB30" t="s">
        <v>70</v>
      </c>
      <c r="BC30" t="s">
        <v>70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321</v>
      </c>
      <c r="BK30" t="s">
        <v>71</v>
      </c>
      <c r="BM30">
        <v>0</v>
      </c>
      <c r="BP30" t="s">
        <v>345</v>
      </c>
      <c r="BR30">
        <v>6511</v>
      </c>
    </row>
    <row r="31" spans="1:70">
      <c r="A31" t="s">
        <v>244</v>
      </c>
      <c r="B31">
        <v>2745</v>
      </c>
      <c r="C31">
        <v>4960</v>
      </c>
      <c r="D31" s="9">
        <v>42472.118750000001</v>
      </c>
      <c r="E31" t="s">
        <v>235</v>
      </c>
      <c r="I31" t="s">
        <v>95</v>
      </c>
      <c r="J31" t="s">
        <v>70</v>
      </c>
      <c r="K31" t="s">
        <v>70</v>
      </c>
      <c r="L31" t="s">
        <v>70</v>
      </c>
      <c r="M31" t="s">
        <v>70</v>
      </c>
      <c r="N31" t="s">
        <v>70</v>
      </c>
      <c r="O31" t="s">
        <v>70</v>
      </c>
      <c r="P31" t="s">
        <v>70</v>
      </c>
      <c r="Q31" t="s">
        <v>70</v>
      </c>
      <c r="R31" t="s">
        <v>70</v>
      </c>
      <c r="S31" t="s">
        <v>70</v>
      </c>
      <c r="T31" t="s">
        <v>70</v>
      </c>
      <c r="U31" t="s">
        <v>70</v>
      </c>
      <c r="V31" t="s">
        <v>70</v>
      </c>
      <c r="W31" t="s">
        <v>70</v>
      </c>
      <c r="X31" t="s">
        <v>70</v>
      </c>
      <c r="Y31" t="s">
        <v>70</v>
      </c>
      <c r="Z31" t="s">
        <v>70</v>
      </c>
      <c r="AA31" t="s">
        <v>70</v>
      </c>
      <c r="AB31" t="s">
        <v>70</v>
      </c>
      <c r="AC31" t="s">
        <v>70</v>
      </c>
      <c r="AD31" t="s">
        <v>70</v>
      </c>
      <c r="AE31" t="s">
        <v>96</v>
      </c>
      <c r="AF31" t="s">
        <v>70</v>
      </c>
      <c r="AG31" t="s">
        <v>70</v>
      </c>
      <c r="AH31" t="s">
        <v>70</v>
      </c>
      <c r="AI31" t="s">
        <v>70</v>
      </c>
      <c r="AJ31" t="s">
        <v>70</v>
      </c>
      <c r="AK31" t="s">
        <v>70</v>
      </c>
      <c r="AL31" t="s">
        <v>70</v>
      </c>
      <c r="AM31" t="s">
        <v>70</v>
      </c>
      <c r="AN31" t="s">
        <v>70</v>
      </c>
      <c r="AO31" t="s">
        <v>70</v>
      </c>
      <c r="AP31" t="s">
        <v>70</v>
      </c>
      <c r="AQ31" t="s">
        <v>70</v>
      </c>
      <c r="AR31" t="s">
        <v>70</v>
      </c>
      <c r="AS31" t="s">
        <v>70</v>
      </c>
      <c r="AT31" t="s">
        <v>70</v>
      </c>
      <c r="AU31" t="s">
        <v>70</v>
      </c>
      <c r="AV31" t="s">
        <v>70</v>
      </c>
      <c r="AW31" t="s">
        <v>70</v>
      </c>
      <c r="AX31" t="s">
        <v>70</v>
      </c>
      <c r="AY31" t="s">
        <v>70</v>
      </c>
      <c r="AZ31" t="s">
        <v>70</v>
      </c>
      <c r="BA31" t="s">
        <v>70</v>
      </c>
      <c r="BB31" t="s">
        <v>70</v>
      </c>
      <c r="BC31" t="s">
        <v>70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321</v>
      </c>
      <c r="BK31" t="s">
        <v>71</v>
      </c>
      <c r="BM31">
        <v>0</v>
      </c>
      <c r="BP31" t="s">
        <v>346</v>
      </c>
      <c r="BR31">
        <v>6511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"/>
  <sheetViews>
    <sheetView workbookViewId="0">
      <selection activeCell="A18" sqref="A18:XFD25"/>
    </sheetView>
  </sheetViews>
  <sheetFormatPr defaultRowHeight="14.25"/>
  <cols>
    <col min="1" max="1" width="31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140</v>
      </c>
      <c r="M2">
        <v>6</v>
      </c>
      <c r="N2">
        <v>4587</v>
      </c>
      <c r="O2">
        <v>1.8748</v>
      </c>
      <c r="P2">
        <v>1.5100000000000001E-2</v>
      </c>
      <c r="Q2">
        <v>8.0000000000000002E-3</v>
      </c>
      <c r="R2">
        <v>1.4668000000000001</v>
      </c>
      <c r="S2">
        <v>4.3338000000000001</v>
      </c>
      <c r="T2">
        <v>2.0045000000000002</v>
      </c>
      <c r="U2">
        <v>3.5400000000000001E-2</v>
      </c>
      <c r="V2">
        <v>0.49769999999999998</v>
      </c>
      <c r="W2">
        <v>0.15720000000000001</v>
      </c>
      <c r="X2">
        <v>1.7500000000000002E-2</v>
      </c>
      <c r="Y2">
        <v>0.157</v>
      </c>
      <c r="Z2" t="s">
        <v>70</v>
      </c>
      <c r="AA2" t="s">
        <v>70</v>
      </c>
      <c r="AB2" t="s">
        <v>70</v>
      </c>
      <c r="AC2" t="s">
        <v>70</v>
      </c>
      <c r="AD2" t="s">
        <v>70</v>
      </c>
      <c r="AE2" t="s">
        <v>96</v>
      </c>
      <c r="AF2">
        <v>1.8405</v>
      </c>
      <c r="AG2">
        <v>1.2200000000000001E-2</v>
      </c>
      <c r="AH2">
        <v>6.6E-3</v>
      </c>
      <c r="AI2">
        <v>1.0333000000000001</v>
      </c>
      <c r="AJ2">
        <v>84.775599999999997</v>
      </c>
      <c r="AK2">
        <v>0.28070000000000001</v>
      </c>
      <c r="AL2">
        <v>2.3599999999999999E-2</v>
      </c>
      <c r="AM2">
        <v>3.5387</v>
      </c>
      <c r="AN2">
        <v>1.3649</v>
      </c>
      <c r="AO2">
        <v>3.0933000000000002</v>
      </c>
      <c r="AP2">
        <v>4.2221000000000002</v>
      </c>
      <c r="AQ2">
        <v>3.6048</v>
      </c>
      <c r="AR2">
        <v>-2.6232000000000002</v>
      </c>
      <c r="AS2">
        <v>-1.2959000000000001</v>
      </c>
      <c r="AT2">
        <v>1.0041</v>
      </c>
      <c r="AU2">
        <v>0.81089999999999995</v>
      </c>
      <c r="AV2">
        <v>1.3845000000000001</v>
      </c>
      <c r="AW2">
        <v>3.9053</v>
      </c>
      <c r="AX2">
        <v>-1.7806</v>
      </c>
      <c r="AY2">
        <v>3.0522999999999998</v>
      </c>
      <c r="AZ2">
        <v>-0.71240000000000003</v>
      </c>
      <c r="BA2">
        <v>0.01</v>
      </c>
      <c r="BB2">
        <v>0.01</v>
      </c>
      <c r="BC2">
        <v>0.01</v>
      </c>
      <c r="BD2">
        <v>181</v>
      </c>
      <c r="BE2">
        <v>151</v>
      </c>
      <c r="BF2">
        <v>319</v>
      </c>
      <c r="BG2">
        <v>332</v>
      </c>
      <c r="BH2">
        <v>109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140</v>
      </c>
      <c r="M3">
        <v>6</v>
      </c>
      <c r="N3">
        <v>4587</v>
      </c>
      <c r="O3">
        <v>2.2292000000000001</v>
      </c>
      <c r="P3">
        <v>2.8000000000000001E-2</v>
      </c>
      <c r="Q3">
        <v>1.26E-2</v>
      </c>
      <c r="R3">
        <v>3.5886999999999998</v>
      </c>
      <c r="S3">
        <v>3.6846999999999999</v>
      </c>
      <c r="T3">
        <v>1.996</v>
      </c>
      <c r="U3">
        <v>3.8199999999999998E-2</v>
      </c>
      <c r="V3">
        <v>0.50729999999999997</v>
      </c>
      <c r="W3">
        <v>0.15229999999999999</v>
      </c>
      <c r="X3">
        <v>1.44E-2</v>
      </c>
      <c r="Y3">
        <v>0.1598</v>
      </c>
      <c r="Z3" t="s">
        <v>70</v>
      </c>
      <c r="AA3" t="s">
        <v>70</v>
      </c>
      <c r="AB3" t="s">
        <v>70</v>
      </c>
      <c r="AC3" t="s">
        <v>70</v>
      </c>
      <c r="AD3" t="s">
        <v>70</v>
      </c>
      <c r="AE3" t="s">
        <v>96</v>
      </c>
      <c r="AF3">
        <v>2.1907000000000001</v>
      </c>
      <c r="AG3">
        <v>2.4299999999999999E-2</v>
      </c>
      <c r="AH3">
        <v>1.11E-2</v>
      </c>
      <c r="AI3">
        <v>1.8438000000000001</v>
      </c>
      <c r="AJ3">
        <v>75.802099999999996</v>
      </c>
      <c r="AK3">
        <v>0.42080000000000001</v>
      </c>
      <c r="AL3">
        <v>2.64E-2</v>
      </c>
      <c r="AM3">
        <v>2.3498999999999999</v>
      </c>
      <c r="AN3">
        <v>1.3479000000000001</v>
      </c>
      <c r="AO3">
        <v>2.0611000000000002</v>
      </c>
      <c r="AP3">
        <v>2.7780999999999998</v>
      </c>
      <c r="AQ3">
        <v>2.4344000000000001</v>
      </c>
      <c r="AR3">
        <v>1.9919</v>
      </c>
      <c r="AS3">
        <v>-0.51249999999999996</v>
      </c>
      <c r="AT3">
        <v>-0.1328</v>
      </c>
      <c r="AU3">
        <v>-0.55900000000000005</v>
      </c>
      <c r="AV3">
        <v>-2.4689999999999999</v>
      </c>
      <c r="AW3">
        <v>1.1443000000000001</v>
      </c>
      <c r="AX3">
        <v>-0.38869999999999999</v>
      </c>
      <c r="AY3">
        <v>-0.9375</v>
      </c>
      <c r="AZ3">
        <v>-2.2128000000000001</v>
      </c>
      <c r="BA3">
        <v>0.01</v>
      </c>
      <c r="BB3">
        <v>0.01</v>
      </c>
      <c r="BC3">
        <v>0.01</v>
      </c>
      <c r="BD3">
        <v>185</v>
      </c>
      <c r="BE3">
        <v>169</v>
      </c>
      <c r="BF3">
        <v>319</v>
      </c>
      <c r="BG3">
        <v>207</v>
      </c>
      <c r="BH3">
        <v>295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140</v>
      </c>
      <c r="M4">
        <v>6</v>
      </c>
      <c r="N4">
        <v>4587</v>
      </c>
      <c r="O4">
        <v>1.9793000000000001</v>
      </c>
      <c r="P4">
        <v>1.61E-2</v>
      </c>
      <c r="Q4">
        <v>8.0999999999999996E-3</v>
      </c>
      <c r="R4">
        <v>0.88419999999999999</v>
      </c>
      <c r="S4">
        <v>4.6467999999999998</v>
      </c>
      <c r="T4">
        <v>1.653</v>
      </c>
      <c r="U4">
        <v>4.5499999999999999E-2</v>
      </c>
      <c r="V4">
        <v>0.62060000000000004</v>
      </c>
      <c r="W4">
        <v>0.25359999999999999</v>
      </c>
      <c r="X4">
        <v>1.8499999999999999E-2</v>
      </c>
      <c r="Y4">
        <v>0.24940000000000001</v>
      </c>
      <c r="Z4" t="s">
        <v>70</v>
      </c>
      <c r="AA4" t="s">
        <v>70</v>
      </c>
      <c r="AB4" t="s">
        <v>70</v>
      </c>
      <c r="AC4" t="s">
        <v>70</v>
      </c>
      <c r="AD4" t="s">
        <v>70</v>
      </c>
      <c r="AE4" t="s">
        <v>96</v>
      </c>
      <c r="AF4">
        <v>1.944</v>
      </c>
      <c r="AG4">
        <v>1.3899999999999999E-2</v>
      </c>
      <c r="AH4">
        <v>7.1000000000000004E-3</v>
      </c>
      <c r="AI4">
        <v>0.90229999999999999</v>
      </c>
      <c r="AJ4">
        <v>64.972099999999998</v>
      </c>
      <c r="AK4">
        <v>0.2321</v>
      </c>
      <c r="AL4">
        <v>3.0800000000000001E-2</v>
      </c>
      <c r="AM4">
        <v>4.2784000000000004</v>
      </c>
      <c r="AN4">
        <v>1.3681000000000001</v>
      </c>
      <c r="AO4">
        <v>3.7240000000000002</v>
      </c>
      <c r="AP4">
        <v>5.0948000000000002</v>
      </c>
      <c r="AQ4">
        <v>4.3867000000000003</v>
      </c>
      <c r="AR4">
        <v>3.4373</v>
      </c>
      <c r="AS4">
        <v>1.2399</v>
      </c>
      <c r="AT4">
        <v>-0.71809999999999996</v>
      </c>
      <c r="AU4">
        <v>1.9411</v>
      </c>
      <c r="AV4">
        <v>-3.6728999999999998</v>
      </c>
      <c r="AW4">
        <v>2.9493</v>
      </c>
      <c r="AX4">
        <v>-0.23569999999999999</v>
      </c>
      <c r="AY4">
        <v>2.6663000000000001</v>
      </c>
      <c r="AZ4">
        <v>3.4754999999999998</v>
      </c>
      <c r="BA4">
        <v>0.01</v>
      </c>
      <c r="BB4">
        <v>0.01</v>
      </c>
      <c r="BC4">
        <v>0.01</v>
      </c>
      <c r="BD4">
        <v>161</v>
      </c>
      <c r="BE4">
        <v>187</v>
      </c>
      <c r="BF4">
        <v>319</v>
      </c>
      <c r="BG4">
        <v>213</v>
      </c>
      <c r="BH4">
        <v>207</v>
      </c>
      <c r="BI4">
        <v>1106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140</v>
      </c>
      <c r="M5">
        <v>6</v>
      </c>
      <c r="N5">
        <v>4587</v>
      </c>
      <c r="O5">
        <v>1.9749000000000001</v>
      </c>
      <c r="P5">
        <v>3.0800000000000001E-2</v>
      </c>
      <c r="Q5">
        <v>1.5599999999999999E-2</v>
      </c>
      <c r="R5">
        <v>8.1014999999999997</v>
      </c>
      <c r="S5">
        <v>3.2997999999999998</v>
      </c>
      <c r="T5">
        <v>1.7350000000000001</v>
      </c>
      <c r="U5">
        <v>3.9899999999999998E-2</v>
      </c>
      <c r="V5">
        <v>0.58079999999999998</v>
      </c>
      <c r="W5">
        <v>0.23960000000000001</v>
      </c>
      <c r="X5">
        <v>1.43E-2</v>
      </c>
      <c r="Y5">
        <v>0.23949999999999999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96</v>
      </c>
      <c r="AF5">
        <v>1.9391</v>
      </c>
      <c r="AG5">
        <v>2.7300000000000001E-2</v>
      </c>
      <c r="AH5">
        <v>1.41E-2</v>
      </c>
      <c r="AI5">
        <v>1.8251999999999999</v>
      </c>
      <c r="AJ5">
        <v>66.863500000000002</v>
      </c>
      <c r="AK5">
        <v>0.47060000000000002</v>
      </c>
      <c r="AL5">
        <v>2.9899999999999999E-2</v>
      </c>
      <c r="AM5">
        <v>2.0949</v>
      </c>
      <c r="AN5">
        <v>1.4145000000000001</v>
      </c>
      <c r="AO5">
        <v>1.821</v>
      </c>
      <c r="AP5">
        <v>2.5758000000000001</v>
      </c>
      <c r="AQ5">
        <v>2.1465999999999998</v>
      </c>
      <c r="AR5">
        <v>1.7968</v>
      </c>
      <c r="AS5">
        <v>0.2681</v>
      </c>
      <c r="AT5">
        <v>-0.1263</v>
      </c>
      <c r="AU5">
        <v>0.20499999999999999</v>
      </c>
      <c r="AV5">
        <v>-0.16739999999999999</v>
      </c>
      <c r="AW5">
        <v>2.5621999999999998</v>
      </c>
      <c r="AX5">
        <v>-0.30459999999999998</v>
      </c>
      <c r="AY5">
        <v>2.1185999999999998</v>
      </c>
      <c r="AZ5">
        <v>0.1628</v>
      </c>
      <c r="BA5">
        <v>0.01</v>
      </c>
      <c r="BB5">
        <v>0.01</v>
      </c>
      <c r="BC5">
        <v>0.01</v>
      </c>
      <c r="BD5">
        <v>144</v>
      </c>
      <c r="BE5">
        <v>201</v>
      </c>
      <c r="BF5">
        <v>319</v>
      </c>
      <c r="BG5">
        <v>183</v>
      </c>
      <c r="BH5">
        <v>172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4962</v>
      </c>
      <c r="D6" s="9">
        <v>42470.640972222223</v>
      </c>
      <c r="E6" t="s">
        <v>172</v>
      </c>
      <c r="I6" t="s">
        <v>95</v>
      </c>
      <c r="J6">
        <v>0.8</v>
      </c>
      <c r="K6">
        <v>1</v>
      </c>
      <c r="L6">
        <v>140</v>
      </c>
      <c r="M6">
        <v>6</v>
      </c>
      <c r="N6">
        <v>4587</v>
      </c>
      <c r="O6">
        <v>1.8831</v>
      </c>
      <c r="P6">
        <v>1.04E-2</v>
      </c>
      <c r="Q6">
        <v>5.4999999999999997E-3</v>
      </c>
      <c r="R6">
        <v>0</v>
      </c>
      <c r="S6">
        <v>4.2983000000000002</v>
      </c>
      <c r="T6">
        <v>1.6612</v>
      </c>
      <c r="U6">
        <v>4.0099999999999997E-2</v>
      </c>
      <c r="V6">
        <v>0.61029999999999995</v>
      </c>
      <c r="W6">
        <v>0.1666</v>
      </c>
      <c r="X6">
        <v>1.4500000000000001E-2</v>
      </c>
      <c r="Y6">
        <v>0.1686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>
        <v>1.849</v>
      </c>
      <c r="AG6">
        <v>8.6999999999999994E-3</v>
      </c>
      <c r="AH6">
        <v>4.7000000000000002E-3</v>
      </c>
      <c r="AI6">
        <v>0.62139999999999995</v>
      </c>
      <c r="AJ6">
        <v>71.544499999999999</v>
      </c>
      <c r="AK6">
        <v>0.16800000000000001</v>
      </c>
      <c r="AL6">
        <v>2.8000000000000001E-2</v>
      </c>
      <c r="AM6">
        <v>5.9226999999999999</v>
      </c>
      <c r="AN6">
        <v>1.2655000000000001</v>
      </c>
      <c r="AO6">
        <v>5.4333999999999998</v>
      </c>
      <c r="AP6">
        <v>6.8760000000000003</v>
      </c>
      <c r="AQ6">
        <v>5.7751999999999999</v>
      </c>
      <c r="AR6">
        <v>1.5550999999999999</v>
      </c>
      <c r="AS6">
        <v>4.5052000000000003</v>
      </c>
      <c r="AT6">
        <v>2.609</v>
      </c>
      <c r="AU6">
        <v>-1.4068000000000001</v>
      </c>
      <c r="AV6">
        <v>-3.0026999999999999</v>
      </c>
      <c r="AW6">
        <v>6.0236999999999998</v>
      </c>
      <c r="AX6">
        <v>-5.4059999999999997</v>
      </c>
      <c r="AY6">
        <v>2.0152999999999999</v>
      </c>
      <c r="AZ6">
        <v>-0.25800000000000001</v>
      </c>
      <c r="BA6">
        <v>0.01</v>
      </c>
      <c r="BB6">
        <v>0.01</v>
      </c>
      <c r="BC6">
        <v>0.01</v>
      </c>
      <c r="BD6">
        <v>206</v>
      </c>
      <c r="BE6">
        <v>135</v>
      </c>
      <c r="BF6">
        <v>319</v>
      </c>
      <c r="BG6">
        <v>160</v>
      </c>
      <c r="BH6">
        <v>160</v>
      </c>
      <c r="BI6">
        <v>1091</v>
      </c>
      <c r="BJ6">
        <v>1702</v>
      </c>
      <c r="BM6">
        <v>0</v>
      </c>
      <c r="BP6" t="s">
        <v>362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140</v>
      </c>
      <c r="M7">
        <v>6</v>
      </c>
      <c r="N7">
        <v>4587</v>
      </c>
      <c r="O7">
        <v>1.925</v>
      </c>
      <c r="P7">
        <v>3.7400000000000003E-2</v>
      </c>
      <c r="Q7">
        <v>1.9400000000000001E-2</v>
      </c>
      <c r="R7">
        <v>3.3765999999999998</v>
      </c>
      <c r="S7">
        <v>3.9386000000000001</v>
      </c>
      <c r="T7">
        <v>2.2864</v>
      </c>
      <c r="U7">
        <v>4.5499999999999999E-2</v>
      </c>
      <c r="V7">
        <v>0.44219999999999998</v>
      </c>
      <c r="W7">
        <v>9.6199999999999994E-2</v>
      </c>
      <c r="X7">
        <v>1.89E-2</v>
      </c>
      <c r="Y7">
        <v>9.6299999999999997E-2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96</v>
      </c>
      <c r="AF7">
        <v>1.8889</v>
      </c>
      <c r="AG7">
        <v>3.3399999999999999E-2</v>
      </c>
      <c r="AH7">
        <v>1.77E-2</v>
      </c>
      <c r="AI7">
        <v>2.0836999999999999</v>
      </c>
      <c r="AJ7">
        <v>62.362900000000003</v>
      </c>
      <c r="AK7">
        <v>0.55159999999999998</v>
      </c>
      <c r="AL7">
        <v>3.2099999999999997E-2</v>
      </c>
      <c r="AM7">
        <v>1.7808999999999999</v>
      </c>
      <c r="AN7">
        <v>1.2707999999999999</v>
      </c>
      <c r="AO7">
        <v>1.6544000000000001</v>
      </c>
      <c r="AP7">
        <v>2.1025</v>
      </c>
      <c r="AQ7">
        <v>1.7603</v>
      </c>
      <c r="AR7">
        <v>1.1352</v>
      </c>
      <c r="AS7">
        <v>1.1979</v>
      </c>
      <c r="AT7">
        <v>-0.1169</v>
      </c>
      <c r="AU7">
        <v>0.72260000000000002</v>
      </c>
      <c r="AV7">
        <v>-0.49840000000000001</v>
      </c>
      <c r="AW7">
        <v>1.9105000000000001</v>
      </c>
      <c r="AX7">
        <v>1.1286</v>
      </c>
      <c r="AY7">
        <v>-1.1402000000000001</v>
      </c>
      <c r="AZ7">
        <v>-0.72430000000000005</v>
      </c>
      <c r="BA7">
        <v>0.01</v>
      </c>
      <c r="BB7">
        <v>0.01</v>
      </c>
      <c r="BC7">
        <v>0.01</v>
      </c>
      <c r="BD7">
        <v>207</v>
      </c>
      <c r="BE7">
        <v>129</v>
      </c>
      <c r="BF7">
        <v>319</v>
      </c>
      <c r="BG7">
        <v>207</v>
      </c>
      <c r="BH7">
        <v>138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140</v>
      </c>
      <c r="M8">
        <v>6</v>
      </c>
      <c r="N8">
        <v>4587</v>
      </c>
      <c r="O8">
        <v>1.9072</v>
      </c>
      <c r="P8">
        <v>2.3400000000000001E-2</v>
      </c>
      <c r="Q8">
        <v>1.23E-2</v>
      </c>
      <c r="R8">
        <v>3.9325000000000001</v>
      </c>
      <c r="S8">
        <v>3.9045000000000001</v>
      </c>
      <c r="T8">
        <v>2.1758999999999999</v>
      </c>
      <c r="U8">
        <v>4.0500000000000001E-2</v>
      </c>
      <c r="V8">
        <v>0.4521</v>
      </c>
      <c r="W8">
        <v>0.13070000000000001</v>
      </c>
      <c r="X8">
        <v>1.6500000000000001E-2</v>
      </c>
      <c r="Y8">
        <v>0.107</v>
      </c>
      <c r="Z8" t="s">
        <v>70</v>
      </c>
      <c r="AA8" t="s">
        <v>70</v>
      </c>
      <c r="AB8" t="s">
        <v>70</v>
      </c>
      <c r="AC8" t="s">
        <v>70</v>
      </c>
      <c r="AD8" t="s">
        <v>70</v>
      </c>
      <c r="AE8" t="s">
        <v>96</v>
      </c>
      <c r="AF8">
        <v>1.8726</v>
      </c>
      <c r="AG8">
        <v>2.0500000000000001E-2</v>
      </c>
      <c r="AH8">
        <v>1.0999999999999999E-2</v>
      </c>
      <c r="AI8">
        <v>1.4925999999999999</v>
      </c>
      <c r="AJ8">
        <v>72.784400000000005</v>
      </c>
      <c r="AK8">
        <v>0.39850000000000002</v>
      </c>
      <c r="AL8">
        <v>2.75E-2</v>
      </c>
      <c r="AM8">
        <v>2.4817</v>
      </c>
      <c r="AN8">
        <v>1.2148000000000001</v>
      </c>
      <c r="AO8">
        <v>2.3433000000000002</v>
      </c>
      <c r="AP8">
        <v>2.8466999999999998</v>
      </c>
      <c r="AQ8">
        <v>2.4104999999999999</v>
      </c>
      <c r="AR8">
        <v>0.94679999999999997</v>
      </c>
      <c r="AS8">
        <v>-1.9498</v>
      </c>
      <c r="AT8">
        <v>-0.89049999999999996</v>
      </c>
      <c r="AU8">
        <v>-1.8424</v>
      </c>
      <c r="AV8">
        <v>-1.5759000000000001</v>
      </c>
      <c r="AW8">
        <v>1.4919</v>
      </c>
      <c r="AX8">
        <v>-1.5583</v>
      </c>
      <c r="AY8">
        <v>8.2600000000000007E-2</v>
      </c>
      <c r="AZ8">
        <v>-1.8371999999999999</v>
      </c>
      <c r="BA8">
        <v>0.01</v>
      </c>
      <c r="BB8">
        <v>0.01</v>
      </c>
      <c r="BC8">
        <v>0.01</v>
      </c>
      <c r="BD8">
        <v>177</v>
      </c>
      <c r="BE8">
        <v>153</v>
      </c>
      <c r="BF8">
        <v>319</v>
      </c>
      <c r="BG8">
        <v>139</v>
      </c>
      <c r="BH8">
        <v>232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140</v>
      </c>
      <c r="M9">
        <v>6</v>
      </c>
      <c r="N9">
        <v>4587</v>
      </c>
      <c r="O9">
        <v>2.15</v>
      </c>
      <c r="P9">
        <v>2.6700000000000002E-2</v>
      </c>
      <c r="Q9">
        <v>1.24E-2</v>
      </c>
      <c r="R9">
        <v>6.2790999999999997</v>
      </c>
      <c r="S9">
        <v>3.2490999999999999</v>
      </c>
      <c r="T9">
        <v>1.9046000000000001</v>
      </c>
      <c r="U9">
        <v>3.4299999999999997E-2</v>
      </c>
      <c r="V9">
        <v>0.52569999999999995</v>
      </c>
      <c r="W9">
        <v>0.14119999999999999</v>
      </c>
      <c r="X9">
        <v>1.3299999999999999E-2</v>
      </c>
      <c r="Y9">
        <v>0.14000000000000001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96</v>
      </c>
      <c r="AF9">
        <v>2.1116999999999999</v>
      </c>
      <c r="AG9">
        <v>2.3199999999999998E-2</v>
      </c>
      <c r="AH9">
        <v>1.0999999999999999E-2</v>
      </c>
      <c r="AI9">
        <v>1.8090999999999999</v>
      </c>
      <c r="AJ9">
        <v>77.863399999999999</v>
      </c>
      <c r="AK9">
        <v>0.4284</v>
      </c>
      <c r="AL9">
        <v>2.5700000000000001E-2</v>
      </c>
      <c r="AM9">
        <v>2.3089</v>
      </c>
      <c r="AN9">
        <v>1.6403000000000001</v>
      </c>
      <c r="AO9">
        <v>1.8752</v>
      </c>
      <c r="AP9">
        <v>3.0760000000000001</v>
      </c>
      <c r="AQ9">
        <v>2.4344000000000001</v>
      </c>
      <c r="AR9">
        <v>0.79910000000000003</v>
      </c>
      <c r="AS9">
        <v>1.6932</v>
      </c>
      <c r="AT9">
        <v>-0.1046</v>
      </c>
      <c r="AU9">
        <v>0.31319999999999998</v>
      </c>
      <c r="AV9">
        <v>4.1300000000000003E-2</v>
      </c>
      <c r="AW9">
        <v>3.0596999999999999</v>
      </c>
      <c r="AX9">
        <v>-2.1882999999999999</v>
      </c>
      <c r="AY9">
        <v>1.0457000000000001</v>
      </c>
      <c r="AZ9">
        <v>0.2099</v>
      </c>
      <c r="BA9">
        <v>0.01</v>
      </c>
      <c r="BB9">
        <v>0.01</v>
      </c>
      <c r="BC9">
        <v>0.01</v>
      </c>
      <c r="BD9">
        <v>218</v>
      </c>
      <c r="BE9">
        <v>135</v>
      </c>
      <c r="BF9">
        <v>319</v>
      </c>
      <c r="BG9">
        <v>109</v>
      </c>
      <c r="BH9">
        <v>141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140</v>
      </c>
      <c r="M10">
        <v>6</v>
      </c>
      <c r="N10">
        <v>4587</v>
      </c>
      <c r="O10">
        <v>2.2631999999999999</v>
      </c>
      <c r="P10">
        <v>8.2900000000000001E-2</v>
      </c>
      <c r="Q10">
        <v>3.6600000000000001E-2</v>
      </c>
      <c r="R10">
        <v>10.6044</v>
      </c>
      <c r="S10">
        <v>3.5293000000000001</v>
      </c>
      <c r="T10">
        <v>2.4186000000000001</v>
      </c>
      <c r="U10">
        <v>5.2200000000000003E-2</v>
      </c>
      <c r="V10">
        <v>0.40949999999999998</v>
      </c>
      <c r="W10">
        <v>0.1075</v>
      </c>
      <c r="X10">
        <v>2.1700000000000001E-2</v>
      </c>
      <c r="Y10">
        <v>0.1026</v>
      </c>
      <c r="Z10" t="s">
        <v>70</v>
      </c>
      <c r="AA10" t="s">
        <v>70</v>
      </c>
      <c r="AB10" t="s">
        <v>70</v>
      </c>
      <c r="AC10" t="s">
        <v>70</v>
      </c>
      <c r="AD10" t="s">
        <v>70</v>
      </c>
      <c r="AE10" t="s">
        <v>96</v>
      </c>
      <c r="AF10">
        <v>2.2229999999999999</v>
      </c>
      <c r="AG10">
        <v>7.6700000000000004E-2</v>
      </c>
      <c r="AH10">
        <v>3.4500000000000003E-2</v>
      </c>
      <c r="AI10">
        <v>4.0613000000000001</v>
      </c>
      <c r="AJ10">
        <v>52.966200000000001</v>
      </c>
      <c r="AK10">
        <v>0.91349999999999998</v>
      </c>
      <c r="AL10">
        <v>3.78E-2</v>
      </c>
      <c r="AM10">
        <v>1.0569999999999999</v>
      </c>
      <c r="AN10">
        <v>1.3624000000000001</v>
      </c>
      <c r="AO10">
        <v>0.95720000000000005</v>
      </c>
      <c r="AP10">
        <v>1.3041</v>
      </c>
      <c r="AQ10">
        <v>1.0933999999999999</v>
      </c>
      <c r="AR10">
        <v>0.67959999999999998</v>
      </c>
      <c r="AS10">
        <v>-0.66749999999999998</v>
      </c>
      <c r="AT10">
        <v>-9.3799999999999994E-2</v>
      </c>
      <c r="AU10">
        <v>-8.6699999999999999E-2</v>
      </c>
      <c r="AV10">
        <v>-0.26719999999999999</v>
      </c>
      <c r="AW10">
        <v>1.2734000000000001</v>
      </c>
      <c r="AX10">
        <v>-0.76649999999999996</v>
      </c>
      <c r="AY10">
        <v>-0.75090000000000001</v>
      </c>
      <c r="AZ10">
        <v>-0.2097</v>
      </c>
      <c r="BA10">
        <v>0.01</v>
      </c>
      <c r="BB10">
        <v>0.01</v>
      </c>
      <c r="BC10">
        <v>0.01</v>
      </c>
      <c r="BD10">
        <v>224</v>
      </c>
      <c r="BE10">
        <v>137</v>
      </c>
      <c r="BF10">
        <v>319</v>
      </c>
      <c r="BG10">
        <v>174</v>
      </c>
      <c r="BH10">
        <v>154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140</v>
      </c>
      <c r="M11">
        <v>6</v>
      </c>
      <c r="N11">
        <v>4587</v>
      </c>
      <c r="O11">
        <v>2.0125999999999999</v>
      </c>
      <c r="P11">
        <v>1.3299999999999999E-2</v>
      </c>
      <c r="Q11">
        <v>6.6E-3</v>
      </c>
      <c r="R11">
        <v>-0.1242</v>
      </c>
      <c r="S11">
        <v>4.2241</v>
      </c>
      <c r="T11">
        <v>1.5564</v>
      </c>
      <c r="U11">
        <v>3.5700000000000003E-2</v>
      </c>
      <c r="V11">
        <v>0.64370000000000005</v>
      </c>
      <c r="W11">
        <v>0.19339999999999999</v>
      </c>
      <c r="X11">
        <v>1.54E-2</v>
      </c>
      <c r="Y11">
        <v>0.1905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96</v>
      </c>
      <c r="AF11">
        <v>1.9762</v>
      </c>
      <c r="AG11">
        <v>1.09E-2</v>
      </c>
      <c r="AH11">
        <v>5.4999999999999997E-3</v>
      </c>
      <c r="AI11">
        <v>0.83020000000000005</v>
      </c>
      <c r="AJ11">
        <v>76.382599999999996</v>
      </c>
      <c r="AK11">
        <v>0.21010000000000001</v>
      </c>
      <c r="AL11">
        <v>2.6200000000000001E-2</v>
      </c>
      <c r="AM11">
        <v>4.7344999999999997</v>
      </c>
      <c r="AN11">
        <v>1.2672000000000001</v>
      </c>
      <c r="AO11">
        <v>4.2168000000000001</v>
      </c>
      <c r="AP11">
        <v>5.3436000000000003</v>
      </c>
      <c r="AQ11">
        <v>4.9104999999999999</v>
      </c>
      <c r="AR11">
        <v>3.1227</v>
      </c>
      <c r="AS11">
        <v>2.0783</v>
      </c>
      <c r="AT11">
        <v>-1.9263999999999999</v>
      </c>
      <c r="AU11">
        <v>3.5897000000000001</v>
      </c>
      <c r="AV11">
        <v>-2.9969000000000001</v>
      </c>
      <c r="AW11">
        <v>2.5857000000000001</v>
      </c>
      <c r="AX11">
        <v>-8.6999999999999994E-2</v>
      </c>
      <c r="AY11">
        <v>-3.2665999999999999</v>
      </c>
      <c r="AZ11">
        <v>-3.6652999999999998</v>
      </c>
      <c r="BA11">
        <v>0.01</v>
      </c>
      <c r="BB11">
        <v>0.01</v>
      </c>
      <c r="BC11">
        <v>0.01</v>
      </c>
      <c r="BD11">
        <v>190</v>
      </c>
      <c r="BE11">
        <v>156</v>
      </c>
      <c r="BF11">
        <v>319</v>
      </c>
      <c r="BG11">
        <v>141</v>
      </c>
      <c r="BH11">
        <v>115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140</v>
      </c>
      <c r="M12">
        <v>6</v>
      </c>
      <c r="N12">
        <v>4587</v>
      </c>
      <c r="O12">
        <v>2.1850000000000001</v>
      </c>
      <c r="P12">
        <v>2.7799999999999998E-2</v>
      </c>
      <c r="Q12">
        <v>1.2699999999999999E-2</v>
      </c>
      <c r="R12">
        <v>0.80089999999999995</v>
      </c>
      <c r="S12">
        <v>4.7572000000000001</v>
      </c>
      <c r="T12">
        <v>1.7110000000000001</v>
      </c>
      <c r="U12">
        <v>4.9200000000000001E-2</v>
      </c>
      <c r="V12">
        <v>0.59119999999999995</v>
      </c>
      <c r="W12">
        <v>0.191</v>
      </c>
      <c r="X12">
        <v>2.5100000000000001E-2</v>
      </c>
      <c r="Y12">
        <v>0.187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96</v>
      </c>
      <c r="AF12">
        <v>2.1472000000000002</v>
      </c>
      <c r="AG12">
        <v>2.4E-2</v>
      </c>
      <c r="AH12">
        <v>1.12E-2</v>
      </c>
      <c r="AI12">
        <v>1.3620000000000001</v>
      </c>
      <c r="AJ12">
        <v>56.659700000000001</v>
      </c>
      <c r="AK12">
        <v>0.31709999999999999</v>
      </c>
      <c r="AL12">
        <v>3.5299999999999998E-2</v>
      </c>
      <c r="AM12">
        <v>3.1179000000000001</v>
      </c>
      <c r="AN12">
        <v>1.3049999999999999</v>
      </c>
      <c r="AO12">
        <v>2.7900999999999998</v>
      </c>
      <c r="AP12">
        <v>3.6410999999999998</v>
      </c>
      <c r="AQ12">
        <v>3.1800999999999999</v>
      </c>
      <c r="AR12">
        <v>-1.2410000000000001</v>
      </c>
      <c r="AS12">
        <v>-2.4853999999999998</v>
      </c>
      <c r="AT12">
        <v>0.26040000000000002</v>
      </c>
      <c r="AU12">
        <v>0.48899999999999999</v>
      </c>
      <c r="AV12">
        <v>-0.61670000000000003</v>
      </c>
      <c r="AW12">
        <v>-3.5550000000000002</v>
      </c>
      <c r="AX12">
        <v>-2.8159999999999998</v>
      </c>
      <c r="AY12">
        <v>1.3411999999999999</v>
      </c>
      <c r="AZ12">
        <v>-0.62</v>
      </c>
      <c r="BA12">
        <v>0.01</v>
      </c>
      <c r="BB12">
        <v>0.01</v>
      </c>
      <c r="BC12">
        <v>0.01</v>
      </c>
      <c r="BD12">
        <v>172</v>
      </c>
      <c r="BE12">
        <v>189</v>
      </c>
      <c r="BF12">
        <v>319</v>
      </c>
      <c r="BG12">
        <v>149</v>
      </c>
      <c r="BH12">
        <v>117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140</v>
      </c>
      <c r="M13">
        <v>6</v>
      </c>
      <c r="N13">
        <v>4587</v>
      </c>
      <c r="O13">
        <v>2.5891000000000002</v>
      </c>
      <c r="P13">
        <v>7.0099999999999996E-2</v>
      </c>
      <c r="Q13">
        <v>2.7099999999999999E-2</v>
      </c>
      <c r="R13">
        <v>14.773400000000001</v>
      </c>
      <c r="S13">
        <v>2.9937</v>
      </c>
      <c r="T13">
        <v>2.2193999999999998</v>
      </c>
      <c r="U13">
        <v>4.0099999999999997E-2</v>
      </c>
      <c r="V13">
        <v>0.44740000000000002</v>
      </c>
      <c r="W13">
        <v>0.1376</v>
      </c>
      <c r="X13">
        <v>1.5299999999999999E-2</v>
      </c>
      <c r="Y13">
        <v>0.13389999999999999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96</v>
      </c>
      <c r="AF13">
        <v>2.5468000000000002</v>
      </c>
      <c r="AG13">
        <v>6.3799999999999996E-2</v>
      </c>
      <c r="AH13">
        <v>2.5100000000000001E-2</v>
      </c>
      <c r="AI13">
        <v>4.2885</v>
      </c>
      <c r="AJ13">
        <v>67.172399999999996</v>
      </c>
      <c r="AK13">
        <v>0.84189999999999998</v>
      </c>
      <c r="AL13">
        <v>2.98E-2</v>
      </c>
      <c r="AM13">
        <v>1.1579999999999999</v>
      </c>
      <c r="AN13">
        <v>1.3603000000000001</v>
      </c>
      <c r="AO13">
        <v>1.0504</v>
      </c>
      <c r="AP13">
        <v>1.4288000000000001</v>
      </c>
      <c r="AQ13">
        <v>1.1617999999999999</v>
      </c>
      <c r="AR13">
        <v>1.0436000000000001</v>
      </c>
      <c r="AS13">
        <v>-6.9999999999999999E-4</v>
      </c>
      <c r="AT13">
        <v>-0.1193</v>
      </c>
      <c r="AU13">
        <v>0.1605</v>
      </c>
      <c r="AV13">
        <v>0.22009999999999999</v>
      </c>
      <c r="AW13">
        <v>1.4027000000000001</v>
      </c>
      <c r="AX13">
        <v>-1.95E-2</v>
      </c>
      <c r="AY13">
        <v>1.1478999999999999</v>
      </c>
      <c r="AZ13">
        <v>-0.1779</v>
      </c>
      <c r="BA13">
        <v>0.01</v>
      </c>
      <c r="BB13">
        <v>0.01</v>
      </c>
      <c r="BC13">
        <v>0.01</v>
      </c>
      <c r="BD13">
        <v>233</v>
      </c>
      <c r="BE13">
        <v>155</v>
      </c>
      <c r="BF13">
        <v>319</v>
      </c>
      <c r="BG13">
        <v>162</v>
      </c>
      <c r="BH13">
        <v>208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140</v>
      </c>
      <c r="M14">
        <v>6</v>
      </c>
      <c r="N14">
        <v>4587</v>
      </c>
      <c r="O14">
        <v>2.1263999999999998</v>
      </c>
      <c r="P14">
        <v>6.3E-2</v>
      </c>
      <c r="Q14">
        <v>2.9600000000000001E-2</v>
      </c>
      <c r="R14">
        <v>9.4055999999999997</v>
      </c>
      <c r="S14">
        <v>3.6236000000000002</v>
      </c>
      <c r="T14">
        <v>1.6209</v>
      </c>
      <c r="U14">
        <v>5.67E-2</v>
      </c>
      <c r="V14">
        <v>0.63449999999999995</v>
      </c>
      <c r="W14">
        <v>0.23769999999999999</v>
      </c>
      <c r="X14">
        <v>2.3199999999999998E-2</v>
      </c>
      <c r="Y14">
        <v>0.2382</v>
      </c>
      <c r="Z14" t="s">
        <v>70</v>
      </c>
      <c r="AA14" t="s">
        <v>70</v>
      </c>
      <c r="AB14" t="s">
        <v>70</v>
      </c>
      <c r="AC14" t="s">
        <v>70</v>
      </c>
      <c r="AD14" t="s">
        <v>70</v>
      </c>
      <c r="AE14" t="s">
        <v>96</v>
      </c>
      <c r="AF14">
        <v>2.0876999999999999</v>
      </c>
      <c r="AG14">
        <v>5.8400000000000001E-2</v>
      </c>
      <c r="AH14">
        <v>2.8000000000000001E-2</v>
      </c>
      <c r="AI14">
        <v>2.6446999999999998</v>
      </c>
      <c r="AJ14">
        <v>45.252800000000001</v>
      </c>
      <c r="AK14">
        <v>0.63339999999999996</v>
      </c>
      <c r="AL14">
        <v>4.4200000000000003E-2</v>
      </c>
      <c r="AM14">
        <v>1.5346</v>
      </c>
      <c r="AN14">
        <v>1.3883000000000001</v>
      </c>
      <c r="AO14">
        <v>1.3391999999999999</v>
      </c>
      <c r="AP14">
        <v>1.8591</v>
      </c>
      <c r="AQ14">
        <v>1.6553</v>
      </c>
      <c r="AR14">
        <v>0.97560000000000002</v>
      </c>
      <c r="AS14">
        <v>0.89900000000000002</v>
      </c>
      <c r="AT14">
        <v>0.18229999999999999</v>
      </c>
      <c r="AU14">
        <v>0.91820000000000002</v>
      </c>
      <c r="AV14">
        <v>-0.70099999999999996</v>
      </c>
      <c r="AW14">
        <v>-1.4565999999999999</v>
      </c>
      <c r="AX14">
        <v>-0.78569999999999995</v>
      </c>
      <c r="AY14">
        <v>1.0562</v>
      </c>
      <c r="AZ14">
        <v>-1.0035000000000001</v>
      </c>
      <c r="BA14">
        <v>0.01</v>
      </c>
      <c r="BB14">
        <v>0.01</v>
      </c>
      <c r="BC14">
        <v>0.01</v>
      </c>
      <c r="BD14">
        <v>178</v>
      </c>
      <c r="BE14">
        <v>206</v>
      </c>
      <c r="BF14">
        <v>319</v>
      </c>
      <c r="BG14">
        <v>67</v>
      </c>
      <c r="BH14">
        <v>64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140</v>
      </c>
      <c r="M15">
        <v>6</v>
      </c>
      <c r="N15">
        <v>4587</v>
      </c>
      <c r="O15">
        <v>2.0857000000000001</v>
      </c>
      <c r="P15">
        <v>2.4500000000000001E-2</v>
      </c>
      <c r="Q15">
        <v>1.17E-2</v>
      </c>
      <c r="R15">
        <v>3.5960000000000001</v>
      </c>
      <c r="S15">
        <v>4.0236999999999998</v>
      </c>
      <c r="T15">
        <v>1.9585999999999999</v>
      </c>
      <c r="U15">
        <v>3.3300000000000003E-2</v>
      </c>
      <c r="V15">
        <v>0.51659999999999995</v>
      </c>
      <c r="W15">
        <v>0.18060000000000001</v>
      </c>
      <c r="X15">
        <v>1.23E-2</v>
      </c>
      <c r="Y15">
        <v>0.18290000000000001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96</v>
      </c>
      <c r="AF15">
        <v>2.0495999999999999</v>
      </c>
      <c r="AG15">
        <v>2.0299999999999999E-2</v>
      </c>
      <c r="AH15">
        <v>9.9000000000000008E-3</v>
      </c>
      <c r="AI15">
        <v>1.6788000000000001</v>
      </c>
      <c r="AJ15">
        <v>82.8767</v>
      </c>
      <c r="AK15">
        <v>0.40949999999999998</v>
      </c>
      <c r="AL15">
        <v>2.41E-2</v>
      </c>
      <c r="AM15">
        <v>2.4177</v>
      </c>
      <c r="AN15">
        <v>1.2027000000000001</v>
      </c>
      <c r="AO15">
        <v>2.222</v>
      </c>
      <c r="AP15">
        <v>2.6722999999999999</v>
      </c>
      <c r="AQ15">
        <v>2.4868999999999999</v>
      </c>
      <c r="AR15">
        <v>2.0306000000000002</v>
      </c>
      <c r="AS15">
        <v>-0.81169999999999998</v>
      </c>
      <c r="AT15">
        <v>0.39400000000000002</v>
      </c>
      <c r="AU15">
        <v>-0.27610000000000001</v>
      </c>
      <c r="AV15">
        <v>0.56950000000000001</v>
      </c>
      <c r="AW15">
        <v>2.5962999999999998</v>
      </c>
      <c r="AX15">
        <v>-0.97670000000000001</v>
      </c>
      <c r="AY15">
        <v>-2.2534999999999998</v>
      </c>
      <c r="AZ15">
        <v>0.39040000000000002</v>
      </c>
      <c r="BA15">
        <v>0.01</v>
      </c>
      <c r="BB15">
        <v>0.01</v>
      </c>
      <c r="BC15">
        <v>0.01</v>
      </c>
      <c r="BD15">
        <v>199</v>
      </c>
      <c r="BE15">
        <v>154</v>
      </c>
      <c r="BF15">
        <v>319</v>
      </c>
      <c r="BG15">
        <v>219</v>
      </c>
      <c r="BH15">
        <v>250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140</v>
      </c>
      <c r="M16">
        <v>6</v>
      </c>
      <c r="N16">
        <v>4587</v>
      </c>
      <c r="O16">
        <v>1.9256</v>
      </c>
      <c r="P16">
        <v>3.15E-2</v>
      </c>
      <c r="Q16">
        <v>1.6299999999999999E-2</v>
      </c>
      <c r="R16">
        <v>5.5827999999999998</v>
      </c>
      <c r="S16">
        <v>4.0145</v>
      </c>
      <c r="T16">
        <v>2.0983999999999998</v>
      </c>
      <c r="U16">
        <v>4.2000000000000003E-2</v>
      </c>
      <c r="V16">
        <v>0.47249999999999998</v>
      </c>
      <c r="W16">
        <v>0.11360000000000001</v>
      </c>
      <c r="X16">
        <v>1.7999999999999999E-2</v>
      </c>
      <c r="Y16">
        <v>0.1133</v>
      </c>
      <c r="Z16" t="s">
        <v>70</v>
      </c>
      <c r="AA16" t="s">
        <v>70</v>
      </c>
      <c r="AB16" t="s">
        <v>70</v>
      </c>
      <c r="AC16" t="s">
        <v>70</v>
      </c>
      <c r="AD16" t="s">
        <v>70</v>
      </c>
      <c r="AE16" t="s">
        <v>96</v>
      </c>
      <c r="AF16">
        <v>1.891</v>
      </c>
      <c r="AG16">
        <v>2.7699999999999999E-2</v>
      </c>
      <c r="AH16">
        <v>1.47E-2</v>
      </c>
      <c r="AI16">
        <v>1.7826</v>
      </c>
      <c r="AJ16">
        <v>64.308099999999996</v>
      </c>
      <c r="AK16">
        <v>0.4713</v>
      </c>
      <c r="AL16">
        <v>3.1099999999999999E-2</v>
      </c>
      <c r="AM16">
        <v>2.0905</v>
      </c>
      <c r="AN16">
        <v>1.3766</v>
      </c>
      <c r="AO16">
        <v>1.7696000000000001</v>
      </c>
      <c r="AP16">
        <v>2.4359999999999999</v>
      </c>
      <c r="AQ16">
        <v>2.3294000000000001</v>
      </c>
      <c r="AR16">
        <v>-0.96840000000000004</v>
      </c>
      <c r="AS16">
        <v>-1.4207000000000001</v>
      </c>
      <c r="AT16">
        <v>-0.41880000000000001</v>
      </c>
      <c r="AU16">
        <v>1.1076999999999999</v>
      </c>
      <c r="AV16">
        <v>-0.11650000000000001</v>
      </c>
      <c r="AW16">
        <v>-2.1665000000000001</v>
      </c>
      <c r="AX16">
        <v>-1.6367</v>
      </c>
      <c r="AY16">
        <v>1.3843000000000001</v>
      </c>
      <c r="AZ16">
        <v>-0.91149999999999998</v>
      </c>
      <c r="BA16">
        <v>0.01</v>
      </c>
      <c r="BB16">
        <v>0.01</v>
      </c>
      <c r="BC16">
        <v>0.01</v>
      </c>
      <c r="BD16">
        <v>202</v>
      </c>
      <c r="BE16">
        <v>146</v>
      </c>
      <c r="BF16">
        <v>319</v>
      </c>
      <c r="BG16">
        <v>202</v>
      </c>
      <c r="BH16">
        <v>141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140</v>
      </c>
      <c r="M17">
        <v>6</v>
      </c>
      <c r="N17">
        <v>4587</v>
      </c>
      <c r="O17">
        <v>1.9015</v>
      </c>
      <c r="P17">
        <v>2.1700000000000001E-2</v>
      </c>
      <c r="Q17">
        <v>1.14E-2</v>
      </c>
      <c r="R17">
        <v>5.5218999999999996</v>
      </c>
      <c r="S17">
        <v>3.0405000000000002</v>
      </c>
      <c r="T17">
        <v>1.276</v>
      </c>
      <c r="U17">
        <v>4.0899999999999999E-2</v>
      </c>
      <c r="V17">
        <v>0.79290000000000005</v>
      </c>
      <c r="W17">
        <v>0.30520000000000003</v>
      </c>
      <c r="X17">
        <v>1.66E-2</v>
      </c>
      <c r="Y17">
        <v>0.3024</v>
      </c>
      <c r="Z17" t="s">
        <v>70</v>
      </c>
      <c r="AA17" t="s">
        <v>70</v>
      </c>
      <c r="AB17" t="s">
        <v>70</v>
      </c>
      <c r="AC17" t="s">
        <v>70</v>
      </c>
      <c r="AD17" t="s">
        <v>70</v>
      </c>
      <c r="AE17" t="s">
        <v>96</v>
      </c>
      <c r="AF17">
        <v>1.8667</v>
      </c>
      <c r="AG17">
        <v>1.9400000000000001E-2</v>
      </c>
      <c r="AH17">
        <v>1.04E-2</v>
      </c>
      <c r="AI17">
        <v>1.2834000000000001</v>
      </c>
      <c r="AJ17">
        <v>66.020899999999997</v>
      </c>
      <c r="AK17">
        <v>0.34379999999999999</v>
      </c>
      <c r="AL17">
        <v>3.0300000000000001E-2</v>
      </c>
      <c r="AM17">
        <v>2.8786</v>
      </c>
      <c r="AN17">
        <v>1.4796</v>
      </c>
      <c r="AO17">
        <v>2.3672</v>
      </c>
      <c r="AP17">
        <v>3.5024999999999999</v>
      </c>
      <c r="AQ17">
        <v>3.1878000000000002</v>
      </c>
      <c r="AR17">
        <v>1.5234000000000001</v>
      </c>
      <c r="AS17">
        <v>-1.7599</v>
      </c>
      <c r="AT17">
        <v>-0.43099999999999999</v>
      </c>
      <c r="AU17">
        <v>0.42670000000000002</v>
      </c>
      <c r="AV17">
        <v>-0.47399999999999998</v>
      </c>
      <c r="AW17">
        <v>3.444</v>
      </c>
      <c r="AX17">
        <v>2.4089</v>
      </c>
      <c r="AY17">
        <v>2.0878999999999999</v>
      </c>
      <c r="AZ17">
        <v>-1.11E-2</v>
      </c>
      <c r="BA17">
        <v>0.01</v>
      </c>
      <c r="BB17">
        <v>0.01</v>
      </c>
      <c r="BC17">
        <v>0.01</v>
      </c>
      <c r="BD17">
        <v>178</v>
      </c>
      <c r="BE17">
        <v>160</v>
      </c>
      <c r="BF17">
        <v>319</v>
      </c>
      <c r="BG17">
        <v>150</v>
      </c>
      <c r="BH17">
        <v>273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140</v>
      </c>
      <c r="M18">
        <v>6</v>
      </c>
      <c r="N18">
        <v>4587</v>
      </c>
      <c r="O18">
        <v>2.0449000000000002</v>
      </c>
      <c r="P18">
        <v>5.9200000000000003E-2</v>
      </c>
      <c r="Q18">
        <v>2.9000000000000001E-2</v>
      </c>
      <c r="R18">
        <v>18.460699999999999</v>
      </c>
      <c r="S18">
        <v>3.6051000000000002</v>
      </c>
      <c r="T18">
        <v>2.1520999999999999</v>
      </c>
      <c r="U18">
        <v>4.0800000000000003E-2</v>
      </c>
      <c r="V18">
        <v>0.46439999999999998</v>
      </c>
      <c r="W18">
        <v>0.16309999999999999</v>
      </c>
      <c r="X18">
        <v>1.7600000000000001E-2</v>
      </c>
      <c r="Y18">
        <v>0.15229999999999999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96</v>
      </c>
      <c r="AF18">
        <v>2.0093999999999999</v>
      </c>
      <c r="AG18">
        <v>5.2600000000000001E-2</v>
      </c>
      <c r="AH18">
        <v>2.6200000000000001E-2</v>
      </c>
      <c r="AI18">
        <v>3.5609000000000002</v>
      </c>
      <c r="AJ18">
        <v>67.663600000000002</v>
      </c>
      <c r="AK18">
        <v>0.88600000000000001</v>
      </c>
      <c r="AL18">
        <v>2.9600000000000001E-2</v>
      </c>
      <c r="AM18">
        <v>1.0991</v>
      </c>
      <c r="AN18">
        <v>1.2637</v>
      </c>
      <c r="AO18">
        <v>0.99099999999999999</v>
      </c>
      <c r="AP18">
        <v>1.2524</v>
      </c>
      <c r="AQ18">
        <v>1.1895</v>
      </c>
      <c r="AR18">
        <v>0.29370000000000002</v>
      </c>
      <c r="AS18">
        <v>0.94650000000000001</v>
      </c>
      <c r="AT18">
        <v>-5.3E-3</v>
      </c>
      <c r="AU18">
        <v>0.13320000000000001</v>
      </c>
      <c r="AV18">
        <v>-3.44E-2</v>
      </c>
      <c r="AW18">
        <v>1.2447999999999999</v>
      </c>
      <c r="AX18">
        <v>-1.129</v>
      </c>
      <c r="AY18">
        <v>0.35110000000000002</v>
      </c>
      <c r="AZ18">
        <v>0.1305</v>
      </c>
      <c r="BA18">
        <v>0.01</v>
      </c>
      <c r="BB18">
        <v>0.01</v>
      </c>
      <c r="BC18">
        <v>0.01</v>
      </c>
      <c r="BD18">
        <v>176</v>
      </c>
      <c r="BE18">
        <v>169</v>
      </c>
      <c r="BF18">
        <v>319</v>
      </c>
      <c r="BG18">
        <v>204</v>
      </c>
      <c r="BH18">
        <v>71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140</v>
      </c>
      <c r="M19">
        <v>6</v>
      </c>
      <c r="N19">
        <v>4587</v>
      </c>
      <c r="O19">
        <v>2.2517</v>
      </c>
      <c r="P19">
        <v>2.6700000000000002E-2</v>
      </c>
      <c r="Q19">
        <v>1.1900000000000001E-2</v>
      </c>
      <c r="R19">
        <v>5.1073000000000004</v>
      </c>
      <c r="S19">
        <v>3.9169</v>
      </c>
      <c r="T19">
        <v>1.7865</v>
      </c>
      <c r="U19">
        <v>3.9699999999999999E-2</v>
      </c>
      <c r="V19">
        <v>0.56220000000000003</v>
      </c>
      <c r="W19">
        <v>0.1769</v>
      </c>
      <c r="X19">
        <v>1.7100000000000001E-2</v>
      </c>
      <c r="Y19">
        <v>0.1754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96</v>
      </c>
      <c r="AF19">
        <v>2.2134</v>
      </c>
      <c r="AG19">
        <v>2.3099999999999999E-2</v>
      </c>
      <c r="AH19">
        <v>1.04E-2</v>
      </c>
      <c r="AI19">
        <v>1.4906999999999999</v>
      </c>
      <c r="AJ19">
        <v>64.481399999999994</v>
      </c>
      <c r="AK19">
        <v>0.3367</v>
      </c>
      <c r="AL19">
        <v>3.1E-2</v>
      </c>
      <c r="AM19">
        <v>2.9386999999999999</v>
      </c>
      <c r="AN19">
        <v>1.196</v>
      </c>
      <c r="AO19">
        <v>2.7764000000000002</v>
      </c>
      <c r="AP19">
        <v>3.3205</v>
      </c>
      <c r="AQ19">
        <v>2.8805999999999998</v>
      </c>
      <c r="AR19">
        <v>2.5971000000000002</v>
      </c>
      <c r="AS19">
        <v>-0.96250000000000002</v>
      </c>
      <c r="AT19">
        <v>0.1925</v>
      </c>
      <c r="AU19">
        <v>-0.68679999999999997</v>
      </c>
      <c r="AV19">
        <v>-1.2536</v>
      </c>
      <c r="AW19">
        <v>2.9971000000000001</v>
      </c>
      <c r="AX19">
        <v>-0.82589999999999997</v>
      </c>
      <c r="AY19">
        <v>-2.4733999999999998</v>
      </c>
      <c r="AZ19">
        <v>-1.2239</v>
      </c>
      <c r="BA19">
        <v>0.01</v>
      </c>
      <c r="BB19">
        <v>0.01</v>
      </c>
      <c r="BC19">
        <v>0.01</v>
      </c>
      <c r="BD19">
        <v>149</v>
      </c>
      <c r="BE19">
        <v>234</v>
      </c>
      <c r="BF19">
        <v>319</v>
      </c>
      <c r="BG19">
        <v>152</v>
      </c>
      <c r="BH19">
        <v>129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140</v>
      </c>
      <c r="M20">
        <v>6</v>
      </c>
      <c r="N20">
        <v>4587</v>
      </c>
      <c r="O20">
        <v>2.1819000000000002</v>
      </c>
      <c r="P20">
        <v>3.8699999999999998E-2</v>
      </c>
      <c r="Q20">
        <v>1.77E-2</v>
      </c>
      <c r="R20">
        <v>4.8122999999999996</v>
      </c>
      <c r="S20">
        <v>3.5465</v>
      </c>
      <c r="T20">
        <v>1.9208000000000001</v>
      </c>
      <c r="U20">
        <v>3.9600000000000003E-2</v>
      </c>
      <c r="V20">
        <v>0.5232</v>
      </c>
      <c r="W20">
        <v>0.1946</v>
      </c>
      <c r="X20">
        <v>1.55E-2</v>
      </c>
      <c r="Y20">
        <v>0.19370000000000001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96</v>
      </c>
      <c r="AF20">
        <v>2.1442000000000001</v>
      </c>
      <c r="AG20">
        <v>3.4500000000000003E-2</v>
      </c>
      <c r="AH20">
        <v>1.61E-2</v>
      </c>
      <c r="AI20">
        <v>2.3485</v>
      </c>
      <c r="AJ20">
        <v>68.108000000000004</v>
      </c>
      <c r="AK20">
        <v>0.54759999999999998</v>
      </c>
      <c r="AL20">
        <v>2.9399999999999999E-2</v>
      </c>
      <c r="AM20">
        <v>1.7967</v>
      </c>
      <c r="AN20">
        <v>1.3129999999999999</v>
      </c>
      <c r="AO20">
        <v>1.6403000000000001</v>
      </c>
      <c r="AP20">
        <v>2.1537000000000002</v>
      </c>
      <c r="AQ20">
        <v>1.7782</v>
      </c>
      <c r="AR20">
        <v>1.6153999999999999</v>
      </c>
      <c r="AS20">
        <v>-0.28470000000000001</v>
      </c>
      <c r="AT20">
        <v>-6.0000000000000001E-3</v>
      </c>
      <c r="AU20">
        <v>-6.4199999999999993E-2</v>
      </c>
      <c r="AV20">
        <v>-0.40889999999999999</v>
      </c>
      <c r="AW20">
        <v>2.1135999999999999</v>
      </c>
      <c r="AX20">
        <v>0.30399999999999999</v>
      </c>
      <c r="AY20">
        <v>1.7182999999999999</v>
      </c>
      <c r="AZ20">
        <v>0.3417</v>
      </c>
      <c r="BA20">
        <v>0.01</v>
      </c>
      <c r="BB20">
        <v>0.01</v>
      </c>
      <c r="BC20">
        <v>0.01</v>
      </c>
      <c r="BD20">
        <v>170</v>
      </c>
      <c r="BE20">
        <v>184</v>
      </c>
      <c r="BF20">
        <v>319</v>
      </c>
      <c r="BG20">
        <v>184</v>
      </c>
      <c r="BH20">
        <v>373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140</v>
      </c>
      <c r="M21">
        <v>6</v>
      </c>
      <c r="N21">
        <v>4587</v>
      </c>
      <c r="O21">
        <v>1.9322999999999999</v>
      </c>
      <c r="P21">
        <v>2.7799999999999998E-2</v>
      </c>
      <c r="Q21">
        <v>1.44E-2</v>
      </c>
      <c r="R21">
        <v>7.7629999999999999</v>
      </c>
      <c r="S21">
        <v>3.6503999999999999</v>
      </c>
      <c r="T21">
        <v>1.7393000000000001</v>
      </c>
      <c r="U21">
        <v>3.8800000000000001E-2</v>
      </c>
      <c r="V21">
        <v>0.57720000000000005</v>
      </c>
      <c r="W21">
        <v>0.18429999999999999</v>
      </c>
      <c r="X21">
        <v>1.6799999999999999E-2</v>
      </c>
      <c r="Y21">
        <v>0.18540000000000001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>
        <v>1.8962000000000001</v>
      </c>
      <c r="AG21">
        <v>2.3900000000000001E-2</v>
      </c>
      <c r="AH21">
        <v>1.26E-2</v>
      </c>
      <c r="AI21">
        <v>1.6158999999999999</v>
      </c>
      <c r="AJ21">
        <v>67.554599999999994</v>
      </c>
      <c r="AK21">
        <v>0.42609999999999998</v>
      </c>
      <c r="AL21">
        <v>2.9600000000000001E-2</v>
      </c>
      <c r="AM21">
        <v>2.3172000000000001</v>
      </c>
      <c r="AN21">
        <v>1.3345</v>
      </c>
      <c r="AO21">
        <v>2.0608</v>
      </c>
      <c r="AP21">
        <v>2.75</v>
      </c>
      <c r="AQ21">
        <v>2.3586</v>
      </c>
      <c r="AR21">
        <v>0.94589999999999996</v>
      </c>
      <c r="AS21">
        <v>-1.7935000000000001</v>
      </c>
      <c r="AT21">
        <v>0.3679</v>
      </c>
      <c r="AU21">
        <v>-0.62219999999999998</v>
      </c>
      <c r="AV21">
        <v>0.21959999999999999</v>
      </c>
      <c r="AW21">
        <v>2.6697000000000002</v>
      </c>
      <c r="AX21">
        <v>-2.0264000000000002</v>
      </c>
      <c r="AY21">
        <v>-1.1463000000000001</v>
      </c>
      <c r="AZ21">
        <v>-0.378</v>
      </c>
      <c r="BA21">
        <v>0.01</v>
      </c>
      <c r="BB21">
        <v>0.01</v>
      </c>
      <c r="BC21">
        <v>0.01</v>
      </c>
      <c r="BD21">
        <v>195</v>
      </c>
      <c r="BE21">
        <v>152</v>
      </c>
      <c r="BF21">
        <v>319</v>
      </c>
      <c r="BG21">
        <v>140</v>
      </c>
      <c r="BH21">
        <v>177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140</v>
      </c>
      <c r="M22">
        <v>6</v>
      </c>
      <c r="N22">
        <v>4587</v>
      </c>
      <c r="O22">
        <v>2.3872</v>
      </c>
      <c r="P22">
        <v>9.0899999999999995E-2</v>
      </c>
      <c r="Q22">
        <v>3.8100000000000002E-2</v>
      </c>
      <c r="R22">
        <v>17.9084</v>
      </c>
      <c r="S22">
        <v>3.6846999999999999</v>
      </c>
      <c r="T22">
        <v>2.6048</v>
      </c>
      <c r="U22">
        <v>4.5400000000000003E-2</v>
      </c>
      <c r="V22">
        <v>0.38219999999999998</v>
      </c>
      <c r="W22">
        <v>0.12620000000000001</v>
      </c>
      <c r="X22">
        <v>2.0199999999999999E-2</v>
      </c>
      <c r="Y22">
        <v>0.1234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>
        <v>2.3479000000000001</v>
      </c>
      <c r="AG22">
        <v>8.1500000000000003E-2</v>
      </c>
      <c r="AH22">
        <v>3.4700000000000002E-2</v>
      </c>
      <c r="AI22">
        <v>5.0129999999999999</v>
      </c>
      <c r="AJ22">
        <v>61.4771</v>
      </c>
      <c r="AK22">
        <v>1.0676000000000001</v>
      </c>
      <c r="AL22">
        <v>3.2500000000000001E-2</v>
      </c>
      <c r="AM22">
        <v>0.9042</v>
      </c>
      <c r="AN22">
        <v>1.3046</v>
      </c>
      <c r="AO22">
        <v>0.83499999999999996</v>
      </c>
      <c r="AP22">
        <v>1.0893999999999999</v>
      </c>
      <c r="AQ22">
        <v>0.9304</v>
      </c>
      <c r="AR22">
        <v>0.78739999999999999</v>
      </c>
      <c r="AS22">
        <v>-0.26100000000000001</v>
      </c>
      <c r="AT22">
        <v>9.6000000000000002E-2</v>
      </c>
      <c r="AU22">
        <v>-8.5000000000000006E-3</v>
      </c>
      <c r="AV22">
        <v>0.35339999999999999</v>
      </c>
      <c r="AW22">
        <v>1.0304</v>
      </c>
      <c r="AX22">
        <v>0.30969999999999998</v>
      </c>
      <c r="AY22">
        <v>0.83069999999999999</v>
      </c>
      <c r="AZ22">
        <v>-0.2823</v>
      </c>
      <c r="BA22">
        <v>0.01</v>
      </c>
      <c r="BB22">
        <v>0.01</v>
      </c>
      <c r="BC22">
        <v>0.01</v>
      </c>
      <c r="BD22">
        <v>184</v>
      </c>
      <c r="BE22">
        <v>182</v>
      </c>
      <c r="BF22">
        <v>319</v>
      </c>
      <c r="BG22">
        <v>157</v>
      </c>
      <c r="BH22">
        <v>280</v>
      </c>
      <c r="BI22">
        <v>1176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140</v>
      </c>
      <c r="M23">
        <v>6</v>
      </c>
      <c r="N23">
        <v>4587</v>
      </c>
      <c r="O23">
        <v>1.96</v>
      </c>
      <c r="P23">
        <v>2.6700000000000002E-2</v>
      </c>
      <c r="Q23">
        <v>1.3599999999999999E-2</v>
      </c>
      <c r="R23">
        <v>2.8062</v>
      </c>
      <c r="S23">
        <v>3.9397000000000002</v>
      </c>
      <c r="T23">
        <v>1.9351</v>
      </c>
      <c r="U23">
        <v>4.1399999999999999E-2</v>
      </c>
      <c r="V23">
        <v>0.52070000000000005</v>
      </c>
      <c r="W23">
        <v>0.186</v>
      </c>
      <c r="X23">
        <v>2.1000000000000001E-2</v>
      </c>
      <c r="Y23">
        <v>0.18229999999999999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96</v>
      </c>
      <c r="AF23">
        <v>1.9242999999999999</v>
      </c>
      <c r="AG23">
        <v>2.29E-2</v>
      </c>
      <c r="AH23">
        <v>1.1900000000000001E-2</v>
      </c>
      <c r="AI23">
        <v>1.7311000000000001</v>
      </c>
      <c r="AJ23">
        <v>75.533600000000007</v>
      </c>
      <c r="AK23">
        <v>0.44979999999999998</v>
      </c>
      <c r="AL23">
        <v>2.6499999999999999E-2</v>
      </c>
      <c r="AM23">
        <v>2.1966999999999999</v>
      </c>
      <c r="AN23">
        <v>1.3080000000000001</v>
      </c>
      <c r="AO23">
        <v>2.0263</v>
      </c>
      <c r="AP23">
        <v>2.6503999999999999</v>
      </c>
      <c r="AQ23">
        <v>2.1173000000000002</v>
      </c>
      <c r="AR23">
        <v>0.61180000000000001</v>
      </c>
      <c r="AS23">
        <v>-1.9303999999999999</v>
      </c>
      <c r="AT23">
        <v>7.0400000000000004E-2</v>
      </c>
      <c r="AU23">
        <v>-0.12720000000000001</v>
      </c>
      <c r="AV23">
        <v>5.6300000000000003E-2</v>
      </c>
      <c r="AW23">
        <v>2.6467999999999998</v>
      </c>
      <c r="AX23">
        <v>-2.0158999999999998</v>
      </c>
      <c r="AY23">
        <v>-0.64190000000000003</v>
      </c>
      <c r="AZ23">
        <v>-8.3299999999999999E-2</v>
      </c>
      <c r="BA23">
        <v>0.01</v>
      </c>
      <c r="BB23">
        <v>0.01</v>
      </c>
      <c r="BC23">
        <v>0.01</v>
      </c>
      <c r="BD23">
        <v>173</v>
      </c>
      <c r="BE23">
        <v>173</v>
      </c>
      <c r="BF23">
        <v>319</v>
      </c>
      <c r="BG23">
        <v>258</v>
      </c>
      <c r="BH23">
        <v>89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140</v>
      </c>
      <c r="M24">
        <v>6</v>
      </c>
      <c r="N24">
        <v>4587</v>
      </c>
      <c r="O24">
        <v>1.9402999999999999</v>
      </c>
      <c r="P24">
        <v>3.9600000000000003E-2</v>
      </c>
      <c r="Q24">
        <v>2.0400000000000001E-2</v>
      </c>
      <c r="R24">
        <v>4.8962000000000003</v>
      </c>
      <c r="S24">
        <v>4.5419999999999998</v>
      </c>
      <c r="T24">
        <v>1.9987999999999999</v>
      </c>
      <c r="U24">
        <v>5.7799999999999997E-2</v>
      </c>
      <c r="V24">
        <v>0.50490000000000002</v>
      </c>
      <c r="W24">
        <v>0.15310000000000001</v>
      </c>
      <c r="X24">
        <v>2.5000000000000001E-2</v>
      </c>
      <c r="Y24">
        <v>0.15049999999999999</v>
      </c>
      <c r="Z24" t="s">
        <v>70</v>
      </c>
      <c r="AA24" t="s">
        <v>70</v>
      </c>
      <c r="AB24" t="s">
        <v>70</v>
      </c>
      <c r="AC24" t="s">
        <v>70</v>
      </c>
      <c r="AD24" t="s">
        <v>70</v>
      </c>
      <c r="AE24" t="s">
        <v>96</v>
      </c>
      <c r="AF24">
        <v>1.905</v>
      </c>
      <c r="AG24">
        <v>3.5499999999999997E-2</v>
      </c>
      <c r="AH24">
        <v>1.8599999999999998E-2</v>
      </c>
      <c r="AI24">
        <v>1.8375999999999999</v>
      </c>
      <c r="AJ24">
        <v>51.772799999999997</v>
      </c>
      <c r="AK24">
        <v>0.48230000000000001</v>
      </c>
      <c r="AL24">
        <v>3.8600000000000002E-2</v>
      </c>
      <c r="AM24">
        <v>2.0347</v>
      </c>
      <c r="AN24">
        <v>1.4084000000000001</v>
      </c>
      <c r="AO24">
        <v>1.8268</v>
      </c>
      <c r="AP24">
        <v>2.5729000000000002</v>
      </c>
      <c r="AQ24">
        <v>1.9942</v>
      </c>
      <c r="AR24">
        <v>0.30199999999999999</v>
      </c>
      <c r="AS24">
        <v>-1.8008999999999999</v>
      </c>
      <c r="AT24">
        <v>-5.4699999999999999E-2</v>
      </c>
      <c r="AU24">
        <v>-0.44900000000000001</v>
      </c>
      <c r="AV24">
        <v>-0.15210000000000001</v>
      </c>
      <c r="AW24">
        <v>2.5289000000000001</v>
      </c>
      <c r="AX24">
        <v>-1.9358</v>
      </c>
      <c r="AY24">
        <v>-0.31359999999999999</v>
      </c>
      <c r="AZ24">
        <v>-0.36249999999999999</v>
      </c>
      <c r="BA24">
        <v>0.01</v>
      </c>
      <c r="BB24">
        <v>0.01</v>
      </c>
      <c r="BC24">
        <v>0.01</v>
      </c>
      <c r="BD24">
        <v>208</v>
      </c>
      <c r="BE24">
        <v>133</v>
      </c>
      <c r="BF24">
        <v>319</v>
      </c>
      <c r="BG24">
        <v>168</v>
      </c>
      <c r="BH24">
        <v>217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4961</v>
      </c>
      <c r="D25" s="9">
        <v>42472.118750000001</v>
      </c>
      <c r="E25" t="s">
        <v>235</v>
      </c>
      <c r="I25" t="s">
        <v>95</v>
      </c>
      <c r="J25">
        <v>0.8</v>
      </c>
      <c r="K25">
        <v>1</v>
      </c>
      <c r="L25">
        <v>140</v>
      </c>
      <c r="M25">
        <v>6</v>
      </c>
      <c r="N25">
        <v>4587</v>
      </c>
      <c r="O25">
        <v>1.988</v>
      </c>
      <c r="P25">
        <v>2.8799999999999999E-2</v>
      </c>
      <c r="Q25">
        <v>1.4500000000000001E-2</v>
      </c>
      <c r="R25">
        <v>1.2575000000000001</v>
      </c>
      <c r="S25">
        <v>4.2016</v>
      </c>
      <c r="T25">
        <v>1.8282</v>
      </c>
      <c r="U25">
        <v>4.6600000000000003E-2</v>
      </c>
      <c r="V25">
        <v>0.54859999999999998</v>
      </c>
      <c r="W25">
        <v>0.19309999999999999</v>
      </c>
      <c r="X25">
        <v>2.0799999999999999E-2</v>
      </c>
      <c r="Y25">
        <v>0.193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>
        <v>1.9517</v>
      </c>
      <c r="AG25">
        <v>2.5499999999999998E-2</v>
      </c>
      <c r="AH25">
        <v>1.3100000000000001E-2</v>
      </c>
      <c r="AI25">
        <v>1.5731999999999999</v>
      </c>
      <c r="AJ25">
        <v>61.720700000000001</v>
      </c>
      <c r="AK25">
        <v>0.40300000000000002</v>
      </c>
      <c r="AL25">
        <v>3.2399999999999998E-2</v>
      </c>
      <c r="AM25">
        <v>2.4487999999999999</v>
      </c>
      <c r="AN25">
        <v>1.4724999999999999</v>
      </c>
      <c r="AO25">
        <v>2.1425000000000001</v>
      </c>
      <c r="AP25">
        <v>3.1547000000000001</v>
      </c>
      <c r="AQ25">
        <v>2.4045999999999998</v>
      </c>
      <c r="AR25">
        <v>0.88400000000000001</v>
      </c>
      <c r="AS25">
        <v>-1.9491000000000001</v>
      </c>
      <c r="AT25">
        <v>-9.9000000000000005E-2</v>
      </c>
      <c r="AU25">
        <v>-0.51790000000000003</v>
      </c>
      <c r="AV25">
        <v>-0.39169999999999999</v>
      </c>
      <c r="AW25">
        <v>3.0872000000000002</v>
      </c>
      <c r="AX25">
        <v>-2.1545000000000001</v>
      </c>
      <c r="AY25">
        <v>-0.9526</v>
      </c>
      <c r="AZ25">
        <v>-0.48230000000000001</v>
      </c>
      <c r="BA25">
        <v>0.01</v>
      </c>
      <c r="BB25">
        <v>0.01</v>
      </c>
      <c r="BC25">
        <v>0.01</v>
      </c>
      <c r="BD25">
        <v>176</v>
      </c>
      <c r="BE25">
        <v>170</v>
      </c>
      <c r="BF25">
        <v>319</v>
      </c>
      <c r="BG25">
        <v>138</v>
      </c>
      <c r="BH25">
        <v>135</v>
      </c>
      <c r="BI25">
        <v>1146</v>
      </c>
      <c r="BJ25">
        <v>1812</v>
      </c>
      <c r="BM25">
        <v>0</v>
      </c>
      <c r="BP25" t="s">
        <v>363</v>
      </c>
      <c r="BR25">
        <v>6511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topLeftCell="A200" zoomScale="70" zoomScaleNormal="70" workbookViewId="0">
      <selection activeCell="G234" sqref="G234"/>
    </sheetView>
  </sheetViews>
  <sheetFormatPr defaultColWidth="21.75" defaultRowHeight="12.75"/>
  <cols>
    <col min="1" max="1" width="27.125" style="428" customWidth="1"/>
    <col min="2" max="16384" width="21.75" style="428"/>
  </cols>
  <sheetData>
    <row r="1" spans="1:11">
      <c r="A1" s="428" t="s">
        <v>975</v>
      </c>
    </row>
    <row r="2" spans="1:11">
      <c r="B2" s="428" t="s">
        <v>971</v>
      </c>
      <c r="C2" s="428" t="s">
        <v>972</v>
      </c>
      <c r="D2" s="428" t="s">
        <v>973</v>
      </c>
      <c r="E2" s="428" t="s">
        <v>974</v>
      </c>
      <c r="F2" s="428" t="s">
        <v>969</v>
      </c>
      <c r="G2" s="428" t="s">
        <v>970</v>
      </c>
      <c r="H2" s="428" t="s">
        <v>989</v>
      </c>
      <c r="I2" s="428" t="s">
        <v>991</v>
      </c>
      <c r="J2" s="428" t="s">
        <v>993</v>
      </c>
      <c r="K2" s="428" t="s">
        <v>994</v>
      </c>
    </row>
    <row r="3" spans="1:11">
      <c r="B3" s="428" t="s">
        <v>73</v>
      </c>
      <c r="C3" s="428" t="s">
        <v>964</v>
      </c>
      <c r="D3" s="428" t="s">
        <v>965</v>
      </c>
      <c r="E3" s="428" t="s">
        <v>968</v>
      </c>
      <c r="F3" s="428" t="s">
        <v>966</v>
      </c>
      <c r="G3" s="428" t="s">
        <v>987</v>
      </c>
      <c r="H3" s="428" t="s">
        <v>988</v>
      </c>
      <c r="I3" s="428" t="s">
        <v>990</v>
      </c>
      <c r="J3" s="428" t="s">
        <v>992</v>
      </c>
      <c r="K3" s="428" t="s">
        <v>995</v>
      </c>
    </row>
    <row r="4" spans="1:11" s="433" customFormat="1"/>
    <row r="5" spans="1:11">
      <c r="A5" s="412" t="s">
        <v>890</v>
      </c>
      <c r="B5" s="349">
        <v>3.3599999999999998E-2</v>
      </c>
      <c r="C5" s="428">
        <v>923.93489999999997</v>
      </c>
      <c r="D5" s="428">
        <v>25.189299999999999</v>
      </c>
      <c r="E5" s="428">
        <v>1.0851999999999999</v>
      </c>
      <c r="F5" s="428">
        <v>0.16220000000000001</v>
      </c>
      <c r="G5" s="428">
        <v>586.64160000000004</v>
      </c>
      <c r="H5" s="447">
        <v>0.04</v>
      </c>
      <c r="I5" s="428">
        <v>0.42498999999999998</v>
      </c>
      <c r="J5" s="428">
        <v>1.396311659359063</v>
      </c>
      <c r="K5" s="428">
        <v>1.0588081444453776</v>
      </c>
    </row>
    <row r="6" spans="1:11">
      <c r="A6" s="412" t="s">
        <v>895</v>
      </c>
      <c r="B6" s="349">
        <v>3.95E-2</v>
      </c>
      <c r="C6" s="428">
        <v>923.66129999999998</v>
      </c>
      <c r="D6" s="428">
        <v>30.258600000000001</v>
      </c>
      <c r="E6" s="428">
        <v>1.2521</v>
      </c>
      <c r="F6" s="428">
        <v>0.1552</v>
      </c>
      <c r="G6" s="428">
        <v>574.87400000000002</v>
      </c>
      <c r="H6" s="428">
        <v>4.1599999999999998E-2</v>
      </c>
      <c r="I6" s="428">
        <v>0.41133999999999998</v>
      </c>
      <c r="J6" s="428">
        <v>1.3831691897680516</v>
      </c>
      <c r="K6" s="428">
        <v>1.061228458961192</v>
      </c>
    </row>
    <row r="7" spans="1:11">
      <c r="A7" s="412" t="s">
        <v>899</v>
      </c>
      <c r="B7" s="349">
        <v>2.7099999999999999E-2</v>
      </c>
      <c r="C7" s="428">
        <v>958.28</v>
      </c>
      <c r="D7" s="428">
        <v>13.5901</v>
      </c>
      <c r="E7" s="428">
        <v>0.85029999999999994</v>
      </c>
      <c r="F7" s="428">
        <v>0.16689999999999999</v>
      </c>
      <c r="G7" s="428">
        <v>623.72339999999997</v>
      </c>
      <c r="H7" s="428">
        <v>4.1799999999999997E-2</v>
      </c>
      <c r="I7" s="428">
        <v>0.43801000000000001</v>
      </c>
      <c r="J7" s="428">
        <v>1.3773900377264519</v>
      </c>
      <c r="K7" s="428">
        <v>1.0325748373659049</v>
      </c>
    </row>
    <row r="8" spans="1:11">
      <c r="A8" s="412" t="s">
        <v>903</v>
      </c>
      <c r="B8" s="349">
        <v>3.9399999999999998E-2</v>
      </c>
      <c r="C8" s="428">
        <v>928.72410000000002</v>
      </c>
      <c r="D8" s="428">
        <v>39.335500000000003</v>
      </c>
      <c r="E8" s="428">
        <v>1.1937</v>
      </c>
      <c r="F8" s="428">
        <v>0.156</v>
      </c>
      <c r="G8" s="428">
        <v>577.88430000000005</v>
      </c>
      <c r="H8" s="428">
        <v>4.2000000000000003E-2</v>
      </c>
      <c r="I8" s="428">
        <v>0.41293999999999997</v>
      </c>
      <c r="J8" s="428">
        <v>1.3860015018459313</v>
      </c>
      <c r="K8" s="428">
        <v>1.0619480823292768</v>
      </c>
    </row>
    <row r="9" spans="1:11">
      <c r="A9" s="412" t="s">
        <v>907</v>
      </c>
      <c r="B9" s="349">
        <v>3.7999999999999999E-2</v>
      </c>
      <c r="C9" s="428">
        <v>927.35580000000004</v>
      </c>
      <c r="D9" s="428">
        <v>29.079599999999999</v>
      </c>
      <c r="E9" s="428">
        <v>1.1618999999999999</v>
      </c>
      <c r="F9" s="428">
        <v>0.16769999999999999</v>
      </c>
      <c r="G9" s="428">
        <v>575.42129999999997</v>
      </c>
      <c r="H9" s="428">
        <v>4.0800000000000003E-2</v>
      </c>
      <c r="I9" s="428">
        <v>0.42114000000000001</v>
      </c>
      <c r="J9" s="428">
        <v>1.4446558758931631</v>
      </c>
      <c r="K9" s="428">
        <v>1.0991363016598588</v>
      </c>
    </row>
    <row r="10" spans="1:11">
      <c r="A10" s="412" t="s">
        <v>815</v>
      </c>
      <c r="B10" s="349">
        <v>1.78E-2</v>
      </c>
      <c r="C10" s="428">
        <v>882.61130000000003</v>
      </c>
      <c r="D10" s="428">
        <v>8.2820999999999998</v>
      </c>
      <c r="E10" s="428">
        <v>0.67779999999999996</v>
      </c>
      <c r="F10" s="428">
        <v>0.16739999999999999</v>
      </c>
      <c r="G10" s="428">
        <v>603.88260000000002</v>
      </c>
      <c r="H10" s="428">
        <v>3.2199999999999999E-2</v>
      </c>
      <c r="I10" s="447">
        <v>0.43489</v>
      </c>
      <c r="J10" s="447">
        <v>1.3816264527898796</v>
      </c>
      <c r="K10" s="447">
        <v>1.0386238356023894</v>
      </c>
    </row>
    <row r="11" spans="1:11" s="430" customFormat="1">
      <c r="A11" s="429" t="s">
        <v>819</v>
      </c>
      <c r="B11" s="363">
        <v>4.4400000000000002E-2</v>
      </c>
      <c r="C11" s="430">
        <v>925.30319999999995</v>
      </c>
      <c r="D11" s="430">
        <v>45.604700000000001</v>
      </c>
      <c r="E11" s="430">
        <v>1.3398000000000001</v>
      </c>
      <c r="F11" s="430">
        <v>0.16639999999999999</v>
      </c>
      <c r="G11" s="430">
        <v>602.51430000000005</v>
      </c>
      <c r="H11" s="430">
        <v>4.4299999999999999E-2</v>
      </c>
      <c r="I11" s="430">
        <v>0.43675999999999998</v>
      </c>
      <c r="J11" s="430">
        <v>1.412021246400752</v>
      </c>
      <c r="K11" s="430">
        <v>1.0597096517730535</v>
      </c>
    </row>
    <row r="12" spans="1:11">
      <c r="A12" s="78" t="s">
        <v>171</v>
      </c>
      <c r="B12" s="435">
        <v>1.6E-2</v>
      </c>
      <c r="C12" s="428">
        <v>929.07870000000003</v>
      </c>
      <c r="D12" s="428">
        <v>3.0870000000000002</v>
      </c>
      <c r="E12" s="428">
        <v>0.4229</v>
      </c>
      <c r="F12" s="428">
        <v>0.1623</v>
      </c>
      <c r="G12" s="428">
        <v>543.5693</v>
      </c>
      <c r="H12" s="428">
        <v>4.7800000000000002E-2</v>
      </c>
      <c r="I12" s="428">
        <v>0.41649000000000003</v>
      </c>
      <c r="J12" s="108">
        <v>1.389881926520248</v>
      </c>
      <c r="K12" s="428">
        <v>1.0617022658681137</v>
      </c>
    </row>
    <row r="13" spans="1:11">
      <c r="A13" s="78" t="s">
        <v>175</v>
      </c>
      <c r="B13" s="154">
        <v>1.5299999999999999E-2</v>
      </c>
      <c r="C13" s="428">
        <v>893.41120000000001</v>
      </c>
      <c r="D13" s="428">
        <v>3.177</v>
      </c>
      <c r="E13" s="428">
        <v>0.47</v>
      </c>
      <c r="F13" s="428">
        <v>0.15140000000000001</v>
      </c>
      <c r="G13" s="428">
        <v>505.03199999999998</v>
      </c>
      <c r="H13" s="428">
        <v>4.3299999999999998E-2</v>
      </c>
      <c r="I13" s="428">
        <v>0.38197999999999999</v>
      </c>
      <c r="J13" s="108">
        <v>1.5097780722204084</v>
      </c>
      <c r="K13" s="428">
        <v>1.1869025642763937</v>
      </c>
    </row>
    <row r="14" spans="1:11">
      <c r="A14" s="316" t="s">
        <v>181</v>
      </c>
      <c r="B14" s="325">
        <v>2.0199999999999999E-2</v>
      </c>
      <c r="C14" s="428">
        <v>916.9162</v>
      </c>
      <c r="D14" s="428">
        <v>12.9276</v>
      </c>
      <c r="E14" s="428">
        <v>0.53290000000000004</v>
      </c>
      <c r="F14" s="428">
        <v>0.1603</v>
      </c>
      <c r="G14" s="428">
        <v>559.1481</v>
      </c>
      <c r="H14" s="428">
        <v>4.6100000000000002E-2</v>
      </c>
      <c r="I14" s="428">
        <v>0.42426999999999998</v>
      </c>
      <c r="J14" s="317">
        <v>1.3909990920761919</v>
      </c>
      <c r="K14" s="428">
        <v>1.0554477770521102</v>
      </c>
    </row>
    <row r="15" spans="1:11">
      <c r="A15" s="78" t="s">
        <v>184</v>
      </c>
      <c r="B15" s="154">
        <v>1.2E-2</v>
      </c>
      <c r="C15" s="428">
        <v>929.76189999999997</v>
      </c>
      <c r="D15" s="428">
        <v>2.9232999999999998</v>
      </c>
      <c r="E15" s="428">
        <v>0.29959999999999998</v>
      </c>
      <c r="F15" s="428">
        <v>0.15359999999999999</v>
      </c>
      <c r="G15" s="428">
        <v>548.21559999999999</v>
      </c>
      <c r="H15" s="428">
        <v>4.8899999999999999E-2</v>
      </c>
      <c r="I15" s="428">
        <v>0.41049999999999998</v>
      </c>
      <c r="J15" s="108">
        <v>1.3920970688368517</v>
      </c>
      <c r="K15" s="428">
        <v>1.0688377713730108</v>
      </c>
    </row>
    <row r="16" spans="1:11">
      <c r="A16" s="316" t="s">
        <v>187</v>
      </c>
      <c r="B16" s="325">
        <v>2.4799999999999999E-2</v>
      </c>
      <c r="C16" s="428">
        <v>957.77660000000003</v>
      </c>
      <c r="D16" s="428">
        <v>5.7643000000000004</v>
      </c>
      <c r="E16" s="428">
        <v>0.63880000000000003</v>
      </c>
      <c r="F16" s="428">
        <v>0.16889999999999999</v>
      </c>
      <c r="G16" s="428">
        <v>618.59389999999996</v>
      </c>
      <c r="H16" s="428">
        <v>4.9099999999999998E-2</v>
      </c>
      <c r="I16" s="428">
        <v>0.44780999999999999</v>
      </c>
      <c r="J16" s="317">
        <v>1.3816034138172606</v>
      </c>
      <c r="K16" s="428">
        <v>1.0266576315004481</v>
      </c>
    </row>
    <row r="17" spans="1:11">
      <c r="A17" s="78" t="s">
        <v>191</v>
      </c>
      <c r="B17" s="154">
        <v>1.41E-2</v>
      </c>
      <c r="C17" s="428">
        <v>927.98540000000003</v>
      </c>
      <c r="D17" s="428">
        <v>4.1855000000000002</v>
      </c>
      <c r="E17" s="428">
        <v>0.40600000000000003</v>
      </c>
      <c r="F17" s="428">
        <v>0.15890000000000001</v>
      </c>
      <c r="G17" s="428">
        <v>579.51009999999997</v>
      </c>
      <c r="H17" s="447">
        <v>4.5900000000000003E-2</v>
      </c>
      <c r="I17" s="447">
        <v>0.41904000000000002</v>
      </c>
      <c r="J17" s="108">
        <v>1.3776488413863412</v>
      </c>
      <c r="K17" s="447">
        <v>1.0500597343678364</v>
      </c>
    </row>
    <row r="18" spans="1:11" s="430" customFormat="1">
      <c r="A18" s="431" t="s">
        <v>194</v>
      </c>
      <c r="B18" s="432">
        <v>1.6400000000000001E-2</v>
      </c>
      <c r="C18" s="430">
        <v>946.29740000000004</v>
      </c>
      <c r="D18" s="430">
        <v>7.9945000000000004</v>
      </c>
      <c r="E18" s="430">
        <v>0.49859999999999999</v>
      </c>
      <c r="F18" s="430">
        <v>0.16569999999999999</v>
      </c>
      <c r="G18" s="430">
        <v>584.97630000000004</v>
      </c>
      <c r="H18" s="430">
        <v>0.04</v>
      </c>
      <c r="I18" s="430">
        <v>0.41536000000000001</v>
      </c>
      <c r="J18" s="451">
        <v>1.4591037806652636</v>
      </c>
      <c r="K18" s="430">
        <v>1.1156526259310076</v>
      </c>
    </row>
    <row r="19" spans="1:11">
      <c r="A19" s="114" t="s">
        <v>197</v>
      </c>
      <c r="B19" s="155">
        <v>3.78E-2</v>
      </c>
      <c r="C19" s="428">
        <v>1000.6867999999999</v>
      </c>
      <c r="D19" s="428">
        <v>11.4778</v>
      </c>
      <c r="E19" s="428">
        <v>0.91249999999999998</v>
      </c>
      <c r="F19" s="428">
        <v>0.16750000000000001</v>
      </c>
      <c r="G19" s="428">
        <v>602.05849999999998</v>
      </c>
      <c r="H19" s="428">
        <v>5.7500000000000002E-2</v>
      </c>
      <c r="I19" s="428">
        <v>0.42403000000000002</v>
      </c>
      <c r="J19" s="119">
        <v>1.4432759126298826</v>
      </c>
      <c r="K19" s="428">
        <v>1.0953417836474348</v>
      </c>
    </row>
    <row r="20" spans="1:11">
      <c r="A20" s="78" t="s">
        <v>200</v>
      </c>
      <c r="B20" s="154">
        <v>2.2100000000000002E-2</v>
      </c>
      <c r="C20" s="428">
        <v>913.08979999999997</v>
      </c>
      <c r="D20" s="428">
        <v>10.836</v>
      </c>
      <c r="E20" s="428">
        <v>0.52459999999999996</v>
      </c>
      <c r="F20" s="428">
        <v>0.16439999999999999</v>
      </c>
      <c r="G20" s="428">
        <v>576.77689999999996</v>
      </c>
      <c r="H20" s="428">
        <v>5.2999999999999999E-2</v>
      </c>
      <c r="I20" s="428">
        <v>0.41722999999999999</v>
      </c>
      <c r="J20" s="108">
        <v>1.4476537434940333</v>
      </c>
      <c r="K20" s="428">
        <v>1.1051320446448301</v>
      </c>
    </row>
    <row r="21" spans="1:11">
      <c r="A21" s="78" t="s">
        <v>206</v>
      </c>
      <c r="B21" s="154">
        <v>2.63E-2</v>
      </c>
      <c r="C21" s="428">
        <v>938.78129999999999</v>
      </c>
      <c r="D21" s="428">
        <v>16.058900000000001</v>
      </c>
      <c r="E21" s="428">
        <v>0.78900000000000003</v>
      </c>
      <c r="F21" s="428">
        <v>0.15679999999999999</v>
      </c>
      <c r="G21" s="428">
        <v>539.05960000000005</v>
      </c>
      <c r="H21" s="428">
        <v>4.3099999999999999E-2</v>
      </c>
      <c r="I21" s="428">
        <v>0.39184999999999998</v>
      </c>
      <c r="J21" s="108">
        <v>1.5036261036528424</v>
      </c>
      <c r="K21" s="428">
        <v>1.1725917381422668</v>
      </c>
    </row>
    <row r="22" spans="1:11">
      <c r="A22" s="78" t="s">
        <v>209</v>
      </c>
      <c r="B22" s="154">
        <v>3.1199999999999999E-2</v>
      </c>
      <c r="C22" s="428">
        <v>951.49040000000002</v>
      </c>
      <c r="D22" s="428">
        <v>11.8934</v>
      </c>
      <c r="E22" s="428">
        <v>0.65469999999999995</v>
      </c>
      <c r="F22" s="428">
        <v>0.15659999999999999</v>
      </c>
      <c r="G22" s="428">
        <v>587.02620000000002</v>
      </c>
      <c r="H22" s="428">
        <v>0.06</v>
      </c>
      <c r="I22" s="428">
        <v>0.41487000000000002</v>
      </c>
      <c r="J22" s="108">
        <v>1.3918546734862245</v>
      </c>
      <c r="K22" s="428">
        <v>1.0646782151837337</v>
      </c>
    </row>
    <row r="23" spans="1:11">
      <c r="A23" s="78" t="s">
        <v>212</v>
      </c>
      <c r="B23" s="154">
        <v>1.7000000000000001E-2</v>
      </c>
      <c r="C23" s="428">
        <v>987.84109999999998</v>
      </c>
      <c r="D23" s="428">
        <v>6.2575000000000003</v>
      </c>
      <c r="E23" s="428">
        <v>0.49280000000000002</v>
      </c>
      <c r="F23" s="428">
        <v>0.15890000000000001</v>
      </c>
      <c r="G23" s="428">
        <v>593.99570000000006</v>
      </c>
      <c r="H23" s="447">
        <v>4.6399999999999997E-2</v>
      </c>
      <c r="I23" s="447">
        <v>0.41543999999999998</v>
      </c>
      <c r="J23" s="108">
        <v>1.39859855304395</v>
      </c>
      <c r="K23" s="447">
        <v>1.0693201136913399</v>
      </c>
    </row>
    <row r="24" spans="1:11">
      <c r="A24" s="78" t="s">
        <v>215</v>
      </c>
      <c r="B24" s="154">
        <v>2.1299999999999999E-2</v>
      </c>
      <c r="C24" s="428">
        <v>970.75900000000001</v>
      </c>
      <c r="D24" s="428">
        <v>6.3699000000000003</v>
      </c>
      <c r="E24" s="428">
        <v>0.54210000000000003</v>
      </c>
      <c r="F24" s="428">
        <v>0.15840000000000001</v>
      </c>
      <c r="G24" s="428">
        <v>586.8895</v>
      </c>
      <c r="H24" s="428">
        <v>4.9700000000000001E-2</v>
      </c>
      <c r="I24" s="428">
        <v>0.42127999999999999</v>
      </c>
      <c r="J24" s="108">
        <v>1.3695567048216923</v>
      </c>
      <c r="K24" s="428">
        <v>1.0418673819006503</v>
      </c>
    </row>
    <row r="25" spans="1:11" s="430" customFormat="1">
      <c r="A25" s="431" t="s">
        <v>218</v>
      </c>
      <c r="B25" s="432">
        <v>1.7600000000000001E-2</v>
      </c>
      <c r="C25" s="430">
        <v>962.55960000000005</v>
      </c>
      <c r="D25" s="430">
        <v>7.6509</v>
      </c>
      <c r="E25" s="430">
        <v>0.4894</v>
      </c>
      <c r="F25" s="430">
        <v>0.1515</v>
      </c>
      <c r="G25" s="430">
        <v>575.13699999999994</v>
      </c>
      <c r="H25" s="430">
        <v>4.4999999999999998E-2</v>
      </c>
      <c r="I25" s="430">
        <v>0.41727999999999998</v>
      </c>
      <c r="J25" s="451">
        <v>1.3689476337385771</v>
      </c>
      <c r="K25" s="430">
        <v>1.0450033936444678</v>
      </c>
    </row>
    <row r="26" spans="1:11">
      <c r="B26" s="428" t="s">
        <v>971</v>
      </c>
      <c r="C26" s="428" t="s">
        <v>972</v>
      </c>
      <c r="D26" s="428" t="s">
        <v>973</v>
      </c>
      <c r="E26" s="428" t="s">
        <v>974</v>
      </c>
      <c r="F26" s="428" t="s">
        <v>969</v>
      </c>
      <c r="G26" s="428" t="s">
        <v>970</v>
      </c>
      <c r="H26" s="428" t="s">
        <v>989</v>
      </c>
      <c r="I26" s="428" t="s">
        <v>991</v>
      </c>
      <c r="J26" s="428" t="s">
        <v>993</v>
      </c>
      <c r="K26" s="428" t="s">
        <v>994</v>
      </c>
    </row>
    <row r="27" spans="1:11" s="430" customFormat="1">
      <c r="B27" s="430" t="s">
        <v>73</v>
      </c>
      <c r="C27" s="430" t="s">
        <v>964</v>
      </c>
      <c r="D27" s="430" t="s">
        <v>965</v>
      </c>
      <c r="E27" s="430" t="s">
        <v>968</v>
      </c>
      <c r="F27" s="430" t="s">
        <v>966</v>
      </c>
      <c r="G27" s="430" t="s">
        <v>987</v>
      </c>
      <c r="H27" s="430" t="s">
        <v>988</v>
      </c>
      <c r="I27" s="430" t="s">
        <v>990</v>
      </c>
      <c r="J27" s="430" t="s">
        <v>992</v>
      </c>
      <c r="K27" s="430" t="s">
        <v>995</v>
      </c>
    </row>
    <row r="28" spans="1:11">
      <c r="A28" s="258" t="s">
        <v>556</v>
      </c>
      <c r="B28" s="287">
        <v>7.8700000000000006E-2</v>
      </c>
      <c r="C28" s="428">
        <v>991.80409999999995</v>
      </c>
      <c r="D28" s="428">
        <v>54.633600000000001</v>
      </c>
      <c r="E28" s="428">
        <v>1.9781</v>
      </c>
      <c r="F28" s="428">
        <v>0.2036</v>
      </c>
      <c r="G28" s="428">
        <v>592.52539999999999</v>
      </c>
      <c r="H28" s="428">
        <v>5.6099999999999997E-2</v>
      </c>
      <c r="I28" s="428">
        <v>0.43103000000000002</v>
      </c>
      <c r="J28" s="450">
        <v>1.7271464130680034</v>
      </c>
      <c r="K28" s="428">
        <v>1.3027820406834827</v>
      </c>
    </row>
    <row r="29" spans="1:11">
      <c r="A29" s="258" t="s">
        <v>559</v>
      </c>
      <c r="B29" s="287">
        <v>9.0399999999999994E-2</v>
      </c>
      <c r="C29" s="428">
        <v>962.93240000000003</v>
      </c>
      <c r="D29" s="428">
        <v>89.947900000000004</v>
      </c>
      <c r="E29" s="428">
        <v>2.4525999999999999</v>
      </c>
      <c r="F29" s="428">
        <v>0.18279999999999999</v>
      </c>
      <c r="G29" s="428">
        <v>560.78020000000004</v>
      </c>
      <c r="H29" s="428">
        <v>4.87E-2</v>
      </c>
      <c r="I29" s="428">
        <v>0.41023999999999999</v>
      </c>
      <c r="J29" s="450">
        <v>1.6220700730883582</v>
      </c>
      <c r="K29" s="428">
        <v>1.245686650147253</v>
      </c>
    </row>
    <row r="30" spans="1:11">
      <c r="A30" s="258" t="s">
        <v>561</v>
      </c>
      <c r="B30" s="287">
        <v>9.2200000000000004E-2</v>
      </c>
      <c r="C30" s="428">
        <v>1025.0545999999999</v>
      </c>
      <c r="D30" s="428">
        <v>63.359900000000003</v>
      </c>
      <c r="E30" s="428">
        <v>2.2885</v>
      </c>
      <c r="F30" s="428">
        <v>0.2051</v>
      </c>
      <c r="G30" s="428">
        <v>642.60630000000003</v>
      </c>
      <c r="H30" s="428">
        <v>5.4899999999999997E-2</v>
      </c>
      <c r="I30" s="428">
        <v>0.45521</v>
      </c>
      <c r="J30" s="450">
        <v>1.6491214237793304</v>
      </c>
      <c r="K30" s="428">
        <v>1.2172172889942532</v>
      </c>
    </row>
    <row r="31" spans="1:11">
      <c r="A31" s="258" t="s">
        <v>563</v>
      </c>
      <c r="B31" s="287">
        <v>7.5700000000000003E-2</v>
      </c>
      <c r="C31" s="428">
        <v>1005.6242999999999</v>
      </c>
      <c r="D31" s="428">
        <v>51.9024</v>
      </c>
      <c r="E31" s="428">
        <v>1.8567</v>
      </c>
      <c r="F31" s="428">
        <v>0.2034</v>
      </c>
      <c r="G31" s="428">
        <v>644.9325</v>
      </c>
      <c r="H31" s="428">
        <v>5.6399999999999999E-2</v>
      </c>
      <c r="I31" s="428">
        <v>0.45494000000000001</v>
      </c>
      <c r="J31" s="450">
        <v>1.6249326049671839</v>
      </c>
      <c r="K31" s="428">
        <v>1.199653334178274</v>
      </c>
    </row>
    <row r="32" spans="1:11">
      <c r="A32" s="258" t="s">
        <v>565</v>
      </c>
      <c r="B32" s="287">
        <v>6.9800000000000001E-2</v>
      </c>
      <c r="C32" s="428">
        <v>999.05629999999996</v>
      </c>
      <c r="D32" s="428">
        <v>52.706800000000001</v>
      </c>
      <c r="E32" s="428">
        <v>1.8372999999999999</v>
      </c>
      <c r="F32" s="428">
        <v>0.1938</v>
      </c>
      <c r="G32" s="428">
        <v>588.83090000000004</v>
      </c>
      <c r="H32" s="428">
        <v>5.3100000000000001E-2</v>
      </c>
      <c r="I32" s="428">
        <v>0.42557</v>
      </c>
      <c r="J32" s="450">
        <v>1.6643994336296308</v>
      </c>
      <c r="K32" s="428">
        <v>1.261470378330563</v>
      </c>
    </row>
    <row r="33" spans="1:11">
      <c r="A33" s="258" t="s">
        <v>567</v>
      </c>
      <c r="B33" s="287">
        <v>6.7599999999999993E-2</v>
      </c>
      <c r="C33" s="428">
        <v>983.59410000000003</v>
      </c>
      <c r="D33" s="428">
        <v>33.044199999999996</v>
      </c>
      <c r="E33" s="428">
        <v>1.6758</v>
      </c>
      <c r="F33" s="428">
        <v>0.2019</v>
      </c>
      <c r="G33" s="428">
        <v>622.35500000000002</v>
      </c>
      <c r="H33" s="428">
        <v>5.5199999999999999E-2</v>
      </c>
      <c r="I33" s="428">
        <v>0.45648</v>
      </c>
      <c r="J33" s="450">
        <v>1.6262328018995187</v>
      </c>
      <c r="K33" s="428">
        <v>1.198926096149701</v>
      </c>
    </row>
    <row r="34" spans="1:11">
      <c r="A34" s="258" t="s">
        <v>572</v>
      </c>
      <c r="B34" s="287">
        <v>5.6000000000000001E-2</v>
      </c>
      <c r="C34" s="428">
        <v>1008.361</v>
      </c>
      <c r="D34" s="428">
        <v>36.662599999999998</v>
      </c>
      <c r="E34" s="428">
        <v>1.4287000000000001</v>
      </c>
      <c r="F34" s="428">
        <v>0.21199999999999999</v>
      </c>
      <c r="G34" s="428">
        <v>635.49099999999999</v>
      </c>
      <c r="H34" s="428">
        <v>5.5599999999999997E-2</v>
      </c>
      <c r="I34" s="428">
        <v>0.45262000000000002</v>
      </c>
      <c r="J34" s="450">
        <v>1.7054882805685252</v>
      </c>
      <c r="K34" s="428">
        <v>1.2618034131769413</v>
      </c>
    </row>
    <row r="35" spans="1:11">
      <c r="A35" s="258" t="s">
        <v>574</v>
      </c>
      <c r="B35" s="287">
        <v>6.8400000000000002E-2</v>
      </c>
      <c r="C35" s="428">
        <v>1006.582</v>
      </c>
      <c r="D35" s="428">
        <v>53.535699999999999</v>
      </c>
      <c r="E35" s="428">
        <v>1.8084</v>
      </c>
      <c r="F35" s="428">
        <v>0.19939999999999999</v>
      </c>
      <c r="G35" s="428">
        <v>636.31200000000001</v>
      </c>
      <c r="H35" s="428">
        <v>5.1799999999999999E-2</v>
      </c>
      <c r="I35" s="428">
        <v>0.45079000000000002</v>
      </c>
      <c r="J35" s="450">
        <v>1.612635039344479</v>
      </c>
      <c r="K35" s="428">
        <v>1.1951021678928191</v>
      </c>
    </row>
    <row r="36" spans="1:11">
      <c r="A36" s="258" t="s">
        <v>576</v>
      </c>
      <c r="B36" s="287">
        <v>5.3100000000000001E-2</v>
      </c>
      <c r="C36" s="428">
        <v>1000.2877</v>
      </c>
      <c r="D36" s="428">
        <v>38.161099999999998</v>
      </c>
      <c r="E36" s="428">
        <v>1.4818</v>
      </c>
      <c r="F36" s="428">
        <v>0.18679999999999999</v>
      </c>
      <c r="G36" s="428">
        <v>587.0521</v>
      </c>
      <c r="H36" s="428">
        <v>5.0200000000000002E-2</v>
      </c>
      <c r="I36" s="428">
        <v>0.42814999999999998</v>
      </c>
      <c r="J36" s="450">
        <v>1.6085400238844272</v>
      </c>
      <c r="K36" s="428">
        <v>1.216395882326673</v>
      </c>
    </row>
    <row r="37" spans="1:11" s="430" customFormat="1">
      <c r="A37" s="292" t="s">
        <v>578</v>
      </c>
      <c r="B37" s="301">
        <v>6.8199999999999997E-2</v>
      </c>
      <c r="C37" s="430">
        <v>1013.2868999999999</v>
      </c>
      <c r="D37" s="430">
        <v>49.293999999999997</v>
      </c>
      <c r="E37" s="430">
        <v>1.7745</v>
      </c>
      <c r="F37" s="430">
        <v>0.19950000000000001</v>
      </c>
      <c r="G37" s="430">
        <v>626.59680000000003</v>
      </c>
      <c r="H37" s="430">
        <v>5.5800000000000002E-2</v>
      </c>
      <c r="I37" s="430">
        <v>0.45104</v>
      </c>
      <c r="J37" s="452">
        <v>1.6225605909918406</v>
      </c>
      <c r="K37" s="430">
        <v>1.202181964110856</v>
      </c>
    </row>
    <row r="38" spans="1:11">
      <c r="A38" s="258" t="s">
        <v>534</v>
      </c>
      <c r="B38" s="287">
        <v>5.3499999999999999E-2</v>
      </c>
      <c r="C38" s="428">
        <v>976.34199999999998</v>
      </c>
      <c r="D38" s="428">
        <v>23.628499999999999</v>
      </c>
      <c r="E38" s="428">
        <v>1.2356</v>
      </c>
      <c r="F38" s="428">
        <v>0.18990000000000001</v>
      </c>
      <c r="G38" s="428">
        <v>590.60969999999998</v>
      </c>
      <c r="H38" s="428">
        <v>5.8099999999999999E-2</v>
      </c>
      <c r="I38" s="428">
        <v>0.42838999999999999</v>
      </c>
      <c r="J38" s="450">
        <v>1.6415260516071057</v>
      </c>
      <c r="K38" s="428">
        <v>1.2410734636019825</v>
      </c>
    </row>
    <row r="39" spans="1:11">
      <c r="A39" s="258" t="s">
        <v>537</v>
      </c>
      <c r="B39" s="287">
        <v>2.87E-2</v>
      </c>
      <c r="C39" s="428">
        <v>962.93240000000003</v>
      </c>
      <c r="D39" s="428">
        <v>11.962899999999999</v>
      </c>
      <c r="E39" s="428">
        <v>0.67969999999999997</v>
      </c>
      <c r="F39" s="428">
        <v>0.1802</v>
      </c>
      <c r="G39" s="428">
        <v>573.0951</v>
      </c>
      <c r="H39" s="428">
        <v>5.2499999999999998E-2</v>
      </c>
      <c r="I39" s="428">
        <v>0.41054000000000002</v>
      </c>
      <c r="J39" s="450">
        <v>1.5958249725476126</v>
      </c>
      <c r="K39" s="428">
        <v>1.2252192275826412</v>
      </c>
    </row>
    <row r="40" spans="1:11">
      <c r="A40" s="258" t="s">
        <v>539</v>
      </c>
      <c r="B40" s="287">
        <v>4.0099999999999997E-2</v>
      </c>
      <c r="C40" s="428">
        <v>971.14229999999998</v>
      </c>
      <c r="D40" s="428">
        <v>22.200600000000001</v>
      </c>
      <c r="E40" s="428">
        <v>0.94820000000000004</v>
      </c>
      <c r="F40" s="428">
        <v>0.18479999999999999</v>
      </c>
      <c r="G40" s="428">
        <v>597.17769999999996</v>
      </c>
      <c r="H40" s="428">
        <v>5.3400000000000003E-2</v>
      </c>
      <c r="I40" s="428">
        <v>0.42565999999999998</v>
      </c>
      <c r="J40" s="450">
        <v>1.577415960580512</v>
      </c>
      <c r="K40" s="428">
        <v>1.1954430413075927</v>
      </c>
    </row>
    <row r="41" spans="1:11">
      <c r="A41" s="258" t="s">
        <v>541</v>
      </c>
      <c r="B41" s="287">
        <v>3.4500000000000003E-2</v>
      </c>
      <c r="C41" s="428">
        <v>959.37480000000005</v>
      </c>
      <c r="D41" s="428">
        <v>12.3749</v>
      </c>
      <c r="E41" s="428">
        <v>0.85140000000000005</v>
      </c>
      <c r="F41" s="428">
        <v>0.18429999999999999</v>
      </c>
      <c r="G41" s="428">
        <v>600.59860000000003</v>
      </c>
      <c r="H41" s="428">
        <v>4.8899999999999999E-2</v>
      </c>
      <c r="I41" s="428">
        <v>0.42471999999999999</v>
      </c>
      <c r="J41" s="450">
        <v>1.5716260122604013</v>
      </c>
      <c r="K41" s="428">
        <v>1.1920352613576031</v>
      </c>
    </row>
    <row r="42" spans="1:11">
      <c r="A42" s="258" t="s">
        <v>543</v>
      </c>
      <c r="B42" s="287">
        <v>3.7900000000000003E-2</v>
      </c>
      <c r="C42" s="428">
        <v>943.50210000000004</v>
      </c>
      <c r="D42" s="428">
        <v>14.057399999999999</v>
      </c>
      <c r="E42" s="428">
        <v>0.89049999999999996</v>
      </c>
      <c r="F42" s="428">
        <v>0.17130000000000001</v>
      </c>
      <c r="G42" s="428">
        <v>571.45309999999995</v>
      </c>
      <c r="H42" s="428">
        <v>5.1700000000000003E-2</v>
      </c>
      <c r="I42" s="428">
        <v>0.41109000000000001</v>
      </c>
      <c r="J42" s="450">
        <v>1.5288892317604121</v>
      </c>
      <c r="K42" s="428">
        <v>1.1732701878895675</v>
      </c>
    </row>
    <row r="43" spans="1:11">
      <c r="A43" s="258" t="s">
        <v>545</v>
      </c>
      <c r="B43" s="287">
        <v>5.2200000000000003E-2</v>
      </c>
      <c r="C43" s="428">
        <v>962.52189999999996</v>
      </c>
      <c r="D43" s="428">
        <v>41.866500000000002</v>
      </c>
      <c r="E43" s="428">
        <v>1.4503999999999999</v>
      </c>
      <c r="F43" s="428">
        <v>0.1966</v>
      </c>
      <c r="G43" s="428">
        <v>607.98749999999995</v>
      </c>
      <c r="H43" s="428">
        <v>5.0500000000000003E-2</v>
      </c>
      <c r="I43" s="428">
        <v>0.43917</v>
      </c>
      <c r="J43" s="450">
        <v>1.6280833974402407</v>
      </c>
      <c r="K43" s="428">
        <v>1.2192448884699463</v>
      </c>
    </row>
    <row r="44" spans="1:11">
      <c r="A44" s="258" t="s">
        <v>548</v>
      </c>
      <c r="B44" s="287">
        <v>6.93E-2</v>
      </c>
      <c r="C44" s="428">
        <v>953.49080000000004</v>
      </c>
      <c r="D44" s="428">
        <v>40.105699999999999</v>
      </c>
      <c r="E44" s="428">
        <v>1.6059000000000001</v>
      </c>
      <c r="F44" s="428">
        <v>0.183</v>
      </c>
      <c r="G44" s="428">
        <v>624.95479999999998</v>
      </c>
      <c r="H44" s="428">
        <v>5.2299999999999999E-2</v>
      </c>
      <c r="I44" s="428">
        <v>0.44423000000000001</v>
      </c>
      <c r="J44" s="450">
        <v>1.5014143828945796</v>
      </c>
      <c r="K44" s="428">
        <v>1.1193043586212401</v>
      </c>
    </row>
    <row r="45" spans="1:11">
      <c r="A45" s="258" t="s">
        <v>550</v>
      </c>
      <c r="B45" s="287">
        <v>3.5200000000000002E-2</v>
      </c>
      <c r="C45" s="428">
        <v>969.08979999999997</v>
      </c>
      <c r="D45" s="428">
        <v>17.515799999999999</v>
      </c>
      <c r="E45" s="428">
        <v>0.86170000000000002</v>
      </c>
      <c r="F45" s="428">
        <v>0.1757</v>
      </c>
      <c r="G45" s="428">
        <v>545.04430000000002</v>
      </c>
      <c r="H45" s="428">
        <v>5.0599999999999999E-2</v>
      </c>
      <c r="I45" s="428">
        <v>0.39237</v>
      </c>
      <c r="J45" s="450">
        <v>1.6622982252189407</v>
      </c>
      <c r="K45" s="428">
        <v>1.295770422429166</v>
      </c>
    </row>
    <row r="46" spans="1:11">
      <c r="A46" s="258" t="s">
        <v>552</v>
      </c>
      <c r="B46" s="287">
        <v>5.4800000000000001E-2</v>
      </c>
      <c r="C46" s="428">
        <v>1005.7611000000001</v>
      </c>
      <c r="D46" s="428">
        <v>28.272400000000001</v>
      </c>
      <c r="E46" s="428">
        <v>1.3640000000000001</v>
      </c>
      <c r="F46" s="428">
        <v>0.19400000000000001</v>
      </c>
      <c r="G46" s="428">
        <v>606.20870000000002</v>
      </c>
      <c r="H46" s="428">
        <v>5.5100000000000003E-2</v>
      </c>
      <c r="I46" s="428">
        <v>0.42979000000000001</v>
      </c>
      <c r="J46" s="450">
        <v>1.6470161853634466</v>
      </c>
      <c r="K46" s="428">
        <v>1.2437021592493569</v>
      </c>
    </row>
    <row r="47" spans="1:11" s="430" customFormat="1">
      <c r="A47" s="292" t="s">
        <v>554</v>
      </c>
      <c r="B47" s="301">
        <v>2.9899999999999999E-2</v>
      </c>
      <c r="C47" s="430">
        <v>969.91089999999997</v>
      </c>
      <c r="D47" s="430">
        <v>10.4518</v>
      </c>
      <c r="E47" s="430">
        <v>0.65559999999999996</v>
      </c>
      <c r="F47" s="430">
        <v>0.1777</v>
      </c>
      <c r="G47" s="430">
        <v>537.24490000000003</v>
      </c>
      <c r="H47" s="430">
        <v>5.62E-2</v>
      </c>
      <c r="I47" s="430">
        <v>0.39705000000000001</v>
      </c>
      <c r="J47" s="452">
        <v>1.6493298698932612</v>
      </c>
      <c r="K47" s="430">
        <v>1.2806979275097763</v>
      </c>
    </row>
    <row r="48" spans="1:11">
      <c r="A48" s="258" t="s">
        <v>615</v>
      </c>
      <c r="B48" s="287">
        <v>2.29E-2</v>
      </c>
      <c r="C48" s="428">
        <v>941.44960000000003</v>
      </c>
      <c r="D48" s="428">
        <v>9.5783000000000005</v>
      </c>
      <c r="E48" s="428">
        <v>0.59199999999999997</v>
      </c>
      <c r="F48" s="428">
        <v>0.17219999999999999</v>
      </c>
      <c r="G48" s="428">
        <v>569.94799999999998</v>
      </c>
      <c r="H48" s="428">
        <v>4.65E-2</v>
      </c>
      <c r="I48" s="428">
        <v>0.41106999999999999</v>
      </c>
      <c r="J48" s="450">
        <v>1.5412271602358993</v>
      </c>
      <c r="K48" s="428">
        <v>1.1827652990308002</v>
      </c>
    </row>
    <row r="49" spans="1:11">
      <c r="A49" s="258" t="s">
        <v>619</v>
      </c>
      <c r="B49" s="287">
        <v>6.9599999999999995E-2</v>
      </c>
      <c r="C49" s="428">
        <v>1031.7593999999999</v>
      </c>
      <c r="D49" s="428">
        <v>35.750399999999999</v>
      </c>
      <c r="E49" s="428">
        <v>1.56</v>
      </c>
      <c r="F49" s="428">
        <v>0.18859999999999999</v>
      </c>
      <c r="G49" s="428">
        <v>584.99959999999999</v>
      </c>
      <c r="H49" s="428">
        <v>6.3100000000000003E-2</v>
      </c>
      <c r="I49" s="428">
        <v>0.42115000000000002</v>
      </c>
      <c r="J49" s="450">
        <v>1.6437390230523981</v>
      </c>
      <c r="K49" s="428">
        <v>1.2505933770716353</v>
      </c>
    </row>
    <row r="50" spans="1:11">
      <c r="A50" s="258" t="s">
        <v>623</v>
      </c>
      <c r="B50" s="287">
        <v>3.5400000000000001E-2</v>
      </c>
      <c r="C50" s="428">
        <v>958.41690000000006</v>
      </c>
      <c r="D50" s="428">
        <v>21.6021</v>
      </c>
      <c r="E50" s="428">
        <v>0.90180000000000005</v>
      </c>
      <c r="F50" s="428">
        <v>0.161</v>
      </c>
      <c r="G50" s="428">
        <v>509.7414</v>
      </c>
      <c r="H50" s="428">
        <v>4.9000000000000002E-2</v>
      </c>
      <c r="I50" s="428">
        <v>0.36778</v>
      </c>
      <c r="J50" s="450">
        <v>1.6551018542984766</v>
      </c>
      <c r="K50" s="428">
        <v>1.3160113576788246</v>
      </c>
    </row>
    <row r="51" spans="1:11">
      <c r="A51" s="258" t="s">
        <v>627</v>
      </c>
      <c r="B51" s="287">
        <v>4.36E-2</v>
      </c>
      <c r="C51" s="428">
        <v>948.70180000000005</v>
      </c>
      <c r="D51" s="428">
        <v>23.481999999999999</v>
      </c>
      <c r="E51" s="428">
        <v>1.3001</v>
      </c>
      <c r="F51" s="428">
        <v>0.14929999999999999</v>
      </c>
      <c r="G51" s="428">
        <v>512.88869999999997</v>
      </c>
      <c r="H51" s="428">
        <v>4.2700000000000002E-2</v>
      </c>
      <c r="I51" s="428">
        <v>0.37254999999999999</v>
      </c>
      <c r="J51" s="450">
        <v>1.4940779881320059</v>
      </c>
      <c r="K51" s="428">
        <v>1.1834863301201932</v>
      </c>
    </row>
    <row r="52" spans="1:11">
      <c r="A52" s="258" t="s">
        <v>631</v>
      </c>
      <c r="B52" s="287">
        <v>3.9300000000000002E-2</v>
      </c>
      <c r="C52" s="428">
        <v>949.38589999999999</v>
      </c>
      <c r="D52" s="428">
        <v>19.6281</v>
      </c>
      <c r="E52" s="428">
        <v>0.94499999999999995</v>
      </c>
      <c r="F52" s="428">
        <v>0.17380000000000001</v>
      </c>
      <c r="G52" s="428">
        <v>530.67690000000005</v>
      </c>
      <c r="H52" s="428">
        <v>5.33E-2</v>
      </c>
      <c r="I52" s="428">
        <v>0.40100000000000002</v>
      </c>
      <c r="J52" s="450">
        <v>1.6100234957077089</v>
      </c>
      <c r="K52" s="428">
        <v>1.2460801036869706</v>
      </c>
    </row>
    <row r="53" spans="1:11">
      <c r="A53" s="258" t="s">
        <v>636</v>
      </c>
      <c r="B53" s="287">
        <v>6.5699999999999995E-2</v>
      </c>
      <c r="C53" s="428">
        <v>1008.4978</v>
      </c>
      <c r="D53" s="428">
        <v>49.165500000000002</v>
      </c>
      <c r="E53" s="428">
        <v>1.7581</v>
      </c>
      <c r="F53" s="428">
        <v>0.1817</v>
      </c>
      <c r="G53" s="428">
        <v>573.2319</v>
      </c>
      <c r="H53" s="428">
        <v>5.1900000000000002E-2</v>
      </c>
      <c r="I53" s="428">
        <v>0.40742</v>
      </c>
      <c r="J53" s="450">
        <v>1.6602748822920372</v>
      </c>
      <c r="K53" s="428">
        <v>1.2780706070994807</v>
      </c>
    </row>
    <row r="54" spans="1:11">
      <c r="A54" s="258" t="s">
        <v>640</v>
      </c>
      <c r="B54" s="287">
        <v>3.6900000000000002E-2</v>
      </c>
      <c r="C54" s="428">
        <v>1001.3824</v>
      </c>
      <c r="D54" s="428">
        <v>14.0656</v>
      </c>
      <c r="E54" s="428">
        <v>0.8548</v>
      </c>
      <c r="F54" s="428">
        <v>0.17979999999999999</v>
      </c>
      <c r="G54" s="428">
        <v>585.41020000000003</v>
      </c>
      <c r="H54" s="428">
        <v>5.4899999999999997E-2</v>
      </c>
      <c r="I54" s="428">
        <v>0.41582999999999998</v>
      </c>
      <c r="J54" s="450">
        <v>1.5860211140336615</v>
      </c>
      <c r="K54" s="428">
        <v>1.2122122301702367</v>
      </c>
    </row>
    <row r="55" spans="1:11">
      <c r="A55" s="258" t="s">
        <v>644</v>
      </c>
      <c r="B55" s="287">
        <v>4.2000000000000003E-2</v>
      </c>
      <c r="C55" s="428">
        <v>976.47889999999995</v>
      </c>
      <c r="D55" s="428">
        <v>24.536300000000001</v>
      </c>
      <c r="E55" s="428">
        <v>1.0865</v>
      </c>
      <c r="F55" s="428">
        <v>0.16919999999999999</v>
      </c>
      <c r="G55" s="428">
        <v>540.52890000000002</v>
      </c>
      <c r="H55" s="428">
        <v>4.8300000000000003E-2</v>
      </c>
      <c r="I55" s="428">
        <v>0.38258999999999999</v>
      </c>
      <c r="J55" s="450">
        <v>1.6333653847381557</v>
      </c>
      <c r="K55" s="428">
        <v>1.2834240400695447</v>
      </c>
    </row>
    <row r="56" spans="1:11" s="430" customFormat="1">
      <c r="A56" s="292" t="s">
        <v>648</v>
      </c>
      <c r="B56" s="301">
        <v>4.4999999999999998E-2</v>
      </c>
      <c r="C56" s="430">
        <v>977.98400000000004</v>
      </c>
      <c r="D56" s="430">
        <v>26.2286</v>
      </c>
      <c r="E56" s="430">
        <v>1.2298</v>
      </c>
      <c r="F56" s="430">
        <v>0.185</v>
      </c>
      <c r="G56" s="430">
        <v>619.34469999999999</v>
      </c>
      <c r="H56" s="430">
        <v>4.7500000000000001E-2</v>
      </c>
      <c r="I56" s="430">
        <v>0.44095000000000001</v>
      </c>
      <c r="J56" s="452">
        <v>1.5192065660554466</v>
      </c>
      <c r="K56" s="430">
        <v>1.1359085448394013</v>
      </c>
    </row>
    <row r="58" spans="1:11" s="430" customFormat="1"/>
    <row r="59" spans="1:11">
      <c r="A59" s="428" t="s">
        <v>976</v>
      </c>
      <c r="B59" s="434">
        <f>AVERAGE(B5:B11)</f>
        <v>3.4257142857142861E-2</v>
      </c>
      <c r="C59" s="434">
        <f t="shared" ref="C59:G59" si="0">AVERAGE(C5:C11)</f>
        <v>924.26722857142863</v>
      </c>
      <c r="D59" s="434">
        <f t="shared" si="0"/>
        <v>27.334271428571434</v>
      </c>
      <c r="E59" s="434">
        <f t="shared" si="0"/>
        <v>1.0801142857142858</v>
      </c>
      <c r="F59" s="434">
        <f t="shared" si="0"/>
        <v>0.16311428571428571</v>
      </c>
      <c r="G59" s="434">
        <f t="shared" si="0"/>
        <v>592.1345</v>
      </c>
      <c r="H59" s="434">
        <f>AVERAGE(H5:H11)</f>
        <v>4.0385714285714289E-2</v>
      </c>
      <c r="I59" s="434">
        <f>AVERAGE(I5:I11)</f>
        <v>0.42572428571428572</v>
      </c>
      <c r="J59" s="434">
        <f>AVERAGE(J5:J11)</f>
        <v>1.3973108519690418</v>
      </c>
      <c r="K59" s="434">
        <f>AVERAGE(K5:K11)</f>
        <v>1.0588613303052932</v>
      </c>
    </row>
    <row r="60" spans="1:11">
      <c r="A60" s="428" t="s">
        <v>943</v>
      </c>
      <c r="B60" s="428">
        <f>STDEV(B5:B11)</f>
        <v>9.0674982111673737E-3</v>
      </c>
      <c r="C60" s="428">
        <f t="shared" ref="C60:G60" si="1">STDEV(C5:C11)</f>
        <v>22.071998891182925</v>
      </c>
      <c r="D60" s="428">
        <f t="shared" si="1"/>
        <v>13.203057118550769</v>
      </c>
      <c r="E60" s="428">
        <f t="shared" si="1"/>
        <v>0.23498355565564802</v>
      </c>
      <c r="F60" s="428">
        <f t="shared" si="1"/>
        <v>5.4560145929144271E-3</v>
      </c>
      <c r="G60" s="428">
        <f t="shared" si="1"/>
        <v>18.502760018440483</v>
      </c>
      <c r="H60" s="428">
        <f>STDEV(H5:H11)</f>
        <v>3.8455292533141959E-3</v>
      </c>
      <c r="I60" s="428">
        <f>STDEV(I5:I11)</f>
        <v>1.1170172868168246E-2</v>
      </c>
      <c r="J60" s="428">
        <f>STDEV(J5:J11)</f>
        <v>2.3908410682913245E-2</v>
      </c>
      <c r="K60" s="428">
        <f t="shared" ref="K60" si="2">STDEV(K5:K11)</f>
        <v>2.1363766189092023E-2</v>
      </c>
    </row>
    <row r="61" spans="1:11">
      <c r="A61" s="436" t="s">
        <v>977</v>
      </c>
      <c r="B61" s="437">
        <f>AVERAGE(B12:B18)</f>
        <v>1.6971428571428571E-2</v>
      </c>
      <c r="C61" s="437">
        <f>AVERAGE(C12:C18)</f>
        <v>928.74677142857149</v>
      </c>
      <c r="D61" s="437">
        <f>AVERAGE(D12:D18)</f>
        <v>5.7227428571428574</v>
      </c>
      <c r="E61" s="437">
        <f t="shared" ref="E61:G61" si="3">AVERAGE(E12:E18)</f>
        <v>0.46697142857142865</v>
      </c>
      <c r="F61" s="437">
        <f t="shared" si="3"/>
        <v>0.16015714285714286</v>
      </c>
      <c r="G61" s="437">
        <f t="shared" si="3"/>
        <v>562.72075714285711</v>
      </c>
      <c r="H61" s="437">
        <f>AVERAGE(H12:H18)</f>
        <v>4.587142857142857E-2</v>
      </c>
      <c r="I61" s="437">
        <f>AVERAGE(I12:I18)</f>
        <v>0.41649285714285711</v>
      </c>
      <c r="J61" s="437">
        <f t="shared" ref="J61:K61" si="4">AVERAGE(J12:J18)</f>
        <v>1.4144445993603665</v>
      </c>
      <c r="K61" s="437">
        <f t="shared" si="4"/>
        <v>1.0807514814812742</v>
      </c>
    </row>
    <row r="62" spans="1:11">
      <c r="A62" s="436" t="s">
        <v>943</v>
      </c>
      <c r="B62" s="436">
        <f>STDEV(B12:B18)</f>
        <v>4.2570389888255591E-3</v>
      </c>
      <c r="C62" s="436">
        <f t="shared" ref="C62:G62" si="5">STDEV(C12:C18)</f>
        <v>20.579281197741448</v>
      </c>
      <c r="D62" s="436">
        <f t="shared" si="5"/>
        <v>3.6674359112133272</v>
      </c>
      <c r="E62" s="436">
        <f t="shared" si="5"/>
        <v>0.10689104599677939</v>
      </c>
      <c r="F62" s="436">
        <f t="shared" si="5"/>
        <v>6.2321363760370141E-3</v>
      </c>
      <c r="G62" s="436">
        <f t="shared" si="5"/>
        <v>36.09462976759179</v>
      </c>
      <c r="H62" s="436">
        <f t="shared" ref="H62:I62" si="6">STDEV(H12:H18)</f>
        <v>3.2775571623361432E-3</v>
      </c>
      <c r="I62" s="436">
        <f t="shared" si="6"/>
        <v>1.9476782515160381E-2</v>
      </c>
      <c r="J62" s="436">
        <f t="shared" ref="J62:K62" si="7">STDEV(J12:J18)</f>
        <v>5.0278911458155377E-2</v>
      </c>
      <c r="K62" s="436">
        <f t="shared" si="7"/>
        <v>5.4005179953654628E-2</v>
      </c>
    </row>
    <row r="63" spans="1:11">
      <c r="A63" s="428" t="s">
        <v>978</v>
      </c>
      <c r="B63" s="434">
        <f>AVERAGE(B19:B25)</f>
        <v>2.475714285714286E-2</v>
      </c>
      <c r="C63" s="434">
        <f t="shared" ref="C63:G63" si="8">AVERAGE(C19:C25)</f>
        <v>960.74400000000003</v>
      </c>
      <c r="D63" s="434">
        <f t="shared" si="8"/>
        <v>10.077771428571427</v>
      </c>
      <c r="E63" s="434">
        <f t="shared" si="8"/>
        <v>0.62929999999999997</v>
      </c>
      <c r="F63" s="434">
        <f t="shared" si="8"/>
        <v>0.15915714285714286</v>
      </c>
      <c r="G63" s="434">
        <f t="shared" si="8"/>
        <v>580.1347714285713</v>
      </c>
      <c r="H63" s="434">
        <f>AVERAGE(H19:H25)</f>
        <v>5.0671428571428576E-2</v>
      </c>
      <c r="I63" s="434">
        <f>AVERAGE(I19:I25)</f>
        <v>0.41456857142857134</v>
      </c>
      <c r="J63" s="434">
        <f t="shared" ref="J63:K63" si="9">AVERAGE(J19:J25)</f>
        <v>1.4176447606953144</v>
      </c>
      <c r="K63" s="434">
        <f t="shared" si="9"/>
        <v>1.0848478101221033</v>
      </c>
    </row>
    <row r="64" spans="1:11" s="430" customFormat="1">
      <c r="A64" s="430" t="s">
        <v>943</v>
      </c>
      <c r="B64" s="430">
        <f>STDEV(B19:B25)</f>
        <v>7.5764673260601519E-3</v>
      </c>
      <c r="C64" s="430">
        <f t="shared" ref="C64:G64" si="10">STDEV(C19:C25)</f>
        <v>29.642842898131974</v>
      </c>
      <c r="D64" s="430">
        <f t="shared" si="10"/>
        <v>3.5552282138255111</v>
      </c>
      <c r="E64" s="430">
        <f t="shared" si="10"/>
        <v>0.16488464654620422</v>
      </c>
      <c r="F64" s="430">
        <f t="shared" si="10"/>
        <v>5.2986970545777111E-3</v>
      </c>
      <c r="G64" s="430">
        <f t="shared" si="10"/>
        <v>20.368750938771726</v>
      </c>
      <c r="H64" s="430">
        <f t="shared" ref="H64:I64" si="11">STDEV(H19:H25)</f>
        <v>6.4259147949829645E-3</v>
      </c>
      <c r="I64" s="430">
        <f t="shared" si="11"/>
        <v>1.0535500982505821E-2</v>
      </c>
      <c r="J64" s="430">
        <f t="shared" ref="J64:K64" si="12">STDEV(J19:J25)</f>
        <v>4.9433531552620119E-2</v>
      </c>
      <c r="K64" s="430">
        <f t="shared" si="12"/>
        <v>4.5283159500152589E-2</v>
      </c>
    </row>
    <row r="65" spans="1:11">
      <c r="A65" s="428" t="s">
        <v>979</v>
      </c>
      <c r="B65" s="434">
        <f>AVERAGE(B28:B37)</f>
        <v>7.2010000000000005E-2</v>
      </c>
      <c r="C65" s="434">
        <f t="shared" ref="C65:G65" si="13">AVERAGE(C28:C37)</f>
        <v>999.65833999999995</v>
      </c>
      <c r="D65" s="434">
        <f t="shared" si="13"/>
        <v>52.324820000000003</v>
      </c>
      <c r="E65" s="434">
        <f t="shared" si="13"/>
        <v>1.8582400000000003</v>
      </c>
      <c r="F65" s="434">
        <f t="shared" si="13"/>
        <v>0.19883000000000001</v>
      </c>
      <c r="G65" s="434">
        <f t="shared" si="13"/>
        <v>613.74822000000006</v>
      </c>
      <c r="H65" s="434">
        <f>AVERAGE(H28:H37)</f>
        <v>5.3780000000000008E-2</v>
      </c>
      <c r="I65" s="434">
        <f>AVERAGE(I28:I37)</f>
        <v>0.44160700000000003</v>
      </c>
      <c r="J65" s="434">
        <f>AVERAGE(J28:J37)</f>
        <v>1.6463126685221297</v>
      </c>
      <c r="K65" s="434">
        <f t="shared" ref="K65" si="14">AVERAGE(K28:K37)</f>
        <v>1.2301219215990815</v>
      </c>
    </row>
    <row r="66" spans="1:11">
      <c r="A66" s="428" t="s">
        <v>943</v>
      </c>
      <c r="B66" s="428">
        <f>STDEV(B28:B37)</f>
        <v>1.2780145191315711E-2</v>
      </c>
      <c r="C66" s="428">
        <f t="shared" ref="C66:G66" si="15">STDEV(C28:C37)</f>
        <v>17.189388894392543</v>
      </c>
      <c r="D66" s="428">
        <f t="shared" si="15"/>
        <v>16.231774254892091</v>
      </c>
      <c r="E66" s="428">
        <f t="shared" si="15"/>
        <v>0.32010192890528938</v>
      </c>
      <c r="F66" s="428">
        <f t="shared" si="15"/>
        <v>8.7786420109009795E-3</v>
      </c>
      <c r="G66" s="428">
        <f t="shared" si="15"/>
        <v>29.089628374915112</v>
      </c>
      <c r="H66" s="428">
        <f t="shared" ref="H66:I66" si="16">STDEV(H28:H37)</f>
        <v>2.7062889720057604E-3</v>
      </c>
      <c r="I66" s="428">
        <f t="shared" si="16"/>
        <v>1.6372909909020114E-2</v>
      </c>
      <c r="J66" s="428">
        <f>STDEV(J28:J37)</f>
        <v>4.0748545533744865E-2</v>
      </c>
      <c r="K66" s="428">
        <f t="shared" ref="K66" si="17">STDEV(K28:K37)</f>
        <v>3.616577378918303E-2</v>
      </c>
    </row>
    <row r="67" spans="1:11">
      <c r="A67" s="436" t="s">
        <v>980</v>
      </c>
      <c r="B67" s="437">
        <f>AVERAGE(B38:B47)</f>
        <v>4.3609999999999996E-2</v>
      </c>
      <c r="C67" s="437">
        <f t="shared" ref="C67:G67" si="18">AVERAGE(C38:C47)</f>
        <v>967.40681000000006</v>
      </c>
      <c r="D67" s="437">
        <f t="shared" si="18"/>
        <v>22.243650000000002</v>
      </c>
      <c r="E67" s="437">
        <f t="shared" si="18"/>
        <v>1.0543</v>
      </c>
      <c r="F67" s="437">
        <f t="shared" si="18"/>
        <v>0.18375</v>
      </c>
      <c r="G67" s="437">
        <f t="shared" si="18"/>
        <v>585.43743999999992</v>
      </c>
      <c r="H67" s="437">
        <f>AVERAGE(H38:H47)</f>
        <v>5.2929999999999998E-2</v>
      </c>
      <c r="I67" s="437">
        <f>AVERAGE(I38:I47)</f>
        <v>0.42030099999999998</v>
      </c>
      <c r="J67" s="437">
        <f t="shared" ref="J67" si="19">AVERAGE(J38:J47)</f>
        <v>1.600342428956651</v>
      </c>
      <c r="K67" s="437">
        <f>AVERAGE(K38:K47)</f>
        <v>1.2185760938018873</v>
      </c>
    </row>
    <row r="68" spans="1:11">
      <c r="A68" s="436" t="s">
        <v>943</v>
      </c>
      <c r="B68" s="436">
        <f>STDEV(B38:B47)</f>
        <v>1.3189680309494512E-2</v>
      </c>
      <c r="C68" s="436">
        <f t="shared" ref="C68:G68" si="20">STDEV(C38:C47)</f>
        <v>16.490510264489156</v>
      </c>
      <c r="D68" s="436">
        <f t="shared" si="20"/>
        <v>11.420622623351141</v>
      </c>
      <c r="E68" s="436">
        <f t="shared" si="20"/>
        <v>0.33426190995152949</v>
      </c>
      <c r="F68" s="436">
        <f t="shared" si="20"/>
        <v>8.0207023798833654E-3</v>
      </c>
      <c r="G68" s="436">
        <f t="shared" si="20"/>
        <v>28.280422621594596</v>
      </c>
      <c r="H68" s="436">
        <f t="shared" ref="H68:I68" si="21">STDEV(H38:H47)</f>
        <v>2.8288395736296768E-3</v>
      </c>
      <c r="I68" s="436">
        <f t="shared" si="21"/>
        <v>1.7104986569873578E-2</v>
      </c>
      <c r="J68" s="436">
        <f t="shared" ref="J68:K68" si="22">STDEV(J38:J47)</f>
        <v>5.4919499010280599E-2</v>
      </c>
      <c r="K68" s="436">
        <f t="shared" si="22"/>
        <v>5.179786819061246E-2</v>
      </c>
    </row>
    <row r="69" spans="1:11">
      <c r="A69" s="428" t="s">
        <v>981</v>
      </c>
      <c r="B69" s="434">
        <f>AVERAGE(B48:B56)</f>
        <v>4.4488888888888883E-2</v>
      </c>
      <c r="C69" s="434">
        <f t="shared" ref="C69:G69" si="23">AVERAGE(C48:C56)</f>
        <v>977.11741111111121</v>
      </c>
      <c r="D69" s="434">
        <f t="shared" si="23"/>
        <v>24.89298888888889</v>
      </c>
      <c r="E69" s="434">
        <f t="shared" si="23"/>
        <v>1.1364555555555558</v>
      </c>
      <c r="F69" s="434">
        <f t="shared" si="23"/>
        <v>0.1734</v>
      </c>
      <c r="G69" s="434">
        <f t="shared" si="23"/>
        <v>558.53003333333334</v>
      </c>
      <c r="H69" s="434">
        <f>AVERAGE(H48:H56)</f>
        <v>5.0800000000000005E-2</v>
      </c>
      <c r="I69" s="434">
        <f>AVERAGE(I48:I56)</f>
        <v>0.40226000000000001</v>
      </c>
      <c r="J69" s="434">
        <f t="shared" ref="J69:K69" si="24">AVERAGE(J48:J56)</f>
        <v>1.593670829838421</v>
      </c>
      <c r="K69" s="434">
        <f t="shared" si="24"/>
        <v>1.232061321085232</v>
      </c>
    </row>
    <row r="70" spans="1:11" s="430" customFormat="1">
      <c r="A70" s="430" t="s">
        <v>943</v>
      </c>
      <c r="B70" s="430">
        <f>STDEV(B48:B56)</f>
        <v>1.4666837120221633E-2</v>
      </c>
      <c r="C70" s="430">
        <f t="shared" ref="C70:G70" si="25">STDEV(C48:C56)</f>
        <v>31.14243416078147</v>
      </c>
      <c r="D70" s="430">
        <f t="shared" si="25"/>
        <v>11.732759670730118</v>
      </c>
      <c r="E70" s="430">
        <f t="shared" si="25"/>
        <v>0.36594058981995642</v>
      </c>
      <c r="F70" s="430">
        <f t="shared" si="25"/>
        <v>1.2395866246454904E-2</v>
      </c>
      <c r="G70" s="430">
        <f t="shared" si="25"/>
        <v>37.133912627745005</v>
      </c>
      <c r="H70" s="430">
        <f t="shared" ref="H70:I70" si="26">STDEV(H48:H56)</f>
        <v>5.9165023451360184E-3</v>
      </c>
      <c r="I70" s="430">
        <f t="shared" si="26"/>
        <v>2.3984854075019931E-2</v>
      </c>
      <c r="J70" s="430">
        <f t="shared" ref="J70:K70" si="27">STDEV(J48:J56)</f>
        <v>6.2080873910629941E-2</v>
      </c>
      <c r="K70" s="430">
        <f t="shared" si="27"/>
        <v>5.7848428713927827E-2</v>
      </c>
    </row>
    <row r="72" spans="1:11" s="438" customFormat="1">
      <c r="A72" s="438" t="s">
        <v>996</v>
      </c>
      <c r="H72" s="438" t="s">
        <v>989</v>
      </c>
      <c r="I72" s="438" t="s">
        <v>991</v>
      </c>
      <c r="J72" s="428" t="s">
        <v>993</v>
      </c>
      <c r="K72" s="428" t="s">
        <v>994</v>
      </c>
    </row>
    <row r="73" spans="1:11" s="430" customFormat="1">
      <c r="B73" s="430" t="s">
        <v>73</v>
      </c>
      <c r="C73" s="430" t="s">
        <v>964</v>
      </c>
      <c r="D73" s="430" t="s">
        <v>965</v>
      </c>
      <c r="E73" s="430" t="s">
        <v>968</v>
      </c>
      <c r="F73" s="430" t="s">
        <v>966</v>
      </c>
      <c r="G73" s="430" t="s">
        <v>987</v>
      </c>
      <c r="H73" s="430" t="s">
        <v>988</v>
      </c>
      <c r="I73" s="430" t="s">
        <v>990</v>
      </c>
      <c r="J73" s="430" t="s">
        <v>992</v>
      </c>
      <c r="K73" s="430" t="s">
        <v>995</v>
      </c>
    </row>
    <row r="74" spans="1:11">
      <c r="A74" s="412" t="s">
        <v>890</v>
      </c>
      <c r="B74" s="428">
        <f>B5/$B$61</f>
        <v>1.9797979797979797</v>
      </c>
      <c r="C74" s="428">
        <f>C5/$C$61</f>
        <v>0.99481896295459527</v>
      </c>
      <c r="D74" s="428">
        <f>D5/$D$61</f>
        <v>4.4016131125933615</v>
      </c>
      <c r="E74" s="428">
        <f>E5/$E$61</f>
        <v>2.3239109153206066</v>
      </c>
      <c r="F74" s="428">
        <f>F5/$F$61</f>
        <v>1.0127553295870129</v>
      </c>
      <c r="G74" s="428">
        <f>G5/$G$61</f>
        <v>1.0425092597944992</v>
      </c>
      <c r="H74" s="428">
        <f>H5/$H$61</f>
        <v>0.87200249143568986</v>
      </c>
      <c r="I74" s="428">
        <f>I5/$I$61</f>
        <v>1.0204016532610747</v>
      </c>
      <c r="J74" s="428">
        <f>J5/$J$61</f>
        <v>0.98718016950999465</v>
      </c>
      <c r="K74" s="428">
        <f>K5/$K$61</f>
        <v>0.97969622303379023</v>
      </c>
    </row>
    <row r="75" spans="1:11">
      <c r="A75" s="412" t="s">
        <v>895</v>
      </c>
      <c r="B75" s="428">
        <f t="shared" ref="B75:B89" si="28">B6/$B$61</f>
        <v>2.3274410774410774</v>
      </c>
      <c r="C75" s="428">
        <f t="shared" ref="C75:C93" si="29">C6/$C$61</f>
        <v>0.99452437242850478</v>
      </c>
      <c r="D75" s="428">
        <f t="shared" ref="D75:D94" si="30">D6/$D$61</f>
        <v>5.2874296041858049</v>
      </c>
      <c r="E75" s="428">
        <f t="shared" ref="E75:E94" si="31">E6/$E$61</f>
        <v>2.6813203622124324</v>
      </c>
      <c r="F75" s="428">
        <f t="shared" ref="F75:F94" si="32">F6/$F$61</f>
        <v>0.9690482561769691</v>
      </c>
      <c r="G75" s="428">
        <f t="shared" ref="G75:G94" si="33">G6/$G$61</f>
        <v>1.0215972890690037</v>
      </c>
      <c r="H75" s="428">
        <f t="shared" ref="H75:H94" si="34">H6/$H$61</f>
        <v>0.90688259109311742</v>
      </c>
      <c r="I75" s="428">
        <f t="shared" ref="I75:I94" si="35">I6/$I$61</f>
        <v>0.98762798195818835</v>
      </c>
      <c r="J75" s="428">
        <f t="shared" ref="J75:J94" si="36">J6/$J$61</f>
        <v>0.97788855809095798</v>
      </c>
      <c r="K75" s="428">
        <f t="shared" ref="K75:K94" si="37">K6/$K$61</f>
        <v>0.98193569673083025</v>
      </c>
    </row>
    <row r="76" spans="1:11">
      <c r="A76" s="412" t="s">
        <v>899</v>
      </c>
      <c r="B76" s="428">
        <f t="shared" si="28"/>
        <v>1.5968013468013467</v>
      </c>
      <c r="C76" s="428">
        <f t="shared" si="29"/>
        <v>1.031799010752954</v>
      </c>
      <c r="D76" s="428">
        <f t="shared" si="30"/>
        <v>2.3747528657586772</v>
      </c>
      <c r="E76" s="428">
        <f t="shared" si="31"/>
        <v>1.820882280959373</v>
      </c>
      <c r="F76" s="428">
        <f t="shared" si="32"/>
        <v>1.042101507448042</v>
      </c>
      <c r="G76" s="428">
        <f t="shared" si="33"/>
        <v>1.108406597913459</v>
      </c>
      <c r="H76" s="428">
        <f t="shared" si="34"/>
        <v>0.91124260355029585</v>
      </c>
      <c r="I76" s="428">
        <f t="shared" si="35"/>
        <v>1.0516626935807509</v>
      </c>
      <c r="J76" s="428">
        <f>J7/$J$61</f>
        <v>0.9738027479827267</v>
      </c>
      <c r="K76" s="428">
        <f t="shared" si="37"/>
        <v>0.95542301357816461</v>
      </c>
    </row>
    <row r="77" spans="1:11">
      <c r="A77" s="412" t="s">
        <v>903</v>
      </c>
      <c r="B77" s="428">
        <f t="shared" si="28"/>
        <v>2.3215488215488214</v>
      </c>
      <c r="C77" s="428">
        <f t="shared" si="29"/>
        <v>0.99997558922489005</v>
      </c>
      <c r="D77" s="428">
        <f t="shared" si="30"/>
        <v>6.8735396613012743</v>
      </c>
      <c r="E77" s="428">
        <f t="shared" si="31"/>
        <v>2.5562591776798822</v>
      </c>
      <c r="F77" s="428">
        <f t="shared" si="32"/>
        <v>0.974043350280974</v>
      </c>
      <c r="G77" s="428">
        <f t="shared" si="33"/>
        <v>1.0269468340463108</v>
      </c>
      <c r="H77" s="428">
        <f t="shared" si="34"/>
        <v>0.91560261600747439</v>
      </c>
      <c r="I77" s="428">
        <f t="shared" si="35"/>
        <v>0.99146958445522992</v>
      </c>
      <c r="J77" s="428">
        <f t="shared" si="36"/>
        <v>0.97989097803668124</v>
      </c>
      <c r="K77" s="428">
        <f t="shared" si="37"/>
        <v>0.98260155135181915</v>
      </c>
    </row>
    <row r="78" spans="1:11">
      <c r="A78" s="412" t="s">
        <v>907</v>
      </c>
      <c r="B78" s="428">
        <f t="shared" si="28"/>
        <v>2.2390572390572392</v>
      </c>
      <c r="C78" s="428">
        <f t="shared" si="29"/>
        <v>0.99850231357850983</v>
      </c>
      <c r="D78" s="428">
        <f t="shared" si="30"/>
        <v>5.0814095139193993</v>
      </c>
      <c r="E78" s="428">
        <f t="shared" si="31"/>
        <v>2.4881607929515415</v>
      </c>
      <c r="F78" s="428">
        <f t="shared" si="32"/>
        <v>1.0470966015520471</v>
      </c>
      <c r="G78" s="428">
        <f t="shared" si="33"/>
        <v>1.0225698851445044</v>
      </c>
      <c r="H78" s="428">
        <f t="shared" si="34"/>
        <v>0.8894425412644037</v>
      </c>
      <c r="I78" s="428">
        <f t="shared" si="35"/>
        <v>1.0111577972525683</v>
      </c>
      <c r="J78" s="428">
        <f t="shared" si="36"/>
        <v>1.0213591091135408</v>
      </c>
      <c r="K78" s="428">
        <f t="shared" si="37"/>
        <v>1.0170111450167862</v>
      </c>
    </row>
    <row r="79" spans="1:11">
      <c r="A79" s="412" t="s">
        <v>815</v>
      </c>
      <c r="B79" s="428">
        <f t="shared" si="28"/>
        <v>1.0488215488215489</v>
      </c>
      <c r="C79" s="428">
        <f t="shared" si="29"/>
        <v>0.95032502631733817</v>
      </c>
      <c r="D79" s="428">
        <f t="shared" si="30"/>
        <v>1.4472256061029676</v>
      </c>
      <c r="E79" s="428">
        <f t="shared" si="31"/>
        <v>1.4514806656877137</v>
      </c>
      <c r="F79" s="428">
        <f t="shared" si="32"/>
        <v>1.0452234412630452</v>
      </c>
      <c r="G79" s="428">
        <f t="shared" si="33"/>
        <v>1.0731479021071426</v>
      </c>
      <c r="H79" s="428">
        <f t="shared" si="34"/>
        <v>0.7019620056057303</v>
      </c>
      <c r="I79" s="428">
        <f t="shared" si="35"/>
        <v>1.0441715687115198</v>
      </c>
      <c r="J79" s="428">
        <f t="shared" si="36"/>
        <v>0.97679785649764739</v>
      </c>
      <c r="K79" s="428">
        <f t="shared" si="37"/>
        <v>0.96102004336728286</v>
      </c>
    </row>
    <row r="80" spans="1:11" s="430" customFormat="1">
      <c r="A80" s="429" t="s">
        <v>819</v>
      </c>
      <c r="B80" s="430">
        <f t="shared" si="28"/>
        <v>2.6161616161616164</v>
      </c>
      <c r="C80" s="430">
        <f t="shared" si="29"/>
        <v>0.99629223860097549</v>
      </c>
      <c r="D80" s="430">
        <f t="shared" si="30"/>
        <v>7.9690283380596716</v>
      </c>
      <c r="E80" s="430">
        <f t="shared" si="31"/>
        <v>2.8691262848751835</v>
      </c>
      <c r="F80" s="430">
        <f t="shared" si="32"/>
        <v>1.0389795736330389</v>
      </c>
      <c r="G80" s="430">
        <f t="shared" si="33"/>
        <v>1.070716323064373</v>
      </c>
      <c r="H80" s="430">
        <f t="shared" si="34"/>
        <v>0.96574275926502651</v>
      </c>
      <c r="I80" s="430">
        <f t="shared" si="35"/>
        <v>1.0486614416299371</v>
      </c>
      <c r="J80" s="430">
        <f t="shared" si="36"/>
        <v>0.99828671058540552</v>
      </c>
      <c r="K80" s="430">
        <f t="shared" si="37"/>
        <v>0.98053037162680468</v>
      </c>
    </row>
    <row r="81" spans="1:11">
      <c r="A81" s="78" t="s">
        <v>171</v>
      </c>
      <c r="B81" s="428">
        <f>B12/$B$61</f>
        <v>0.9427609427609428</v>
      </c>
      <c r="C81" s="428">
        <f t="shared" si="29"/>
        <v>1.0003573940514678</v>
      </c>
      <c r="D81" s="428">
        <f t="shared" si="30"/>
        <v>0.53942664856013101</v>
      </c>
      <c r="E81" s="428">
        <f t="shared" si="31"/>
        <v>0.9056228585413606</v>
      </c>
      <c r="F81" s="428">
        <f t="shared" si="32"/>
        <v>1.0133797163500133</v>
      </c>
      <c r="G81" s="428">
        <f t="shared" si="33"/>
        <v>0.96596632183945697</v>
      </c>
      <c r="H81" s="428">
        <f>H12/$H$61</f>
        <v>1.0420429772656494</v>
      </c>
      <c r="I81" s="428">
        <f t="shared" si="35"/>
        <v>0.99999313999554118</v>
      </c>
      <c r="J81" s="428">
        <f t="shared" si="36"/>
        <v>0.98263440445018058</v>
      </c>
      <c r="K81" s="428">
        <f t="shared" si="37"/>
        <v>0.98237410178050211</v>
      </c>
    </row>
    <row r="82" spans="1:11">
      <c r="A82" s="78" t="s">
        <v>175</v>
      </c>
      <c r="B82" s="428">
        <f t="shared" si="28"/>
        <v>0.90151515151515149</v>
      </c>
      <c r="C82" s="428">
        <f t="shared" si="29"/>
        <v>0.96195349204367153</v>
      </c>
      <c r="D82" s="428">
        <f t="shared" si="30"/>
        <v>0.5551533730079482</v>
      </c>
      <c r="E82" s="428">
        <f t="shared" si="31"/>
        <v>1.006485560450318</v>
      </c>
      <c r="F82" s="428">
        <f t="shared" si="32"/>
        <v>0.94532155918294536</v>
      </c>
      <c r="G82" s="428">
        <f>G13/$G$61</f>
        <v>0.89748244327121607</v>
      </c>
      <c r="H82" s="428">
        <f t="shared" si="34"/>
        <v>0.94394269697913424</v>
      </c>
      <c r="I82" s="428">
        <f t="shared" si="35"/>
        <v>0.91713457613747451</v>
      </c>
      <c r="J82" s="428">
        <f t="shared" si="36"/>
        <v>1.0673999341530613</v>
      </c>
      <c r="K82" s="428">
        <f t="shared" si="37"/>
        <v>1.098219696770278</v>
      </c>
    </row>
    <row r="83" spans="1:11">
      <c r="A83" s="316" t="s">
        <v>181</v>
      </c>
      <c r="B83" s="428">
        <f t="shared" si="28"/>
        <v>1.1902356902356901</v>
      </c>
      <c r="C83" s="428">
        <f>C14/$C$61</f>
        <v>0.98726178998138103</v>
      </c>
      <c r="D83" s="428">
        <f t="shared" si="30"/>
        <v>2.258986699684467</v>
      </c>
      <c r="E83" s="428">
        <f t="shared" si="31"/>
        <v>1.1411833088595202</v>
      </c>
      <c r="F83" s="428">
        <f t="shared" si="32"/>
        <v>1.0008919810900008</v>
      </c>
      <c r="G83" s="428">
        <f t="shared" si="33"/>
        <v>0.99365110119449507</v>
      </c>
      <c r="H83" s="428">
        <f t="shared" si="34"/>
        <v>1.0049828713796325</v>
      </c>
      <c r="I83" s="428">
        <f t="shared" si="35"/>
        <v>1.018672932137406</v>
      </c>
      <c r="J83" s="428">
        <f t="shared" si="36"/>
        <v>0.9834242307582941</v>
      </c>
      <c r="K83" s="428">
        <f t="shared" si="37"/>
        <v>0.9765869352365053</v>
      </c>
    </row>
    <row r="84" spans="1:11">
      <c r="A84" s="78" t="s">
        <v>184</v>
      </c>
      <c r="B84" s="428">
        <f t="shared" si="28"/>
        <v>0.70707070707070707</v>
      </c>
      <c r="C84" s="428">
        <f t="shared" si="29"/>
        <v>1.0010930089908867</v>
      </c>
      <c r="D84" s="428">
        <f t="shared" si="30"/>
        <v>0.51082148420337892</v>
      </c>
      <c r="E84" s="428">
        <f t="shared" si="31"/>
        <v>0.64158100832109632</v>
      </c>
      <c r="F84" s="428">
        <f t="shared" si="32"/>
        <v>0.95905806796895898</v>
      </c>
      <c r="G84" s="428">
        <f t="shared" si="33"/>
        <v>0.97422317026920213</v>
      </c>
      <c r="H84" s="428">
        <f t="shared" si="34"/>
        <v>1.0660230457801307</v>
      </c>
      <c r="I84" s="428">
        <f t="shared" si="35"/>
        <v>0.98561114064724142</v>
      </c>
      <c r="J84" s="428">
        <f t="shared" si="36"/>
        <v>0.98420049075543803</v>
      </c>
      <c r="K84" s="428">
        <f t="shared" si="37"/>
        <v>0.98897645729623751</v>
      </c>
    </row>
    <row r="85" spans="1:11">
      <c r="A85" s="316" t="s">
        <v>187</v>
      </c>
      <c r="B85" s="428">
        <f t="shared" si="28"/>
        <v>1.4612794612794613</v>
      </c>
      <c r="C85" s="428">
        <f t="shared" si="29"/>
        <v>1.0312569900262218</v>
      </c>
      <c r="D85" s="428">
        <f t="shared" si="30"/>
        <v>1.0072617526061429</v>
      </c>
      <c r="E85" s="428">
        <f t="shared" si="31"/>
        <v>1.3679637787567303</v>
      </c>
      <c r="F85" s="428">
        <f t="shared" si="32"/>
        <v>1.0545892427080545</v>
      </c>
      <c r="G85" s="428">
        <f t="shared" si="33"/>
        <v>1.0992910642586415</v>
      </c>
      <c r="H85" s="428">
        <f t="shared" si="34"/>
        <v>1.0703830582373093</v>
      </c>
      <c r="I85" s="428">
        <f t="shared" si="35"/>
        <v>1.0751925088751308</v>
      </c>
      <c r="J85" s="428">
        <f t="shared" si="36"/>
        <v>0.97678156814486961</v>
      </c>
      <c r="K85" s="428">
        <f t="shared" si="37"/>
        <v>0.94994792891083035</v>
      </c>
    </row>
    <row r="86" spans="1:11">
      <c r="A86" s="78" t="s">
        <v>191</v>
      </c>
      <c r="B86" s="428">
        <f t="shared" si="28"/>
        <v>0.83080808080808077</v>
      </c>
      <c r="C86" s="428">
        <f t="shared" si="29"/>
        <v>0.9991802163388408</v>
      </c>
      <c r="D86" s="428">
        <f t="shared" si="30"/>
        <v>0.731380057514878</v>
      </c>
      <c r="E86" s="428">
        <f t="shared" si="31"/>
        <v>0.86943220753793438</v>
      </c>
      <c r="F86" s="428">
        <f t="shared" si="32"/>
        <v>0.99215056640799226</v>
      </c>
      <c r="G86" s="428">
        <f t="shared" si="33"/>
        <v>1.0298360112791798</v>
      </c>
      <c r="H86" s="428">
        <f t="shared" si="34"/>
        <v>1.0006228589224542</v>
      </c>
      <c r="I86" s="428">
        <f t="shared" si="35"/>
        <v>1.0061156939752012</v>
      </c>
      <c r="J86" s="428">
        <f t="shared" si="36"/>
        <v>0.97398571991390481</v>
      </c>
      <c r="K86" s="428">
        <f t="shared" si="37"/>
        <v>0.97160147578852096</v>
      </c>
    </row>
    <row r="87" spans="1:11" s="430" customFormat="1">
      <c r="A87" s="431" t="s">
        <v>194</v>
      </c>
      <c r="B87" s="430">
        <f t="shared" si="28"/>
        <v>0.96632996632996637</v>
      </c>
      <c r="C87" s="430">
        <f t="shared" si="29"/>
        <v>1.0188971085675298</v>
      </c>
      <c r="D87" s="430">
        <f t="shared" si="30"/>
        <v>1.3969699844230539</v>
      </c>
      <c r="E87" s="430">
        <f t="shared" si="31"/>
        <v>1.0677312775330394</v>
      </c>
      <c r="F87" s="430">
        <f t="shared" si="32"/>
        <v>1.0346088662920345</v>
      </c>
      <c r="G87" s="430">
        <f t="shared" si="33"/>
        <v>1.0395498878878089</v>
      </c>
      <c r="H87" s="430">
        <f t="shared" si="34"/>
        <v>0.87200249143568986</v>
      </c>
      <c r="I87" s="430">
        <f t="shared" si="35"/>
        <v>0.99728000823200547</v>
      </c>
      <c r="J87" s="430">
        <f t="shared" si="36"/>
        <v>1.0315736518242515</v>
      </c>
      <c r="K87" s="430">
        <f t="shared" si="37"/>
        <v>1.0322934042171268</v>
      </c>
    </row>
    <row r="88" spans="1:11">
      <c r="A88" s="114" t="s">
        <v>197</v>
      </c>
      <c r="B88" s="428">
        <f t="shared" si="28"/>
        <v>2.2272727272727275</v>
      </c>
      <c r="C88" s="428">
        <f t="shared" si="29"/>
        <v>1.0774592502332712</v>
      </c>
      <c r="D88" s="428">
        <f t="shared" si="30"/>
        <v>2.0056466429684066</v>
      </c>
      <c r="E88" s="428">
        <f t="shared" si="31"/>
        <v>1.954081008321096</v>
      </c>
      <c r="F88" s="428">
        <f t="shared" si="32"/>
        <v>1.0458478280260459</v>
      </c>
      <c r="G88" s="428">
        <f t="shared" si="33"/>
        <v>1.0699063298408882</v>
      </c>
      <c r="H88" s="428">
        <f>H19/$H$61</f>
        <v>1.2535035814388042</v>
      </c>
      <c r="I88" s="428">
        <f t="shared" si="35"/>
        <v>1.0180966917628498</v>
      </c>
      <c r="J88" s="428">
        <f t="shared" si="36"/>
        <v>1.0203834871175259</v>
      </c>
      <c r="K88" s="428">
        <f t="shared" si="37"/>
        <v>1.0135001454230377</v>
      </c>
    </row>
    <row r="89" spans="1:11">
      <c r="A89" s="78" t="s">
        <v>200</v>
      </c>
      <c r="B89" s="428">
        <f t="shared" si="28"/>
        <v>1.3021885521885523</v>
      </c>
      <c r="C89" s="428">
        <f t="shared" si="29"/>
        <v>0.98314182949515028</v>
      </c>
      <c r="D89" s="428">
        <f t="shared" si="30"/>
        <v>1.8934976235171945</v>
      </c>
      <c r="E89" s="428">
        <f t="shared" si="31"/>
        <v>1.1234092021536952</v>
      </c>
      <c r="F89" s="428">
        <f t="shared" si="32"/>
        <v>1.0264918383730264</v>
      </c>
      <c r="G89" s="428">
        <f t="shared" si="33"/>
        <v>1.0249788952668302</v>
      </c>
      <c r="H89" s="428">
        <f t="shared" si="34"/>
        <v>1.1554033011522891</v>
      </c>
      <c r="I89" s="428">
        <f t="shared" si="35"/>
        <v>1.0017698811504228</v>
      </c>
      <c r="J89" s="428">
        <f t="shared" si="36"/>
        <v>1.0234785753706328</v>
      </c>
      <c r="K89" s="428">
        <f t="shared" si="37"/>
        <v>1.0225588986749663</v>
      </c>
    </row>
    <row r="90" spans="1:11">
      <c r="A90" s="78" t="s">
        <v>206</v>
      </c>
      <c r="B90" s="428">
        <f t="shared" ref="B90:B94" si="38">B21/$B$61</f>
        <v>1.5496632996632997</v>
      </c>
      <c r="C90" s="428">
        <f t="shared" si="29"/>
        <v>1.0108043751861377</v>
      </c>
      <c r="D90" s="428">
        <f t="shared" si="30"/>
        <v>2.8061543915005793</v>
      </c>
      <c r="E90" s="428">
        <f t="shared" si="31"/>
        <v>1.6896108663729807</v>
      </c>
      <c r="F90" s="428">
        <f t="shared" si="32"/>
        <v>0.979038444384979</v>
      </c>
      <c r="G90" s="428">
        <f t="shared" si="33"/>
        <v>0.95795222258550838</v>
      </c>
      <c r="H90" s="428">
        <f t="shared" si="34"/>
        <v>0.93958268452195581</v>
      </c>
      <c r="I90" s="428">
        <f t="shared" si="35"/>
        <v>0.94083246154110001</v>
      </c>
      <c r="J90" s="428">
        <f t="shared" si="36"/>
        <v>1.0630505460113497</v>
      </c>
      <c r="K90" s="428">
        <f>K21/$K$61</f>
        <v>1.0849781455169663</v>
      </c>
    </row>
    <row r="91" spans="1:11">
      <c r="A91" s="78" t="s">
        <v>209</v>
      </c>
      <c r="B91" s="428">
        <f t="shared" si="38"/>
        <v>1.8383838383838382</v>
      </c>
      <c r="C91" s="428">
        <f t="shared" si="29"/>
        <v>1.0244885142765503</v>
      </c>
      <c r="D91" s="428">
        <f t="shared" si="30"/>
        <v>2.0782691616407716</v>
      </c>
      <c r="E91" s="428">
        <f t="shared" si="31"/>
        <v>1.4020129711209004</v>
      </c>
      <c r="F91" s="428">
        <f t="shared" si="32"/>
        <v>0.97778967085897772</v>
      </c>
      <c r="G91" s="428">
        <f t="shared" si="33"/>
        <v>1.0431927248970709</v>
      </c>
      <c r="H91" s="428">
        <f t="shared" si="34"/>
        <v>1.3080037371535347</v>
      </c>
      <c r="I91" s="428">
        <f t="shared" si="35"/>
        <v>0.99610351746728643</v>
      </c>
      <c r="J91" s="428">
        <f t="shared" si="36"/>
        <v>0.98402911935585358</v>
      </c>
      <c r="K91" s="428">
        <f t="shared" si="37"/>
        <v>0.98512769441175274</v>
      </c>
    </row>
    <row r="92" spans="1:11">
      <c r="A92" s="78" t="s">
        <v>212</v>
      </c>
      <c r="B92" s="428">
        <f t="shared" si="38"/>
        <v>1.0016835016835017</v>
      </c>
      <c r="C92" s="428">
        <f t="shared" si="29"/>
        <v>1.0636280312237654</v>
      </c>
      <c r="D92" s="428">
        <f t="shared" si="30"/>
        <v>1.0934442025801814</v>
      </c>
      <c r="E92" s="428">
        <f t="shared" si="31"/>
        <v>1.0553108174253547</v>
      </c>
      <c r="F92" s="428">
        <f t="shared" si="32"/>
        <v>0.99215056640799226</v>
      </c>
      <c r="G92" s="428">
        <f t="shared" si="33"/>
        <v>1.0555780863957063</v>
      </c>
      <c r="H92" s="428">
        <f t="shared" si="34"/>
        <v>1.0115228900654001</v>
      </c>
      <c r="I92" s="428">
        <f t="shared" si="35"/>
        <v>0.99747208835685741</v>
      </c>
      <c r="J92" s="428">
        <f t="shared" si="36"/>
        <v>0.98879698340706856</v>
      </c>
      <c r="K92" s="428">
        <f t="shared" si="37"/>
        <v>0.98942276000929796</v>
      </c>
    </row>
    <row r="93" spans="1:11">
      <c r="A93" s="78" t="s">
        <v>215</v>
      </c>
      <c r="B93" s="428">
        <f t="shared" si="38"/>
        <v>1.255050505050505</v>
      </c>
      <c r="C93" s="428">
        <f t="shared" si="29"/>
        <v>1.0452353966267969</v>
      </c>
      <c r="D93" s="428">
        <f t="shared" si="30"/>
        <v>1.1130851340016776</v>
      </c>
      <c r="E93" s="428">
        <f t="shared" si="31"/>
        <v>1.1608847283406754</v>
      </c>
      <c r="F93" s="428">
        <f t="shared" si="32"/>
        <v>0.98902863259298912</v>
      </c>
      <c r="G93" s="428">
        <f t="shared" si="33"/>
        <v>1.0429497980132394</v>
      </c>
      <c r="H93" s="428">
        <f t="shared" si="34"/>
        <v>1.0834630956088447</v>
      </c>
      <c r="I93" s="428">
        <f t="shared" si="35"/>
        <v>1.0114939374710594</v>
      </c>
      <c r="J93" s="428">
        <f t="shared" si="36"/>
        <v>0.96826464991349037</v>
      </c>
      <c r="K93" s="428">
        <f t="shared" si="37"/>
        <v>0.96402123869649525</v>
      </c>
    </row>
    <row r="94" spans="1:11" s="430" customFormat="1">
      <c r="A94" s="431" t="s">
        <v>218</v>
      </c>
      <c r="B94" s="430">
        <f t="shared" si="38"/>
        <v>1.0370370370370372</v>
      </c>
      <c r="C94" s="430">
        <f>C25/$C$61</f>
        <v>1.0364069406340102</v>
      </c>
      <c r="D94" s="430">
        <f t="shared" si="30"/>
        <v>1.3369288453089427</v>
      </c>
      <c r="E94" s="430">
        <f t="shared" si="31"/>
        <v>1.0480298580518843</v>
      </c>
      <c r="F94" s="430">
        <f t="shared" si="32"/>
        <v>0.94594594594594594</v>
      </c>
      <c r="G94" s="430">
        <f t="shared" si="33"/>
        <v>1.0220646612010276</v>
      </c>
      <c r="H94" s="430">
        <f t="shared" si="34"/>
        <v>0.98100280286515107</v>
      </c>
      <c r="I94" s="430">
        <f t="shared" si="35"/>
        <v>1.0018899312284553</v>
      </c>
      <c r="J94" s="430">
        <f t="shared" si="36"/>
        <v>0.96783404196787637</v>
      </c>
      <c r="K94" s="430">
        <f t="shared" si="37"/>
        <v>0.96692293422738573</v>
      </c>
    </row>
    <row r="96" spans="1:11" s="430" customFormat="1"/>
    <row r="97" spans="1:11">
      <c r="A97" s="258" t="s">
        <v>556</v>
      </c>
      <c r="B97" s="428">
        <f>B28/$B$67</f>
        <v>1.8046319651456091</v>
      </c>
      <c r="C97" s="428">
        <f>C28/$C$67</f>
        <v>1.0252192663394626</v>
      </c>
      <c r="D97" s="428">
        <f>D28/$D$67</f>
        <v>2.4561436634724965</v>
      </c>
      <c r="E97" s="428">
        <f>E28/$E$67</f>
        <v>1.8762211894147776</v>
      </c>
      <c r="F97" s="428">
        <f>F28/$F$67</f>
        <v>1.1080272108843539</v>
      </c>
      <c r="G97" s="428">
        <f>G28/$G$67</f>
        <v>1.0121071177135512</v>
      </c>
      <c r="H97" s="428">
        <f>H28/$H$67</f>
        <v>1.0598904213111657</v>
      </c>
      <c r="I97" s="428">
        <f>I28/$I$67</f>
        <v>1.0255269437855252</v>
      </c>
      <c r="J97" s="428">
        <f>J28/$J$67</f>
        <v>1.0792355322317004</v>
      </c>
      <c r="K97" s="428">
        <f>K28/$K$67</f>
        <v>1.069101919289158</v>
      </c>
    </row>
    <row r="98" spans="1:11">
      <c r="A98" s="258" t="s">
        <v>559</v>
      </c>
      <c r="B98" s="428">
        <f t="shared" ref="B98:B124" si="39">B29/$B$67</f>
        <v>2.0729190552625547</v>
      </c>
      <c r="C98" s="428">
        <f t="shared" ref="C98:C125" si="40">C29/$C$67</f>
        <v>0.9953748413245096</v>
      </c>
      <c r="D98" s="428">
        <f t="shared" ref="D98:D125" si="41">D29/$D$67</f>
        <v>4.0437563079800301</v>
      </c>
      <c r="E98" s="428">
        <f t="shared" ref="E98:E125" si="42">E29/$E$67</f>
        <v>2.326282841695912</v>
      </c>
      <c r="F98" s="428">
        <f t="shared" ref="F98:F125" si="43">F29/$F$67</f>
        <v>0.99482993197278913</v>
      </c>
      <c r="G98" s="428">
        <f t="shared" ref="G98:G125" si="44">G29/$G$67</f>
        <v>0.95788236570589014</v>
      </c>
      <c r="H98" s="428">
        <f t="shared" ref="H98:H125" si="45">H29/$H$67</f>
        <v>0.92008312866049502</v>
      </c>
      <c r="I98" s="428">
        <f t="shared" ref="I98:I125" si="46">I29/$I$67</f>
        <v>0.97606239337998246</v>
      </c>
      <c r="J98" s="428">
        <f t="shared" ref="J98:J125" si="47">J29/$J$67</f>
        <v>1.0135768718860203</v>
      </c>
      <c r="K98" s="428">
        <f t="shared" ref="K98:K125" si="48">K29/$K$67</f>
        <v>1.0222477336321134</v>
      </c>
    </row>
    <row r="99" spans="1:11">
      <c r="A99" s="258" t="s">
        <v>561</v>
      </c>
      <c r="B99" s="428">
        <f t="shared" si="39"/>
        <v>2.1141939922036235</v>
      </c>
      <c r="C99" s="428">
        <f t="shared" si="40"/>
        <v>1.0595900188050154</v>
      </c>
      <c r="D99" s="428">
        <f t="shared" si="41"/>
        <v>2.8484488831644086</v>
      </c>
      <c r="E99" s="428">
        <f t="shared" si="42"/>
        <v>2.1706345442473678</v>
      </c>
      <c r="F99" s="428">
        <f t="shared" si="43"/>
        <v>1.1161904761904762</v>
      </c>
      <c r="G99" s="428">
        <f t="shared" si="44"/>
        <v>1.0976515270359206</v>
      </c>
      <c r="H99" s="428">
        <f t="shared" si="45"/>
        <v>1.0372189684488948</v>
      </c>
      <c r="I99" s="428">
        <f t="shared" si="46"/>
        <v>1.0830571423812934</v>
      </c>
      <c r="J99" s="428">
        <f t="shared" si="47"/>
        <v>1.0304803484179825</v>
      </c>
      <c r="K99" s="428">
        <f t="shared" si="48"/>
        <v>0.99888492412205898</v>
      </c>
    </row>
    <row r="100" spans="1:11">
      <c r="A100" s="258" t="s">
        <v>563</v>
      </c>
      <c r="B100" s="428">
        <f t="shared" si="39"/>
        <v>1.7358404035771615</v>
      </c>
      <c r="C100" s="428">
        <f t="shared" si="40"/>
        <v>1.0395050868000402</v>
      </c>
      <c r="D100" s="428">
        <f t="shared" si="41"/>
        <v>2.3333580594911356</v>
      </c>
      <c r="E100" s="428">
        <f t="shared" si="42"/>
        <v>1.7610736981883715</v>
      </c>
      <c r="F100" s="428">
        <f t="shared" si="43"/>
        <v>1.106938775510204</v>
      </c>
      <c r="G100" s="428">
        <f t="shared" si="44"/>
        <v>1.1016249661108113</v>
      </c>
      <c r="H100" s="428">
        <f t="shared" si="45"/>
        <v>1.0655582845267335</v>
      </c>
      <c r="I100" s="428">
        <f t="shared" si="46"/>
        <v>1.08241474562278</v>
      </c>
      <c r="J100" s="428">
        <f t="shared" si="47"/>
        <v>1.0153655714961982</v>
      </c>
      <c r="K100" s="428">
        <f t="shared" si="48"/>
        <v>0.98447141732070642</v>
      </c>
    </row>
    <row r="101" spans="1:11">
      <c r="A101" s="258" t="s">
        <v>565</v>
      </c>
      <c r="B101" s="428">
        <f t="shared" si="39"/>
        <v>1.6005503324925479</v>
      </c>
      <c r="C101" s="428">
        <f t="shared" si="40"/>
        <v>1.0327158023624001</v>
      </c>
      <c r="D101" s="428">
        <f t="shared" si="41"/>
        <v>2.3695211891933203</v>
      </c>
      <c r="E101" s="428">
        <f t="shared" si="42"/>
        <v>1.7426728635113344</v>
      </c>
      <c r="F101" s="428">
        <f t="shared" si="43"/>
        <v>1.0546938775510204</v>
      </c>
      <c r="G101" s="428">
        <f t="shared" si="44"/>
        <v>1.0057964519659011</v>
      </c>
      <c r="H101" s="428">
        <f t="shared" si="45"/>
        <v>1.0032117891554884</v>
      </c>
      <c r="I101" s="428">
        <f t="shared" si="46"/>
        <v>1.0125362537800291</v>
      </c>
      <c r="J101" s="428">
        <f t="shared" si="47"/>
        <v>1.0400270614050657</v>
      </c>
      <c r="K101" s="428">
        <f t="shared" si="48"/>
        <v>1.0352003331977802</v>
      </c>
    </row>
    <row r="102" spans="1:11">
      <c r="A102" s="258" t="s">
        <v>567</v>
      </c>
      <c r="B102" s="428">
        <f t="shared" si="39"/>
        <v>1.5501031873423528</v>
      </c>
      <c r="C102" s="428">
        <f t="shared" si="40"/>
        <v>1.0167326607924125</v>
      </c>
      <c r="D102" s="428">
        <f t="shared" si="41"/>
        <v>1.4855565520946423</v>
      </c>
      <c r="E102" s="428">
        <f t="shared" si="42"/>
        <v>1.5894906573081664</v>
      </c>
      <c r="F102" s="428">
        <f t="shared" si="43"/>
        <v>1.0987755102040817</v>
      </c>
      <c r="G102" s="428">
        <f t="shared" si="44"/>
        <v>1.0630597865418381</v>
      </c>
      <c r="H102" s="428">
        <f t="shared" si="45"/>
        <v>1.0428868316644626</v>
      </c>
      <c r="I102" s="428">
        <f t="shared" si="46"/>
        <v>1.0860787863935608</v>
      </c>
      <c r="J102" s="428">
        <f t="shared" si="47"/>
        <v>1.0161780207000741</v>
      </c>
      <c r="K102" s="428">
        <f t="shared" si="48"/>
        <v>0.98387462403691228</v>
      </c>
    </row>
    <row r="103" spans="1:11">
      <c r="A103" s="258" t="s">
        <v>572</v>
      </c>
      <c r="B103" s="428">
        <f t="shared" si="39"/>
        <v>1.2841091492776888</v>
      </c>
      <c r="C103" s="428">
        <f t="shared" si="40"/>
        <v>1.0423339897721</v>
      </c>
      <c r="D103" s="428">
        <f t="shared" si="41"/>
        <v>1.6482276964437039</v>
      </c>
      <c r="E103" s="428">
        <f t="shared" si="42"/>
        <v>1.3551171393341555</v>
      </c>
      <c r="F103" s="428">
        <f t="shared" si="43"/>
        <v>1.1537414965986394</v>
      </c>
      <c r="G103" s="428">
        <f t="shared" si="44"/>
        <v>1.0854977092001497</v>
      </c>
      <c r="H103" s="428">
        <f t="shared" si="45"/>
        <v>1.0504439826185528</v>
      </c>
      <c r="I103" s="428">
        <f t="shared" si="46"/>
        <v>1.0768948919940711</v>
      </c>
      <c r="J103" s="428">
        <f t="shared" si="47"/>
        <v>1.0657020958198455</v>
      </c>
      <c r="K103" s="428">
        <f t="shared" si="48"/>
        <v>1.035473631556473</v>
      </c>
    </row>
    <row r="104" spans="1:11">
      <c r="A104" s="258" t="s">
        <v>574</v>
      </c>
      <c r="B104" s="428">
        <f t="shared" si="39"/>
        <v>1.5684476037606057</v>
      </c>
      <c r="C104" s="428">
        <f t="shared" si="40"/>
        <v>1.040495052955023</v>
      </c>
      <c r="D104" s="428">
        <f t="shared" si="41"/>
        <v>2.4067857568339726</v>
      </c>
      <c r="E104" s="428">
        <f t="shared" si="42"/>
        <v>1.7152613108223467</v>
      </c>
      <c r="F104" s="428">
        <f t="shared" si="43"/>
        <v>1.0851700680272109</v>
      </c>
      <c r="G104" s="428">
        <f t="shared" si="44"/>
        <v>1.0869000793662942</v>
      </c>
      <c r="H104" s="428">
        <f t="shared" si="45"/>
        <v>0.97865104855469487</v>
      </c>
      <c r="I104" s="428">
        <f t="shared" si="46"/>
        <v>1.0725408695197014</v>
      </c>
      <c r="J104" s="428">
        <f t="shared" si="47"/>
        <v>1.0076812375685384</v>
      </c>
      <c r="K104" s="428">
        <f t="shared" si="48"/>
        <v>0.98073659410482039</v>
      </c>
    </row>
    <row r="105" spans="1:11">
      <c r="A105" s="258" t="s">
        <v>576</v>
      </c>
      <c r="B105" s="428">
        <f t="shared" si="39"/>
        <v>1.2176106397615227</v>
      </c>
      <c r="C105" s="428">
        <f t="shared" si="40"/>
        <v>1.0339886898253279</v>
      </c>
      <c r="D105" s="428">
        <f t="shared" si="41"/>
        <v>1.7155952372924406</v>
      </c>
      <c r="E105" s="428">
        <f t="shared" si="42"/>
        <v>1.4054823105377976</v>
      </c>
      <c r="F105" s="428">
        <f t="shared" si="43"/>
        <v>1.0165986394557822</v>
      </c>
      <c r="G105" s="428">
        <f t="shared" si="44"/>
        <v>1.0027580402100693</v>
      </c>
      <c r="H105" s="428">
        <f t="shared" si="45"/>
        <v>0.9484224447383337</v>
      </c>
      <c r="I105" s="428">
        <f t="shared" si="46"/>
        <v>1.0186747116947139</v>
      </c>
      <c r="J105" s="428">
        <f t="shared" si="47"/>
        <v>1.0051224005434392</v>
      </c>
      <c r="K105" s="428">
        <f t="shared" si="48"/>
        <v>0.99821085323575309</v>
      </c>
    </row>
    <row r="106" spans="1:11" s="430" customFormat="1">
      <c r="A106" s="292" t="s">
        <v>578</v>
      </c>
      <c r="B106" s="430">
        <f t="shared" si="39"/>
        <v>1.5638614996560423</v>
      </c>
      <c r="C106" s="430">
        <f t="shared" si="40"/>
        <v>1.0474258497312003</v>
      </c>
      <c r="D106" s="430">
        <f t="shared" si="41"/>
        <v>2.2160931321972783</v>
      </c>
      <c r="E106" s="430">
        <f t="shared" si="42"/>
        <v>1.6831072749691738</v>
      </c>
      <c r="F106" s="430">
        <f t="shared" si="43"/>
        <v>1.0857142857142859</v>
      </c>
      <c r="G106" s="430">
        <f t="shared" si="44"/>
        <v>1.0703053087961032</v>
      </c>
      <c r="H106" s="430">
        <f t="shared" si="45"/>
        <v>1.054222558095598</v>
      </c>
      <c r="I106" s="430">
        <f t="shared" si="46"/>
        <v>1.0731356813331399</v>
      </c>
      <c r="J106" s="430">
        <f t="shared" si="47"/>
        <v>1.0138833799774183</v>
      </c>
      <c r="K106" s="430">
        <f t="shared" si="48"/>
        <v>0.98654648669507172</v>
      </c>
    </row>
    <row r="107" spans="1:11">
      <c r="A107" s="258" t="s">
        <v>534</v>
      </c>
      <c r="B107" s="428">
        <f t="shared" si="39"/>
        <v>1.2267828479706491</v>
      </c>
      <c r="C107" s="428">
        <f t="shared" si="40"/>
        <v>1.0092362281386049</v>
      </c>
      <c r="D107" s="428">
        <f t="shared" si="41"/>
        <v>1.0622582175137623</v>
      </c>
      <c r="E107" s="428">
        <f t="shared" si="42"/>
        <v>1.1719624395333397</v>
      </c>
      <c r="F107" s="428">
        <f t="shared" si="43"/>
        <v>1.0334693877551022</v>
      </c>
      <c r="G107" s="428">
        <f t="shared" si="44"/>
        <v>1.0088348637217326</v>
      </c>
      <c r="H107" s="428">
        <f t="shared" si="45"/>
        <v>1.0976761760816172</v>
      </c>
      <c r="I107" s="428">
        <f t="shared" si="46"/>
        <v>1.0192457310356149</v>
      </c>
      <c r="J107" s="428">
        <f t="shared" si="47"/>
        <v>1.0257342565598941</v>
      </c>
      <c r="K107" s="428">
        <f t="shared" si="48"/>
        <v>1.0184620147354972</v>
      </c>
    </row>
    <row r="108" spans="1:11">
      <c r="A108" s="258" t="s">
        <v>537</v>
      </c>
      <c r="B108" s="428">
        <f t="shared" si="39"/>
        <v>0.65810593900481551</v>
      </c>
      <c r="C108" s="428">
        <f t="shared" si="40"/>
        <v>0.9953748413245096</v>
      </c>
      <c r="D108" s="428">
        <f t="shared" si="41"/>
        <v>0.53781191486109514</v>
      </c>
      <c r="E108" s="428">
        <f t="shared" si="42"/>
        <v>0.64469316133927723</v>
      </c>
      <c r="F108" s="428">
        <f t="shared" si="43"/>
        <v>0.98068027210884356</v>
      </c>
      <c r="G108" s="428">
        <f t="shared" si="44"/>
        <v>0.97891774738561321</v>
      </c>
      <c r="H108" s="428">
        <f t="shared" si="45"/>
        <v>0.99187606272435291</v>
      </c>
      <c r="I108" s="428">
        <f t="shared" si="46"/>
        <v>0.97677616755610863</v>
      </c>
      <c r="J108" s="428">
        <f t="shared" si="47"/>
        <v>0.99717719387594839</v>
      </c>
      <c r="K108" s="428">
        <f t="shared" si="48"/>
        <v>1.0054515543301263</v>
      </c>
    </row>
    <row r="109" spans="1:11">
      <c r="A109" s="258" t="s">
        <v>539</v>
      </c>
      <c r="B109" s="428">
        <f t="shared" si="39"/>
        <v>0.91951387296491627</v>
      </c>
      <c r="C109" s="428">
        <f t="shared" si="40"/>
        <v>1.0038613435024299</v>
      </c>
      <c r="D109" s="428">
        <f t="shared" si="41"/>
        <v>0.99806461619383502</v>
      </c>
      <c r="E109" s="428">
        <f t="shared" si="42"/>
        <v>0.89936450725599926</v>
      </c>
      <c r="F109" s="428">
        <f t="shared" si="43"/>
        <v>1.0057142857142858</v>
      </c>
      <c r="G109" s="428">
        <f t="shared" si="44"/>
        <v>1.0200538250508886</v>
      </c>
      <c r="H109" s="428">
        <f t="shared" si="45"/>
        <v>1.0088796523710561</v>
      </c>
      <c r="I109" s="428">
        <f t="shared" si="46"/>
        <v>1.0127503860328668</v>
      </c>
      <c r="J109" s="428">
        <f t="shared" si="47"/>
        <v>0.98567402328320075</v>
      </c>
      <c r="K109" s="428">
        <f t="shared" si="48"/>
        <v>0.98101632502725311</v>
      </c>
    </row>
    <row r="110" spans="1:11">
      <c r="A110" s="258" t="s">
        <v>541</v>
      </c>
      <c r="B110" s="428">
        <f t="shared" si="39"/>
        <v>0.79110295803714759</v>
      </c>
      <c r="C110" s="428">
        <f t="shared" si="40"/>
        <v>0.99169738116687434</v>
      </c>
      <c r="D110" s="428">
        <f t="shared" si="41"/>
        <v>0.55633405488757459</v>
      </c>
      <c r="E110" s="428">
        <f t="shared" si="42"/>
        <v>0.80755003319738217</v>
      </c>
      <c r="F110" s="428">
        <f t="shared" si="43"/>
        <v>1.0029931972789115</v>
      </c>
      <c r="G110" s="428">
        <f t="shared" si="44"/>
        <v>1.0258971479514534</v>
      </c>
      <c r="H110" s="428">
        <f t="shared" si="45"/>
        <v>0.92386170413754021</v>
      </c>
      <c r="I110" s="428">
        <f t="shared" si="46"/>
        <v>1.0105138936143383</v>
      </c>
      <c r="J110" s="428">
        <f t="shared" si="47"/>
        <v>0.98205607988849519</v>
      </c>
      <c r="K110" s="428">
        <f t="shared" si="48"/>
        <v>0.97821979884614485</v>
      </c>
    </row>
    <row r="111" spans="1:11">
      <c r="A111" s="258" t="s">
        <v>543</v>
      </c>
      <c r="B111" s="428">
        <f t="shared" si="39"/>
        <v>0.8690667278147215</v>
      </c>
      <c r="C111" s="428">
        <f t="shared" si="40"/>
        <v>0.9752899093195343</v>
      </c>
      <c r="D111" s="428">
        <f t="shared" si="41"/>
        <v>0.63197361943745733</v>
      </c>
      <c r="E111" s="428">
        <f t="shared" si="42"/>
        <v>0.84463625154130695</v>
      </c>
      <c r="F111" s="428">
        <f t="shared" si="43"/>
        <v>0.93224489795918375</v>
      </c>
      <c r="G111" s="428">
        <f t="shared" si="44"/>
        <v>0.97611300705332416</v>
      </c>
      <c r="H111" s="428">
        <f t="shared" si="45"/>
        <v>0.97676176081617239</v>
      </c>
      <c r="I111" s="428">
        <f t="shared" si="46"/>
        <v>0.97808475354567326</v>
      </c>
      <c r="J111" s="428">
        <f t="shared" si="47"/>
        <v>0.95535130738061913</v>
      </c>
      <c r="K111" s="428">
        <f t="shared" si="48"/>
        <v>0.96282061814378128</v>
      </c>
    </row>
    <row r="112" spans="1:11">
      <c r="A112" s="258" t="s">
        <v>545</v>
      </c>
      <c r="B112" s="428">
        <f t="shared" si="39"/>
        <v>1.1969731712909886</v>
      </c>
      <c r="C112" s="428">
        <f>C43/$C$67</f>
        <v>0.99495051104715693</v>
      </c>
      <c r="D112" s="428">
        <f t="shared" si="41"/>
        <v>1.8821776102393266</v>
      </c>
      <c r="E112" s="428">
        <f t="shared" si="42"/>
        <v>1.3756995162667172</v>
      </c>
      <c r="F112" s="428">
        <f t="shared" si="43"/>
        <v>1.0699319727891157</v>
      </c>
      <c r="G112" s="428">
        <f t="shared" si="44"/>
        <v>1.0385183086343095</v>
      </c>
      <c r="H112" s="428">
        <f t="shared" si="45"/>
        <v>0.95409030795390148</v>
      </c>
      <c r="I112" s="428">
        <f t="shared" si="46"/>
        <v>1.0448940164310816</v>
      </c>
      <c r="J112" s="428">
        <f t="shared" si="47"/>
        <v>1.0173343954279057</v>
      </c>
      <c r="K112" s="428">
        <f t="shared" si="48"/>
        <v>1.0005488329136447</v>
      </c>
    </row>
    <row r="113" spans="1:11">
      <c r="A113" s="258" t="s">
        <v>548</v>
      </c>
      <c r="B113" s="428">
        <f t="shared" si="39"/>
        <v>1.5890850722311398</v>
      </c>
      <c r="C113" s="428">
        <f t="shared" si="40"/>
        <v>0.98561514157627228</v>
      </c>
      <c r="D113" s="428">
        <f t="shared" si="41"/>
        <v>1.8030179399514017</v>
      </c>
      <c r="E113" s="428">
        <f t="shared" si="42"/>
        <v>1.5231907426728637</v>
      </c>
      <c r="F113" s="428">
        <f t="shared" si="43"/>
        <v>0.99591836734693873</v>
      </c>
      <c r="G113" s="428">
        <f t="shared" si="44"/>
        <v>1.0675005684638141</v>
      </c>
      <c r="H113" s="428">
        <f t="shared" si="45"/>
        <v>0.98809748724730784</v>
      </c>
      <c r="I113" s="428">
        <f t="shared" si="46"/>
        <v>1.0569330075350762</v>
      </c>
      <c r="J113" s="428">
        <f t="shared" si="47"/>
        <v>0.93818320112491926</v>
      </c>
      <c r="K113" s="428">
        <f t="shared" si="48"/>
        <v>0.91853464409356245</v>
      </c>
    </row>
    <row r="114" spans="1:11">
      <c r="A114" s="258" t="s">
        <v>550</v>
      </c>
      <c r="B114" s="428">
        <f t="shared" si="39"/>
        <v>0.80715432240311868</v>
      </c>
      <c r="C114" s="428">
        <f t="shared" si="40"/>
        <v>1.0017396921156674</v>
      </c>
      <c r="D114" s="428">
        <f t="shared" si="41"/>
        <v>0.78745169969856554</v>
      </c>
      <c r="E114" s="428">
        <f t="shared" si="42"/>
        <v>0.81731954851560273</v>
      </c>
      <c r="F114" s="428">
        <f t="shared" si="43"/>
        <v>0.95619047619047615</v>
      </c>
      <c r="G114" s="428">
        <f t="shared" si="44"/>
        <v>0.9310034903131581</v>
      </c>
      <c r="H114" s="428">
        <f t="shared" si="45"/>
        <v>0.95597959569242397</v>
      </c>
      <c r="I114" s="428">
        <f t="shared" si="46"/>
        <v>0.93354524495540103</v>
      </c>
      <c r="J114" s="428">
        <f t="shared" si="47"/>
        <v>1.0387140871486373</v>
      </c>
      <c r="K114" s="428">
        <f t="shared" si="48"/>
        <v>1.0633479755756876</v>
      </c>
    </row>
    <row r="115" spans="1:11">
      <c r="A115" s="258" t="s">
        <v>552</v>
      </c>
      <c r="B115" s="428">
        <f t="shared" si="39"/>
        <v>1.2565925246503098</v>
      </c>
      <c r="C115" s="428">
        <f t="shared" si="40"/>
        <v>1.0396464957694478</v>
      </c>
      <c r="D115" s="428">
        <f t="shared" si="41"/>
        <v>1.2710324070015486</v>
      </c>
      <c r="E115" s="428">
        <f t="shared" si="42"/>
        <v>1.2937494071896045</v>
      </c>
      <c r="F115" s="428">
        <f t="shared" si="43"/>
        <v>1.0557823129251702</v>
      </c>
      <c r="G115" s="428">
        <f t="shared" si="44"/>
        <v>1.035479896878478</v>
      </c>
      <c r="H115" s="428">
        <f t="shared" si="45"/>
        <v>1.04099754392594</v>
      </c>
      <c r="I115" s="428">
        <f t="shared" si="46"/>
        <v>1.0225766771908704</v>
      </c>
      <c r="J115" s="428">
        <f t="shared" si="47"/>
        <v>1.0291648559472517</v>
      </c>
      <c r="K115" s="428">
        <f t="shared" si="48"/>
        <v>1.0206192010291928</v>
      </c>
    </row>
    <row r="116" spans="1:11" s="430" customFormat="1">
      <c r="A116" s="292" t="s">
        <v>554</v>
      </c>
      <c r="B116" s="430">
        <f t="shared" si="39"/>
        <v>0.68562256363219454</v>
      </c>
      <c r="C116" s="430">
        <f t="shared" si="40"/>
        <v>1.002588456039502</v>
      </c>
      <c r="D116" s="430">
        <f t="shared" si="41"/>
        <v>0.46987792021543223</v>
      </c>
      <c r="E116" s="430">
        <f t="shared" si="42"/>
        <v>0.62183439248790662</v>
      </c>
      <c r="F116" s="430">
        <f t="shared" si="43"/>
        <v>0.9670748299319728</v>
      </c>
      <c r="G116" s="430">
        <f t="shared" si="44"/>
        <v>0.91768114454722971</v>
      </c>
      <c r="H116" s="430">
        <f t="shared" si="45"/>
        <v>1.0617797090496883</v>
      </c>
      <c r="I116" s="430">
        <f t="shared" si="46"/>
        <v>0.94468012210296914</v>
      </c>
      <c r="J116" s="430">
        <f t="shared" si="47"/>
        <v>1.0306105993631298</v>
      </c>
      <c r="K116" s="430">
        <f t="shared" si="48"/>
        <v>1.0509790353051096</v>
      </c>
    </row>
    <row r="117" spans="1:11">
      <c r="A117" s="258" t="s">
        <v>615</v>
      </c>
      <c r="B117" s="428">
        <f>B48/$B$67</f>
        <v>0.52510891997248343</v>
      </c>
      <c r="C117" s="428">
        <f t="shared" si="40"/>
        <v>0.97316825793277184</v>
      </c>
      <c r="D117" s="428">
        <f t="shared" si="41"/>
        <v>0.43060828596026279</v>
      </c>
      <c r="E117" s="428">
        <f t="shared" si="42"/>
        <v>0.56151000663947637</v>
      </c>
      <c r="F117" s="428">
        <f t="shared" si="43"/>
        <v>0.93714285714285717</v>
      </c>
      <c r="G117" s="428">
        <f t="shared" si="44"/>
        <v>0.97354210895702209</v>
      </c>
      <c r="H117" s="428">
        <f t="shared" si="45"/>
        <v>0.87851879841299829</v>
      </c>
      <c r="I117" s="428">
        <f t="shared" si="46"/>
        <v>0.97803716860059819</v>
      </c>
      <c r="J117" s="428">
        <f t="shared" si="47"/>
        <v>0.96306086269343483</v>
      </c>
      <c r="K117" s="428">
        <f t="shared" si="48"/>
        <v>0.97061259042153092</v>
      </c>
    </row>
    <row r="118" spans="1:11">
      <c r="A118" s="258" t="s">
        <v>619</v>
      </c>
      <c r="B118" s="428">
        <f t="shared" si="39"/>
        <v>1.5959642283879845</v>
      </c>
      <c r="C118" s="428">
        <f t="shared" si="40"/>
        <v>1.066520712212063</v>
      </c>
      <c r="D118" s="428">
        <f t="shared" si="41"/>
        <v>1.6072182398122608</v>
      </c>
      <c r="E118" s="428">
        <f t="shared" si="42"/>
        <v>1.4796547472256474</v>
      </c>
      <c r="F118" s="428">
        <f t="shared" si="43"/>
        <v>1.0263945578231293</v>
      </c>
      <c r="G118" s="428">
        <f t="shared" si="44"/>
        <v>0.9992521147947081</v>
      </c>
      <c r="H118" s="428">
        <f t="shared" si="45"/>
        <v>1.1921405630077462</v>
      </c>
      <c r="I118" s="428">
        <f t="shared" si="46"/>
        <v>1.0020199809184371</v>
      </c>
      <c r="J118" s="428">
        <f t="shared" si="47"/>
        <v>1.0271170677665777</v>
      </c>
      <c r="K118" s="428">
        <f t="shared" si="48"/>
        <v>1.026274340545986</v>
      </c>
    </row>
    <row r="119" spans="1:11">
      <c r="A119" s="258" t="s">
        <v>623</v>
      </c>
      <c r="B119" s="428">
        <f t="shared" si="39"/>
        <v>0.81174042650768186</v>
      </c>
      <c r="C119" s="428">
        <f t="shared" si="40"/>
        <v>0.99070720827363201</v>
      </c>
      <c r="D119" s="428">
        <f t="shared" si="41"/>
        <v>0.97115806083983514</v>
      </c>
      <c r="E119" s="428">
        <f t="shared" si="42"/>
        <v>0.85535426349236465</v>
      </c>
      <c r="F119" s="428">
        <f t="shared" si="43"/>
        <v>0.87619047619047619</v>
      </c>
      <c r="G119" s="428">
        <f t="shared" si="44"/>
        <v>0.87070174398138944</v>
      </c>
      <c r="H119" s="428">
        <f t="shared" si="45"/>
        <v>0.9257509918760628</v>
      </c>
      <c r="I119" s="428">
        <f t="shared" si="46"/>
        <v>0.87503955498559371</v>
      </c>
      <c r="J119" s="428">
        <f t="shared" si="47"/>
        <v>1.0342173177133884</v>
      </c>
      <c r="K119" s="428">
        <f t="shared" si="48"/>
        <v>1.0799582926109645</v>
      </c>
    </row>
    <row r="120" spans="1:11">
      <c r="A120" s="258" t="s">
        <v>627</v>
      </c>
      <c r="B120" s="428">
        <f t="shared" si="39"/>
        <v>0.99977069479477187</v>
      </c>
      <c r="C120" s="428">
        <f t="shared" si="40"/>
        <v>0.98066479395570927</v>
      </c>
      <c r="D120" s="428">
        <f t="shared" si="41"/>
        <v>1.0556720682082301</v>
      </c>
      <c r="E120" s="428">
        <f t="shared" si="42"/>
        <v>1.2331404723513231</v>
      </c>
      <c r="F120" s="428">
        <f t="shared" si="43"/>
        <v>0.81251700680272099</v>
      </c>
      <c r="G120" s="428">
        <f t="shared" si="44"/>
        <v>0.87607772403486872</v>
      </c>
      <c r="H120" s="428">
        <f t="shared" si="45"/>
        <v>0.8067258643491404</v>
      </c>
      <c r="I120" s="428">
        <f t="shared" si="46"/>
        <v>0.88638856438599956</v>
      </c>
      <c r="J120" s="428">
        <f t="shared" si="47"/>
        <v>0.93359893551411699</v>
      </c>
      <c r="K120" s="428">
        <f t="shared" si="48"/>
        <v>0.97120429010533438</v>
      </c>
    </row>
    <row r="121" spans="1:11">
      <c r="A121" s="258" t="s">
        <v>631</v>
      </c>
      <c r="B121" s="428">
        <f t="shared" si="39"/>
        <v>0.90116945654666369</v>
      </c>
      <c r="C121" s="428">
        <f t="shared" si="40"/>
        <v>0.98137194217187695</v>
      </c>
      <c r="D121" s="428">
        <f t="shared" si="41"/>
        <v>0.88241363265471262</v>
      </c>
      <c r="E121" s="428">
        <f t="shared" si="42"/>
        <v>0.89632931803092097</v>
      </c>
      <c r="F121" s="428">
        <f t="shared" si="43"/>
        <v>0.94585034013605451</v>
      </c>
      <c r="G121" s="428">
        <f t="shared" si="44"/>
        <v>0.90646218321807381</v>
      </c>
      <c r="H121" s="428">
        <f t="shared" si="45"/>
        <v>1.0069903646325336</v>
      </c>
      <c r="I121" s="428">
        <f t="shared" si="46"/>
        <v>0.95407814875529695</v>
      </c>
      <c r="J121" s="428">
        <f t="shared" si="47"/>
        <v>1.0060493720443127</v>
      </c>
      <c r="K121" s="428">
        <f t="shared" si="48"/>
        <v>1.0225706133781702</v>
      </c>
    </row>
    <row r="122" spans="1:11">
      <c r="A122" s="258" t="s">
        <v>636</v>
      </c>
      <c r="B122" s="428">
        <f t="shared" si="39"/>
        <v>1.5065351983490025</v>
      </c>
      <c r="C122" s="428">
        <f t="shared" si="40"/>
        <v>1.0424753987415076</v>
      </c>
      <c r="D122" s="428">
        <f t="shared" si="41"/>
        <v>2.2103162026016414</v>
      </c>
      <c r="E122" s="428">
        <f t="shared" si="42"/>
        <v>1.6675519301906478</v>
      </c>
      <c r="F122" s="428">
        <f t="shared" si="43"/>
        <v>0.988843537414966</v>
      </c>
      <c r="G122" s="428">
        <f t="shared" si="44"/>
        <v>0.9791514188091559</v>
      </c>
      <c r="H122" s="428">
        <f t="shared" si="45"/>
        <v>0.98054033629321757</v>
      </c>
      <c r="I122" s="428">
        <f t="shared" si="46"/>
        <v>0.96935291612439667</v>
      </c>
      <c r="J122" s="428">
        <f t="shared" si="47"/>
        <v>1.037449768406415</v>
      </c>
      <c r="K122" s="428">
        <f t="shared" si="48"/>
        <v>1.0488229775721054</v>
      </c>
    </row>
    <row r="123" spans="1:11">
      <c r="A123" s="258" t="s">
        <v>640</v>
      </c>
      <c r="B123" s="428">
        <f t="shared" si="39"/>
        <v>0.84613620729190564</v>
      </c>
      <c r="C123" s="428">
        <f t="shared" si="40"/>
        <v>1.0351202716879777</v>
      </c>
      <c r="D123" s="428">
        <f t="shared" si="41"/>
        <v>0.63234226397196491</v>
      </c>
      <c r="E123" s="428">
        <f t="shared" si="42"/>
        <v>0.81077492174902777</v>
      </c>
      <c r="F123" s="428">
        <f t="shared" si="43"/>
        <v>0.97850340136054414</v>
      </c>
      <c r="G123" s="428">
        <f t="shared" si="44"/>
        <v>0.99995347069022456</v>
      </c>
      <c r="H123" s="428">
        <f t="shared" si="45"/>
        <v>1.0372189684488948</v>
      </c>
      <c r="I123" s="428">
        <f t="shared" si="46"/>
        <v>0.98936238552846645</v>
      </c>
      <c r="J123" s="428">
        <f t="shared" si="47"/>
        <v>0.9910510934011002</v>
      </c>
      <c r="K123" s="428">
        <f t="shared" si="48"/>
        <v>0.99477762310944762</v>
      </c>
    </row>
    <row r="124" spans="1:11">
      <c r="A124" s="258" t="s">
        <v>644</v>
      </c>
      <c r="B124" s="428">
        <f t="shared" si="39"/>
        <v>0.96308186195826662</v>
      </c>
      <c r="C124" s="428">
        <f t="shared" si="40"/>
        <v>1.009377740477142</v>
      </c>
      <c r="D124" s="428">
        <f t="shared" si="41"/>
        <v>1.1030698648827866</v>
      </c>
      <c r="E124" s="428">
        <f t="shared" si="42"/>
        <v>1.0305415915773499</v>
      </c>
      <c r="F124" s="428">
        <f t="shared" si="43"/>
        <v>0.92081632653061218</v>
      </c>
      <c r="G124" s="428">
        <f t="shared" si="44"/>
        <v>0.9232906252118076</v>
      </c>
      <c r="H124" s="428">
        <f t="shared" si="45"/>
        <v>0.91252597770640476</v>
      </c>
      <c r="I124" s="428">
        <f t="shared" si="46"/>
        <v>0.91027620681368826</v>
      </c>
      <c r="J124" s="428">
        <f t="shared" si="47"/>
        <v>1.0206349311147329</v>
      </c>
      <c r="K124" s="428">
        <f t="shared" si="48"/>
        <v>1.0532161648316403</v>
      </c>
    </row>
    <row r="125" spans="1:11" s="430" customFormat="1">
      <c r="A125" s="292" t="s">
        <v>648</v>
      </c>
      <c r="B125" s="430">
        <f>B56/$B$67</f>
        <v>1.0318734235267142</v>
      </c>
      <c r="C125" s="430">
        <f t="shared" si="40"/>
        <v>1.0109335492480149</v>
      </c>
      <c r="D125" s="430">
        <f t="shared" si="41"/>
        <v>1.1791500046080565</v>
      </c>
      <c r="E125" s="430">
        <f t="shared" si="42"/>
        <v>1.1664611590628853</v>
      </c>
      <c r="F125" s="430">
        <f t="shared" si="43"/>
        <v>1.0068027210884354</v>
      </c>
      <c r="G125" s="430">
        <f t="shared" si="44"/>
        <v>1.0579178195367895</v>
      </c>
      <c r="H125" s="430">
        <f t="shared" si="45"/>
        <v>0.89741167579822412</v>
      </c>
      <c r="I125" s="430">
        <f t="shared" si="46"/>
        <v>1.0491290765427634</v>
      </c>
      <c r="J125" s="430">
        <f t="shared" si="47"/>
        <v>0.94930093620394651</v>
      </c>
      <c r="K125" s="430">
        <f t="shared" si="48"/>
        <v>0.93216053606913629</v>
      </c>
    </row>
    <row r="126" spans="1:11">
      <c r="J126" s="428" t="s">
        <v>993</v>
      </c>
      <c r="K126" s="428" t="s">
        <v>994</v>
      </c>
    </row>
    <row r="127" spans="1:11" s="430" customFormat="1">
      <c r="B127" s="430" t="s">
        <v>73</v>
      </c>
      <c r="C127" s="430" t="s">
        <v>964</v>
      </c>
      <c r="D127" s="430" t="s">
        <v>965</v>
      </c>
      <c r="E127" s="430" t="s">
        <v>968</v>
      </c>
      <c r="F127" s="430" t="s">
        <v>966</v>
      </c>
      <c r="G127" s="430" t="s">
        <v>967</v>
      </c>
      <c r="H127" s="430" t="s">
        <v>988</v>
      </c>
      <c r="I127" s="430" t="s">
        <v>990</v>
      </c>
      <c r="J127" s="430" t="s">
        <v>992</v>
      </c>
      <c r="K127" s="430" t="s">
        <v>995</v>
      </c>
    </row>
    <row r="128" spans="1:11">
      <c r="A128" s="428" t="s">
        <v>976</v>
      </c>
      <c r="B128" s="434">
        <f>AVERAGE(B74:B80)</f>
        <v>2.0185185185185182</v>
      </c>
      <c r="C128" s="434">
        <f t="shared" ref="C128:G128" si="49">AVERAGE(C74:C80)</f>
        <v>0.99517678769396689</v>
      </c>
      <c r="D128" s="434">
        <f t="shared" si="49"/>
        <v>4.7764283859887362</v>
      </c>
      <c r="E128" s="434">
        <f t="shared" si="49"/>
        <v>2.3130200685266757</v>
      </c>
      <c r="F128" s="434">
        <f t="shared" si="49"/>
        <v>1.0184640085630186</v>
      </c>
      <c r="G128" s="434">
        <f t="shared" si="49"/>
        <v>1.0522705844484703</v>
      </c>
      <c r="H128" s="434">
        <f>AVERAGE(H74:H80)</f>
        <v>0.88041108688881964</v>
      </c>
      <c r="I128" s="434">
        <f>AVERAGE(I74:I80)</f>
        <v>1.0221646744070385</v>
      </c>
      <c r="J128" s="434">
        <f t="shared" ref="J128" si="50">AVERAGE(J74:J80)</f>
        <v>0.9878865899738507</v>
      </c>
      <c r="K128" s="434">
        <f>AVERAGE(K74:K80)</f>
        <v>0.97974543495792543</v>
      </c>
    </row>
    <row r="129" spans="1:11">
      <c r="A129" s="428" t="s">
        <v>943</v>
      </c>
      <c r="B129" s="428">
        <f>STDEV(B74:B80)</f>
        <v>0.53428019762770873</v>
      </c>
      <c r="C129" s="428">
        <f t="shared" ref="C129:G129" si="51">STDEV(C74:C80)</f>
        <v>2.3765357329029953E-2</v>
      </c>
      <c r="D129" s="428">
        <f t="shared" si="51"/>
        <v>2.3071204574693325</v>
      </c>
      <c r="E129" s="428">
        <f t="shared" si="51"/>
        <v>0.50320756534188293</v>
      </c>
      <c r="F129" s="428">
        <f t="shared" si="51"/>
        <v>3.4066632905540094E-2</v>
      </c>
      <c r="G129" s="428">
        <f t="shared" si="51"/>
        <v>3.288089124770497E-2</v>
      </c>
      <c r="H129" s="428">
        <f t="shared" ref="H129:I129" si="52">STDEV(H74:H80)</f>
        <v>8.3832777244470191E-2</v>
      </c>
      <c r="I129" s="428">
        <f t="shared" si="52"/>
        <v>2.6819602489213591E-2</v>
      </c>
      <c r="J129" s="428">
        <f t="shared" ref="J129:K129" si="53">STDEV(J74:J80)</f>
        <v>1.6903037908819456E-2</v>
      </c>
      <c r="K129" s="428">
        <f t="shared" si="53"/>
        <v>1.976751043617438E-2</v>
      </c>
    </row>
    <row r="130" spans="1:11" s="450" customFormat="1">
      <c r="A130" s="450" t="s">
        <v>977</v>
      </c>
      <c r="B130" s="481">
        <f>AVERAGE(B81:B87)</f>
        <v>1</v>
      </c>
      <c r="C130" s="481">
        <f>AVERAGE(C81:C87)</f>
        <v>1</v>
      </c>
      <c r="D130" s="481">
        <f>AVERAGE(D81:D87)</f>
        <v>1</v>
      </c>
      <c r="E130" s="481">
        <f t="shared" ref="E130:G130" si="54">AVERAGE(E81:E87)</f>
        <v>0.99999999999999978</v>
      </c>
      <c r="F130" s="481">
        <f t="shared" si="54"/>
        <v>1</v>
      </c>
      <c r="G130" s="481">
        <f t="shared" si="54"/>
        <v>1</v>
      </c>
      <c r="H130" s="481">
        <f t="shared" ref="H130:I130" si="55">AVERAGE(H81:H87)</f>
        <v>1</v>
      </c>
      <c r="I130" s="481">
        <f t="shared" si="55"/>
        <v>1.0000000000000002</v>
      </c>
      <c r="J130" s="481">
        <f t="shared" ref="J130:K130" si="56">AVERAGE(J81:J87)</f>
        <v>1</v>
      </c>
      <c r="K130" s="481">
        <f t="shared" si="56"/>
        <v>1.0000000000000002</v>
      </c>
    </row>
    <row r="131" spans="1:11" s="450" customFormat="1">
      <c r="A131" s="450" t="s">
        <v>943</v>
      </c>
      <c r="B131" s="450">
        <f>STDEV(B81:B87)</f>
        <v>0.25083563065470454</v>
      </c>
      <c r="C131" s="450">
        <f t="shared" ref="C131:G131" si="57">STDEV(C81:C87)</f>
        <v>2.2158118693739313E-2</v>
      </c>
      <c r="D131" s="450">
        <f t="shared" si="57"/>
        <v>0.64085282228535023</v>
      </c>
      <c r="E131" s="450">
        <f t="shared" si="57"/>
        <v>0.22890275390891543</v>
      </c>
      <c r="F131" s="450">
        <f t="shared" si="57"/>
        <v>3.8912634584121933E-2</v>
      </c>
      <c r="G131" s="450">
        <f t="shared" si="57"/>
        <v>6.4143057296940073E-2</v>
      </c>
      <c r="H131" s="450">
        <f t="shared" ref="H131:I131" si="58">STDEV(H81:H87)</f>
        <v>7.1450950284500159E-2</v>
      </c>
      <c r="I131" s="450">
        <f t="shared" si="58"/>
        <v>4.6763785215360489E-2</v>
      </c>
      <c r="J131" s="450">
        <f t="shared" ref="J131:K131" si="59">STDEV(J81:J87)</f>
        <v>3.5546752047335262E-2</v>
      </c>
      <c r="K131" s="450">
        <f t="shared" si="59"/>
        <v>4.9970026300251102E-2</v>
      </c>
    </row>
    <row r="132" spans="1:11">
      <c r="A132" s="428" t="s">
        <v>978</v>
      </c>
      <c r="B132" s="434">
        <f>AVERAGE(B88:B94)</f>
        <v>1.4587542087542087</v>
      </c>
      <c r="C132" s="434">
        <f t="shared" ref="C132:G132" si="60">AVERAGE(C88:C94)</f>
        <v>1.0344520482393831</v>
      </c>
      <c r="D132" s="434">
        <f t="shared" si="60"/>
        <v>1.7610037145025363</v>
      </c>
      <c r="E132" s="434">
        <f t="shared" si="60"/>
        <v>1.3476199216837981</v>
      </c>
      <c r="F132" s="434">
        <f t="shared" si="60"/>
        <v>0.99375613236999361</v>
      </c>
      <c r="G132" s="434">
        <f t="shared" si="60"/>
        <v>1.0309461026000386</v>
      </c>
      <c r="H132" s="434">
        <f t="shared" ref="H132:I132" si="61">AVERAGE(H88:H94)</f>
        <v>1.1046402989722828</v>
      </c>
      <c r="I132" s="434">
        <f t="shared" si="61"/>
        <v>0.99537978699686158</v>
      </c>
      <c r="J132" s="434">
        <f t="shared" ref="J132:K132" si="62">AVERAGE(J88:J94)</f>
        <v>1.0022624861633995</v>
      </c>
      <c r="K132" s="434">
        <f t="shared" si="62"/>
        <v>1.0037902595657002</v>
      </c>
    </row>
    <row r="133" spans="1:11" s="430" customFormat="1">
      <c r="A133" s="430" t="s">
        <v>943</v>
      </c>
      <c r="B133" s="430">
        <f>STDEV(B88:B94)</f>
        <v>0.44642484244462299</v>
      </c>
      <c r="C133" s="430">
        <f t="shared" ref="C133:G133" si="63">STDEV(C88:C94)</f>
        <v>3.191703466439641E-2</v>
      </c>
      <c r="D133" s="430">
        <f t="shared" si="63"/>
        <v>0.62124549408821361</v>
      </c>
      <c r="E133" s="430">
        <f t="shared" si="63"/>
        <v>0.3530936508270397</v>
      </c>
      <c r="F133" s="430">
        <f t="shared" si="63"/>
        <v>3.3084363020287187E-2</v>
      </c>
      <c r="G133" s="430">
        <f t="shared" si="63"/>
        <v>3.6196907045319346E-2</v>
      </c>
      <c r="H133" s="430">
        <f t="shared" ref="H133:I133" si="64">STDEV(H88:H94)</f>
        <v>0.14008534277446452</v>
      </c>
      <c r="I133" s="430">
        <f t="shared" si="64"/>
        <v>2.5295754301236775E-2</v>
      </c>
      <c r="J133" s="430">
        <f t="shared" ref="J133:K133" si="65">STDEV(J88:J94)</f>
        <v>3.4949075824514231E-2</v>
      </c>
      <c r="K133" s="430">
        <f t="shared" si="65"/>
        <v>4.1899696901722162E-2</v>
      </c>
    </row>
    <row r="134" spans="1:11" s="436" customFormat="1">
      <c r="A134" s="436" t="s">
        <v>979</v>
      </c>
      <c r="B134" s="437">
        <f>AVERAGE(B97:B106)</f>
        <v>1.6512267828479708</v>
      </c>
      <c r="C134" s="437">
        <f t="shared" ref="C134:G134" si="66">AVERAGE(C97:C106)</f>
        <v>1.0333381258707492</v>
      </c>
      <c r="D134" s="437">
        <f t="shared" si="66"/>
        <v>2.3523486478163429</v>
      </c>
      <c r="E134" s="437">
        <f t="shared" si="66"/>
        <v>1.7625343830029401</v>
      </c>
      <c r="F134" s="437">
        <f t="shared" si="66"/>
        <v>1.0820680272108842</v>
      </c>
      <c r="G134" s="437">
        <f t="shared" si="66"/>
        <v>1.0483583352646528</v>
      </c>
      <c r="H134" s="437">
        <f>AVERAGE(H97:H106)</f>
        <v>1.016058945777442</v>
      </c>
      <c r="I134" s="437">
        <f t="shared" ref="I134" si="67">AVERAGE(I97:I106)</f>
        <v>1.0506922419884797</v>
      </c>
      <c r="J134" s="490">
        <f t="shared" ref="J134:K134" si="68">AVERAGE(J97:J106)</f>
        <v>1.0287252520046282</v>
      </c>
      <c r="K134" s="437">
        <f t="shared" si="68"/>
        <v>1.0094748517190848</v>
      </c>
    </row>
    <row r="135" spans="1:11" s="436" customFormat="1">
      <c r="A135" s="436" t="s">
        <v>943</v>
      </c>
      <c r="B135" s="436">
        <f>STDEV(B97:B106)</f>
        <v>0.29305538159403344</v>
      </c>
      <c r="C135" s="436">
        <f t="shared" ref="C135:G135" si="69">STDEV(C97:C106)</f>
        <v>1.7768521698118451E-2</v>
      </c>
      <c r="D135" s="436">
        <f t="shared" si="69"/>
        <v>0.72972620297892166</v>
      </c>
      <c r="E135" s="436">
        <f t="shared" si="69"/>
        <v>0.30361560173128532</v>
      </c>
      <c r="F135" s="436">
        <f t="shared" si="69"/>
        <v>4.777492250830466E-2</v>
      </c>
      <c r="G135" s="436">
        <f t="shared" si="69"/>
        <v>4.9688705209757558E-2</v>
      </c>
      <c r="H135" s="436">
        <f t="shared" ref="H135:I135" si="70">STDEV(H97:H106)</f>
        <v>5.1129585717093549E-2</v>
      </c>
      <c r="I135" s="436">
        <f t="shared" si="70"/>
        <v>3.8955200936995428E-2</v>
      </c>
      <c r="J135" s="436">
        <f t="shared" ref="J135:K135" si="71">STDEV(J97:J106)</f>
        <v>2.5462391545983731E-2</v>
      </c>
      <c r="K135" s="436">
        <f t="shared" si="71"/>
        <v>2.9678715981000352E-2</v>
      </c>
    </row>
    <row r="136" spans="1:11" s="450" customFormat="1">
      <c r="A136" s="450" t="s">
        <v>980</v>
      </c>
      <c r="B136" s="481">
        <f>AVERAGE(B107:B116)</f>
        <v>1</v>
      </c>
      <c r="C136" s="481">
        <f t="shared" ref="C136:G136" si="72">AVERAGE(C107:C116)</f>
        <v>1</v>
      </c>
      <c r="D136" s="481">
        <f t="shared" si="72"/>
        <v>1</v>
      </c>
      <c r="E136" s="481">
        <f t="shared" si="72"/>
        <v>1</v>
      </c>
      <c r="F136" s="481">
        <f t="shared" si="72"/>
        <v>0.99999999999999978</v>
      </c>
      <c r="G136" s="481">
        <f t="shared" si="72"/>
        <v>1</v>
      </c>
      <c r="H136" s="481">
        <f t="shared" ref="H136:I136" si="73">AVERAGE(H107:H116)</f>
        <v>1</v>
      </c>
      <c r="I136" s="481">
        <f t="shared" si="73"/>
        <v>1</v>
      </c>
      <c r="J136" s="481">
        <f t="shared" ref="J136:K136" si="74">AVERAGE(J107:J116)</f>
        <v>1</v>
      </c>
      <c r="K136" s="481">
        <f t="shared" si="74"/>
        <v>1.0000000000000002</v>
      </c>
    </row>
    <row r="137" spans="1:11" s="450" customFormat="1">
      <c r="A137" s="450" t="s">
        <v>943</v>
      </c>
      <c r="B137" s="450">
        <f>STDEV(B107:B116)</f>
        <v>0.30244623502624451</v>
      </c>
      <c r="C137" s="450">
        <f t="shared" ref="C137:G137" si="75">STDEV(C107:C116)</f>
        <v>1.7046096940840399E-2</v>
      </c>
      <c r="D137" s="450">
        <f t="shared" si="75"/>
        <v>0.5134329403380804</v>
      </c>
      <c r="E137" s="450">
        <f t="shared" si="75"/>
        <v>0.31704629607467488</v>
      </c>
      <c r="F137" s="450">
        <f t="shared" si="75"/>
        <v>4.3650080978957111E-2</v>
      </c>
      <c r="G137" s="450">
        <f t="shared" si="75"/>
        <v>4.8306481084630676E-2</v>
      </c>
      <c r="H137" s="450">
        <f t="shared" ref="H137:I137" si="76">STDEV(H107:H116)</f>
        <v>5.3444919207059814E-2</v>
      </c>
      <c r="I137" s="450">
        <f t="shared" si="76"/>
        <v>4.0696992321868339E-2</v>
      </c>
      <c r="J137" s="450">
        <f t="shared" ref="J137:K137" si="77">STDEV(J107:J116)</f>
        <v>3.4317342349090611E-2</v>
      </c>
      <c r="K137" s="450">
        <f t="shared" si="77"/>
        <v>4.2506880328667944E-2</v>
      </c>
    </row>
    <row r="138" spans="1:11">
      <c r="A138" s="428" t="s">
        <v>981</v>
      </c>
      <c r="B138" s="434">
        <f>AVERAGE(B117:B125)</f>
        <v>1.0201533797039417</v>
      </c>
      <c r="C138" s="434">
        <f t="shared" ref="C138:G138" si="78">AVERAGE(C117:C125)</f>
        <v>1.0100377638556328</v>
      </c>
      <c r="D138" s="434">
        <f t="shared" si="78"/>
        <v>1.1191054026155276</v>
      </c>
      <c r="E138" s="434">
        <f t="shared" si="78"/>
        <v>1.0779242678132936</v>
      </c>
      <c r="F138" s="434">
        <f t="shared" si="78"/>
        <v>0.9436734693877552</v>
      </c>
      <c r="G138" s="434">
        <f t="shared" si="78"/>
        <v>0.95403880102600447</v>
      </c>
      <c r="H138" s="434">
        <f t="shared" ref="H138:I138" si="79">AVERAGE(H117:H125)</f>
        <v>0.95975817116946927</v>
      </c>
      <c r="I138" s="434">
        <f t="shared" si="79"/>
        <v>0.95707600029502671</v>
      </c>
      <c r="J138" s="434">
        <f t="shared" ref="J138:K138" si="80">AVERAGE(J117:J125)</f>
        <v>0.99583114276200269</v>
      </c>
      <c r="K138" s="434">
        <f t="shared" si="80"/>
        <v>1.0110663809604796</v>
      </c>
    </row>
    <row r="139" spans="1:11" s="430" customFormat="1">
      <c r="A139" s="430" t="s">
        <v>943</v>
      </c>
      <c r="B139" s="430">
        <f>STDEV(B117:B125)</f>
        <v>0.33631820959003939</v>
      </c>
      <c r="C139" s="430">
        <f t="shared" ref="C139:G139" si="81">STDEV(C117:C125)</f>
        <v>3.2191663154388456E-2</v>
      </c>
      <c r="D139" s="430">
        <f t="shared" si="81"/>
        <v>0.52746557650071524</v>
      </c>
      <c r="E139" s="430">
        <f t="shared" si="81"/>
        <v>0.34709341726259774</v>
      </c>
      <c r="F139" s="430">
        <f t="shared" si="81"/>
        <v>6.7460496579346454E-2</v>
      </c>
      <c r="G139" s="430">
        <f t="shared" si="81"/>
        <v>6.3429343753185666E-2</v>
      </c>
      <c r="H139" s="430">
        <f t="shared" ref="H139:I139" si="82">STDEV(H117:H125)</f>
        <v>0.11177975335605339</v>
      </c>
      <c r="I139" s="430">
        <f t="shared" si="82"/>
        <v>5.7065898189678187E-2</v>
      </c>
      <c r="J139" s="430">
        <f t="shared" ref="J139:K139" si="83">STDEV(J117:J125)</f>
        <v>3.8792243951879621E-2</v>
      </c>
      <c r="K139" s="430">
        <f t="shared" si="83"/>
        <v>4.7472151315100942E-2</v>
      </c>
    </row>
    <row r="141" spans="1:11" ht="13.5" thickBot="1">
      <c r="A141" s="428" t="s">
        <v>982</v>
      </c>
    </row>
    <row r="142" spans="1:11" s="443" customFormat="1">
      <c r="A142" s="441" t="s">
        <v>983</v>
      </c>
      <c r="B142" s="442">
        <f>_xlfn.T.TEST(B74:B80,B81:B87,2,2)</f>
        <v>6.4843363494174059E-4</v>
      </c>
      <c r="C142" s="443">
        <f>_xlfn.T.TEST(C74:C80,C81:C87,2,2)</f>
        <v>0.70140213835248399</v>
      </c>
      <c r="D142" s="442">
        <f>_xlfn.T.TEST(D74:D80,D81:D87,2,2)</f>
        <v>1.2931333425477102E-3</v>
      </c>
      <c r="E142" s="442">
        <f>_xlfn.T.TEST(E74:E80,E81:E87,2,2)</f>
        <v>4.0434379572842436E-5</v>
      </c>
      <c r="F142" s="443">
        <f t="shared" ref="F142" si="84">_xlfn.T.TEST(F74:F80,F81:F87,2,2)</f>
        <v>0.36350823246170139</v>
      </c>
      <c r="G142" s="448">
        <f>_xlfn.T.TEST(G74:G80,G81:G87,2,2)</f>
        <v>7.9127164012453635E-2</v>
      </c>
      <c r="H142" s="442">
        <f>_xlfn.T.TEST(H74:H80,H81:H87,2,2)</f>
        <v>1.4025810048778524E-2</v>
      </c>
      <c r="I142" s="448">
        <f>_xlfn.T.TEST(I74:I80,I81:I87,2,2)</f>
        <v>0.29804636757984415</v>
      </c>
      <c r="J142" s="448">
        <f>_xlfn.T.TEST(J74:J80,J81:J87,2,2)</f>
        <v>0.43137200426768485</v>
      </c>
      <c r="K142" s="448">
        <f>_xlfn.T.TEST(K74:K80,K81:K87,2,2)</f>
        <v>0.33834145082897427</v>
      </c>
    </row>
    <row r="143" spans="1:11" s="446" customFormat="1" ht="13.5" thickBot="1">
      <c r="A143" s="444" t="s">
        <v>984</v>
      </c>
      <c r="B143" s="445">
        <f>_xlfn.T.TEST(B81:B87,B88:B94,2,2)</f>
        <v>3.5382773405827017E-2</v>
      </c>
      <c r="C143" s="445">
        <f>_xlfn.T.TEST(C81:C87,C88:C94,2,2)</f>
        <v>3.6982728158680402E-2</v>
      </c>
      <c r="D143" s="445">
        <f t="shared" ref="D143:G143" si="85">_xlfn.T.TEST(D81:D87,D88:D94,2,2)</f>
        <v>4.3537616455956427E-2</v>
      </c>
      <c r="E143" s="445">
        <f t="shared" si="85"/>
        <v>4.9392038374907972E-2</v>
      </c>
      <c r="F143" s="446">
        <f t="shared" si="85"/>
        <v>0.75193390635425428</v>
      </c>
      <c r="G143" s="446">
        <f t="shared" si="85"/>
        <v>0.28805929425279447</v>
      </c>
      <c r="H143" s="449">
        <f>_xlfn.T.TEST(H81:H87,H88:H94,2,2)</f>
        <v>0.10375645664065919</v>
      </c>
      <c r="I143" s="449">
        <f>_xlfn.T.TEST(I81:I87,I88:I94,2,2)</f>
        <v>0.8220295635403243</v>
      </c>
      <c r="J143" s="449">
        <f>_xlfn.T.TEST(J81:J87,J88:J94,2,2)</f>
        <v>0.90640675974189389</v>
      </c>
      <c r="K143" s="449">
        <f t="shared" ref="K143" si="86">_xlfn.T.TEST(K81:K87,K88:K94,2,2)</f>
        <v>0.88034139895806429</v>
      </c>
    </row>
    <row r="144" spans="1:11">
      <c r="A144" s="428" t="s">
        <v>985</v>
      </c>
      <c r="B144" s="428">
        <f>_xlfn.T.TEST(B74:B80,B88:B94,2,2)</f>
        <v>5.4833973504790287E-2</v>
      </c>
      <c r="C144" s="439">
        <f t="shared" ref="C144:G144" si="87">_xlfn.T.TEST(C74:C80,C88:C94,2,2)</f>
        <v>2.2746074318950243E-2</v>
      </c>
      <c r="D144" s="439">
        <f t="shared" si="87"/>
        <v>5.8981222275543213E-3</v>
      </c>
      <c r="E144" s="439">
        <f>_xlfn.T.TEST(E74:E80,E88:E94,2,2)</f>
        <v>1.3346146760697588E-3</v>
      </c>
      <c r="F144" s="428">
        <f t="shared" si="87"/>
        <v>0.19378466697121929</v>
      </c>
      <c r="G144" s="428">
        <f t="shared" si="87"/>
        <v>0.27107256204935859</v>
      </c>
      <c r="H144" s="439">
        <f t="shared" ref="H144:I144" si="88">_xlfn.T.TEST(H74:H80,H88:H94,2,2)</f>
        <v>3.4258968283323765E-3</v>
      </c>
      <c r="I144" s="450">
        <f t="shared" si="88"/>
        <v>7.8637315529143742E-2</v>
      </c>
      <c r="J144" s="450">
        <f>_xlfn.T.TEST(J74:J80,J88:J94,2,2)</f>
        <v>0.3465600227446054</v>
      </c>
      <c r="K144" s="450">
        <f t="shared" ref="K144" si="89">_xlfn.T.TEST(K74:K80,K88:K94,2,2)</f>
        <v>0.19481619442327802</v>
      </c>
    </row>
    <row r="145" spans="1:11">
      <c r="H145" s="450"/>
    </row>
    <row r="146" spans="1:11" ht="13.5" thickBot="1">
      <c r="A146" s="428" t="s">
        <v>986</v>
      </c>
      <c r="H146" s="450"/>
    </row>
    <row r="147" spans="1:11" s="443" customFormat="1" ht="13.5" thickBot="1">
      <c r="A147" s="441" t="s">
        <v>1010</v>
      </c>
      <c r="B147" s="442">
        <f>_xlfn.T.TEST(B107:B116,B97:B106,2,2)</f>
        <v>1.1786069964517297E-4</v>
      </c>
      <c r="C147" s="442">
        <f>_xlfn.T.TEST(C107:C116,C97:C106,2,2)</f>
        <v>4.490998185920841E-4</v>
      </c>
      <c r="D147" s="442">
        <f t="shared" ref="D147:G147" si="90">_xlfn.T.TEST(D107:D116,D97:D106,2,2)</f>
        <v>1.4562796182143625E-4</v>
      </c>
      <c r="E147" s="442">
        <f t="shared" si="90"/>
        <v>3.2344929353210315E-5</v>
      </c>
      <c r="F147" s="442">
        <f t="shared" si="90"/>
        <v>8.2068948131818094E-4</v>
      </c>
      <c r="G147" s="442">
        <f t="shared" si="90"/>
        <v>4.0565093159037724E-2</v>
      </c>
      <c r="H147" s="448">
        <f>_xlfn.T.TEST(H107:H116,H97:H106,2,2)</f>
        <v>0.50108889406684032</v>
      </c>
      <c r="I147" s="442">
        <f>_xlfn.T.TEST(I107:I116,I97:I106,2,2)</f>
        <v>1.0735715399550514E-2</v>
      </c>
      <c r="J147" s="442">
        <f>_xlfn.T.TEST(J107:J116,J97:J106,2,2)</f>
        <v>4.7620886633343892E-2</v>
      </c>
      <c r="K147" s="448">
        <f t="shared" ref="K147" si="91">_xlfn.T.TEST(K107:K116,K97:K106,2,2)</f>
        <v>0.57046267872823875</v>
      </c>
    </row>
    <row r="148" spans="1:11" s="446" customFormat="1" ht="13.5" thickBot="1">
      <c r="A148" s="444" t="s">
        <v>1011</v>
      </c>
      <c r="B148" s="446">
        <f>_xlfn.T.TEST(B117:B125,B107:B116,2,2)</f>
        <v>0.89219573349633863</v>
      </c>
      <c r="C148" s="446">
        <f t="shared" ref="C148:G148" si="92">_xlfn.T.TEST(C117:C125,C107:C116,2,2)</f>
        <v>0.40039201980493766</v>
      </c>
      <c r="D148" s="446">
        <f t="shared" si="92"/>
        <v>0.62456925647145389</v>
      </c>
      <c r="E148" s="446">
        <f t="shared" si="92"/>
        <v>0.61553652645085632</v>
      </c>
      <c r="F148" s="440">
        <f t="shared" si="92"/>
        <v>4.3251611172007771E-2</v>
      </c>
      <c r="G148" s="446">
        <f t="shared" si="92"/>
        <v>9.1554679266971764E-2</v>
      </c>
      <c r="H148" s="449">
        <f t="shared" ref="H148:I148" si="93">_xlfn.T.TEST(H117:H125,H107:H116,2,2)</f>
        <v>0.32263223654947271</v>
      </c>
      <c r="I148" s="449">
        <f t="shared" si="93"/>
        <v>7.4079956620354909E-2</v>
      </c>
      <c r="J148" s="449">
        <f t="shared" ref="J148:K148" si="94">_xlfn.T.TEST(J117:J125,J107:J116,2,2)</f>
        <v>0.80661919075688304</v>
      </c>
      <c r="K148" s="449">
        <f t="shared" si="94"/>
        <v>0.59871565249925585</v>
      </c>
    </row>
    <row r="149" spans="1:11">
      <c r="A149" s="428" t="s">
        <v>1015</v>
      </c>
      <c r="B149" s="439">
        <f>_xlfn.T.TEST(B117:B125,B97:B106,2,2)</f>
        <v>4.154477636309838E-4</v>
      </c>
      <c r="C149" s="428">
        <f t="shared" ref="C149:G149" si="95">_xlfn.T.TEST(C117:C125,C97:C106,2,2)</f>
        <v>6.3915898038960334E-2</v>
      </c>
      <c r="D149" s="439">
        <f t="shared" si="95"/>
        <v>6.3174398950416398E-4</v>
      </c>
      <c r="E149" s="439">
        <f t="shared" si="95"/>
        <v>2.6198243166387968E-4</v>
      </c>
      <c r="F149" s="439">
        <f t="shared" si="95"/>
        <v>7.1658279499785631E-5</v>
      </c>
      <c r="G149" s="439">
        <f t="shared" si="95"/>
        <v>2.0757853636607891E-3</v>
      </c>
      <c r="H149" s="450">
        <f t="shared" ref="H149" si="96">_xlfn.T.TEST(H117:H125,H97:H106,2,2)</f>
        <v>0.16866635732903676</v>
      </c>
      <c r="I149" s="439">
        <f>_xlfn.T.TEST(I117:I125,I97:I106,2,2)</f>
        <v>5.8155858834948743E-4</v>
      </c>
      <c r="J149" s="439">
        <f>_xlfn.T.TEST(J117:J125,J97:J106,2,2)</f>
        <v>4.1277608322577999E-2</v>
      </c>
      <c r="K149" s="450">
        <f t="shared" ref="K149" si="97">_xlfn.T.TEST(K117:K125,K97:K106,2,2)</f>
        <v>0.9303986688693513</v>
      </c>
    </row>
    <row r="155" spans="1:11" s="453" customFormat="1">
      <c r="A155" s="453" t="s">
        <v>997</v>
      </c>
      <c r="H155" s="453" t="s">
        <v>989</v>
      </c>
      <c r="I155" s="453" t="s">
        <v>991</v>
      </c>
      <c r="J155" s="453" t="s">
        <v>993</v>
      </c>
      <c r="K155" s="453" t="s">
        <v>994</v>
      </c>
    </row>
    <row r="157" spans="1:11" s="430" customFormat="1">
      <c r="B157" s="430" t="s">
        <v>73</v>
      </c>
      <c r="C157" s="430" t="s">
        <v>964</v>
      </c>
      <c r="D157" s="430" t="s">
        <v>965</v>
      </c>
      <c r="E157" s="430" t="s">
        <v>968</v>
      </c>
      <c r="F157" s="430" t="s">
        <v>966</v>
      </c>
      <c r="G157" s="430" t="s">
        <v>987</v>
      </c>
      <c r="H157" s="430" t="s">
        <v>988</v>
      </c>
      <c r="I157" s="430" t="s">
        <v>990</v>
      </c>
      <c r="J157" s="430" t="s">
        <v>992</v>
      </c>
      <c r="K157" s="430" t="s">
        <v>995</v>
      </c>
    </row>
    <row r="158" spans="1:11">
      <c r="A158" s="412" t="s">
        <v>890</v>
      </c>
      <c r="B158" s="428">
        <f>B5/$B$59</f>
        <v>0.98081734778982466</v>
      </c>
      <c r="C158" s="428">
        <f>C5/$C$59</f>
        <v>0.99964044103138627</v>
      </c>
      <c r="D158" s="428">
        <f>D5/$D$59</f>
        <v>0.92152812873843859</v>
      </c>
      <c r="E158" s="428">
        <f>E5/$E$59</f>
        <v>1.0047084964554014</v>
      </c>
      <c r="F158" s="428">
        <f>F5/$F$59</f>
        <v>0.99439481520406381</v>
      </c>
      <c r="G158" s="428">
        <f>G5/$G$59</f>
        <v>0.99072356027220176</v>
      </c>
      <c r="H158" s="428">
        <f>H5/$H$59</f>
        <v>0.99044923947647678</v>
      </c>
      <c r="I158" s="428">
        <f>I5/$I$59</f>
        <v>0.99827520830047611</v>
      </c>
      <c r="J158" s="428">
        <f>J5/$J$59</f>
        <v>0.99928491744798886</v>
      </c>
      <c r="K158" s="428">
        <f>K5/$K$59</f>
        <v>0.99994977070330804</v>
      </c>
    </row>
    <row r="159" spans="1:11">
      <c r="A159" s="412" t="s">
        <v>895</v>
      </c>
      <c r="B159" s="428">
        <f t="shared" ref="B159:B164" si="98">B6/$B$59</f>
        <v>1.1530442035029189</v>
      </c>
      <c r="C159" s="428">
        <f t="shared" ref="C159:C164" si="99">C6/$C$59</f>
        <v>0.99934442274626012</v>
      </c>
      <c r="D159" s="428">
        <f t="shared" ref="D159:D164" si="100">D6/$D$59</f>
        <v>1.1069839589129082</v>
      </c>
      <c r="E159" s="428">
        <f t="shared" ref="E159:E164" si="101">E6/$E$59</f>
        <v>1.1592291820971325</v>
      </c>
      <c r="F159" s="428">
        <f t="shared" ref="F159:F164" si="102">F6/$F$59</f>
        <v>0.95148011911017694</v>
      </c>
      <c r="G159" s="428">
        <f t="shared" ref="G159:G164" si="103">G6/$G$59</f>
        <v>0.97085037267715357</v>
      </c>
      <c r="H159" s="428">
        <f t="shared" ref="H159:H164" si="104">H6/$H$59</f>
        <v>1.0300672090555358</v>
      </c>
      <c r="I159" s="428">
        <f t="shared" ref="I159:I164" si="105">I6/$I$59</f>
        <v>0.96621220306905542</v>
      </c>
      <c r="J159" s="428">
        <f t="shared" ref="J159:J164" si="106">J6/$J$59</f>
        <v>0.98987937281023597</v>
      </c>
      <c r="K159" s="428">
        <f t="shared" ref="K159:K164" si="107">K6/$K$59</f>
        <v>1.0022355416976239</v>
      </c>
    </row>
    <row r="160" spans="1:11">
      <c r="A160" s="412" t="s">
        <v>899</v>
      </c>
      <c r="B160" s="428">
        <f t="shared" si="98"/>
        <v>0.79107589658048361</v>
      </c>
      <c r="C160" s="428">
        <f t="shared" si="99"/>
        <v>1.0367997159015823</v>
      </c>
      <c r="D160" s="428">
        <f t="shared" si="100"/>
        <v>0.49718171693410512</v>
      </c>
      <c r="E160" s="428">
        <f t="shared" si="101"/>
        <v>0.78723150989313284</v>
      </c>
      <c r="F160" s="428">
        <f t="shared" si="102"/>
        <v>1.0232089682956735</v>
      </c>
      <c r="G160" s="428">
        <f t="shared" si="103"/>
        <v>1.0533475080408252</v>
      </c>
      <c r="H160" s="428">
        <f t="shared" si="104"/>
        <v>1.0350194552529182</v>
      </c>
      <c r="I160" s="428">
        <f t="shared" si="105"/>
        <v>1.0288583825212159</v>
      </c>
      <c r="J160" s="428">
        <f t="shared" si="106"/>
        <v>0.98574346272733926</v>
      </c>
      <c r="K160" s="428">
        <f>K7/$K$59</f>
        <v>0.9751747540616964</v>
      </c>
    </row>
    <row r="161" spans="1:11">
      <c r="A161" s="412" t="s">
        <v>903</v>
      </c>
      <c r="B161" s="428">
        <f t="shared" si="98"/>
        <v>1.1501251042535445</v>
      </c>
      <c r="C161" s="428">
        <f t="shared" si="99"/>
        <v>1.0048220593469055</v>
      </c>
      <c r="D161" s="428">
        <f t="shared" si="100"/>
        <v>1.4390542693917994</v>
      </c>
      <c r="E161" s="428">
        <f t="shared" si="101"/>
        <v>1.1051608295418474</v>
      </c>
      <c r="F161" s="428">
        <f t="shared" si="102"/>
        <v>0.95638465580662113</v>
      </c>
      <c r="G161" s="428">
        <f t="shared" si="103"/>
        <v>0.97593418387207642</v>
      </c>
      <c r="H161" s="428">
        <f t="shared" si="104"/>
        <v>1.0399717014503007</v>
      </c>
      <c r="I161" s="428">
        <f t="shared" si="105"/>
        <v>0.96997050404856255</v>
      </c>
      <c r="J161" s="428">
        <f t="shared" si="106"/>
        <v>0.99190634631716068</v>
      </c>
      <c r="K161" s="428">
        <f t="shared" si="107"/>
        <v>1.0029151617266954</v>
      </c>
    </row>
    <row r="162" spans="1:11">
      <c r="A162" s="412" t="s">
        <v>907</v>
      </c>
      <c r="B162" s="428">
        <f t="shared" si="98"/>
        <v>1.1092577147623017</v>
      </c>
      <c r="C162" s="428">
        <f t="shared" si="99"/>
        <v>1.0033416433398219</v>
      </c>
      <c r="D162" s="428">
        <f t="shared" si="100"/>
        <v>1.0638512929085882</v>
      </c>
      <c r="E162" s="428">
        <f t="shared" si="101"/>
        <v>1.0757195005819489</v>
      </c>
      <c r="F162" s="428">
        <f t="shared" si="102"/>
        <v>1.0281135049921177</v>
      </c>
      <c r="G162" s="428">
        <f t="shared" si="103"/>
        <v>0.97177465592698953</v>
      </c>
      <c r="H162" s="428">
        <f t="shared" si="104"/>
        <v>1.0102582242660063</v>
      </c>
      <c r="I162" s="428">
        <f t="shared" si="105"/>
        <v>0.98923179656853699</v>
      </c>
      <c r="J162" s="428">
        <f t="shared" si="106"/>
        <v>1.0338829572942945</v>
      </c>
      <c r="K162" s="428">
        <f t="shared" si="107"/>
        <v>1.038036115024574</v>
      </c>
    </row>
    <row r="163" spans="1:11">
      <c r="A163" s="412" t="s">
        <v>815</v>
      </c>
      <c r="B163" s="428">
        <f>B10/$B$59</f>
        <v>0.51959966638865718</v>
      </c>
      <c r="C163" s="428">
        <f t="shared" si="99"/>
        <v>0.95493086059557353</v>
      </c>
      <c r="D163" s="428">
        <f t="shared" si="100"/>
        <v>0.30299325963899837</v>
      </c>
      <c r="E163" s="428">
        <f t="shared" si="101"/>
        <v>0.62752618770500468</v>
      </c>
      <c r="F163" s="428">
        <f t="shared" si="102"/>
        <v>1.0262743037309512</v>
      </c>
      <c r="G163" s="428">
        <f t="shared" si="103"/>
        <v>1.0198402558878092</v>
      </c>
      <c r="H163" s="428">
        <f t="shared" si="104"/>
        <v>0.79731163777856373</v>
      </c>
      <c r="I163" s="428">
        <f t="shared" si="105"/>
        <v>1.0215296956111768</v>
      </c>
      <c r="J163" s="428">
        <f t="shared" si="106"/>
        <v>0.98877529709508782</v>
      </c>
      <c r="K163" s="428">
        <f t="shared" si="107"/>
        <v>0.98088749289100119</v>
      </c>
    </row>
    <row r="164" spans="1:11" s="430" customFormat="1">
      <c r="A164" s="429" t="s">
        <v>819</v>
      </c>
      <c r="B164" s="430">
        <f t="shared" si="98"/>
        <v>1.2960800667222685</v>
      </c>
      <c r="C164" s="430">
        <f t="shared" si="99"/>
        <v>1.0011208570384698</v>
      </c>
      <c r="D164" s="430">
        <f t="shared" si="100"/>
        <v>1.668407373475161</v>
      </c>
      <c r="E164" s="430">
        <f t="shared" si="101"/>
        <v>1.2404242937255316</v>
      </c>
      <c r="F164" s="430">
        <f t="shared" si="102"/>
        <v>1.0201436328603959</v>
      </c>
      <c r="G164" s="430">
        <f t="shared" si="103"/>
        <v>1.0175294633229444</v>
      </c>
      <c r="H164" s="430">
        <f t="shared" si="104"/>
        <v>1.0969225327201979</v>
      </c>
      <c r="I164" s="430">
        <f t="shared" si="105"/>
        <v>1.0259222098809759</v>
      </c>
      <c r="J164" s="430">
        <f t="shared" si="106"/>
        <v>1.0105276463078927</v>
      </c>
      <c r="K164" s="430">
        <f t="shared" si="107"/>
        <v>1.000801163895102</v>
      </c>
    </row>
    <row r="165" spans="1:11">
      <c r="A165" s="78" t="s">
        <v>171</v>
      </c>
      <c r="B165" s="428">
        <f>B12/$B$59</f>
        <v>0.46705587989991654</v>
      </c>
      <c r="C165" s="428">
        <f>C12/$C$59</f>
        <v>1.0052057146243387</v>
      </c>
      <c r="D165" s="428">
        <f>D12/$D$59</f>
        <v>0.11293514839299068</v>
      </c>
      <c r="E165" s="428">
        <f>E12/$E$59</f>
        <v>0.39153264204846044</v>
      </c>
      <c r="F165" s="428">
        <f>F12/$F$59</f>
        <v>0.99500788229111925</v>
      </c>
      <c r="G165" s="428">
        <f>G12/$G$59</f>
        <v>0.91798282315926538</v>
      </c>
      <c r="H165" s="428">
        <f>H12/$H$59</f>
        <v>1.1835868411743897</v>
      </c>
      <c r="I165" s="428">
        <f>I12/$I$59</f>
        <v>0.97830923434684425</v>
      </c>
      <c r="J165" s="428">
        <f>J12/$J$59</f>
        <v>0.99468341247165926</v>
      </c>
      <c r="K165" s="428">
        <f>K12/$K$59</f>
        <v>1.0026830100236084</v>
      </c>
    </row>
    <row r="166" spans="1:11">
      <c r="A166" s="78" t="s">
        <v>175</v>
      </c>
      <c r="B166" s="428">
        <f t="shared" ref="B166:B171" si="108">B13/$B$59</f>
        <v>0.44662218515429519</v>
      </c>
      <c r="C166" s="428">
        <f t="shared" ref="C166:C171" si="109">C13/$C$59</f>
        <v>0.96661568470936643</v>
      </c>
      <c r="D166" s="428">
        <f t="shared" ref="D166:D171" si="110">D13/$D$59</f>
        <v>0.11622771831698457</v>
      </c>
      <c r="E166" s="428">
        <f t="shared" ref="E166:E171" si="111">E13/$E$59</f>
        <v>0.43513913871547977</v>
      </c>
      <c r="F166" s="428">
        <f t="shared" ref="F166:F171" si="112">F13/$F$59</f>
        <v>0.92818356980206695</v>
      </c>
      <c r="G166" s="428">
        <f t="shared" ref="G166:G171" si="113">G13/$G$59</f>
        <v>0.85290081898622694</v>
      </c>
      <c r="H166" s="428">
        <f t="shared" ref="H166:H171" si="114">H13/$H$59</f>
        <v>1.0721613017332861</v>
      </c>
      <c r="I166" s="428">
        <f t="shared" ref="I166:I171" si="115">I13/$I$59</f>
        <v>0.89724738009509841</v>
      </c>
      <c r="J166" s="428">
        <f t="shared" ref="J166:J171" si="116">J13/$J$59</f>
        <v>1.080488332351303</v>
      </c>
      <c r="K166" s="428">
        <f t="shared" ref="K166:K171" si="117">K13/$K$59</f>
        <v>1.1209235150122854</v>
      </c>
    </row>
    <row r="167" spans="1:11">
      <c r="A167" s="316" t="s">
        <v>181</v>
      </c>
      <c r="B167" s="428">
        <f t="shared" si="108"/>
        <v>0.58965804837364466</v>
      </c>
      <c r="C167" s="428">
        <f t="shared" si="109"/>
        <v>0.99204664155106903</v>
      </c>
      <c r="D167" s="428">
        <f t="shared" si="110"/>
        <v>0.47294474388248336</v>
      </c>
      <c r="E167" s="428">
        <f t="shared" si="111"/>
        <v>0.49337371706697702</v>
      </c>
      <c r="F167" s="428">
        <f t="shared" si="112"/>
        <v>0.98274654055000876</v>
      </c>
      <c r="G167" s="428">
        <f t="shared" si="113"/>
        <v>0.94429238627372669</v>
      </c>
      <c r="H167" s="428">
        <f t="shared" si="114"/>
        <v>1.1414927484966395</v>
      </c>
      <c r="I167" s="428">
        <f t="shared" si="115"/>
        <v>0.99658397285969791</v>
      </c>
      <c r="J167" s="428">
        <f t="shared" si="116"/>
        <v>0.99548292358571777</v>
      </c>
      <c r="K167" s="428">
        <f t="shared" si="117"/>
        <v>0.99677620368646502</v>
      </c>
    </row>
    <row r="168" spans="1:11">
      <c r="A168" s="78" t="s">
        <v>184</v>
      </c>
      <c r="B168" s="428">
        <f t="shared" si="108"/>
        <v>0.35029190992493742</v>
      </c>
      <c r="C168" s="428">
        <f t="shared" si="109"/>
        <v>1.0059448947866128</v>
      </c>
      <c r="D168" s="428">
        <f t="shared" si="110"/>
        <v>0.10694632954234844</v>
      </c>
      <c r="E168" s="428">
        <f t="shared" si="111"/>
        <v>0.27737805523225051</v>
      </c>
      <c r="F168" s="428">
        <f t="shared" si="112"/>
        <v>0.94167104571728844</v>
      </c>
      <c r="G168" s="428">
        <f t="shared" si="113"/>
        <v>0.92582952015124942</v>
      </c>
      <c r="H168" s="428">
        <f t="shared" si="114"/>
        <v>1.2108241952599927</v>
      </c>
      <c r="I168" s="428">
        <f t="shared" si="115"/>
        <v>0.96423909505481409</v>
      </c>
      <c r="J168" s="428">
        <f t="shared" si="116"/>
        <v>0.99626870203946172</v>
      </c>
      <c r="K168" s="428">
        <f t="shared" si="117"/>
        <v>1.0094218579734526</v>
      </c>
    </row>
    <row r="169" spans="1:11">
      <c r="A169" s="316" t="s">
        <v>187</v>
      </c>
      <c r="B169" s="428">
        <f t="shared" si="108"/>
        <v>0.72393661384487062</v>
      </c>
      <c r="C169" s="428">
        <f t="shared" si="109"/>
        <v>1.0362550682234664</v>
      </c>
      <c r="D169" s="428">
        <f t="shared" si="110"/>
        <v>0.21088178680975581</v>
      </c>
      <c r="E169" s="428">
        <f t="shared" si="111"/>
        <v>0.59141889747116705</v>
      </c>
      <c r="F169" s="428">
        <f t="shared" si="112"/>
        <v>1.0354703100367839</v>
      </c>
      <c r="G169" s="428">
        <f t="shared" si="113"/>
        <v>1.0446847802315182</v>
      </c>
      <c r="H169" s="428">
        <f t="shared" si="114"/>
        <v>1.2157764414573751</v>
      </c>
      <c r="I169" s="428">
        <f t="shared" si="115"/>
        <v>1.0518779760206975</v>
      </c>
      <c r="J169" s="428">
        <f t="shared" si="116"/>
        <v>0.98875880901544078</v>
      </c>
      <c r="K169" s="428">
        <f t="shared" si="117"/>
        <v>0.96958648136148284</v>
      </c>
    </row>
    <row r="170" spans="1:11">
      <c r="A170" s="78" t="s">
        <v>191</v>
      </c>
      <c r="B170" s="428">
        <f t="shared" si="108"/>
        <v>0.41159299416180145</v>
      </c>
      <c r="C170" s="428">
        <f t="shared" si="109"/>
        <v>1.0040228316158286</v>
      </c>
      <c r="D170" s="428">
        <f t="shared" si="110"/>
        <v>0.15312279352084954</v>
      </c>
      <c r="E170" s="428">
        <f t="shared" si="111"/>
        <v>0.37588614961379746</v>
      </c>
      <c r="F170" s="428">
        <f t="shared" si="112"/>
        <v>0.97416360133123148</v>
      </c>
      <c r="G170" s="428">
        <f t="shared" si="113"/>
        <v>0.97867984385304341</v>
      </c>
      <c r="H170" s="428">
        <f t="shared" si="114"/>
        <v>1.1365405022992572</v>
      </c>
      <c r="I170" s="428">
        <f t="shared" si="115"/>
        <v>0.98429902653293377</v>
      </c>
      <c r="J170" s="428">
        <f t="shared" si="116"/>
        <v>0.98592867825008768</v>
      </c>
      <c r="K170" s="428">
        <f>K17/$K$59</f>
        <v>0.99168767837152094</v>
      </c>
    </row>
    <row r="171" spans="1:11" s="430" customFormat="1">
      <c r="A171" s="431" t="s">
        <v>194</v>
      </c>
      <c r="B171" s="430">
        <f t="shared" si="108"/>
        <v>0.47873227689741449</v>
      </c>
      <c r="C171" s="430">
        <f t="shared" si="109"/>
        <v>1.0238352835062883</v>
      </c>
      <c r="D171" s="430">
        <f t="shared" si="110"/>
        <v>0.29247166952632458</v>
      </c>
      <c r="E171" s="430">
        <f t="shared" si="111"/>
        <v>0.46161781822029407</v>
      </c>
      <c r="F171" s="430">
        <f t="shared" si="112"/>
        <v>1.0158521632510071</v>
      </c>
      <c r="G171" s="430">
        <f t="shared" si="113"/>
        <v>0.98791119247400727</v>
      </c>
      <c r="H171" s="430">
        <f t="shared" si="114"/>
        <v>0.99044923947647678</v>
      </c>
      <c r="I171" s="430">
        <f t="shared" si="115"/>
        <v>0.97565493428006722</v>
      </c>
      <c r="J171" s="430">
        <f t="shared" si="116"/>
        <v>1.0442227501555186</v>
      </c>
      <c r="K171" s="430">
        <f t="shared" si="117"/>
        <v>1.0536343088564206</v>
      </c>
    </row>
    <row r="172" spans="1:11">
      <c r="A172" s="78" t="s">
        <v>197</v>
      </c>
      <c r="B172" s="428">
        <f>B19/$B$59</f>
        <v>1.1034195162635529</v>
      </c>
      <c r="C172" s="428">
        <f>C19/$C$59</f>
        <v>1.0826812517703213</v>
      </c>
      <c r="D172" s="428">
        <f>D19/$D$59</f>
        <v>0.41990510081796839</v>
      </c>
      <c r="E172" s="428">
        <f>E19/$E$59</f>
        <v>0.8448180086763305</v>
      </c>
      <c r="F172" s="428">
        <f>F19/$F$59</f>
        <v>1.0268873708180066</v>
      </c>
      <c r="G172" s="428">
        <f>G19/$G$59</f>
        <v>1.0167597057763058</v>
      </c>
      <c r="H172" s="428">
        <f>H19/$H$59</f>
        <v>1.4237707817474354</v>
      </c>
      <c r="I172" s="428">
        <f>I19/$I$59</f>
        <v>0.99602022771277188</v>
      </c>
      <c r="J172" s="428">
        <f>J19/$J$59</f>
        <v>1.0328953722760175</v>
      </c>
      <c r="K172" s="428">
        <f>K19/$K$59</f>
        <v>1.0344525315053517</v>
      </c>
    </row>
    <row r="173" spans="1:11">
      <c r="A173" s="78" t="s">
        <v>200</v>
      </c>
      <c r="B173" s="428">
        <f t="shared" ref="B173:B178" si="118">B20/$B$59</f>
        <v>0.64512093411175975</v>
      </c>
      <c r="C173" s="428">
        <f t="shared" ref="C173:C178" si="119">C20/$C$59</f>
        <v>0.98790671331200952</v>
      </c>
      <c r="D173" s="428">
        <f t="shared" ref="D173:D178" si="120">D20/$D$59</f>
        <v>0.39642541884886523</v>
      </c>
      <c r="E173" s="428">
        <f t="shared" ref="E173:E178" si="121">E20/$E$59</f>
        <v>0.48568934504285255</v>
      </c>
      <c r="F173" s="428">
        <f t="shared" ref="F173:F178" si="122">F20/$F$59</f>
        <v>1.0078822911192853</v>
      </c>
      <c r="G173" s="428">
        <f t="shared" ref="G173:G178" si="123">G20/$G$59</f>
        <v>0.97406400066201171</v>
      </c>
      <c r="H173" s="428">
        <f t="shared" ref="H173:H178" si="124">H20/$H$59</f>
        <v>1.3123452423063318</v>
      </c>
      <c r="I173" s="428">
        <f t="shared" ref="I173:I178" si="125">I20/$I$59</f>
        <v>0.98004744854986625</v>
      </c>
      <c r="J173" s="428">
        <f t="shared" ref="J173:J178" si="126">J20/$J$59</f>
        <v>1.0360284123279011</v>
      </c>
      <c r="K173" s="428">
        <f t="shared" ref="K173:K177" si="127">K20/$K$59</f>
        <v>1.0436985590230177</v>
      </c>
    </row>
    <row r="174" spans="1:11">
      <c r="A174" s="78" t="s">
        <v>206</v>
      </c>
      <c r="B174" s="428">
        <f t="shared" si="118"/>
        <v>0.76772310258548782</v>
      </c>
      <c r="C174" s="428">
        <f t="shared" si="119"/>
        <v>1.015703327976915</v>
      </c>
      <c r="D174" s="428">
        <f t="shared" si="120"/>
        <v>0.58750056836028441</v>
      </c>
      <c r="E174" s="428">
        <f t="shared" si="121"/>
        <v>0.73047825626917784</v>
      </c>
      <c r="F174" s="428">
        <f t="shared" si="122"/>
        <v>0.96128919250306533</v>
      </c>
      <c r="G174" s="428">
        <f t="shared" si="123"/>
        <v>0.91036681699850297</v>
      </c>
      <c r="H174" s="428">
        <f t="shared" si="124"/>
        <v>1.0672090555359037</v>
      </c>
      <c r="I174" s="428">
        <f t="shared" si="125"/>
        <v>0.92043139926243334</v>
      </c>
      <c r="J174" s="428">
        <f t="shared" si="126"/>
        <v>1.0760856122558449</v>
      </c>
      <c r="K174" s="428">
        <f t="shared" si="127"/>
        <v>1.1074082172820332</v>
      </c>
    </row>
    <row r="175" spans="1:11">
      <c r="A175" s="78" t="s">
        <v>209</v>
      </c>
      <c r="B175" s="428">
        <f t="shared" si="118"/>
        <v>0.91075896580483717</v>
      </c>
      <c r="C175" s="428">
        <f t="shared" si="119"/>
        <v>1.029453788457531</v>
      </c>
      <c r="D175" s="428">
        <f t="shared" si="120"/>
        <v>0.43510945704476683</v>
      </c>
      <c r="E175" s="428">
        <f t="shared" si="121"/>
        <v>0.60613956195111618</v>
      </c>
      <c r="F175" s="428">
        <f t="shared" si="122"/>
        <v>0.96006305832895422</v>
      </c>
      <c r="G175" s="428">
        <f t="shared" si="123"/>
        <v>0.99137307486728099</v>
      </c>
      <c r="H175" s="428">
        <f>H22/$H$59</f>
        <v>1.4856738592147152</v>
      </c>
      <c r="I175" s="428">
        <f t="shared" si="125"/>
        <v>0.9745039546050932</v>
      </c>
      <c r="J175" s="428">
        <f t="shared" si="126"/>
        <v>0.99609522929337546</v>
      </c>
      <c r="K175" s="428">
        <f t="shared" si="127"/>
        <v>1.0054935284838133</v>
      </c>
    </row>
    <row r="176" spans="1:11">
      <c r="A176" s="78" t="s">
        <v>212</v>
      </c>
      <c r="B176" s="428">
        <f t="shared" si="118"/>
        <v>0.49624687239366139</v>
      </c>
      <c r="C176" s="428">
        <f t="shared" si="119"/>
        <v>1.0687829985347774</v>
      </c>
      <c r="D176" s="428">
        <f t="shared" si="120"/>
        <v>0.22892506999324236</v>
      </c>
      <c r="E176" s="428">
        <f t="shared" si="121"/>
        <v>0.45624801608295418</v>
      </c>
      <c r="F176" s="428">
        <f t="shared" si="122"/>
        <v>0.97416360133123148</v>
      </c>
      <c r="G176" s="428">
        <f t="shared" si="123"/>
        <v>1.0031432047955322</v>
      </c>
      <c r="H176" s="428">
        <f t="shared" si="124"/>
        <v>1.148921117792713</v>
      </c>
      <c r="I176" s="428">
        <f t="shared" si="125"/>
        <v>0.97584284932904253</v>
      </c>
      <c r="J176" s="428">
        <f t="shared" si="126"/>
        <v>1.0009215566264968</v>
      </c>
      <c r="K176" s="428">
        <f t="shared" si="127"/>
        <v>1.00987738723354</v>
      </c>
    </row>
    <row r="177" spans="1:11">
      <c r="A177" s="78" t="s">
        <v>215</v>
      </c>
      <c r="B177" s="428">
        <f t="shared" si="118"/>
        <v>0.62176814011676385</v>
      </c>
      <c r="C177" s="428">
        <f t="shared" si="119"/>
        <v>1.0503012224077557</v>
      </c>
      <c r="D177" s="428">
        <f t="shared" si="120"/>
        <v>0.23303712398720808</v>
      </c>
      <c r="E177" s="428">
        <f t="shared" si="121"/>
        <v>0.50189133425034382</v>
      </c>
      <c r="F177" s="428">
        <f t="shared" si="122"/>
        <v>0.97109826589595383</v>
      </c>
      <c r="G177" s="428">
        <f t="shared" si="123"/>
        <v>0.99114221515550938</v>
      </c>
      <c r="H177" s="428">
        <f t="shared" si="124"/>
        <v>1.2306331800495225</v>
      </c>
      <c r="I177" s="428">
        <f t="shared" si="125"/>
        <v>0.98956064790424381</v>
      </c>
      <c r="J177" s="428">
        <f t="shared" si="126"/>
        <v>0.9801374568098149</v>
      </c>
      <c r="K177" s="428">
        <f t="shared" si="127"/>
        <v>0.98395073281244194</v>
      </c>
    </row>
    <row r="178" spans="1:11" s="430" customFormat="1">
      <c r="A178" s="431" t="s">
        <v>218</v>
      </c>
      <c r="B178" s="430">
        <f t="shared" si="118"/>
        <v>0.51376146788990829</v>
      </c>
      <c r="C178" s="430">
        <f t="shared" si="119"/>
        <v>1.0414299785222907</v>
      </c>
      <c r="D178" s="430">
        <f t="shared" si="120"/>
        <v>0.27990136923872122</v>
      </c>
      <c r="E178" s="430">
        <f t="shared" si="121"/>
        <v>0.45310020103692727</v>
      </c>
      <c r="F178" s="430">
        <f t="shared" si="122"/>
        <v>0.9287966368891224</v>
      </c>
      <c r="G178" s="430">
        <f t="shared" si="123"/>
        <v>0.97129452852350262</v>
      </c>
      <c r="H178" s="430">
        <f t="shared" si="124"/>
        <v>1.1142553944110363</v>
      </c>
      <c r="I178" s="430">
        <f t="shared" si="125"/>
        <v>0.9801648954554758</v>
      </c>
      <c r="J178" s="430">
        <f t="shared" si="126"/>
        <v>0.97970156877369396</v>
      </c>
      <c r="K178" s="430">
        <f>K25/$K$59</f>
        <v>0.98691241594701562</v>
      </c>
    </row>
    <row r="181" spans="1:11" s="454" customFormat="1">
      <c r="A181" s="265" t="s">
        <v>556</v>
      </c>
      <c r="B181" s="454">
        <f>B28/$B$65</f>
        <v>1.0929037633661991</v>
      </c>
      <c r="C181" s="454">
        <f>C28/$C$65</f>
        <v>0.99214307560321058</v>
      </c>
      <c r="D181" s="454">
        <f>D28/$D$65</f>
        <v>1.0441239931642383</v>
      </c>
      <c r="E181" s="454">
        <f>E28/$E$65</f>
        <v>1.0645018942655413</v>
      </c>
      <c r="F181" s="454">
        <f>F28/$F$65</f>
        <v>1.0239903435095308</v>
      </c>
      <c r="G181" s="454">
        <f>G28/$G$65</f>
        <v>0.9654209669235374</v>
      </c>
      <c r="H181" s="454">
        <f>H28/$H$65</f>
        <v>1.0431387132763106</v>
      </c>
      <c r="I181" s="454">
        <f>I28/$I$65</f>
        <v>0.97604883980552848</v>
      </c>
      <c r="J181" s="454">
        <f>J28/$J$65</f>
        <v>1.0490998739737798</v>
      </c>
      <c r="K181" s="454">
        <f>K28/$K$65</f>
        <v>1.0590674125943123</v>
      </c>
    </row>
    <row r="182" spans="1:11">
      <c r="A182" s="258" t="s">
        <v>559</v>
      </c>
      <c r="B182" s="428">
        <f t="shared" ref="B182:B190" si="128">B29/$B$65</f>
        <v>1.2553811970559643</v>
      </c>
      <c r="C182" s="428">
        <f t="shared" ref="C182:C209" si="129">C29/$C$65</f>
        <v>0.96326150792679832</v>
      </c>
      <c r="D182" s="428">
        <f t="shared" ref="D182:D209" si="130">D29/$D$65</f>
        <v>1.719029324897821</v>
      </c>
      <c r="E182" s="428">
        <f t="shared" ref="E182:E209" si="131">E29/$E$65</f>
        <v>1.3198510418460476</v>
      </c>
      <c r="F182" s="428">
        <f t="shared" ref="F182:F209" si="132">F29/$F$65</f>
        <v>0.91937836342604229</v>
      </c>
      <c r="G182" s="428">
        <f t="shared" ref="G182:G209" si="133">G29/$G$65</f>
        <v>0.91369747679268221</v>
      </c>
      <c r="H182" s="428">
        <f t="shared" ref="H182:H209" si="134">H29/$H$65</f>
        <v>0.90554109334325017</v>
      </c>
      <c r="I182" s="428">
        <f t="shared" ref="I182:I209" si="135">I29/$I$65</f>
        <v>0.92897078171315217</v>
      </c>
      <c r="J182" s="428">
        <f t="shared" ref="J182:J209" si="136">J29/$J$65</f>
        <v>0.98527461040828068</v>
      </c>
      <c r="K182" s="428">
        <f t="shared" ref="K182:K209" si="137">K29/$K$65</f>
        <v>1.0126529966460058</v>
      </c>
    </row>
    <row r="183" spans="1:11">
      <c r="A183" s="258" t="s">
        <v>561</v>
      </c>
      <c r="B183" s="428">
        <f t="shared" si="128"/>
        <v>1.2803777253159283</v>
      </c>
      <c r="C183" s="428">
        <f t="shared" si="129"/>
        <v>1.0254049398517497</v>
      </c>
      <c r="D183" s="428">
        <f t="shared" si="130"/>
        <v>1.2108957087668912</v>
      </c>
      <c r="E183" s="428">
        <f t="shared" si="131"/>
        <v>1.2315416738419147</v>
      </c>
      <c r="F183" s="428">
        <f t="shared" si="132"/>
        <v>1.0315344766886285</v>
      </c>
      <c r="G183" s="428">
        <f t="shared" si="133"/>
        <v>1.0470194113149525</v>
      </c>
      <c r="H183" s="428">
        <f t="shared" si="134"/>
        <v>1.0208255857195982</v>
      </c>
      <c r="I183" s="428">
        <f t="shared" si="135"/>
        <v>1.0308034066488982</v>
      </c>
      <c r="J183" s="428">
        <f t="shared" si="136"/>
        <v>1.0017060885887017</v>
      </c>
      <c r="K183" s="428">
        <f t="shared" si="137"/>
        <v>0.98950946863213929</v>
      </c>
    </row>
    <row r="184" spans="1:11">
      <c r="A184" s="258" t="s">
        <v>563</v>
      </c>
      <c r="B184" s="428">
        <f t="shared" si="128"/>
        <v>1.0512428829329259</v>
      </c>
      <c r="C184" s="428">
        <f t="shared" si="129"/>
        <v>1.0059679990265473</v>
      </c>
      <c r="D184" s="428">
        <f t="shared" si="130"/>
        <v>0.99192696697284377</v>
      </c>
      <c r="E184" s="428">
        <f t="shared" si="131"/>
        <v>0.99917125882555524</v>
      </c>
      <c r="F184" s="428">
        <f t="shared" si="132"/>
        <v>1.0229844590856509</v>
      </c>
      <c r="G184" s="428">
        <f t="shared" si="133"/>
        <v>1.0508095648733611</v>
      </c>
      <c r="H184" s="428">
        <f t="shared" si="134"/>
        <v>1.0487169951654889</v>
      </c>
      <c r="I184" s="428">
        <f t="shared" si="135"/>
        <v>1.0301920032970491</v>
      </c>
      <c r="J184" s="428">
        <f t="shared" si="136"/>
        <v>0.98701336388661931</v>
      </c>
      <c r="K184" s="428">
        <f t="shared" si="137"/>
        <v>0.97523124587422994</v>
      </c>
    </row>
    <row r="185" spans="1:11">
      <c r="A185" s="258" t="s">
        <v>565</v>
      </c>
      <c r="B185" s="428">
        <f t="shared" si="128"/>
        <v>0.96930981808082206</v>
      </c>
      <c r="C185" s="428">
        <f t="shared" si="129"/>
        <v>0.99939775423671251</v>
      </c>
      <c r="D185" s="428">
        <f t="shared" si="130"/>
        <v>1.0073001684477845</v>
      </c>
      <c r="E185" s="428">
        <f t="shared" si="131"/>
        <v>0.98873127260203186</v>
      </c>
      <c r="F185" s="428">
        <f t="shared" si="132"/>
        <v>0.97470200673942564</v>
      </c>
      <c r="G185" s="428">
        <f t="shared" si="133"/>
        <v>0.95940139753073339</v>
      </c>
      <c r="H185" s="428">
        <f t="shared" si="134"/>
        <v>0.98735589438452942</v>
      </c>
      <c r="I185" s="428">
        <f t="shared" si="135"/>
        <v>0.96368490535702556</v>
      </c>
      <c r="J185" s="428">
        <f t="shared" si="136"/>
        <v>1.0109862272539867</v>
      </c>
      <c r="K185" s="428">
        <f t="shared" si="137"/>
        <v>1.0254840241288687</v>
      </c>
    </row>
    <row r="186" spans="1:11">
      <c r="A186" s="258" t="s">
        <v>567</v>
      </c>
      <c r="B186" s="428">
        <f t="shared" si="128"/>
        <v>0.93875850576308828</v>
      </c>
      <c r="C186" s="428">
        <f t="shared" si="129"/>
        <v>0.98393026961591701</v>
      </c>
      <c r="D186" s="428">
        <f t="shared" si="130"/>
        <v>0.63152056710371851</v>
      </c>
      <c r="E186" s="428">
        <f t="shared" si="131"/>
        <v>0.90182107800929889</v>
      </c>
      <c r="F186" s="428">
        <f t="shared" si="132"/>
        <v>1.0154403259065532</v>
      </c>
      <c r="G186" s="428">
        <f t="shared" si="133"/>
        <v>1.0140233074728917</v>
      </c>
      <c r="H186" s="428">
        <f t="shared" si="134"/>
        <v>1.0264038676087763</v>
      </c>
      <c r="I186" s="428">
        <f t="shared" si="135"/>
        <v>1.0336792668594474</v>
      </c>
      <c r="J186" s="428">
        <f t="shared" si="136"/>
        <v>0.98780312694754613</v>
      </c>
      <c r="K186" s="428">
        <f t="shared" si="137"/>
        <v>0.97464005404535192</v>
      </c>
    </row>
    <row r="187" spans="1:11">
      <c r="A187" s="258" t="s">
        <v>572</v>
      </c>
      <c r="B187" s="428">
        <f t="shared" si="128"/>
        <v>0.77766976808776556</v>
      </c>
      <c r="C187" s="428">
        <f t="shared" si="129"/>
        <v>1.008705634367038</v>
      </c>
      <c r="D187" s="428">
        <f t="shared" si="130"/>
        <v>0.70067321779606684</v>
      </c>
      <c r="E187" s="428">
        <f t="shared" si="131"/>
        <v>0.76884578956431882</v>
      </c>
      <c r="F187" s="428">
        <f t="shared" si="132"/>
        <v>1.066237489312478</v>
      </c>
      <c r="G187" s="428">
        <f t="shared" si="133"/>
        <v>1.0354262208695284</v>
      </c>
      <c r="H187" s="428">
        <f t="shared" si="134"/>
        <v>1.0338415767943472</v>
      </c>
      <c r="I187" s="428">
        <f t="shared" si="135"/>
        <v>1.0249384633848648</v>
      </c>
      <c r="J187" s="428">
        <f t="shared" si="136"/>
        <v>1.0359443337695486</v>
      </c>
      <c r="K187" s="428">
        <f t="shared" si="137"/>
        <v>1.0257547573306196</v>
      </c>
    </row>
    <row r="188" spans="1:11">
      <c r="A188" s="258" t="s">
        <v>574</v>
      </c>
      <c r="B188" s="428">
        <f t="shared" si="128"/>
        <v>0.94986807387862793</v>
      </c>
      <c r="C188" s="428">
        <f t="shared" si="129"/>
        <v>1.0069260263461615</v>
      </c>
      <c r="D188" s="428">
        <f t="shared" si="130"/>
        <v>1.0231415989581998</v>
      </c>
      <c r="E188" s="428">
        <f t="shared" si="131"/>
        <v>0.97317892199070066</v>
      </c>
      <c r="F188" s="428">
        <f t="shared" si="132"/>
        <v>1.0028667706080572</v>
      </c>
      <c r="G188" s="428">
        <f t="shared" si="133"/>
        <v>1.0367639029568183</v>
      </c>
      <c r="H188" s="428">
        <f t="shared" si="134"/>
        <v>0.9631833395314241</v>
      </c>
      <c r="I188" s="428">
        <f t="shared" si="135"/>
        <v>1.0207945073334435</v>
      </c>
      <c r="J188" s="428">
        <f t="shared" si="136"/>
        <v>0.97954360078642744</v>
      </c>
      <c r="K188" s="428">
        <f t="shared" si="137"/>
        <v>0.97153147741588175</v>
      </c>
    </row>
    <row r="189" spans="1:11">
      <c r="A189" s="258" t="s">
        <v>576</v>
      </c>
      <c r="B189" s="428">
        <f t="shared" si="128"/>
        <v>0.73739758366893482</v>
      </c>
      <c r="C189" s="428">
        <f t="shared" si="129"/>
        <v>1.0006295751006289</v>
      </c>
      <c r="D189" s="428">
        <f t="shared" si="130"/>
        <v>0.72931163451685066</v>
      </c>
      <c r="E189" s="428">
        <f t="shared" si="131"/>
        <v>0.79742121577406566</v>
      </c>
      <c r="F189" s="428">
        <f t="shared" si="132"/>
        <v>0.93949605190363616</v>
      </c>
      <c r="G189" s="428">
        <f t="shared" si="133"/>
        <v>0.95650314065269293</v>
      </c>
      <c r="H189" s="428">
        <f t="shared" si="134"/>
        <v>0.93343250278914081</v>
      </c>
      <c r="I189" s="428">
        <f t="shared" si="135"/>
        <v>0.96952720405247184</v>
      </c>
      <c r="J189" s="428">
        <f t="shared" si="136"/>
        <v>0.9770562145575844</v>
      </c>
      <c r="K189" s="428">
        <f t="shared" si="137"/>
        <v>0.98884172452226071</v>
      </c>
    </row>
    <row r="190" spans="1:11" s="430" customFormat="1">
      <c r="A190" s="292" t="s">
        <v>578</v>
      </c>
      <c r="B190" s="430">
        <f t="shared" si="128"/>
        <v>0.94709068184974299</v>
      </c>
      <c r="C190" s="430">
        <f t="shared" si="129"/>
        <v>1.0136332179252363</v>
      </c>
      <c r="D190" s="430">
        <f t="shared" si="130"/>
        <v>0.94207681937558496</v>
      </c>
      <c r="E190" s="430">
        <f t="shared" si="131"/>
        <v>0.95493585328052333</v>
      </c>
      <c r="F190" s="430">
        <f t="shared" si="132"/>
        <v>1.003369712819997</v>
      </c>
      <c r="G190" s="430">
        <f t="shared" si="133"/>
        <v>1.0209346106128014</v>
      </c>
      <c r="H190" s="430">
        <f t="shared" si="134"/>
        <v>1.0375604313871327</v>
      </c>
      <c r="I190" s="430">
        <f t="shared" si="135"/>
        <v>1.0213606215481186</v>
      </c>
      <c r="J190" s="430">
        <f t="shared" si="136"/>
        <v>0.98557255982752601</v>
      </c>
      <c r="K190" s="430">
        <f t="shared" si="137"/>
        <v>0.97728683881033085</v>
      </c>
    </row>
    <row r="191" spans="1:11">
      <c r="A191" s="258" t="s">
        <v>534</v>
      </c>
      <c r="B191" s="428">
        <f>B38/$B$65</f>
        <v>0.74295236772670459</v>
      </c>
      <c r="C191" s="447">
        <f t="shared" si="129"/>
        <v>0.9766756910165928</v>
      </c>
      <c r="D191" s="447">
        <f t="shared" si="130"/>
        <v>0.45157345978447699</v>
      </c>
      <c r="E191" s="447">
        <f t="shared" si="131"/>
        <v>0.66493025658687777</v>
      </c>
      <c r="F191" s="447">
        <f t="shared" si="132"/>
        <v>0.95508726047377157</v>
      </c>
      <c r="G191" s="447">
        <f t="shared" si="133"/>
        <v>0.96229965440877352</v>
      </c>
      <c r="H191" s="447">
        <f t="shared" si="134"/>
        <v>1.0803272592041648</v>
      </c>
      <c r="I191" s="447">
        <f t="shared" si="135"/>
        <v>0.97007067369855993</v>
      </c>
      <c r="J191" s="447">
        <f t="shared" si="136"/>
        <v>0.99709252257694114</v>
      </c>
      <c r="K191" s="447">
        <f t="shared" si="137"/>
        <v>1.0089028102097917</v>
      </c>
    </row>
    <row r="192" spans="1:11">
      <c r="A192" s="258" t="s">
        <v>537</v>
      </c>
      <c r="B192" s="428">
        <f t="shared" ref="B192:B209" si="138">B39/$B$65</f>
        <v>0.39855575614497984</v>
      </c>
      <c r="C192" s="447">
        <f t="shared" si="129"/>
        <v>0.96326150792679832</v>
      </c>
      <c r="D192" s="447">
        <f t="shared" si="130"/>
        <v>0.22862763789727319</v>
      </c>
      <c r="E192" s="447">
        <f t="shared" si="131"/>
        <v>0.36577621835715507</v>
      </c>
      <c r="F192" s="447">
        <f t="shared" si="132"/>
        <v>0.90630186591560624</v>
      </c>
      <c r="G192" s="447">
        <f t="shared" si="133"/>
        <v>0.93376254516876633</v>
      </c>
      <c r="H192" s="447">
        <f t="shared" si="134"/>
        <v>0.97619933060617314</v>
      </c>
      <c r="I192" s="447">
        <f t="shared" si="135"/>
        <v>0.9296501187707622</v>
      </c>
      <c r="J192" s="447">
        <f t="shared" si="136"/>
        <v>0.96933286310683675</v>
      </c>
      <c r="K192" s="447">
        <f t="shared" si="137"/>
        <v>0.99601446496452395</v>
      </c>
    </row>
    <row r="193" spans="1:11">
      <c r="A193" s="258" t="s">
        <v>539</v>
      </c>
      <c r="B193" s="428">
        <f t="shared" si="138"/>
        <v>0.55686710179141774</v>
      </c>
      <c r="C193" s="447">
        <f t="shared" si="129"/>
        <v>0.97147421387991428</v>
      </c>
      <c r="D193" s="447">
        <f t="shared" si="130"/>
        <v>0.42428430714142923</v>
      </c>
      <c r="E193" s="447">
        <f t="shared" si="131"/>
        <v>0.51026778026519715</v>
      </c>
      <c r="F193" s="447">
        <f t="shared" si="132"/>
        <v>0.92943720766483928</v>
      </c>
      <c r="G193" s="447">
        <f t="shared" si="133"/>
        <v>0.97300111110709198</v>
      </c>
      <c r="H193" s="447">
        <f t="shared" si="134"/>
        <v>0.99293417627370761</v>
      </c>
      <c r="I193" s="447">
        <f t="shared" si="135"/>
        <v>0.96388870647430847</v>
      </c>
      <c r="J193" s="447">
        <f t="shared" si="136"/>
        <v>0.95815089729980318</v>
      </c>
      <c r="K193" s="447">
        <f t="shared" si="137"/>
        <v>0.97180858280583404</v>
      </c>
    </row>
    <row r="194" spans="1:11">
      <c r="A194" s="258" t="s">
        <v>541</v>
      </c>
      <c r="B194" s="428">
        <f t="shared" si="138"/>
        <v>0.47910012498264132</v>
      </c>
      <c r="C194" s="447">
        <f t="shared" si="129"/>
        <v>0.95970269202175629</v>
      </c>
      <c r="D194" s="447">
        <f t="shared" si="130"/>
        <v>0.23650153024893347</v>
      </c>
      <c r="E194" s="447">
        <f t="shared" si="131"/>
        <v>0.45817547787153429</v>
      </c>
      <c r="F194" s="447">
        <f t="shared" si="132"/>
        <v>0.92692249660514003</v>
      </c>
      <c r="G194" s="447">
        <f t="shared" si="133"/>
        <v>0.97857489509297468</v>
      </c>
      <c r="H194" s="447">
        <f t="shared" si="134"/>
        <v>0.9092599479360356</v>
      </c>
      <c r="I194" s="447">
        <f t="shared" si="135"/>
        <v>0.96176011702713038</v>
      </c>
      <c r="J194" s="447">
        <f t="shared" si="136"/>
        <v>0.95463397828993601</v>
      </c>
      <c r="K194" s="447">
        <f t="shared" si="137"/>
        <v>0.96903830459994711</v>
      </c>
    </row>
    <row r="195" spans="1:11">
      <c r="A195" s="258" t="s">
        <v>543</v>
      </c>
      <c r="B195" s="428">
        <f t="shared" si="138"/>
        <v>0.52631578947368418</v>
      </c>
      <c r="C195" s="447">
        <f t="shared" si="129"/>
        <v>0.94382456710159601</v>
      </c>
      <c r="D195" s="447">
        <f t="shared" si="130"/>
        <v>0.26865644258308008</v>
      </c>
      <c r="E195" s="447">
        <f t="shared" si="131"/>
        <v>0.47921689340451168</v>
      </c>
      <c r="F195" s="447">
        <f t="shared" si="132"/>
        <v>0.8615400090529598</v>
      </c>
      <c r="G195" s="447">
        <f t="shared" si="133"/>
        <v>0.93108718099418664</v>
      </c>
      <c r="H195" s="447">
        <f t="shared" si="134"/>
        <v>0.96132391223503155</v>
      </c>
      <c r="I195" s="447">
        <f t="shared" si="135"/>
        <v>0.93089557004304724</v>
      </c>
      <c r="J195" s="447">
        <f t="shared" si="136"/>
        <v>0.92867488721499858</v>
      </c>
      <c r="K195" s="447">
        <f t="shared" si="137"/>
        <v>0.95378365939889087</v>
      </c>
    </row>
    <row r="196" spans="1:11">
      <c r="A196" s="258" t="s">
        <v>545</v>
      </c>
      <c r="B196" s="428">
        <f t="shared" si="138"/>
        <v>0.72489931953895292</v>
      </c>
      <c r="C196" s="447">
        <f t="shared" si="129"/>
        <v>0.96285086762743355</v>
      </c>
      <c r="D196" s="447">
        <f t="shared" si="130"/>
        <v>0.80012697606986516</v>
      </c>
      <c r="E196" s="447">
        <f t="shared" si="131"/>
        <v>0.78052350611331134</v>
      </c>
      <c r="F196" s="447">
        <f t="shared" si="132"/>
        <v>0.9887843886737413</v>
      </c>
      <c r="G196" s="447">
        <f t="shared" si="133"/>
        <v>0.99061387094532005</v>
      </c>
      <c r="H196" s="447">
        <f t="shared" si="134"/>
        <v>0.939010784678319</v>
      </c>
      <c r="I196" s="447">
        <f t="shared" si="135"/>
        <v>0.99448151863534762</v>
      </c>
      <c r="J196" s="447">
        <f t="shared" si="136"/>
        <v>0.98892721204760381</v>
      </c>
      <c r="K196" s="447">
        <f t="shared" si="137"/>
        <v>0.99115776010641632</v>
      </c>
    </row>
    <row r="197" spans="1:11">
      <c r="A197" s="258" t="s">
        <v>548</v>
      </c>
      <c r="B197" s="428">
        <f t="shared" si="138"/>
        <v>0.96236633800860982</v>
      </c>
      <c r="C197" s="447">
        <f t="shared" si="129"/>
        <v>0.95381668100723305</v>
      </c>
      <c r="D197" s="447">
        <f t="shared" si="130"/>
        <v>0.76647564196111895</v>
      </c>
      <c r="E197" s="447">
        <f t="shared" si="131"/>
        <v>0.86420483898742884</v>
      </c>
      <c r="F197" s="447">
        <f t="shared" si="132"/>
        <v>0.92038424784992201</v>
      </c>
      <c r="G197" s="447">
        <f t="shared" si="133"/>
        <v>1.0182592464382216</v>
      </c>
      <c r="H197" s="447">
        <f t="shared" si="134"/>
        <v>0.97248047601338772</v>
      </c>
      <c r="I197" s="447">
        <f t="shared" si="135"/>
        <v>1.0059396703403705</v>
      </c>
      <c r="J197" s="447">
        <f t="shared" si="136"/>
        <v>0.91198616860694937</v>
      </c>
      <c r="K197" s="447">
        <f t="shared" si="137"/>
        <v>0.9099133500248614</v>
      </c>
    </row>
    <row r="198" spans="1:11">
      <c r="A198" s="258" t="s">
        <v>550</v>
      </c>
      <c r="B198" s="428">
        <f t="shared" si="138"/>
        <v>0.48882099708373838</v>
      </c>
      <c r="C198" s="447">
        <f t="shared" si="129"/>
        <v>0.96942101238309086</v>
      </c>
      <c r="D198" s="447">
        <f t="shared" si="130"/>
        <v>0.33475127100293889</v>
      </c>
      <c r="E198" s="447">
        <f t="shared" si="131"/>
        <v>0.46371835715515752</v>
      </c>
      <c r="F198" s="447">
        <f t="shared" si="132"/>
        <v>0.88366946637831312</v>
      </c>
      <c r="G198" s="447">
        <f t="shared" si="133"/>
        <v>0.88805846149745249</v>
      </c>
      <c r="H198" s="447">
        <f t="shared" si="134"/>
        <v>0.94087021197471166</v>
      </c>
      <c r="I198" s="447">
        <f t="shared" si="135"/>
        <v>0.88850493764818028</v>
      </c>
      <c r="J198" s="447">
        <f t="shared" si="136"/>
        <v>1.0097099153778371</v>
      </c>
      <c r="K198" s="447">
        <f t="shared" si="137"/>
        <v>1.0533674749448783</v>
      </c>
    </row>
    <row r="199" spans="1:11">
      <c r="A199" s="258" t="s">
        <v>552</v>
      </c>
      <c r="B199" s="428">
        <f t="shared" si="138"/>
        <v>0.76100541591445625</v>
      </c>
      <c r="C199" s="447">
        <f t="shared" si="129"/>
        <v>1.0061048457816097</v>
      </c>
      <c r="D199" s="447">
        <f t="shared" si="130"/>
        <v>0.54032484010456228</v>
      </c>
      <c r="E199" s="447">
        <f t="shared" si="131"/>
        <v>0.73402789736524876</v>
      </c>
      <c r="F199" s="447">
        <f t="shared" si="132"/>
        <v>0.97570789116330536</v>
      </c>
      <c r="G199" s="447">
        <f t="shared" si="133"/>
        <v>0.98771561406727981</v>
      </c>
      <c r="H199" s="447">
        <f t="shared" si="134"/>
        <v>1.0245444403123838</v>
      </c>
      <c r="I199" s="447">
        <f t="shared" si="135"/>
        <v>0.97324091330074025</v>
      </c>
      <c r="J199" s="447">
        <f t="shared" si="136"/>
        <v>1.0004273288147314</v>
      </c>
      <c r="K199" s="447">
        <f t="shared" si="137"/>
        <v>1.0110397493222638</v>
      </c>
    </row>
    <row r="200" spans="1:11" s="430" customFormat="1">
      <c r="A200" s="292" t="s">
        <v>554</v>
      </c>
      <c r="B200" s="430">
        <f t="shared" si="138"/>
        <v>0.41522010831828909</v>
      </c>
      <c r="C200" s="430">
        <f t="shared" si="129"/>
        <v>0.97024239301599791</v>
      </c>
      <c r="D200" s="430">
        <f t="shared" si="130"/>
        <v>0.19974841767253093</v>
      </c>
      <c r="E200" s="430">
        <f t="shared" si="131"/>
        <v>0.3528069571207163</v>
      </c>
      <c r="F200" s="430">
        <f t="shared" si="132"/>
        <v>0.89372831061711</v>
      </c>
      <c r="G200" s="430">
        <f t="shared" si="133"/>
        <v>0.87535064460146206</v>
      </c>
      <c r="H200" s="430">
        <f t="shared" si="134"/>
        <v>1.0449981405727033</v>
      </c>
      <c r="I200" s="430">
        <f t="shared" si="135"/>
        <v>0.8991025957468971</v>
      </c>
      <c r="J200" s="430">
        <f t="shared" si="136"/>
        <v>1.0018327025168554</v>
      </c>
      <c r="K200" s="430">
        <f t="shared" si="137"/>
        <v>1.0411146285767749</v>
      </c>
    </row>
    <row r="201" spans="1:11">
      <c r="A201" s="258" t="s">
        <v>615</v>
      </c>
      <c r="B201" s="428">
        <f>B48/$B$65</f>
        <v>0.31801138730731843</v>
      </c>
      <c r="C201" s="447">
        <f t="shared" si="129"/>
        <v>0.94177136560477259</v>
      </c>
      <c r="D201" s="447">
        <f t="shared" si="130"/>
        <v>0.18305461920365898</v>
      </c>
      <c r="E201" s="447">
        <f t="shared" si="131"/>
        <v>0.31858102290339241</v>
      </c>
      <c r="F201" s="447">
        <f t="shared" si="132"/>
        <v>0.86606648896041838</v>
      </c>
      <c r="G201" s="447">
        <f t="shared" si="133"/>
        <v>0.92863487245633058</v>
      </c>
      <c r="H201" s="447">
        <f t="shared" si="134"/>
        <v>0.86463369282261049</v>
      </c>
      <c r="I201" s="447">
        <f t="shared" si="135"/>
        <v>0.9308502809058733</v>
      </c>
      <c r="J201" s="447">
        <f t="shared" si="136"/>
        <v>0.93616916743976464</v>
      </c>
      <c r="K201" s="447">
        <f t="shared" si="137"/>
        <v>0.9615024968364756</v>
      </c>
    </row>
    <row r="202" spans="1:11">
      <c r="A202" s="258" t="s">
        <v>619</v>
      </c>
      <c r="B202" s="428">
        <f t="shared" si="138"/>
        <v>0.96653242605193712</v>
      </c>
      <c r="C202" s="447">
        <f t="shared" si="129"/>
        <v>1.032112031396647</v>
      </c>
      <c r="D202" s="447">
        <f t="shared" si="130"/>
        <v>0.68323980856503663</v>
      </c>
      <c r="E202" s="447">
        <f t="shared" si="131"/>
        <v>0.83950404684002056</v>
      </c>
      <c r="F202" s="447">
        <f t="shared" si="132"/>
        <v>0.94854901171855344</v>
      </c>
      <c r="G202" s="447">
        <f t="shared" si="133"/>
        <v>0.95315893543446839</v>
      </c>
      <c r="H202" s="447">
        <f t="shared" si="134"/>
        <v>1.1732986240238006</v>
      </c>
      <c r="I202" s="447">
        <f t="shared" si="135"/>
        <v>0.95367600604157088</v>
      </c>
      <c r="J202" s="447">
        <f t="shared" si="136"/>
        <v>0.99843672133553951</v>
      </c>
      <c r="K202" s="447">
        <f t="shared" si="137"/>
        <v>1.0166418101434549</v>
      </c>
    </row>
    <row r="203" spans="1:11">
      <c r="A203" s="258" t="s">
        <v>623</v>
      </c>
      <c r="B203" s="428">
        <f t="shared" si="138"/>
        <v>0.49159838911262321</v>
      </c>
      <c r="C203" s="447">
        <f t="shared" si="129"/>
        <v>0.95874446463378693</v>
      </c>
      <c r="D203" s="447">
        <f>D50/$D$65</f>
        <v>0.41284614070339848</v>
      </c>
      <c r="E203" s="447">
        <f t="shared" si="131"/>
        <v>0.4852979163079042</v>
      </c>
      <c r="F203" s="447">
        <f t="shared" si="132"/>
        <v>0.80973696122315542</v>
      </c>
      <c r="G203" s="447">
        <f t="shared" si="133"/>
        <v>0.83053829467725371</v>
      </c>
      <c r="H203" s="447">
        <f t="shared" si="134"/>
        <v>0.91111937523242825</v>
      </c>
      <c r="I203" s="447">
        <f t="shared" si="135"/>
        <v>0.83282194349274352</v>
      </c>
      <c r="J203" s="447">
        <f t="shared" si="136"/>
        <v>1.0053387099209028</v>
      </c>
      <c r="K203" s="447">
        <f t="shared" si="137"/>
        <v>1.0698218888482958</v>
      </c>
    </row>
    <row r="204" spans="1:11">
      <c r="A204" s="258" t="s">
        <v>627</v>
      </c>
      <c r="B204" s="428">
        <f t="shared" si="138"/>
        <v>0.60547146229690318</v>
      </c>
      <c r="C204" s="447">
        <f t="shared" si="129"/>
        <v>0.94902604423827452</v>
      </c>
      <c r="D204" s="447">
        <f t="shared" si="130"/>
        <v>0.44877364126622887</v>
      </c>
      <c r="E204" s="447">
        <f t="shared" si="131"/>
        <v>0.69964052006199406</v>
      </c>
      <c r="F204" s="447">
        <f t="shared" si="132"/>
        <v>0.75089272242619309</v>
      </c>
      <c r="G204" s="447">
        <f t="shared" si="133"/>
        <v>0.83566629325621489</v>
      </c>
      <c r="H204" s="447">
        <f t="shared" si="134"/>
        <v>0.79397545555968752</v>
      </c>
      <c r="I204" s="447">
        <f t="shared" si="135"/>
        <v>0.84362340270874325</v>
      </c>
      <c r="J204" s="447">
        <f t="shared" si="136"/>
        <v>0.90752991014350715</v>
      </c>
      <c r="K204" s="447">
        <f t="shared" si="137"/>
        <v>0.96208864287349261</v>
      </c>
    </row>
    <row r="205" spans="1:11">
      <c r="A205" s="258" t="s">
        <v>631</v>
      </c>
      <c r="B205" s="428">
        <f t="shared" si="138"/>
        <v>0.54575753367587831</v>
      </c>
      <c r="C205" s="447">
        <f t="shared" si="129"/>
        <v>0.94971037804776381</v>
      </c>
      <c r="D205" s="447">
        <f t="shared" si="130"/>
        <v>0.37512025841656021</v>
      </c>
      <c r="E205" s="447">
        <f t="shared" si="131"/>
        <v>0.50854572068193549</v>
      </c>
      <c r="F205" s="447">
        <f t="shared" si="132"/>
        <v>0.87411356435145604</v>
      </c>
      <c r="G205" s="447">
        <f t="shared" si="133"/>
        <v>0.86464918790314371</v>
      </c>
      <c r="H205" s="447">
        <f t="shared" si="134"/>
        <v>0.99107474897731485</v>
      </c>
      <c r="I205" s="447">
        <f t="shared" si="135"/>
        <v>0.90804720033876274</v>
      </c>
      <c r="J205" s="447">
        <f>J52/$J$65</f>
        <v>0.97795730209195497</v>
      </c>
      <c r="K205" s="447">
        <f t="shared" si="137"/>
        <v>1.0129728458681109</v>
      </c>
    </row>
    <row r="206" spans="1:11">
      <c r="A206" s="258" t="s">
        <v>636</v>
      </c>
      <c r="B206" s="428">
        <f t="shared" si="138"/>
        <v>0.91237328148868202</v>
      </c>
      <c r="C206" s="447">
        <f t="shared" si="129"/>
        <v>1.0088424811221002</v>
      </c>
      <c r="D206" s="447">
        <f t="shared" si="130"/>
        <v>0.93962100586299191</v>
      </c>
      <c r="E206" s="447">
        <f t="shared" si="131"/>
        <v>0.94611029791630774</v>
      </c>
      <c r="F206" s="447">
        <f t="shared" si="132"/>
        <v>0.91384599909470399</v>
      </c>
      <c r="G206" s="447">
        <f t="shared" si="133"/>
        <v>0.9339854378722271</v>
      </c>
      <c r="H206" s="447">
        <f t="shared" si="134"/>
        <v>0.96504276682781687</v>
      </c>
      <c r="I206" s="447">
        <f t="shared" si="135"/>
        <v>0.92258501337161769</v>
      </c>
      <c r="J206" s="447">
        <f t="shared" si="136"/>
        <v>1.0084809004005546</v>
      </c>
      <c r="K206" s="447">
        <f t="shared" si="137"/>
        <v>1.038978807432412</v>
      </c>
    </row>
    <row r="207" spans="1:11">
      <c r="A207" s="258" t="s">
        <v>640</v>
      </c>
      <c r="B207" s="428">
        <f t="shared" si="138"/>
        <v>0.51242882932925982</v>
      </c>
      <c r="C207" s="447">
        <f t="shared" si="129"/>
        <v>1.0017246492436607</v>
      </c>
      <c r="D207" s="447">
        <f t="shared" si="130"/>
        <v>0.26881315597454514</v>
      </c>
      <c r="E207" s="447">
        <f t="shared" si="131"/>
        <v>0.4600051661787497</v>
      </c>
      <c r="F207" s="447">
        <f t="shared" si="132"/>
        <v>0.9042900970678468</v>
      </c>
      <c r="G207" s="447">
        <f t="shared" si="133"/>
        <v>0.95382793941137622</v>
      </c>
      <c r="H207" s="447">
        <f t="shared" si="134"/>
        <v>1.0208255857195982</v>
      </c>
      <c r="I207" s="447">
        <f t="shared" si="135"/>
        <v>0.941629095553286</v>
      </c>
      <c r="J207" s="447">
        <f t="shared" si="136"/>
        <v>0.96337782266925576</v>
      </c>
      <c r="K207" s="447">
        <f t="shared" si="137"/>
        <v>0.98544071842442793</v>
      </c>
    </row>
    <row r="208" spans="1:11">
      <c r="A208" s="258" t="s">
        <v>644</v>
      </c>
      <c r="B208" s="428">
        <f t="shared" si="138"/>
        <v>0.58325232606582422</v>
      </c>
      <c r="C208" s="447">
        <f t="shared" si="129"/>
        <v>0.97681263780583272</v>
      </c>
      <c r="D208" s="447">
        <f t="shared" si="130"/>
        <v>0.46892277890301387</v>
      </c>
      <c r="E208" s="447">
        <f t="shared" si="131"/>
        <v>0.58469304287928348</v>
      </c>
      <c r="F208" s="447">
        <f t="shared" si="132"/>
        <v>0.85097822260222289</v>
      </c>
      <c r="G208" s="447">
        <f t="shared" si="133"/>
        <v>0.88070137295062134</v>
      </c>
      <c r="H208" s="447">
        <f t="shared" si="134"/>
        <v>0.89810338415767932</v>
      </c>
      <c r="I208" s="447">
        <f t="shared" si="135"/>
        <v>0.86635854957009273</v>
      </c>
      <c r="J208" s="447">
        <f t="shared" si="136"/>
        <v>0.99213558637339738</v>
      </c>
      <c r="K208" s="447">
        <f t="shared" si="137"/>
        <v>1.0433307605811737</v>
      </c>
    </row>
    <row r="209" spans="1:11" s="430" customFormat="1">
      <c r="A209" s="292" t="s">
        <v>648</v>
      </c>
      <c r="B209" s="430">
        <f t="shared" si="138"/>
        <v>0.62491320649909732</v>
      </c>
      <c r="C209" s="430">
        <f t="shared" si="129"/>
        <v>0.97831825221405155</v>
      </c>
      <c r="D209" s="430">
        <f t="shared" si="130"/>
        <v>0.50126498285135046</v>
      </c>
      <c r="E209" s="430">
        <f t="shared" si="131"/>
        <v>0.66180902359221616</v>
      </c>
      <c r="F209" s="430">
        <f t="shared" si="132"/>
        <v>0.930443092088719</v>
      </c>
      <c r="G209" s="430">
        <f t="shared" si="133"/>
        <v>1.0091185274639165</v>
      </c>
      <c r="H209" s="430">
        <f t="shared" si="134"/>
        <v>0.88322796578653762</v>
      </c>
      <c r="I209" s="430">
        <f t="shared" si="135"/>
        <v>0.99851225184383396</v>
      </c>
      <c r="J209" s="430">
        <f t="shared" si="136"/>
        <v>0.92279346147485808</v>
      </c>
      <c r="K209" s="430">
        <f t="shared" si="137"/>
        <v>0.92341135044792244</v>
      </c>
    </row>
    <row r="211" spans="1:11" s="430" customFormat="1">
      <c r="B211" s="430" t="s">
        <v>73</v>
      </c>
      <c r="C211" s="430" t="s">
        <v>964</v>
      </c>
      <c r="D211" s="430" t="s">
        <v>965</v>
      </c>
      <c r="E211" s="430" t="s">
        <v>968</v>
      </c>
      <c r="F211" s="430" t="s">
        <v>966</v>
      </c>
      <c r="G211" s="430" t="s">
        <v>967</v>
      </c>
      <c r="H211" s="430" t="s">
        <v>988</v>
      </c>
      <c r="I211" s="430" t="s">
        <v>990</v>
      </c>
      <c r="J211" s="430" t="s">
        <v>992</v>
      </c>
      <c r="K211" s="430" t="s">
        <v>995</v>
      </c>
    </row>
    <row r="212" spans="1:11">
      <c r="A212" s="428" t="s">
        <v>976</v>
      </c>
      <c r="B212" s="434">
        <f>AVERAGE(B158:B164)</f>
        <v>1</v>
      </c>
      <c r="C212" s="434">
        <f t="shared" ref="C212:G212" si="139">AVERAGE(C158:C164)</f>
        <v>0.99999999999999989</v>
      </c>
      <c r="D212" s="434">
        <f t="shared" si="139"/>
        <v>0.99999999999999978</v>
      </c>
      <c r="E212" s="434">
        <f t="shared" si="139"/>
        <v>1</v>
      </c>
      <c r="F212" s="434">
        <f t="shared" si="139"/>
        <v>1.0000000000000002</v>
      </c>
      <c r="G212" s="434">
        <f t="shared" si="139"/>
        <v>1</v>
      </c>
      <c r="H212" s="434">
        <f>AVERAGE(H158:H164)</f>
        <v>0.99999999999999989</v>
      </c>
      <c r="I212" s="434">
        <f>AVERAGE(I158:I164)</f>
        <v>1</v>
      </c>
      <c r="J212" s="434">
        <f t="shared" ref="J212" si="140">AVERAGE(J158:J164)</f>
        <v>1</v>
      </c>
      <c r="K212" s="434">
        <f>AVERAGE(K158:K164)</f>
        <v>1.0000000000000002</v>
      </c>
    </row>
    <row r="213" spans="1:11">
      <c r="A213" s="428" t="s">
        <v>943</v>
      </c>
      <c r="B213" s="428">
        <f>STDEV(B158:B164)</f>
        <v>0.26468927221923089</v>
      </c>
      <c r="C213" s="428">
        <f t="shared" ref="C213:K213" si="141">STDEV(C158:C164)</f>
        <v>2.3880538234919341E-2</v>
      </c>
      <c r="D213" s="428">
        <f t="shared" si="141"/>
        <v>0.48302209748126507</v>
      </c>
      <c r="E213" s="428">
        <f t="shared" si="141"/>
        <v>0.2175543447240422</v>
      </c>
      <c r="F213" s="428">
        <f t="shared" si="141"/>
        <v>3.3449029734104956E-2</v>
      </c>
      <c r="G213" s="428">
        <f t="shared" si="141"/>
        <v>3.1247562873706048E-2</v>
      </c>
      <c r="H213" s="428">
        <f t="shared" si="141"/>
        <v>9.5220038108239743E-2</v>
      </c>
      <c r="I213" s="428">
        <f t="shared" si="141"/>
        <v>2.6238044769813333E-2</v>
      </c>
      <c r="J213" s="428">
        <f t="shared" si="141"/>
        <v>1.711030201277142E-2</v>
      </c>
      <c r="K213" s="428">
        <f t="shared" si="141"/>
        <v>2.01761699834032E-2</v>
      </c>
    </row>
    <row r="214" spans="1:11" s="450" customFormat="1">
      <c r="A214" s="450" t="s">
        <v>977</v>
      </c>
      <c r="B214" s="481">
        <f>AVERAGE(B165:B171)</f>
        <v>0.49541284403669728</v>
      </c>
      <c r="C214" s="481">
        <f>AVERAGE(C165:C171)</f>
        <v>1.0048465884309956</v>
      </c>
      <c r="D214" s="481">
        <f>AVERAGE(D165:D171)</f>
        <v>0.20936145571310524</v>
      </c>
      <c r="E214" s="481">
        <f t="shared" ref="E214:K214" si="142">AVERAGE(E165:E171)</f>
        <v>0.43233520262406089</v>
      </c>
      <c r="F214" s="481">
        <f t="shared" si="142"/>
        <v>0.98187073042564366</v>
      </c>
      <c r="G214" s="481">
        <f t="shared" si="142"/>
        <v>0.95032590930414806</v>
      </c>
      <c r="H214" s="481">
        <f t="shared" si="142"/>
        <v>1.1358330385567739</v>
      </c>
      <c r="I214" s="481">
        <f t="shared" si="142"/>
        <v>0.97831594559859336</v>
      </c>
      <c r="J214" s="481">
        <f t="shared" si="142"/>
        <v>1.0122619439813128</v>
      </c>
      <c r="K214" s="481">
        <f t="shared" si="142"/>
        <v>1.0206732936121765</v>
      </c>
    </row>
    <row r="215" spans="1:11" s="450" customFormat="1">
      <c r="A215" s="450" t="s">
        <v>943</v>
      </c>
      <c r="B215" s="450">
        <f>STDEV(B165:B171)</f>
        <v>0.12426719316838553</v>
      </c>
      <c r="C215" s="450">
        <f t="shared" ref="C215:K215" si="143">STDEV(C165:C171)</f>
        <v>2.2265509975452982E-2</v>
      </c>
      <c r="D215" s="450">
        <f t="shared" si="143"/>
        <v>0.13416987977151293</v>
      </c>
      <c r="E215" s="450">
        <f t="shared" si="143"/>
        <v>9.8962718492416113E-2</v>
      </c>
      <c r="F215" s="450">
        <f t="shared" si="143"/>
        <v>3.8207176941897951E-2</v>
      </c>
      <c r="G215" s="450">
        <f t="shared" si="143"/>
        <v>6.0956809251262636E-2</v>
      </c>
      <c r="H215" s="450">
        <f t="shared" si="143"/>
        <v>8.1156349969412775E-2</v>
      </c>
      <c r="I215" s="450">
        <f t="shared" si="143"/>
        <v>4.5749756752734912E-2</v>
      </c>
      <c r="J215" s="450">
        <f t="shared" si="143"/>
        <v>3.5982624329657278E-2</v>
      </c>
      <c r="K215" s="450">
        <f t="shared" si="143"/>
        <v>5.1003071325764426E-2</v>
      </c>
    </row>
    <row r="216" spans="1:11" s="450" customFormat="1">
      <c r="A216" s="450" t="s">
        <v>978</v>
      </c>
      <c r="B216" s="481">
        <f>AVERAGE(B172:B178)</f>
        <v>0.72268557130942435</v>
      </c>
      <c r="C216" s="481">
        <f t="shared" ref="C216:K216" si="144">AVERAGE(C172:C178)</f>
        <v>1.0394656115687999</v>
      </c>
      <c r="D216" s="481">
        <f t="shared" si="144"/>
        <v>0.36868630118443663</v>
      </c>
      <c r="E216" s="481">
        <f t="shared" si="144"/>
        <v>0.58262353190138605</v>
      </c>
      <c r="F216" s="481">
        <f t="shared" si="144"/>
        <v>0.97574005955508836</v>
      </c>
      <c r="G216" s="481">
        <f t="shared" si="144"/>
        <v>0.97973479239694938</v>
      </c>
      <c r="H216" s="481">
        <f t="shared" si="144"/>
        <v>1.2546869472939512</v>
      </c>
      <c r="I216" s="481">
        <f t="shared" si="144"/>
        <v>0.97379591754556094</v>
      </c>
      <c r="J216" s="481">
        <f t="shared" si="144"/>
        <v>1.0145521726233064</v>
      </c>
      <c r="K216" s="481">
        <f t="shared" si="144"/>
        <v>1.0245419103267448</v>
      </c>
    </row>
    <row r="217" spans="1:11" s="452" customFormat="1">
      <c r="A217" s="452" t="s">
        <v>943</v>
      </c>
      <c r="B217" s="452">
        <f>STDEV(B172:B178)</f>
        <v>0.2211646008441249</v>
      </c>
      <c r="C217" s="452">
        <f t="shared" ref="C217:K217" si="145">STDEV(C172:C178)</f>
        <v>3.2071723395352601E-2</v>
      </c>
      <c r="D217" s="452">
        <f t="shared" si="145"/>
        <v>0.13006486099751594</v>
      </c>
      <c r="E217" s="452">
        <f t="shared" si="145"/>
        <v>0.15265481507557752</v>
      </c>
      <c r="F217" s="452">
        <f t="shared" si="145"/>
        <v>3.2484567684396531E-2</v>
      </c>
      <c r="G217" s="452">
        <f t="shared" si="145"/>
        <v>3.4398858601840811E-2</v>
      </c>
      <c r="H217" s="452">
        <f t="shared" si="145"/>
        <v>0.15911356054078585</v>
      </c>
      <c r="I217" s="452">
        <f t="shared" si="145"/>
        <v>2.4747239788844147E-2</v>
      </c>
      <c r="J217" s="452">
        <f t="shared" si="145"/>
        <v>3.5377619434473095E-2</v>
      </c>
      <c r="K217" s="452">
        <f t="shared" si="145"/>
        <v>4.2765901638032677E-2</v>
      </c>
    </row>
    <row r="218" spans="1:11" s="450" customFormat="1">
      <c r="A218" s="450" t="s">
        <v>979</v>
      </c>
      <c r="B218" s="481">
        <f>AVERAGE(B181:B190)</f>
        <v>0.99999999999999978</v>
      </c>
      <c r="C218" s="481">
        <f t="shared" ref="C218:K218" si="146">AVERAGE(C181:C190)</f>
        <v>1</v>
      </c>
      <c r="D218" s="481">
        <f t="shared" si="146"/>
        <v>0.99999999999999978</v>
      </c>
      <c r="E218" s="481">
        <f t="shared" si="146"/>
        <v>0.99999999999999967</v>
      </c>
      <c r="F218" s="481">
        <f t="shared" si="146"/>
        <v>0.99999999999999967</v>
      </c>
      <c r="G218" s="481">
        <f t="shared" si="146"/>
        <v>1</v>
      </c>
      <c r="H218" s="481">
        <f t="shared" si="146"/>
        <v>0.99999999999999978</v>
      </c>
      <c r="I218" s="481">
        <f t="shared" si="146"/>
        <v>1</v>
      </c>
      <c r="J218" s="481">
        <f t="shared" si="146"/>
        <v>1.0000000000000002</v>
      </c>
      <c r="K218" s="481">
        <f t="shared" si="146"/>
        <v>1.0000000000000002</v>
      </c>
    </row>
    <row r="219" spans="1:11" s="450" customFormat="1">
      <c r="A219" s="450" t="s">
        <v>943</v>
      </c>
      <c r="B219" s="450">
        <f>STDEV(B181:B190)</f>
        <v>0.17747736691175994</v>
      </c>
      <c r="C219" s="450">
        <f t="shared" ref="C219:K219" si="147">STDEV(C181:C190)</f>
        <v>1.7195263828232114E-2</v>
      </c>
      <c r="D219" s="450">
        <f t="shared" si="147"/>
        <v>0.31021175524143491</v>
      </c>
      <c r="E219" s="450">
        <f t="shared" si="147"/>
        <v>0.17226081071621241</v>
      </c>
      <c r="F219" s="450">
        <f t="shared" si="147"/>
        <v>4.4151496307906157E-2</v>
      </c>
      <c r="G219" s="450">
        <f t="shared" si="147"/>
        <v>4.7396680637078005E-2</v>
      </c>
      <c r="H219" s="450">
        <f t="shared" si="147"/>
        <v>5.0321475864740804E-2</v>
      </c>
      <c r="I219" s="450">
        <f t="shared" si="147"/>
        <v>3.7075748140360354E-2</v>
      </c>
      <c r="J219" s="450">
        <f t="shared" si="147"/>
        <v>2.4751401306001144E-2</v>
      </c>
      <c r="K219" s="450">
        <f t="shared" si="147"/>
        <v>2.9400153882445875E-2</v>
      </c>
    </row>
    <row r="220" spans="1:11" s="450" customFormat="1">
      <c r="A220" s="450" t="s">
        <v>980</v>
      </c>
      <c r="B220" s="481">
        <f>AVERAGE(B191:B200)</f>
        <v>0.60561033189834745</v>
      </c>
      <c r="C220" s="481">
        <f t="shared" ref="C220:K220" si="148">AVERAGE(C191:C200)</f>
        <v>0.96773744717620214</v>
      </c>
      <c r="D220" s="481">
        <f t="shared" si="148"/>
        <v>0.42510705244662084</v>
      </c>
      <c r="E220" s="481">
        <f t="shared" si="148"/>
        <v>0.5673648183227139</v>
      </c>
      <c r="F220" s="481">
        <f t="shared" si="148"/>
        <v>0.92415631443947088</v>
      </c>
      <c r="G220" s="481">
        <f t="shared" si="148"/>
        <v>0.95387232243215292</v>
      </c>
      <c r="H220" s="481">
        <f t="shared" si="148"/>
        <v>0.9841948679806618</v>
      </c>
      <c r="I220" s="481">
        <f t="shared" si="148"/>
        <v>0.95175348216853428</v>
      </c>
      <c r="J220" s="481">
        <f t="shared" si="148"/>
        <v>0.97207684758524926</v>
      </c>
      <c r="K220" s="481">
        <f t="shared" si="148"/>
        <v>0.99061407849541805</v>
      </c>
    </row>
    <row r="221" spans="1:11" s="450" customFormat="1">
      <c r="A221" s="450" t="s">
        <v>943</v>
      </c>
      <c r="B221" s="450">
        <f>STDEV(B191:B200)</f>
        <v>0.18316456477564888</v>
      </c>
      <c r="C221" s="450">
        <f t="shared" ref="C221:K221" si="149">STDEV(C191:C200)</f>
        <v>1.649614633784692E-2</v>
      </c>
      <c r="D221" s="450">
        <f t="shared" si="149"/>
        <v>0.21826396389612343</v>
      </c>
      <c r="E221" s="450">
        <f t="shared" si="149"/>
        <v>0.17988091417229662</v>
      </c>
      <c r="F221" s="450">
        <f t="shared" si="149"/>
        <v>4.0339497962497438E-2</v>
      </c>
      <c r="G221" s="450">
        <f t="shared" si="149"/>
        <v>4.6078215300721502E-2</v>
      </c>
      <c r="H221" s="450">
        <f t="shared" si="149"/>
        <v>5.2600215203229356E-2</v>
      </c>
      <c r="I221" s="450">
        <f t="shared" si="149"/>
        <v>3.8733504156124289E-2</v>
      </c>
      <c r="J221" s="450">
        <f t="shared" si="149"/>
        <v>3.3359093968207743E-2</v>
      </c>
      <c r="K221" s="450">
        <f t="shared" si="149"/>
        <v>4.2107914086498423E-2</v>
      </c>
    </row>
    <row r="222" spans="1:11" s="450" customFormat="1">
      <c r="A222" s="450" t="s">
        <v>981</v>
      </c>
      <c r="B222" s="481">
        <f>AVERAGE(B201:B209)</f>
        <v>0.61781542686972479</v>
      </c>
      <c r="C222" s="481">
        <f t="shared" ref="C222:K222" si="150">AVERAGE(C201:C209)</f>
        <v>0.97745136714520997</v>
      </c>
      <c r="D222" s="481">
        <f t="shared" si="150"/>
        <v>0.47573959908297603</v>
      </c>
      <c r="E222" s="481">
        <f t="shared" si="150"/>
        <v>0.61157630637353377</v>
      </c>
      <c r="F222" s="481">
        <f t="shared" si="150"/>
        <v>0.8721017955036966</v>
      </c>
      <c r="G222" s="481">
        <f t="shared" si="150"/>
        <v>0.91003120682506145</v>
      </c>
      <c r="H222" s="481">
        <f t="shared" si="150"/>
        <v>0.94458906656749719</v>
      </c>
      <c r="I222" s="481">
        <f t="shared" si="150"/>
        <v>0.9109004159807248</v>
      </c>
      <c r="J222" s="481">
        <f t="shared" si="150"/>
        <v>0.96802439798330375</v>
      </c>
      <c r="K222" s="481">
        <f t="shared" si="150"/>
        <v>1.0015765912728629</v>
      </c>
    </row>
    <row r="223" spans="1:11" s="430" customFormat="1">
      <c r="A223" s="430" t="s">
        <v>943</v>
      </c>
      <c r="B223" s="430">
        <f>STDEV(B201:B209)</f>
        <v>0.20367778253328214</v>
      </c>
      <c r="C223" s="430">
        <f t="shared" ref="C223:K223" si="151">STDEV(C201:C209)</f>
        <v>3.1153077921384106E-2</v>
      </c>
      <c r="D223" s="430">
        <f t="shared" si="151"/>
        <v>0.22422933649327639</v>
      </c>
      <c r="E223" s="430">
        <f t="shared" si="151"/>
        <v>0.19692859362620355</v>
      </c>
      <c r="F223" s="430">
        <f t="shared" si="151"/>
        <v>6.2344043889025341E-2</v>
      </c>
      <c r="G223" s="430">
        <f t="shared" si="151"/>
        <v>6.0503495436198568E-2</v>
      </c>
      <c r="H223" s="430">
        <f t="shared" si="151"/>
        <v>0.1100130595971736</v>
      </c>
      <c r="I223" s="430">
        <f t="shared" si="151"/>
        <v>5.4312667315101273E-2</v>
      </c>
      <c r="J223" s="430">
        <f t="shared" si="151"/>
        <v>3.7709042211501058E-2</v>
      </c>
      <c r="K223" s="430">
        <f t="shared" si="151"/>
        <v>4.7026581429203781E-2</v>
      </c>
    </row>
    <row r="225" spans="1:14">
      <c r="A225" s="428" t="s">
        <v>982</v>
      </c>
    </row>
    <row r="226" spans="1:14" s="461" customFormat="1" ht="13.5" thickBot="1">
      <c r="A226" s="459" t="s">
        <v>983</v>
      </c>
      <c r="B226" s="460">
        <f>_xlfn.T.TEST(B158:B164,B165:B171,2,2)</f>
        <v>6.4843363494173939E-4</v>
      </c>
      <c r="C226" s="461">
        <f>_xlfn.T.TEST(C158:C164,C165:C171,2,2)</f>
        <v>0.70140213835248533</v>
      </c>
      <c r="D226" s="460">
        <f>_xlfn.T.TEST(D158:D164,D165:D171,2,2)</f>
        <v>1.2931333425477102E-3</v>
      </c>
      <c r="E226" s="460">
        <f>_xlfn.T.TEST(E158:E164,E165:E171,2,2)</f>
        <v>4.0434379572842137E-5</v>
      </c>
      <c r="F226" s="461">
        <f t="shared" ref="F226" si="152">_xlfn.T.TEST(F158:F164,F165:F171,2,2)</f>
        <v>0.36350823246169617</v>
      </c>
      <c r="G226" s="462">
        <f>_xlfn.T.TEST(G158:G164,G165:G171,2,2)</f>
        <v>7.9127164012453066E-2</v>
      </c>
      <c r="H226" s="460">
        <f>_xlfn.T.TEST(H158:H164,H165:H171,2,2)</f>
        <v>1.402581004877855E-2</v>
      </c>
      <c r="I226" s="462">
        <f>_xlfn.T.TEST(I158:I164,I165:I171,2,2)</f>
        <v>0.29804636757984282</v>
      </c>
      <c r="J226" s="462">
        <f>_xlfn.T.TEST(J158:J164,J165:J171,2,2)</f>
        <v>0.43137200426767952</v>
      </c>
      <c r="K226" s="462">
        <f>_xlfn.T.TEST(K158:K164,K165:K171,2,2)</f>
        <v>0.33834145082898015</v>
      </c>
    </row>
    <row r="227" spans="1:14" s="457" customFormat="1" ht="13.5" thickBot="1">
      <c r="A227" s="455" t="s">
        <v>984</v>
      </c>
      <c r="B227" s="456">
        <f>_xlfn.T.TEST(B165:B171,B172:B178,2,2)</f>
        <v>3.53827734058271E-2</v>
      </c>
      <c r="C227" s="456">
        <f>_xlfn.T.TEST(C165:C171,C172:C178,2,2)</f>
        <v>3.6982728158679937E-2</v>
      </c>
      <c r="D227" s="456">
        <f t="shared" ref="D227:F227" si="153">_xlfn.T.TEST(D165:D171,D172:D178,2,2)</f>
        <v>4.3537616455956427E-2</v>
      </c>
      <c r="E227" s="456">
        <f t="shared" si="153"/>
        <v>4.9392038374907909E-2</v>
      </c>
      <c r="F227" s="457">
        <f t="shared" si="153"/>
        <v>0.75193390635425894</v>
      </c>
      <c r="G227" s="457">
        <f>_xlfn.T.TEST(G165:G171,G172:G178,2,2)</f>
        <v>0.28805929425279181</v>
      </c>
      <c r="H227" s="458">
        <f>_xlfn.T.TEST(H165:H171,H172:H178,2,2)</f>
        <v>0.10375645664065875</v>
      </c>
      <c r="I227" s="458">
        <f>_xlfn.T.TEST(I165:I171,I172:I178,2,2)</f>
        <v>0.8220295635403243</v>
      </c>
      <c r="J227" s="458">
        <f>_xlfn.T.TEST(J165:J171,J172:J178,2,2)</f>
        <v>0.90640675974188967</v>
      </c>
      <c r="K227" s="458">
        <f t="shared" ref="K227" si="154">_xlfn.T.TEST(K165:K171,K172:K178,2,2)</f>
        <v>0.88034139895806096</v>
      </c>
    </row>
    <row r="228" spans="1:14">
      <c r="A228" s="428" t="s">
        <v>985</v>
      </c>
      <c r="B228" s="428">
        <f>_xlfn.T.TEST(B158:B164,B172:B178,2,2)</f>
        <v>5.4833973504790051E-2</v>
      </c>
      <c r="C228" s="439">
        <f t="shared" ref="C228:D228" si="155">_xlfn.T.TEST(C158:C164,C172:C178,2,2)</f>
        <v>2.2746074318950191E-2</v>
      </c>
      <c r="D228" s="439">
        <f t="shared" si="155"/>
        <v>5.8981222275543213E-3</v>
      </c>
      <c r="E228" s="439">
        <f>_xlfn.T.TEST(E158:E164,E172:E178,2,2)</f>
        <v>1.3346146760697514E-3</v>
      </c>
      <c r="F228" s="428">
        <f t="shared" ref="F228:I228" si="156">_xlfn.T.TEST(F158:F164,F172:F178,2,2)</f>
        <v>0.1937846669712181</v>
      </c>
      <c r="G228" s="428">
        <f t="shared" si="156"/>
        <v>0.27107256204936026</v>
      </c>
      <c r="H228" s="439">
        <f t="shared" si="156"/>
        <v>3.4258968283323666E-3</v>
      </c>
      <c r="I228" s="450">
        <f t="shared" si="156"/>
        <v>7.8637315529143922E-2</v>
      </c>
      <c r="J228" s="450">
        <f>_xlfn.T.TEST(J158:J164,J172:J178,2,2)</f>
        <v>0.34656002274459941</v>
      </c>
      <c r="K228" s="450">
        <f t="shared" ref="K228" si="157">_xlfn.T.TEST(K158:K164,K172:K178,2,2)</f>
        <v>0.19481619442327885</v>
      </c>
    </row>
    <row r="229" spans="1:14">
      <c r="H229" s="450"/>
    </row>
    <row r="230" spans="1:14" ht="13.5" thickBot="1">
      <c r="A230" s="428" t="s">
        <v>986</v>
      </c>
      <c r="H230" s="450"/>
    </row>
    <row r="231" spans="1:14" s="443" customFormat="1" ht="13.5" thickBot="1">
      <c r="A231" s="441" t="s">
        <v>983</v>
      </c>
      <c r="B231" s="442">
        <f>_xlfn.T.TEST(B191:B200,B181:B190,2,2)</f>
        <v>1.1786069964517319E-4</v>
      </c>
      <c r="C231" s="442">
        <f>_xlfn.T.TEST(C191:C200,C181:C190,2,2)</f>
        <v>4.4909981859206919E-4</v>
      </c>
      <c r="D231" s="442">
        <f t="shared" ref="D231:G231" si="158">_xlfn.T.TEST(D191:D200,D181:D190,2,2)</f>
        <v>1.4562796182143625E-4</v>
      </c>
      <c r="E231" s="442">
        <f t="shared" si="158"/>
        <v>3.2344929353210376E-5</v>
      </c>
      <c r="F231" s="442">
        <f t="shared" si="158"/>
        <v>8.2068948131821715E-4</v>
      </c>
      <c r="G231" s="442">
        <f>_xlfn.T.TEST(G191:G200,G181:G190,2,2)</f>
        <v>4.0565093159037544E-2</v>
      </c>
      <c r="H231" s="448">
        <f>_xlfn.T.TEST(H191:H200,H181:H190,2,2)</f>
        <v>0.50108889406684698</v>
      </c>
      <c r="I231" s="442">
        <f>_xlfn.T.TEST(I191:I200,I181:I190,2,2)</f>
        <v>1.0735715399550205E-2</v>
      </c>
      <c r="J231" s="442">
        <f>_xlfn.T.TEST(J191:J200,J181:J190,2,2)</f>
        <v>4.7620886633342657E-2</v>
      </c>
      <c r="K231" s="448">
        <f t="shared" ref="K231" si="159">_xlfn.T.TEST(K191:K200,K181:K190,2,2)</f>
        <v>0.57046267872821965</v>
      </c>
    </row>
    <row r="232" spans="1:14" s="446" customFormat="1" ht="13.5" thickBot="1">
      <c r="A232" s="444" t="s">
        <v>984</v>
      </c>
      <c r="B232" s="446">
        <f>_xlfn.T.TEST(B201:B209,B191:B200,2,2)</f>
        <v>0.89219573349634407</v>
      </c>
      <c r="C232" s="446">
        <f t="shared" ref="C232:K232" si="160">_xlfn.T.TEST(C201:C209,C191:C200,2,2)</f>
        <v>0.40039201980493011</v>
      </c>
      <c r="D232" s="446">
        <f t="shared" si="160"/>
        <v>0.62456925647145389</v>
      </c>
      <c r="E232" s="446">
        <f t="shared" si="160"/>
        <v>0.61553652645085366</v>
      </c>
      <c r="F232" s="440">
        <f t="shared" si="160"/>
        <v>4.3251611172006633E-2</v>
      </c>
      <c r="G232" s="446">
        <f t="shared" si="160"/>
        <v>9.1554679266971098E-2</v>
      </c>
      <c r="H232" s="449">
        <f t="shared" si="160"/>
        <v>0.3226322365494716</v>
      </c>
      <c r="I232" s="449">
        <f t="shared" si="160"/>
        <v>7.4079956620354812E-2</v>
      </c>
      <c r="J232" s="449">
        <f t="shared" si="160"/>
        <v>0.80661919075687716</v>
      </c>
      <c r="K232" s="449">
        <f t="shared" si="160"/>
        <v>0.59871565249924608</v>
      </c>
    </row>
    <row r="233" spans="1:14">
      <c r="A233" s="428" t="s">
        <v>985</v>
      </c>
      <c r="B233" s="439">
        <f>_xlfn.T.TEST(B201:B209,B181:B190,2,2)</f>
        <v>4.1544776363098304E-4</v>
      </c>
      <c r="C233" s="428">
        <f t="shared" ref="C233:H233" si="161">_xlfn.T.TEST(C201:C209,C181:C190,2,2)</f>
        <v>6.3915898038961416E-2</v>
      </c>
      <c r="D233" s="439">
        <f t="shared" si="161"/>
        <v>6.3174398950416679E-4</v>
      </c>
      <c r="E233" s="439">
        <f t="shared" si="161"/>
        <v>2.6198243166387968E-4</v>
      </c>
      <c r="F233" s="439">
        <f t="shared" si="161"/>
        <v>7.1658279499786174E-5</v>
      </c>
      <c r="G233" s="439">
        <f>_xlfn.T.TEST(G201:G209,G181:G190,2,2)</f>
        <v>2.0757853636607618E-3</v>
      </c>
      <c r="H233" s="450">
        <f t="shared" si="161"/>
        <v>0.16866635732903809</v>
      </c>
      <c r="I233" s="439">
        <f>_xlfn.T.TEST(I201:I209,I181:I190,2,2)</f>
        <v>5.8155858834947507E-4</v>
      </c>
      <c r="J233" s="439">
        <f>_xlfn.T.TEST(J201:J209,J181:J190,2,2)</f>
        <v>4.1277608322576348E-2</v>
      </c>
      <c r="K233" s="450">
        <f t="shared" ref="K233" si="162">_xlfn.T.TEST(K201:K209,K181:K190,2,2)</f>
        <v>0.93039866886936795</v>
      </c>
    </row>
    <row r="234" spans="1:14" ht="13.5" thickBot="1"/>
    <row r="235" spans="1:14" s="471" customFormat="1" ht="13.5" thickBot="1">
      <c r="A235" s="470"/>
    </row>
    <row r="237" spans="1:14" s="480" customFormat="1" ht="13.5" thickBot="1">
      <c r="A237" s="480" t="s">
        <v>975</v>
      </c>
    </row>
    <row r="238" spans="1:14" s="471" customFormat="1" ht="13.5" thickBot="1">
      <c r="A238" s="428"/>
      <c r="B238" s="428" t="s">
        <v>998</v>
      </c>
      <c r="C238" s="428" t="s">
        <v>999</v>
      </c>
      <c r="D238" s="428" t="s">
        <v>1000</v>
      </c>
      <c r="E238" s="428" t="s">
        <v>1001</v>
      </c>
      <c r="F238" s="428" t="s">
        <v>1002</v>
      </c>
      <c r="G238" s="428" t="s">
        <v>970</v>
      </c>
      <c r="H238" s="428" t="s">
        <v>1003</v>
      </c>
      <c r="I238" s="428" t="s">
        <v>1004</v>
      </c>
      <c r="J238" s="428" t="s">
        <v>993</v>
      </c>
      <c r="K238" s="428" t="s">
        <v>994</v>
      </c>
      <c r="L238" s="475"/>
      <c r="M238" s="475"/>
      <c r="N238" s="475"/>
    </row>
    <row r="239" spans="1:14">
      <c r="B239" s="428" t="s">
        <v>73</v>
      </c>
      <c r="C239" s="428" t="s">
        <v>964</v>
      </c>
      <c r="D239" s="428" t="s">
        <v>965</v>
      </c>
      <c r="E239" s="428" t="s">
        <v>968</v>
      </c>
      <c r="F239" s="428" t="s">
        <v>966</v>
      </c>
      <c r="G239" s="428" t="s">
        <v>987</v>
      </c>
      <c r="H239" s="428" t="s">
        <v>988</v>
      </c>
      <c r="I239" s="428" t="s">
        <v>990</v>
      </c>
      <c r="J239" s="428" t="s">
        <v>992</v>
      </c>
      <c r="K239" s="428" t="s">
        <v>995</v>
      </c>
    </row>
    <row r="240" spans="1:14" s="474" customFormat="1" ht="13.5" thickBot="1"/>
    <row r="241" spans="1:11" ht="13.5" thickTop="1">
      <c r="A241" s="412" t="s">
        <v>890</v>
      </c>
      <c r="B241" s="349">
        <v>3.3599999999999998E-2</v>
      </c>
      <c r="C241" s="428">
        <v>923.93489999999997</v>
      </c>
      <c r="D241" s="428">
        <v>25.189299999999999</v>
      </c>
      <c r="E241" s="428">
        <v>1.0851999999999999</v>
      </c>
      <c r="F241" s="428">
        <v>0.16220000000000001</v>
      </c>
      <c r="G241" s="428">
        <v>586.64160000000004</v>
      </c>
      <c r="H241" s="447">
        <v>0.04</v>
      </c>
      <c r="I241" s="428">
        <v>0.42498999999999998</v>
      </c>
      <c r="J241" s="428">
        <v>1.396311659359063</v>
      </c>
      <c r="K241" s="428">
        <v>1.0588081444453776</v>
      </c>
    </row>
    <row r="242" spans="1:11">
      <c r="A242" s="412" t="s">
        <v>895</v>
      </c>
      <c r="B242" s="349">
        <v>3.95E-2</v>
      </c>
      <c r="C242" s="428">
        <v>923.66129999999998</v>
      </c>
      <c r="D242" s="428">
        <v>30.258600000000001</v>
      </c>
      <c r="E242" s="428">
        <v>1.2521</v>
      </c>
      <c r="F242" s="428">
        <v>0.1552</v>
      </c>
      <c r="G242" s="428">
        <v>574.87400000000002</v>
      </c>
      <c r="H242" s="428">
        <v>4.1599999999999998E-2</v>
      </c>
      <c r="I242" s="428">
        <v>0.41133999999999998</v>
      </c>
      <c r="J242" s="428">
        <v>1.3831691897680516</v>
      </c>
      <c r="K242" s="428">
        <v>1.061228458961192</v>
      </c>
    </row>
    <row r="243" spans="1:11">
      <c r="A243" s="412" t="s">
        <v>899</v>
      </c>
      <c r="B243" s="349">
        <v>2.7099999999999999E-2</v>
      </c>
      <c r="C243" s="428">
        <v>958.28</v>
      </c>
      <c r="D243" s="428">
        <v>13.5901</v>
      </c>
      <c r="E243" s="428">
        <v>0.85029999999999994</v>
      </c>
      <c r="F243" s="428">
        <v>0.16689999999999999</v>
      </c>
      <c r="G243" s="428">
        <v>623.72339999999997</v>
      </c>
      <c r="H243" s="428">
        <v>4.1799999999999997E-2</v>
      </c>
      <c r="I243" s="428">
        <v>0.43801000000000001</v>
      </c>
      <c r="J243" s="428">
        <v>1.3773900377264519</v>
      </c>
      <c r="K243" s="428">
        <v>1.0325748373659049</v>
      </c>
    </row>
    <row r="244" spans="1:11">
      <c r="A244" s="412" t="s">
        <v>903</v>
      </c>
      <c r="B244" s="349">
        <v>3.9399999999999998E-2</v>
      </c>
      <c r="C244" s="428">
        <v>928.72410000000002</v>
      </c>
      <c r="D244" s="428">
        <v>39.335500000000003</v>
      </c>
      <c r="E244" s="428">
        <v>1.1937</v>
      </c>
      <c r="F244" s="428">
        <v>0.156</v>
      </c>
      <c r="G244" s="428">
        <v>577.88430000000005</v>
      </c>
      <c r="H244" s="428">
        <v>4.2000000000000003E-2</v>
      </c>
      <c r="I244" s="428">
        <v>0.41293999999999997</v>
      </c>
      <c r="J244" s="428">
        <v>1.3860015018459313</v>
      </c>
      <c r="K244" s="428">
        <v>1.0619480823292768</v>
      </c>
    </row>
    <row r="245" spans="1:11">
      <c r="A245" s="412" t="s">
        <v>907</v>
      </c>
      <c r="B245" s="349">
        <v>3.7999999999999999E-2</v>
      </c>
      <c r="C245" s="428">
        <v>927.35580000000004</v>
      </c>
      <c r="D245" s="428">
        <v>29.079599999999999</v>
      </c>
      <c r="E245" s="428">
        <v>1.1618999999999999</v>
      </c>
      <c r="F245" s="428">
        <v>0.16769999999999999</v>
      </c>
      <c r="G245" s="428">
        <v>575.42129999999997</v>
      </c>
      <c r="H245" s="428">
        <v>4.0800000000000003E-2</v>
      </c>
      <c r="I245" s="428">
        <v>0.42114000000000001</v>
      </c>
      <c r="J245" s="428">
        <v>1.4446558758931631</v>
      </c>
      <c r="K245" s="428">
        <v>1.0991363016598588</v>
      </c>
    </row>
    <row r="246" spans="1:11">
      <c r="A246" s="412" t="s">
        <v>815</v>
      </c>
      <c r="B246" s="349">
        <v>1.78E-2</v>
      </c>
      <c r="C246" s="428">
        <v>882.61130000000003</v>
      </c>
      <c r="D246" s="428">
        <v>8.2820999999999998</v>
      </c>
      <c r="E246" s="428">
        <v>0.67779999999999996</v>
      </c>
      <c r="F246" s="428">
        <v>0.16739999999999999</v>
      </c>
      <c r="G246" s="428">
        <v>603.88260000000002</v>
      </c>
      <c r="H246" s="428">
        <v>3.2199999999999999E-2</v>
      </c>
      <c r="I246" s="447">
        <v>0.43489</v>
      </c>
      <c r="J246" s="447">
        <v>1.3816264527898796</v>
      </c>
      <c r="K246" s="447">
        <v>1.0386238356023894</v>
      </c>
    </row>
    <row r="247" spans="1:11" s="430" customFormat="1">
      <c r="A247" s="429" t="s">
        <v>819</v>
      </c>
      <c r="B247" s="363">
        <v>4.4400000000000002E-2</v>
      </c>
      <c r="C247" s="430">
        <v>925.30319999999995</v>
      </c>
      <c r="D247" s="430">
        <v>45.604700000000001</v>
      </c>
      <c r="E247" s="430">
        <v>1.3398000000000001</v>
      </c>
      <c r="F247" s="430">
        <v>0.16639999999999999</v>
      </c>
      <c r="G247" s="430">
        <v>602.51430000000005</v>
      </c>
      <c r="H247" s="430">
        <v>4.4299999999999999E-2</v>
      </c>
      <c r="I247" s="430">
        <v>0.43675999999999998</v>
      </c>
      <c r="J247" s="430">
        <v>1.412021246400752</v>
      </c>
      <c r="K247" s="430">
        <v>1.0597096517730535</v>
      </c>
    </row>
    <row r="248" spans="1:11" s="447" customFormat="1">
      <c r="A248" s="340" t="s">
        <v>856</v>
      </c>
      <c r="B248" s="349">
        <v>1.78E-2</v>
      </c>
      <c r="C248" s="447">
        <v>945.41769999999997</v>
      </c>
      <c r="D248" s="447">
        <v>8.9489999999999998</v>
      </c>
      <c r="E248" s="447">
        <v>0.39279999999999998</v>
      </c>
      <c r="F248" s="447">
        <v>0.1598</v>
      </c>
      <c r="G248" s="447">
        <v>587.46259999999995</v>
      </c>
      <c r="H248" s="447">
        <v>5.62E-2</v>
      </c>
      <c r="I248" s="447">
        <v>0.42566264247656305</v>
      </c>
      <c r="J248" s="447">
        <v>1.3739840876002989</v>
      </c>
      <c r="K248" s="447">
        <v>1.041274507087407</v>
      </c>
    </row>
    <row r="249" spans="1:11" s="447" customFormat="1">
      <c r="A249" s="340" t="s">
        <v>861</v>
      </c>
      <c r="B249" s="349">
        <v>1.38E-2</v>
      </c>
      <c r="C249" s="447">
        <v>922.15610000000004</v>
      </c>
      <c r="D249" s="447">
        <v>8.4146000000000001</v>
      </c>
      <c r="E249" s="447">
        <v>0.3871</v>
      </c>
      <c r="F249" s="447">
        <v>0.15390000000000001</v>
      </c>
      <c r="G249" s="447">
        <v>579.38940000000002</v>
      </c>
      <c r="H249" s="447">
        <v>4.2299999999999997E-2</v>
      </c>
      <c r="I249" s="447">
        <v>0.41161445622011966</v>
      </c>
      <c r="J249" s="447">
        <v>1.379925143306213</v>
      </c>
      <c r="K249" s="447">
        <v>1.0584894282821884</v>
      </c>
    </row>
    <row r="250" spans="1:11" s="447" customFormat="1">
      <c r="A250" s="340" t="s">
        <v>865</v>
      </c>
      <c r="B250" s="349">
        <v>2.8299999999999999E-2</v>
      </c>
      <c r="C250" s="447">
        <v>977.16300000000001</v>
      </c>
      <c r="D250" s="447">
        <v>17.836400000000001</v>
      </c>
      <c r="E250" s="447">
        <v>0.75539999999999996</v>
      </c>
      <c r="F250" s="447">
        <v>0.17150000000000001</v>
      </c>
      <c r="G250" s="447">
        <v>581.16830000000004</v>
      </c>
      <c r="H250" s="447">
        <v>4.87E-2</v>
      </c>
      <c r="I250" s="447">
        <v>0.41354874625965532</v>
      </c>
      <c r="J250" s="447">
        <v>1.4817642189373801</v>
      </c>
      <c r="K250" s="447">
        <v>1.1347366000930215</v>
      </c>
    </row>
    <row r="251" spans="1:11" s="447" customFormat="1">
      <c r="A251" s="340" t="s">
        <v>869</v>
      </c>
      <c r="B251" s="349">
        <v>1.47E-2</v>
      </c>
      <c r="C251" s="447">
        <v>968.81619999999998</v>
      </c>
      <c r="D251" s="447">
        <v>7.5101000000000004</v>
      </c>
      <c r="E251" s="447">
        <v>0.45140000000000002</v>
      </c>
      <c r="F251" s="447">
        <v>0.15179999999999999</v>
      </c>
      <c r="G251" s="447">
        <v>575.28440000000001</v>
      </c>
      <c r="H251" s="447">
        <v>3.9100000000000003E-2</v>
      </c>
      <c r="I251" s="447">
        <v>0.40482319830334396</v>
      </c>
      <c r="J251" s="447">
        <v>1.3817093899104824</v>
      </c>
      <c r="K251" s="447">
        <v>1.0659570509699505</v>
      </c>
    </row>
    <row r="252" spans="1:11" s="447" customFormat="1">
      <c r="A252" s="340" t="s">
        <v>873</v>
      </c>
      <c r="B252" s="349">
        <v>2.1899999999999999E-2</v>
      </c>
      <c r="C252" s="447">
        <v>942.68100000000004</v>
      </c>
      <c r="D252" s="447">
        <v>11.777699999999999</v>
      </c>
      <c r="E252" s="447">
        <v>0.62760000000000005</v>
      </c>
      <c r="F252" s="447">
        <v>0.15859999999999999</v>
      </c>
      <c r="G252" s="447">
        <v>583.7681</v>
      </c>
      <c r="H252" s="447">
        <v>4.1399999999999999E-2</v>
      </c>
      <c r="I252" s="447">
        <v>0.41929719675833665</v>
      </c>
      <c r="J252" s="447">
        <v>1.3844619209802465</v>
      </c>
      <c r="K252" s="447">
        <v>1.0550134016267432</v>
      </c>
    </row>
    <row r="253" spans="1:11" s="447" customFormat="1">
      <c r="A253" s="340" t="s">
        <v>877</v>
      </c>
      <c r="B253" s="349">
        <v>2.24E-2</v>
      </c>
      <c r="C253" s="447">
        <v>993.58299999999997</v>
      </c>
      <c r="D253" s="447">
        <v>7.7891000000000004</v>
      </c>
      <c r="E253" s="447">
        <v>0.4481</v>
      </c>
      <c r="F253" s="447">
        <v>0.1628</v>
      </c>
      <c r="G253" s="447">
        <v>601.41959999999995</v>
      </c>
      <c r="H253" s="447">
        <v>6.3700000000000007E-2</v>
      </c>
      <c r="I253" s="447">
        <v>0.42747481104184282</v>
      </c>
      <c r="J253" s="447">
        <v>1.3936601911180317</v>
      </c>
      <c r="K253" s="447">
        <v>1.054518478351778</v>
      </c>
    </row>
    <row r="254" spans="1:11" s="447" customFormat="1">
      <c r="A254" s="340" t="s">
        <v>882</v>
      </c>
      <c r="B254" s="349">
        <v>2.6200000000000001E-2</v>
      </c>
      <c r="C254" s="447">
        <v>1004.8031999999999</v>
      </c>
      <c r="D254" s="447">
        <v>7.6454000000000004</v>
      </c>
      <c r="E254" s="447">
        <v>0.64249999999999996</v>
      </c>
      <c r="F254" s="447">
        <v>0.15659999999999999</v>
      </c>
      <c r="G254" s="447">
        <v>573.77930000000003</v>
      </c>
      <c r="H254" s="447">
        <v>5.2499999999999998E-2</v>
      </c>
      <c r="I254" s="447">
        <v>0.40623855634331268</v>
      </c>
      <c r="J254" s="447">
        <v>1.4563393273662193</v>
      </c>
      <c r="K254" s="447">
        <v>1.1221956320139583</v>
      </c>
    </row>
    <row r="255" spans="1:11" s="474" customFormat="1" ht="13.5" thickBot="1">
      <c r="A255" s="472" t="s">
        <v>886</v>
      </c>
      <c r="B255" s="473">
        <v>2.0899999999999998E-2</v>
      </c>
      <c r="C255" s="474">
        <v>988.1096</v>
      </c>
      <c r="D255" s="474">
        <v>12.3302</v>
      </c>
      <c r="E255" s="474">
        <v>0.52480000000000004</v>
      </c>
      <c r="F255" s="474">
        <v>0.16209999999999999</v>
      </c>
      <c r="G255" s="474">
        <v>604.70360000000005</v>
      </c>
      <c r="H255" s="474">
        <v>5.0900000000000001E-2</v>
      </c>
      <c r="I255" s="474">
        <v>0.42300094196451926</v>
      </c>
      <c r="J255" s="474">
        <v>1.3951439914315433</v>
      </c>
      <c r="K255" s="474">
        <v>1.0597577106228315</v>
      </c>
    </row>
    <row r="256" spans="1:11" ht="13.5" thickTop="1">
      <c r="A256" s="78"/>
      <c r="B256" s="476"/>
      <c r="J256" s="108"/>
    </row>
    <row r="257" spans="1:14">
      <c r="A257" s="78"/>
      <c r="B257" s="407"/>
      <c r="J257" s="108"/>
    </row>
    <row r="258" spans="1:14">
      <c r="A258" s="428" t="s">
        <v>1005</v>
      </c>
      <c r="B258" s="434">
        <f>AVERAGE(B241:B247)</f>
        <v>3.4257142857142861E-2</v>
      </c>
      <c r="C258" s="434">
        <f t="shared" ref="C258:K258" si="163">AVERAGE(C241:C247)</f>
        <v>924.26722857142863</v>
      </c>
      <c r="D258" s="434">
        <f t="shared" si="163"/>
        <v>27.334271428571434</v>
      </c>
      <c r="E258" s="434">
        <f t="shared" si="163"/>
        <v>1.0801142857142858</v>
      </c>
      <c r="F258" s="434">
        <f t="shared" si="163"/>
        <v>0.16311428571428571</v>
      </c>
      <c r="G258" s="434">
        <f t="shared" si="163"/>
        <v>592.1345</v>
      </c>
      <c r="H258" s="434">
        <f t="shared" si="163"/>
        <v>4.0385714285714289E-2</v>
      </c>
      <c r="I258" s="434">
        <f t="shared" si="163"/>
        <v>0.42572428571428572</v>
      </c>
      <c r="J258" s="434">
        <f t="shared" si="163"/>
        <v>1.3973108519690418</v>
      </c>
      <c r="K258" s="434">
        <f t="shared" si="163"/>
        <v>1.0588613303052932</v>
      </c>
    </row>
    <row r="259" spans="1:14">
      <c r="A259" s="428" t="s">
        <v>943</v>
      </c>
      <c r="B259" s="428">
        <f>STDEV(B241:B247)</f>
        <v>9.0674982111673737E-3</v>
      </c>
      <c r="C259" s="428">
        <f t="shared" ref="C259:K259" si="164">STDEV(C241:C247)</f>
        <v>22.071998891182925</v>
      </c>
      <c r="D259" s="428">
        <f t="shared" si="164"/>
        <v>13.203057118550769</v>
      </c>
      <c r="E259" s="428">
        <f t="shared" si="164"/>
        <v>0.23498355565564802</v>
      </c>
      <c r="F259" s="428">
        <f t="shared" si="164"/>
        <v>5.4560145929144271E-3</v>
      </c>
      <c r="G259" s="428">
        <f t="shared" si="164"/>
        <v>18.502760018440483</v>
      </c>
      <c r="H259" s="428">
        <f t="shared" si="164"/>
        <v>3.8455292533141959E-3</v>
      </c>
      <c r="I259" s="428">
        <f t="shared" si="164"/>
        <v>1.1170172868168246E-2</v>
      </c>
      <c r="J259" s="428">
        <f t="shared" si="164"/>
        <v>2.3908410682913245E-2</v>
      </c>
      <c r="K259" s="428">
        <f t="shared" si="164"/>
        <v>2.1363766189092023E-2</v>
      </c>
    </row>
    <row r="260" spans="1:14" s="484" customFormat="1">
      <c r="A260" s="484" t="s">
        <v>1006</v>
      </c>
      <c r="B260" s="485">
        <f>AVERAGE(B248:B255)</f>
        <v>2.0750000000000001E-2</v>
      </c>
      <c r="C260" s="485">
        <f t="shared" ref="C260:K260" si="165">AVERAGE(C248:C255)</f>
        <v>967.84122500000001</v>
      </c>
      <c r="D260" s="485">
        <f t="shared" si="165"/>
        <v>10.281562500000001</v>
      </c>
      <c r="E260" s="485">
        <f t="shared" si="165"/>
        <v>0.52871250000000003</v>
      </c>
      <c r="F260" s="485">
        <f t="shared" si="165"/>
        <v>0.15963749999999999</v>
      </c>
      <c r="G260" s="485">
        <f t="shared" si="165"/>
        <v>585.87191250000001</v>
      </c>
      <c r="H260" s="485">
        <f t="shared" si="165"/>
        <v>4.9349999999999998E-2</v>
      </c>
      <c r="I260" s="485">
        <f t="shared" si="165"/>
        <v>0.41645756867096168</v>
      </c>
      <c r="J260" s="485">
        <f t="shared" si="165"/>
        <v>1.405873533831302</v>
      </c>
      <c r="K260" s="485">
        <f t="shared" si="165"/>
        <v>1.0739928511309849</v>
      </c>
    </row>
    <row r="261" spans="1:14" s="484" customFormat="1">
      <c r="A261" s="484" t="s">
        <v>943</v>
      </c>
      <c r="B261" s="484">
        <f>STDEV(B248:B255)</f>
        <v>5.1322509681425311E-3</v>
      </c>
      <c r="C261" s="484">
        <f t="shared" ref="C261:K261" si="166">STDEV(C248:C255)</f>
        <v>28.661725868519181</v>
      </c>
      <c r="D261" s="484">
        <f t="shared" si="166"/>
        <v>3.5780064461083398</v>
      </c>
      <c r="E261" s="484">
        <f t="shared" si="166"/>
        <v>0.13370050152165774</v>
      </c>
      <c r="F261" s="484">
        <f t="shared" si="166"/>
        <v>6.1115669021945644E-3</v>
      </c>
      <c r="G261" s="484">
        <f t="shared" si="166"/>
        <v>11.500267023786563</v>
      </c>
      <c r="H261" s="484">
        <f t="shared" si="166"/>
        <v>8.3114379020720677E-3</v>
      </c>
      <c r="I261" s="484">
        <f t="shared" si="166"/>
        <v>8.6906847321413325E-3</v>
      </c>
      <c r="J261" s="484">
        <f t="shared" si="166"/>
        <v>4.018368537352824E-2</v>
      </c>
      <c r="K261" s="484">
        <f t="shared" si="166"/>
        <v>3.4498118557269399E-2</v>
      </c>
    </row>
    <row r="262" spans="1:14" s="475" customFormat="1">
      <c r="A262" s="78"/>
      <c r="B262" s="407"/>
      <c r="J262" s="108"/>
    </row>
    <row r="263" spans="1:14" s="475" customFormat="1" ht="13.5" thickBot="1">
      <c r="A263" s="78" t="s">
        <v>1008</v>
      </c>
      <c r="B263" s="407"/>
      <c r="J263" s="108"/>
    </row>
    <row r="264" spans="1:14" s="471" customFormat="1" ht="13.5" thickBot="1">
      <c r="A264" s="428"/>
      <c r="B264" s="428" t="s">
        <v>998</v>
      </c>
      <c r="C264" s="428" t="s">
        <v>999</v>
      </c>
      <c r="D264" s="428" t="s">
        <v>1000</v>
      </c>
      <c r="E264" s="428" t="s">
        <v>1001</v>
      </c>
      <c r="F264" s="428" t="s">
        <v>1002</v>
      </c>
      <c r="G264" s="428" t="s">
        <v>970</v>
      </c>
      <c r="H264" s="428" t="s">
        <v>1003</v>
      </c>
      <c r="I264" s="428" t="s">
        <v>1004</v>
      </c>
      <c r="J264" s="428" t="s">
        <v>993</v>
      </c>
      <c r="K264" s="428" t="s">
        <v>994</v>
      </c>
      <c r="L264" s="475"/>
      <c r="M264" s="475"/>
      <c r="N264" s="475"/>
    </row>
    <row r="265" spans="1:14" s="430" customFormat="1">
      <c r="B265" s="430" t="s">
        <v>73</v>
      </c>
      <c r="C265" s="430" t="s">
        <v>964</v>
      </c>
      <c r="D265" s="430" t="s">
        <v>965</v>
      </c>
      <c r="E265" s="430" t="s">
        <v>968</v>
      </c>
      <c r="F265" s="430" t="s">
        <v>966</v>
      </c>
      <c r="G265" s="430" t="s">
        <v>987</v>
      </c>
      <c r="H265" s="430" t="s">
        <v>988</v>
      </c>
      <c r="I265" s="430" t="s">
        <v>990</v>
      </c>
      <c r="J265" s="430" t="s">
        <v>992</v>
      </c>
      <c r="K265" s="430" t="s">
        <v>995</v>
      </c>
    </row>
    <row r="266" spans="1:14" s="475" customFormat="1">
      <c r="A266" s="412" t="s">
        <v>890</v>
      </c>
      <c r="B266" s="477">
        <f>B241/$B$260</f>
        <v>1.6192771084337347</v>
      </c>
      <c r="C266" s="477">
        <f>C241/$C$260</f>
        <v>0.95463478526656065</v>
      </c>
      <c r="D266" s="477">
        <f>D241/$D$260</f>
        <v>2.4499486337801279</v>
      </c>
      <c r="E266" s="477">
        <f>E241/$E$260</f>
        <v>2.0525332765917201</v>
      </c>
      <c r="F266" s="477">
        <f>F241/$F$260</f>
        <v>1.0160519927961791</v>
      </c>
      <c r="G266" s="477">
        <f>G241/$G$260</f>
        <v>1.0013137470555904</v>
      </c>
      <c r="H266" s="477">
        <f>H241/$H$260</f>
        <v>0.81053698074974678</v>
      </c>
      <c r="I266" s="477">
        <f>I241/$I$260</f>
        <v>1.0204881168476967</v>
      </c>
      <c r="J266" s="477">
        <f>J241/$J$260</f>
        <v>0.99319862402830728</v>
      </c>
      <c r="K266" s="477">
        <f>K241/$K$260</f>
        <v>0.98586144528837716</v>
      </c>
    </row>
    <row r="267" spans="1:14" s="475" customFormat="1">
      <c r="A267" s="412" t="s">
        <v>895</v>
      </c>
      <c r="B267" s="477">
        <f t="shared" ref="B267:B272" si="167">B242/$B$260</f>
        <v>1.9036144578313252</v>
      </c>
      <c r="C267" s="477">
        <f t="shared" ref="C267:C280" si="168">C242/$C$260</f>
        <v>0.95435209427042123</v>
      </c>
      <c r="D267" s="477">
        <f t="shared" ref="D267:D280" si="169">D242/$D$260</f>
        <v>2.9429962615118077</v>
      </c>
      <c r="E267" s="477">
        <f t="shared" ref="E267:E280" si="170">E242/$E$260</f>
        <v>2.3682057829160459</v>
      </c>
      <c r="F267" s="477">
        <f t="shared" ref="F267:F280" si="171">F242/$F$260</f>
        <v>0.97220264662125133</v>
      </c>
      <c r="G267" s="477">
        <f t="shared" ref="G267:G280" si="172">G242/$G$260</f>
        <v>0.98122812808507864</v>
      </c>
      <c r="H267" s="477">
        <f t="shared" ref="H267:H280" si="173">H242/$H$260</f>
        <v>0.84295845997973662</v>
      </c>
      <c r="I267" s="477">
        <f t="shared" ref="I267:I280" si="174">I242/$I$260</f>
        <v>0.9877116684725088</v>
      </c>
      <c r="J267" s="477">
        <f t="shared" ref="J267:J280" si="175">J242/$J$260</f>
        <v>0.98385036525911673</v>
      </c>
      <c r="K267" s="477">
        <f t="shared" ref="K267:K280" si="176">K242/$K$260</f>
        <v>0.98811501197950147</v>
      </c>
    </row>
    <row r="268" spans="1:14" s="475" customFormat="1">
      <c r="A268" s="412" t="s">
        <v>899</v>
      </c>
      <c r="B268" s="477">
        <f t="shared" si="167"/>
        <v>1.3060240963855421</v>
      </c>
      <c r="C268" s="477">
        <f t="shared" si="168"/>
        <v>0.99012108106884988</v>
      </c>
      <c r="D268" s="477">
        <f t="shared" si="169"/>
        <v>1.3217932585635692</v>
      </c>
      <c r="E268" s="477">
        <f t="shared" si="170"/>
        <v>1.60824644773861</v>
      </c>
      <c r="F268" s="477">
        <f t="shared" si="171"/>
        <v>1.0454936966564874</v>
      </c>
      <c r="G268" s="477">
        <f t="shared" si="172"/>
        <v>1.0646071038607776</v>
      </c>
      <c r="H268" s="477">
        <f t="shared" si="173"/>
        <v>0.84701114488348528</v>
      </c>
      <c r="I268" s="477">
        <f t="shared" si="174"/>
        <v>1.0517518060671065</v>
      </c>
      <c r="J268" s="477">
        <f t="shared" si="175"/>
        <v>0.97973964555173998</v>
      </c>
      <c r="K268" s="477">
        <f t="shared" si="176"/>
        <v>0.96143548467621176</v>
      </c>
    </row>
    <row r="269" spans="1:14" s="475" customFormat="1">
      <c r="A269" s="412" t="s">
        <v>903</v>
      </c>
      <c r="B269" s="477">
        <f t="shared" si="167"/>
        <v>1.8987951807228913</v>
      </c>
      <c r="C269" s="477">
        <f t="shared" si="168"/>
        <v>0.95958311757178971</v>
      </c>
      <c r="D269" s="477">
        <f t="shared" si="169"/>
        <v>3.825829002157989</v>
      </c>
      <c r="E269" s="477">
        <f t="shared" si="170"/>
        <v>2.2577487765089721</v>
      </c>
      <c r="F269" s="477">
        <f t="shared" si="171"/>
        <v>0.97721400046981455</v>
      </c>
      <c r="G269" s="477">
        <f t="shared" si="172"/>
        <v>0.9863662818961304</v>
      </c>
      <c r="H269" s="477">
        <f t="shared" si="173"/>
        <v>0.85106382978723416</v>
      </c>
      <c r="I269" s="477">
        <f t="shared" si="174"/>
        <v>0.99155359648718289</v>
      </c>
      <c r="J269" s="477">
        <f t="shared" si="175"/>
        <v>0.98586499318241294</v>
      </c>
      <c r="K269" s="477">
        <f t="shared" si="176"/>
        <v>0.98878505681948992</v>
      </c>
    </row>
    <row r="270" spans="1:14" s="447" customFormat="1">
      <c r="A270" s="412" t="s">
        <v>907</v>
      </c>
      <c r="B270" s="477">
        <f t="shared" si="167"/>
        <v>1.8313253012048192</v>
      </c>
      <c r="C270" s="477">
        <f t="shared" si="168"/>
        <v>0.95816935262289538</v>
      </c>
      <c r="D270" s="477">
        <f t="shared" si="169"/>
        <v>2.8283249749247736</v>
      </c>
      <c r="E270" s="477">
        <f t="shared" si="170"/>
        <v>2.1976026668558051</v>
      </c>
      <c r="F270" s="477">
        <f t="shared" si="171"/>
        <v>1.0505050505050506</v>
      </c>
      <c r="G270" s="477">
        <f t="shared" si="172"/>
        <v>0.98216229131824095</v>
      </c>
      <c r="H270" s="477">
        <f t="shared" si="173"/>
        <v>0.82674772036474176</v>
      </c>
      <c r="I270" s="477">
        <f t="shared" si="174"/>
        <v>1.0112434775623873</v>
      </c>
      <c r="J270" s="477">
        <f t="shared" si="175"/>
        <v>1.0275859393669438</v>
      </c>
      <c r="K270" s="477">
        <f t="shared" si="176"/>
        <v>1.0234111898439513</v>
      </c>
    </row>
    <row r="271" spans="1:14">
      <c r="A271" s="412" t="s">
        <v>815</v>
      </c>
      <c r="B271" s="477">
        <f t="shared" si="167"/>
        <v>0.85783132530120476</v>
      </c>
      <c r="C271" s="477">
        <f t="shared" si="168"/>
        <v>0.91193811257626478</v>
      </c>
      <c r="D271" s="477">
        <f t="shared" si="169"/>
        <v>0.80552931521838234</v>
      </c>
      <c r="E271" s="477">
        <f t="shared" si="170"/>
        <v>1.2819821736766199</v>
      </c>
      <c r="F271" s="477">
        <f t="shared" si="171"/>
        <v>1.0486257928118394</v>
      </c>
      <c r="G271" s="477">
        <f t="shared" si="172"/>
        <v>1.0307416811008157</v>
      </c>
      <c r="H271" s="477">
        <f t="shared" si="173"/>
        <v>0.65248226950354615</v>
      </c>
      <c r="I271" s="477">
        <f t="shared" si="174"/>
        <v>1.0442600464384921</v>
      </c>
      <c r="J271" s="477">
        <f t="shared" si="175"/>
        <v>0.98275301408132787</v>
      </c>
      <c r="K271" s="477">
        <f t="shared" si="176"/>
        <v>0.96706773653907507</v>
      </c>
    </row>
    <row r="272" spans="1:14" s="430" customFormat="1">
      <c r="A272" s="429" t="s">
        <v>819</v>
      </c>
      <c r="B272" s="479">
        <f t="shared" si="167"/>
        <v>2.1397590361445782</v>
      </c>
      <c r="C272" s="479">
        <f t="shared" si="168"/>
        <v>0.95604855021545498</v>
      </c>
      <c r="D272" s="479">
        <f t="shared" si="169"/>
        <v>4.4355806814382532</v>
      </c>
      <c r="E272" s="479">
        <f t="shared" si="170"/>
        <v>2.5340804312362581</v>
      </c>
      <c r="F272" s="479">
        <f t="shared" si="171"/>
        <v>1.0423616005011354</v>
      </c>
      <c r="G272" s="479">
        <f t="shared" si="172"/>
        <v>1.0284061876750237</v>
      </c>
      <c r="H272" s="479">
        <f t="shared" si="173"/>
        <v>0.89766970618034447</v>
      </c>
      <c r="I272" s="479">
        <f t="shared" si="174"/>
        <v>1.0487502998056424</v>
      </c>
      <c r="J272" s="479">
        <f t="shared" si="175"/>
        <v>1.0043728773758875</v>
      </c>
      <c r="K272" s="479">
        <f t="shared" si="176"/>
        <v>0.9867008431733133</v>
      </c>
    </row>
    <row r="273" spans="1:14">
      <c r="A273" s="340" t="s">
        <v>856</v>
      </c>
      <c r="B273" s="478">
        <f>B248/$B$260</f>
        <v>0.85783132530120476</v>
      </c>
      <c r="C273" s="477">
        <f t="shared" si="168"/>
        <v>0.97683140124559165</v>
      </c>
      <c r="D273" s="477">
        <f t="shared" si="169"/>
        <v>0.87039299717333807</v>
      </c>
      <c r="E273" s="477">
        <f t="shared" si="170"/>
        <v>0.74293685131333187</v>
      </c>
      <c r="F273" s="477">
        <f t="shared" si="171"/>
        <v>1.0010179312504894</v>
      </c>
      <c r="G273" s="477">
        <f t="shared" si="172"/>
        <v>1.0027150772482201</v>
      </c>
      <c r="H273" s="477">
        <f t="shared" si="173"/>
        <v>1.1388044579533942</v>
      </c>
      <c r="I273" s="477">
        <f t="shared" si="174"/>
        <v>1.0221032693318013</v>
      </c>
      <c r="J273" s="477">
        <f t="shared" si="175"/>
        <v>0.97731698800524569</v>
      </c>
      <c r="K273" s="477">
        <f t="shared" si="176"/>
        <v>0.96953578973163246</v>
      </c>
    </row>
    <row r="274" spans="1:14">
      <c r="A274" s="340" t="s">
        <v>861</v>
      </c>
      <c r="B274" s="478">
        <f t="shared" ref="B274:B280" si="177">B249/$B$260</f>
        <v>0.66506024096385541</v>
      </c>
      <c r="C274" s="477">
        <f t="shared" si="168"/>
        <v>0.95279688050072475</v>
      </c>
      <c r="D274" s="477">
        <f t="shared" si="169"/>
        <v>0.81841646150572922</v>
      </c>
      <c r="E274" s="477">
        <f t="shared" si="170"/>
        <v>0.73215594486606606</v>
      </c>
      <c r="F274" s="477">
        <f t="shared" si="171"/>
        <v>0.9640591966173363</v>
      </c>
      <c r="G274" s="477">
        <f t="shared" si="172"/>
        <v>0.98893527345876986</v>
      </c>
      <c r="H274" s="477">
        <f t="shared" si="173"/>
        <v>0.8571428571428571</v>
      </c>
      <c r="I274" s="477">
        <f t="shared" si="174"/>
        <v>0.98837069412305845</v>
      </c>
      <c r="J274" s="477">
        <f t="shared" si="175"/>
        <v>0.98154287003726848</v>
      </c>
      <c r="K274" s="477">
        <f t="shared" si="176"/>
        <v>0.98556468710897815</v>
      </c>
    </row>
    <row r="275" spans="1:14">
      <c r="A275" s="340" t="s">
        <v>865</v>
      </c>
      <c r="B275" s="428">
        <f t="shared" si="177"/>
        <v>1.3638554216867469</v>
      </c>
      <c r="C275" s="477">
        <f t="shared" si="168"/>
        <v>1.0096315126481619</v>
      </c>
      <c r="D275" s="477">
        <f t="shared" si="169"/>
        <v>1.7347946870915776</v>
      </c>
      <c r="E275" s="477">
        <f t="shared" si="170"/>
        <v>1.4287538123271153</v>
      </c>
      <c r="F275" s="477">
        <f t="shared" si="171"/>
        <v>1.0743089812857256</v>
      </c>
      <c r="G275" s="477">
        <f t="shared" si="172"/>
        <v>0.99197160266664952</v>
      </c>
      <c r="H275" s="477">
        <f t="shared" si="173"/>
        <v>0.98682877406281666</v>
      </c>
      <c r="I275" s="477">
        <f t="shared" si="174"/>
        <v>0.99301532105518153</v>
      </c>
      <c r="J275" s="477">
        <f t="shared" si="175"/>
        <v>1.0539811606661802</v>
      </c>
      <c r="K275" s="477">
        <f t="shared" si="176"/>
        <v>1.0565588019492582</v>
      </c>
    </row>
    <row r="276" spans="1:14">
      <c r="A276" s="340" t="s">
        <v>869</v>
      </c>
      <c r="B276" s="428">
        <f t="shared" si="177"/>
        <v>0.70843373493975903</v>
      </c>
      <c r="C276" s="477">
        <f t="shared" si="168"/>
        <v>1.0010073708112608</v>
      </c>
      <c r="D276" s="477">
        <f t="shared" si="169"/>
        <v>0.73044345156682167</v>
      </c>
      <c r="E276" s="477">
        <f t="shared" si="170"/>
        <v>0.85377213513960803</v>
      </c>
      <c r="F276" s="477">
        <f t="shared" si="171"/>
        <v>0.95090439276485794</v>
      </c>
      <c r="G276" s="477">
        <f t="shared" si="172"/>
        <v>0.98192862249562096</v>
      </c>
      <c r="H276" s="477">
        <f t="shared" si="173"/>
        <v>0.79229989868287753</v>
      </c>
      <c r="I276" s="477">
        <f t="shared" si="174"/>
        <v>0.97206349159472261</v>
      </c>
      <c r="J276" s="477">
        <f t="shared" si="175"/>
        <v>0.98281200738236596</v>
      </c>
      <c r="K276" s="477">
        <f t="shared" si="176"/>
        <v>0.99251782714142645</v>
      </c>
    </row>
    <row r="277" spans="1:14">
      <c r="A277" s="340" t="s">
        <v>873</v>
      </c>
      <c r="B277" s="428">
        <f t="shared" si="177"/>
        <v>1.0554216867469879</v>
      </c>
      <c r="C277" s="477">
        <f t="shared" si="168"/>
        <v>0.97400376802507049</v>
      </c>
      <c r="D277" s="477">
        <f t="shared" si="169"/>
        <v>1.1455165496489466</v>
      </c>
      <c r="E277" s="477">
        <f t="shared" si="170"/>
        <v>1.1870345414568408</v>
      </c>
      <c r="F277" s="477">
        <f t="shared" si="171"/>
        <v>0.99350090047764472</v>
      </c>
      <c r="G277" s="477">
        <f t="shared" si="172"/>
        <v>0.99640909138138622</v>
      </c>
      <c r="H277" s="477">
        <f t="shared" si="173"/>
        <v>0.83890577507598785</v>
      </c>
      <c r="I277" s="477">
        <f t="shared" si="174"/>
        <v>1.0068185291875882</v>
      </c>
      <c r="J277" s="477">
        <f t="shared" si="175"/>
        <v>0.98476988695227485</v>
      </c>
      <c r="K277" s="477">
        <f t="shared" si="176"/>
        <v>0.98232814167780069</v>
      </c>
    </row>
    <row r="278" spans="1:14">
      <c r="A278" s="340" t="s">
        <v>877</v>
      </c>
      <c r="B278" s="428">
        <f t="shared" si="177"/>
        <v>1.0795180722891566</v>
      </c>
      <c r="C278" s="477">
        <f t="shared" si="168"/>
        <v>1.0265971053258245</v>
      </c>
      <c r="D278" s="477">
        <f t="shared" si="169"/>
        <v>0.75757940488131048</v>
      </c>
      <c r="E278" s="477">
        <f t="shared" si="170"/>
        <v>0.84753055772276986</v>
      </c>
      <c r="F278" s="477">
        <f t="shared" si="171"/>
        <v>1.0198105081826012</v>
      </c>
      <c r="G278" s="477">
        <f t="shared" si="172"/>
        <v>1.0265376905229262</v>
      </c>
      <c r="H278" s="477">
        <f t="shared" si="173"/>
        <v>1.2907801418439717</v>
      </c>
      <c r="I278" s="477">
        <f t="shared" si="174"/>
        <v>1.0264546575682136</v>
      </c>
      <c r="J278" s="477">
        <f t="shared" si="175"/>
        <v>0.99131263060341834</v>
      </c>
      <c r="K278" s="477">
        <f t="shared" si="176"/>
        <v>0.98186731619423817</v>
      </c>
    </row>
    <row r="279" spans="1:14">
      <c r="A279" s="340" t="s">
        <v>882</v>
      </c>
      <c r="B279" s="428">
        <f t="shared" si="177"/>
        <v>1.2626506024096384</v>
      </c>
      <c r="C279" s="477">
        <f t="shared" si="168"/>
        <v>1.0381901225585839</v>
      </c>
      <c r="D279" s="477">
        <f t="shared" si="169"/>
        <v>0.74360293000212752</v>
      </c>
      <c r="E279" s="477">
        <f t="shared" si="170"/>
        <v>1.2152162091874126</v>
      </c>
      <c r="F279" s="477">
        <f t="shared" si="171"/>
        <v>0.98097251585623679</v>
      </c>
      <c r="G279" s="477">
        <f t="shared" si="172"/>
        <v>0.97935963093298151</v>
      </c>
      <c r="H279" s="477">
        <f t="shared" si="173"/>
        <v>1.0638297872340425</v>
      </c>
      <c r="I279" s="477">
        <f t="shared" si="174"/>
        <v>0.97546205641006634</v>
      </c>
      <c r="J279" s="477">
        <f t="shared" si="175"/>
        <v>1.0358963963119694</v>
      </c>
      <c r="K279" s="477">
        <f t="shared" si="176"/>
        <v>1.0448818451931154</v>
      </c>
    </row>
    <row r="280" spans="1:14" s="430" customFormat="1">
      <c r="A280" s="354" t="s">
        <v>886</v>
      </c>
      <c r="B280" s="430">
        <f t="shared" si="177"/>
        <v>1.0072289156626504</v>
      </c>
      <c r="C280" s="479">
        <f t="shared" si="168"/>
        <v>1.020941838884782</v>
      </c>
      <c r="D280" s="479">
        <f t="shared" si="169"/>
        <v>1.1992535181301478</v>
      </c>
      <c r="E280" s="479">
        <f t="shared" si="170"/>
        <v>0.99259994798685491</v>
      </c>
      <c r="F280" s="479">
        <f t="shared" si="171"/>
        <v>1.0154255735651085</v>
      </c>
      <c r="G280" s="479">
        <f t="shared" si="172"/>
        <v>1.0321430112934455</v>
      </c>
      <c r="H280" s="479">
        <f t="shared" si="173"/>
        <v>1.0314083080040528</v>
      </c>
      <c r="I280" s="479">
        <f t="shared" si="174"/>
        <v>1.015711980729368</v>
      </c>
      <c r="J280" s="479">
        <f t="shared" si="175"/>
        <v>0.99236806004127665</v>
      </c>
      <c r="K280" s="479">
        <f t="shared" si="176"/>
        <v>0.98674559100355019</v>
      </c>
    </row>
    <row r="281" spans="1:14">
      <c r="C281" s="477"/>
      <c r="D281" s="477"/>
      <c r="E281" s="477"/>
      <c r="F281" s="477"/>
      <c r="G281" s="477"/>
      <c r="H281" s="477"/>
      <c r="I281" s="477"/>
      <c r="J281" s="477"/>
      <c r="K281" s="477"/>
    </row>
    <row r="283" spans="1:14" s="436" customFormat="1">
      <c r="A283" s="436" t="s">
        <v>1005</v>
      </c>
      <c r="B283" s="437">
        <f>AVERAGE(B266:B272)</f>
        <v>1.650946643717728</v>
      </c>
      <c r="C283" s="437">
        <f t="shared" ref="C283:K283" si="178">AVERAGE(C266:C272)</f>
        <v>0.95497815622746252</v>
      </c>
      <c r="D283" s="437">
        <f t="shared" si="178"/>
        <v>2.6585717325135576</v>
      </c>
      <c r="E283" s="437">
        <f t="shared" si="178"/>
        <v>2.0429142222177186</v>
      </c>
      <c r="F283" s="437">
        <f t="shared" si="178"/>
        <v>1.021779254337394</v>
      </c>
      <c r="G283" s="437">
        <f t="shared" si="178"/>
        <v>1.0106893458559512</v>
      </c>
      <c r="H283" s="437">
        <f t="shared" si="178"/>
        <v>0.81835287306411941</v>
      </c>
      <c r="I283" s="437">
        <f t="shared" si="178"/>
        <v>1.0222512873830025</v>
      </c>
      <c r="J283" s="491">
        <f t="shared" si="178"/>
        <v>0.99390935126367652</v>
      </c>
      <c r="K283" s="437">
        <f t="shared" si="178"/>
        <v>0.98591096690284574</v>
      </c>
    </row>
    <row r="284" spans="1:14" s="436" customFormat="1">
      <c r="A284" s="436" t="s">
        <v>943</v>
      </c>
      <c r="B284" s="436">
        <f>STDEV(B266:B272)</f>
        <v>0.43698786559842723</v>
      </c>
      <c r="C284" s="436">
        <f t="shared" ref="C284:K284" si="179">STDEV(C266:C272)</f>
        <v>2.2805392373302688E-2</v>
      </c>
      <c r="D284" s="436">
        <f t="shared" si="179"/>
        <v>1.2841488945430981</v>
      </c>
      <c r="E284" s="436">
        <f t="shared" si="179"/>
        <v>0.4444448649420038</v>
      </c>
      <c r="F284" s="436">
        <f t="shared" si="179"/>
        <v>3.4177524660023051E-2</v>
      </c>
      <c r="G284" s="436">
        <f t="shared" si="179"/>
        <v>3.1581578880418633E-2</v>
      </c>
      <c r="H284" s="436">
        <f t="shared" si="179"/>
        <v>7.7923591759152894E-2</v>
      </c>
      <c r="I284" s="436">
        <f t="shared" si="179"/>
        <v>2.6821875044354536E-2</v>
      </c>
      <c r="J284" s="436">
        <f t="shared" si="179"/>
        <v>1.7006089173439223E-2</v>
      </c>
      <c r="K284" s="436">
        <f t="shared" si="179"/>
        <v>1.9891907256733232E-2</v>
      </c>
    </row>
    <row r="285" spans="1:14" s="450" customFormat="1">
      <c r="A285" s="450" t="s">
        <v>1006</v>
      </c>
      <c r="B285" s="481">
        <f>AVERAGE(B273:B280)</f>
        <v>1</v>
      </c>
      <c r="C285" s="481">
        <f t="shared" ref="C285:K285" si="180">AVERAGE(C273:C280)</f>
        <v>0.99999999999999989</v>
      </c>
      <c r="D285" s="481">
        <f t="shared" si="180"/>
        <v>0.99999999999999978</v>
      </c>
      <c r="E285" s="481">
        <f t="shared" si="180"/>
        <v>0.99999999999999989</v>
      </c>
      <c r="F285" s="481">
        <f t="shared" si="180"/>
        <v>1.0000000000000002</v>
      </c>
      <c r="G285" s="481">
        <f t="shared" si="180"/>
        <v>1</v>
      </c>
      <c r="H285" s="481">
        <f t="shared" si="180"/>
        <v>1</v>
      </c>
      <c r="I285" s="481">
        <f t="shared" si="180"/>
        <v>1</v>
      </c>
      <c r="J285" s="481">
        <f t="shared" si="180"/>
        <v>0.99999999999999989</v>
      </c>
      <c r="K285" s="481">
        <f t="shared" si="180"/>
        <v>1</v>
      </c>
    </row>
    <row r="286" spans="1:14" s="450" customFormat="1">
      <c r="A286" s="450" t="s">
        <v>943</v>
      </c>
      <c r="B286" s="450">
        <f>STDEV(B273:B280)</f>
        <v>0.24733739605506108</v>
      </c>
      <c r="C286" s="450">
        <f t="shared" ref="C286:K286" si="181">STDEV(C273:C280)</f>
        <v>2.9614078351042739E-2</v>
      </c>
      <c r="D286" s="450">
        <f t="shared" si="181"/>
        <v>0.34800220745712013</v>
      </c>
      <c r="E286" s="450">
        <f t="shared" si="181"/>
        <v>0.25287940330833519</v>
      </c>
      <c r="F286" s="450">
        <f t="shared" si="181"/>
        <v>3.8284030395079861E-2</v>
      </c>
      <c r="G286" s="450">
        <f t="shared" si="181"/>
        <v>1.962931961478279E-2</v>
      </c>
      <c r="H286" s="450">
        <f t="shared" si="181"/>
        <v>0.16841819457086329</v>
      </c>
      <c r="I286" s="450">
        <f t="shared" si="181"/>
        <v>2.0868115711945995E-2</v>
      </c>
      <c r="J286" s="450">
        <f t="shared" si="181"/>
        <v>2.8582717012972842E-2</v>
      </c>
      <c r="K286" s="450">
        <f t="shared" si="181"/>
        <v>3.2121367028598566E-2</v>
      </c>
    </row>
    <row r="287" spans="1:14" ht="13.5" thickBot="1"/>
    <row r="288" spans="1:14" s="471" customFormat="1" ht="13.5" thickBot="1">
      <c r="A288" s="428"/>
      <c r="B288" s="428" t="s">
        <v>998</v>
      </c>
      <c r="C288" s="428" t="s">
        <v>999</v>
      </c>
      <c r="D288" s="428" t="s">
        <v>1000</v>
      </c>
      <c r="E288" s="428" t="s">
        <v>1001</v>
      </c>
      <c r="F288" s="428" t="s">
        <v>1002</v>
      </c>
      <c r="G288" s="428" t="s">
        <v>970</v>
      </c>
      <c r="H288" s="428" t="s">
        <v>1003</v>
      </c>
      <c r="I288" s="428" t="s">
        <v>1004</v>
      </c>
      <c r="J288" s="428" t="s">
        <v>993</v>
      </c>
      <c r="K288" s="428" t="s">
        <v>994</v>
      </c>
      <c r="L288" s="475"/>
      <c r="M288" s="475"/>
      <c r="N288" s="475"/>
    </row>
    <row r="289" spans="1:11" s="430" customFormat="1">
      <c r="B289" s="430" t="s">
        <v>73</v>
      </c>
      <c r="C289" s="430" t="s">
        <v>964</v>
      </c>
      <c r="D289" s="430" t="s">
        <v>965</v>
      </c>
      <c r="E289" s="430" t="s">
        <v>968</v>
      </c>
      <c r="F289" s="430" t="s">
        <v>966</v>
      </c>
      <c r="G289" s="430" t="s">
        <v>987</v>
      </c>
      <c r="H289" s="430" t="s">
        <v>988</v>
      </c>
      <c r="I289" s="430" t="s">
        <v>990</v>
      </c>
      <c r="J289" s="430" t="s">
        <v>992</v>
      </c>
      <c r="K289" s="430" t="s">
        <v>995</v>
      </c>
    </row>
    <row r="290" spans="1:11">
      <c r="A290" s="428" t="s">
        <v>171</v>
      </c>
      <c r="B290" s="428">
        <v>0.9427609427609428</v>
      </c>
      <c r="C290" s="428">
        <v>1.0003573940514678</v>
      </c>
      <c r="D290" s="428">
        <v>0.53942664856013101</v>
      </c>
      <c r="E290" s="428">
        <v>0.9056228585413606</v>
      </c>
      <c r="F290" s="428">
        <v>1.0133797163500133</v>
      </c>
      <c r="G290" s="428">
        <v>0.96596632183945697</v>
      </c>
      <c r="H290" s="428">
        <v>1.0420429772656494</v>
      </c>
      <c r="I290" s="428">
        <v>0.99999313999554118</v>
      </c>
      <c r="J290" s="428">
        <v>0.98263440445018058</v>
      </c>
      <c r="K290" s="428">
        <v>0.98237410178050211</v>
      </c>
    </row>
    <row r="291" spans="1:11">
      <c r="A291" s="428" t="s">
        <v>175</v>
      </c>
      <c r="B291" s="428">
        <v>0.90151515151515149</v>
      </c>
      <c r="C291" s="428">
        <v>0.96195349204367153</v>
      </c>
      <c r="D291" s="428">
        <v>0.5551533730079482</v>
      </c>
      <c r="E291" s="428">
        <v>1.006485560450318</v>
      </c>
      <c r="F291" s="428">
        <v>0.94532155918294536</v>
      </c>
      <c r="G291" s="428">
        <v>0.89748244327121607</v>
      </c>
      <c r="H291" s="428">
        <v>0.94394269697913424</v>
      </c>
      <c r="I291" s="428">
        <v>0.91713457613747451</v>
      </c>
      <c r="J291" s="428">
        <v>1.0673999341530613</v>
      </c>
      <c r="K291" s="428">
        <v>1.098219696770278</v>
      </c>
    </row>
    <row r="292" spans="1:11">
      <c r="A292" s="428" t="s">
        <v>181</v>
      </c>
      <c r="B292" s="428">
        <v>1.1902356902356901</v>
      </c>
      <c r="C292" s="428">
        <v>0.98726178998138103</v>
      </c>
      <c r="D292" s="428">
        <v>2.258986699684467</v>
      </c>
      <c r="E292" s="428">
        <v>1.1411833088595202</v>
      </c>
      <c r="F292" s="428">
        <v>1.0008919810900008</v>
      </c>
      <c r="G292" s="428">
        <v>0.99365110119449507</v>
      </c>
      <c r="H292" s="428">
        <v>1.0049828713796325</v>
      </c>
      <c r="I292" s="428">
        <v>1.018672932137406</v>
      </c>
      <c r="J292" s="428">
        <v>0.9834242307582941</v>
      </c>
      <c r="K292" s="428">
        <v>0.9765869352365053</v>
      </c>
    </row>
    <row r="293" spans="1:11">
      <c r="A293" s="428" t="s">
        <v>184</v>
      </c>
      <c r="B293" s="428">
        <v>0.70707070707070707</v>
      </c>
      <c r="C293" s="428">
        <v>1.0010930089908867</v>
      </c>
      <c r="D293" s="428">
        <v>0.51082148420337892</v>
      </c>
      <c r="E293" s="428">
        <v>0.64158100832109632</v>
      </c>
      <c r="F293" s="428">
        <v>0.95905806796895898</v>
      </c>
      <c r="G293" s="428">
        <v>0.97422317026920213</v>
      </c>
      <c r="H293" s="428">
        <v>1.0660230457801307</v>
      </c>
      <c r="I293" s="428">
        <v>0.98561114064724142</v>
      </c>
      <c r="J293" s="428">
        <v>0.98420049075543803</v>
      </c>
      <c r="K293" s="428">
        <v>0.98897645729623751</v>
      </c>
    </row>
    <row r="294" spans="1:11">
      <c r="A294" s="428" t="s">
        <v>187</v>
      </c>
      <c r="B294" s="428">
        <v>1.4612794612794613</v>
      </c>
      <c r="C294" s="428">
        <v>1.0312569900262218</v>
      </c>
      <c r="D294" s="428">
        <v>1.0072617526061429</v>
      </c>
      <c r="E294" s="428">
        <v>1.3679637787567303</v>
      </c>
      <c r="F294" s="428">
        <v>1.0545892427080545</v>
      </c>
      <c r="G294" s="428">
        <v>1.0992910642586415</v>
      </c>
      <c r="H294" s="428">
        <v>1.0703830582373093</v>
      </c>
      <c r="I294" s="428">
        <v>1.0751925088751308</v>
      </c>
      <c r="J294" s="428">
        <v>0.97678156814486961</v>
      </c>
      <c r="K294" s="428">
        <v>0.94994792891083035</v>
      </c>
    </row>
    <row r="295" spans="1:11">
      <c r="A295" s="428" t="s">
        <v>191</v>
      </c>
      <c r="B295" s="428">
        <v>0.83080808080808077</v>
      </c>
      <c r="C295" s="428">
        <v>0.9991802163388408</v>
      </c>
      <c r="D295" s="428">
        <v>0.731380057514878</v>
      </c>
      <c r="E295" s="428">
        <v>0.86943220753793438</v>
      </c>
      <c r="F295" s="428">
        <v>0.99215056640799226</v>
      </c>
      <c r="G295" s="428">
        <v>1.0298360112791798</v>
      </c>
      <c r="H295" s="428">
        <v>1.0006228589224542</v>
      </c>
      <c r="I295" s="428">
        <v>1.0061156939752012</v>
      </c>
      <c r="J295" s="428">
        <v>0.97398571991390481</v>
      </c>
      <c r="K295" s="428">
        <v>0.97160147578852096</v>
      </c>
    </row>
    <row r="296" spans="1:11" s="430" customFormat="1">
      <c r="A296" s="430" t="s">
        <v>194</v>
      </c>
      <c r="B296" s="430">
        <v>0.96632996632996637</v>
      </c>
      <c r="C296" s="430">
        <v>1.0188971085675298</v>
      </c>
      <c r="D296" s="430">
        <v>1.3969699844230539</v>
      </c>
      <c r="E296" s="430">
        <v>1.0677312775330394</v>
      </c>
      <c r="F296" s="430">
        <v>1.0346088662920345</v>
      </c>
      <c r="G296" s="430">
        <v>1.0395498878878089</v>
      </c>
      <c r="H296" s="430">
        <v>0.87200249143568986</v>
      </c>
      <c r="I296" s="430">
        <v>0.99728000823200547</v>
      </c>
      <c r="J296" s="430">
        <v>1.0315736518242515</v>
      </c>
      <c r="K296" s="430">
        <v>1.0322934042171268</v>
      </c>
    </row>
    <row r="297" spans="1:11">
      <c r="A297" s="428" t="s">
        <v>197</v>
      </c>
      <c r="B297" s="428">
        <v>2.2272727272727275</v>
      </c>
      <c r="C297" s="428">
        <v>1.0774592502332712</v>
      </c>
      <c r="D297" s="428">
        <v>2.0056466429684066</v>
      </c>
      <c r="E297" s="428">
        <v>1.954081008321096</v>
      </c>
      <c r="F297" s="428">
        <v>1.0458478280260459</v>
      </c>
      <c r="G297" s="428">
        <v>1.0699063298408882</v>
      </c>
      <c r="H297" s="428">
        <v>1.2535035814388042</v>
      </c>
      <c r="I297" s="428">
        <v>1.0180966917628498</v>
      </c>
      <c r="J297" s="428">
        <v>1.0203834871175259</v>
      </c>
      <c r="K297" s="428">
        <v>1.0135001454230377</v>
      </c>
    </row>
    <row r="298" spans="1:11">
      <c r="A298" s="428" t="s">
        <v>200</v>
      </c>
      <c r="B298" s="428">
        <v>1.3021885521885523</v>
      </c>
      <c r="C298" s="428">
        <v>0.98314182949515028</v>
      </c>
      <c r="D298" s="428">
        <v>1.8934976235171945</v>
      </c>
      <c r="E298" s="428">
        <v>1.1234092021536952</v>
      </c>
      <c r="F298" s="428">
        <v>1.0264918383730264</v>
      </c>
      <c r="G298" s="428">
        <v>1.0249788952668302</v>
      </c>
      <c r="H298" s="428">
        <v>1.1554033011522891</v>
      </c>
      <c r="I298" s="428">
        <v>1.0017698811504228</v>
      </c>
      <c r="J298" s="428">
        <v>1.0234785753706328</v>
      </c>
      <c r="K298" s="428">
        <v>1.0225588986749663</v>
      </c>
    </row>
    <row r="299" spans="1:11">
      <c r="A299" s="428" t="s">
        <v>206</v>
      </c>
      <c r="B299" s="428">
        <v>1.5496632996632997</v>
      </c>
      <c r="C299" s="428">
        <v>1.0108043751861377</v>
      </c>
      <c r="D299" s="428">
        <v>2.8061543915005793</v>
      </c>
      <c r="E299" s="428">
        <v>1.6896108663729807</v>
      </c>
      <c r="F299" s="428">
        <v>0.979038444384979</v>
      </c>
      <c r="G299" s="428">
        <v>0.95795222258550838</v>
      </c>
      <c r="H299" s="428">
        <v>0.93958268452195581</v>
      </c>
      <c r="I299" s="428">
        <v>0.94083246154110001</v>
      </c>
      <c r="J299" s="428">
        <v>1.0630505460113497</v>
      </c>
      <c r="K299" s="428">
        <v>1.0849781455169663</v>
      </c>
    </row>
    <row r="300" spans="1:11">
      <c r="A300" s="428" t="s">
        <v>209</v>
      </c>
      <c r="B300" s="428">
        <v>1.8383838383838382</v>
      </c>
      <c r="C300" s="428">
        <v>1.0244885142765503</v>
      </c>
      <c r="D300" s="428">
        <v>2.0782691616407716</v>
      </c>
      <c r="E300" s="428">
        <v>1.4020129711209004</v>
      </c>
      <c r="F300" s="428">
        <v>0.97778967085897772</v>
      </c>
      <c r="G300" s="428">
        <v>1.0431927248970709</v>
      </c>
      <c r="H300" s="428">
        <v>1.3080037371535347</v>
      </c>
      <c r="I300" s="428">
        <v>0.99610351746728643</v>
      </c>
      <c r="J300" s="428">
        <v>0.98402911935585358</v>
      </c>
      <c r="K300" s="428">
        <v>0.98512769441175274</v>
      </c>
    </row>
    <row r="301" spans="1:11">
      <c r="A301" s="428" t="s">
        <v>212</v>
      </c>
      <c r="B301" s="428">
        <v>1.0016835016835017</v>
      </c>
      <c r="C301" s="428">
        <v>1.0636280312237654</v>
      </c>
      <c r="D301" s="428">
        <v>1.0934442025801814</v>
      </c>
      <c r="E301" s="428">
        <v>1.0553108174253547</v>
      </c>
      <c r="F301" s="428">
        <v>0.99215056640799226</v>
      </c>
      <c r="G301" s="428">
        <v>1.0555780863957063</v>
      </c>
      <c r="H301" s="428">
        <v>1.0115228900654001</v>
      </c>
      <c r="I301" s="428">
        <v>0.99747208835685741</v>
      </c>
      <c r="J301" s="428">
        <v>0.98879698340706856</v>
      </c>
      <c r="K301" s="428">
        <v>0.98942276000929796</v>
      </c>
    </row>
    <row r="302" spans="1:11">
      <c r="A302" s="428" t="s">
        <v>215</v>
      </c>
      <c r="B302" s="428">
        <v>1.255050505050505</v>
      </c>
      <c r="C302" s="428">
        <v>1.0452353966267969</v>
      </c>
      <c r="D302" s="428">
        <v>1.1130851340016776</v>
      </c>
      <c r="E302" s="428">
        <v>1.1608847283406754</v>
      </c>
      <c r="F302" s="428">
        <v>0.98902863259298912</v>
      </c>
      <c r="G302" s="428">
        <v>1.0429497980132394</v>
      </c>
      <c r="H302" s="428">
        <v>1.0834630956088447</v>
      </c>
      <c r="I302" s="428">
        <v>1.0114939374710594</v>
      </c>
      <c r="J302" s="428">
        <v>0.96826464991349037</v>
      </c>
      <c r="K302" s="428">
        <v>0.96402123869649525</v>
      </c>
    </row>
    <row r="303" spans="1:11" s="430" customFormat="1">
      <c r="A303" s="430" t="s">
        <v>218</v>
      </c>
      <c r="B303" s="430">
        <v>1.0370370370370372</v>
      </c>
      <c r="C303" s="430">
        <v>1.0364069406340102</v>
      </c>
      <c r="D303" s="430">
        <v>1.3369288453089427</v>
      </c>
      <c r="E303" s="430">
        <v>1.0480298580518843</v>
      </c>
      <c r="F303" s="430">
        <v>0.94594594594594594</v>
      </c>
      <c r="G303" s="430">
        <v>1.0220646612010276</v>
      </c>
      <c r="H303" s="430">
        <v>0.98100280286515107</v>
      </c>
      <c r="I303" s="430">
        <v>1.0018899312284553</v>
      </c>
      <c r="J303" s="430">
        <v>0.96783404196787637</v>
      </c>
      <c r="K303" s="430">
        <v>0.96692293422738573</v>
      </c>
    </row>
    <row r="306" spans="1:14" s="436" customFormat="1">
      <c r="A306" s="436" t="s">
        <v>1007</v>
      </c>
      <c r="B306" s="437">
        <f>AVERAGE(B290:B296)</f>
        <v>1</v>
      </c>
      <c r="C306" s="437">
        <f t="shared" ref="C306:K306" si="182">AVERAGE(C290:C296)</f>
        <v>1</v>
      </c>
      <c r="D306" s="437">
        <f t="shared" si="182"/>
        <v>1</v>
      </c>
      <c r="E306" s="437">
        <f t="shared" si="182"/>
        <v>0.99999999999999978</v>
      </c>
      <c r="F306" s="437">
        <f t="shared" si="182"/>
        <v>1</v>
      </c>
      <c r="G306" s="437">
        <f t="shared" si="182"/>
        <v>1</v>
      </c>
      <c r="H306" s="437">
        <f t="shared" si="182"/>
        <v>1</v>
      </c>
      <c r="I306" s="437">
        <f t="shared" si="182"/>
        <v>1.0000000000000002</v>
      </c>
      <c r="J306" s="437">
        <f t="shared" si="182"/>
        <v>1</v>
      </c>
      <c r="K306" s="437">
        <f t="shared" si="182"/>
        <v>1.0000000000000002</v>
      </c>
    </row>
    <row r="307" spans="1:14" s="436" customFormat="1">
      <c r="A307" s="436" t="s">
        <v>943</v>
      </c>
      <c r="B307" s="436">
        <f>STDEV(B290:B296)</f>
        <v>0.25083563065470454</v>
      </c>
      <c r="C307" s="436">
        <f t="shared" ref="C307:K307" si="183">STDEV(C290:C296)</f>
        <v>2.2158118693739313E-2</v>
      </c>
      <c r="D307" s="436">
        <f t="shared" si="183"/>
        <v>0.64085282228535023</v>
      </c>
      <c r="E307" s="436">
        <f t="shared" si="183"/>
        <v>0.22890275390891543</v>
      </c>
      <c r="F307" s="436">
        <f t="shared" si="183"/>
        <v>3.8912634584121933E-2</v>
      </c>
      <c r="G307" s="436">
        <f t="shared" si="183"/>
        <v>6.4143057296940073E-2</v>
      </c>
      <c r="H307" s="436">
        <f t="shared" si="183"/>
        <v>7.1450950284500159E-2</v>
      </c>
      <c r="I307" s="436">
        <f t="shared" si="183"/>
        <v>4.6763785215360489E-2</v>
      </c>
      <c r="J307" s="436">
        <f t="shared" si="183"/>
        <v>3.5546752047335262E-2</v>
      </c>
      <c r="K307" s="436">
        <f t="shared" si="183"/>
        <v>4.9970026300251102E-2</v>
      </c>
    </row>
    <row r="308" spans="1:14" s="436" customFormat="1">
      <c r="A308" s="436" t="s">
        <v>978</v>
      </c>
      <c r="B308" s="437">
        <f>AVERAGE(B297:B303)</f>
        <v>1.4587542087542087</v>
      </c>
      <c r="C308" s="437">
        <f t="shared" ref="C308:K308" si="184">AVERAGE(C297:C303)</f>
        <v>1.0344520482393831</v>
      </c>
      <c r="D308" s="437">
        <f t="shared" si="184"/>
        <v>1.7610037145025363</v>
      </c>
      <c r="E308" s="437">
        <f t="shared" si="184"/>
        <v>1.3476199216837981</v>
      </c>
      <c r="F308" s="437">
        <f t="shared" si="184"/>
        <v>0.99375613236999361</v>
      </c>
      <c r="G308" s="437">
        <f t="shared" si="184"/>
        <v>1.0309461026000386</v>
      </c>
      <c r="H308" s="437">
        <f t="shared" si="184"/>
        <v>1.1046402989722828</v>
      </c>
      <c r="I308" s="437">
        <f t="shared" si="184"/>
        <v>0.99537978699686158</v>
      </c>
      <c r="J308" s="437">
        <f t="shared" si="184"/>
        <v>1.0022624861633995</v>
      </c>
      <c r="K308" s="437">
        <f t="shared" si="184"/>
        <v>1.0037902595657002</v>
      </c>
    </row>
    <row r="309" spans="1:14" s="482" customFormat="1">
      <c r="A309" s="482" t="s">
        <v>943</v>
      </c>
      <c r="B309" s="482">
        <f>STDEV(B297:B303)</f>
        <v>0.44642484244462299</v>
      </c>
      <c r="C309" s="482">
        <f t="shared" ref="C309:K309" si="185">STDEV(C297:C303)</f>
        <v>3.191703466439641E-2</v>
      </c>
      <c r="D309" s="482">
        <f>STDEV(D297:D303)</f>
        <v>0.62124549408821361</v>
      </c>
      <c r="E309" s="482">
        <f t="shared" si="185"/>
        <v>0.3530936508270397</v>
      </c>
      <c r="F309" s="482">
        <f t="shared" si="185"/>
        <v>3.3084363020287187E-2</v>
      </c>
      <c r="G309" s="482">
        <f t="shared" si="185"/>
        <v>3.6196907045319346E-2</v>
      </c>
      <c r="H309" s="482">
        <f t="shared" si="185"/>
        <v>0.14008534277446452</v>
      </c>
      <c r="I309" s="482">
        <f t="shared" si="185"/>
        <v>2.5295754301236775E-2</v>
      </c>
      <c r="J309" s="482">
        <f t="shared" si="185"/>
        <v>3.4949075824514231E-2</v>
      </c>
      <c r="K309" s="482">
        <f t="shared" si="185"/>
        <v>4.1899696901722162E-2</v>
      </c>
    </row>
    <row r="312" spans="1:14">
      <c r="A312" s="428" t="s">
        <v>982</v>
      </c>
    </row>
    <row r="313" spans="1:14">
      <c r="A313" s="447" t="s">
        <v>1013</v>
      </c>
      <c r="B313" s="483">
        <f t="shared" ref="B313:K313" si="186">_xlfn.T.TEST(B266:B272,B290:B296,2,2)</f>
        <v>5.0965685152890997E-3</v>
      </c>
      <c r="C313" s="483">
        <f t="shared" si="186"/>
        <v>2.790625737656698E-3</v>
      </c>
      <c r="D313" s="483">
        <f t="shared" si="186"/>
        <v>9.943630623248682E-3</v>
      </c>
      <c r="E313" s="483">
        <f t="shared" si="186"/>
        <v>1.3208752107410083E-4</v>
      </c>
      <c r="F313" s="428">
        <f t="shared" si="186"/>
        <v>0.28767277282994425</v>
      </c>
      <c r="G313" s="428">
        <f t="shared" si="186"/>
        <v>0.69936918786265334</v>
      </c>
      <c r="H313" s="483">
        <f t="shared" si="186"/>
        <v>6.7107003227570756E-4</v>
      </c>
      <c r="I313" s="428">
        <f t="shared" si="186"/>
        <v>0.2962575733891708</v>
      </c>
      <c r="J313" s="428">
        <f t="shared" si="186"/>
        <v>0.68978895615519709</v>
      </c>
      <c r="K313" s="428">
        <f t="shared" si="186"/>
        <v>0.50145771541947326</v>
      </c>
    </row>
    <row r="314" spans="1:14">
      <c r="A314" s="447" t="s">
        <v>1012</v>
      </c>
      <c r="B314" s="483">
        <f>_xlfn.T.TEST(B297:B303,B290:B296,2,2)</f>
        <v>3.5382773405827017E-2</v>
      </c>
      <c r="C314" s="428">
        <f t="shared" ref="C314:K314" si="187">_xlfn.T.TEST(C297:C303,C290:C296,2,2)</f>
        <v>3.6982728158680402E-2</v>
      </c>
      <c r="D314" s="483">
        <f t="shared" si="187"/>
        <v>4.3537616455956427E-2</v>
      </c>
      <c r="E314" s="483">
        <f>_xlfn.T.TEST(E297:E303,E290:E296,2,2)</f>
        <v>4.9392038374907972E-2</v>
      </c>
      <c r="F314" s="428">
        <f t="shared" si="187"/>
        <v>0.75193390635425428</v>
      </c>
      <c r="G314" s="428">
        <f t="shared" si="187"/>
        <v>0.28805929425279447</v>
      </c>
      <c r="H314" s="428">
        <f t="shared" si="187"/>
        <v>0.10375645664065919</v>
      </c>
      <c r="I314" s="428">
        <f t="shared" si="187"/>
        <v>0.8220295635403243</v>
      </c>
      <c r="J314" s="428">
        <f t="shared" si="187"/>
        <v>0.90640675974189389</v>
      </c>
      <c r="K314" s="428">
        <f t="shared" si="187"/>
        <v>0.88034139895806429</v>
      </c>
    </row>
    <row r="315" spans="1:14">
      <c r="A315" s="447" t="s">
        <v>1014</v>
      </c>
      <c r="B315" s="428">
        <f t="shared" ref="B315:K315" si="188">_xlfn.T.TEST(B297:B303,B266:B272,2,2)</f>
        <v>0.43151453413497598</v>
      </c>
      <c r="C315" s="483">
        <f t="shared" si="188"/>
        <v>1.7074149549397582E-4</v>
      </c>
      <c r="D315" s="428">
        <f t="shared" si="188"/>
        <v>0.12184490378792011</v>
      </c>
      <c r="E315" s="483">
        <f t="shared" si="188"/>
        <v>7.0762876995031651E-3</v>
      </c>
      <c r="F315" s="428">
        <f t="shared" si="188"/>
        <v>0.14504527030109318</v>
      </c>
      <c r="G315" s="428">
        <f t="shared" si="188"/>
        <v>0.28640524498767678</v>
      </c>
      <c r="H315" s="483">
        <f t="shared" si="188"/>
        <v>4.9258621409198897E-4</v>
      </c>
      <c r="I315" s="428">
        <f t="shared" si="188"/>
        <v>7.7804710154910611E-2</v>
      </c>
      <c r="J315" s="428">
        <f t="shared" si="188"/>
        <v>0.58010420850574862</v>
      </c>
      <c r="K315" s="428">
        <f t="shared" si="188"/>
        <v>0.32790452657939428</v>
      </c>
    </row>
    <row r="316" spans="1:14" ht="13.5" thickBot="1"/>
    <row r="317" spans="1:14" s="471" customFormat="1" ht="13.5" thickBot="1">
      <c r="A317" s="428"/>
      <c r="B317" s="428" t="s">
        <v>998</v>
      </c>
      <c r="C317" s="428" t="s">
        <v>999</v>
      </c>
      <c r="D317" s="428" t="s">
        <v>1000</v>
      </c>
      <c r="E317" s="428" t="s">
        <v>1001</v>
      </c>
      <c r="F317" s="428" t="s">
        <v>1002</v>
      </c>
      <c r="G317" s="428" t="s">
        <v>970</v>
      </c>
      <c r="H317" s="428" t="s">
        <v>1003</v>
      </c>
      <c r="I317" s="428" t="s">
        <v>1004</v>
      </c>
      <c r="J317" s="428" t="s">
        <v>993</v>
      </c>
      <c r="K317" s="428" t="s">
        <v>994</v>
      </c>
      <c r="L317" s="475"/>
      <c r="M317" s="475"/>
      <c r="N317" s="475"/>
    </row>
    <row r="318" spans="1:14" s="430" customFormat="1">
      <c r="B318" s="430" t="s">
        <v>73</v>
      </c>
      <c r="C318" s="430" t="s">
        <v>964</v>
      </c>
      <c r="D318" s="430" t="s">
        <v>965</v>
      </c>
      <c r="E318" s="430" t="s">
        <v>968</v>
      </c>
      <c r="F318" s="430" t="s">
        <v>966</v>
      </c>
      <c r="G318" s="430" t="s">
        <v>987</v>
      </c>
      <c r="H318" s="430" t="s">
        <v>988</v>
      </c>
      <c r="I318" s="430" t="s">
        <v>990</v>
      </c>
      <c r="J318" s="430" t="s">
        <v>992</v>
      </c>
      <c r="K318" s="430" t="s">
        <v>995</v>
      </c>
    </row>
    <row r="319" spans="1:14">
      <c r="A319" s="428" t="s">
        <v>1005</v>
      </c>
      <c r="B319" s="428">
        <v>1.650946643717728</v>
      </c>
      <c r="C319" s="428">
        <v>0.95497815622746252</v>
      </c>
      <c r="D319" s="428">
        <v>2.6585717325135576</v>
      </c>
      <c r="E319" s="428">
        <v>2.0429142222177186</v>
      </c>
      <c r="F319" s="428">
        <v>1.021779254337394</v>
      </c>
      <c r="G319" s="428">
        <v>1.0106893458559512</v>
      </c>
      <c r="H319" s="428">
        <v>0.81835287306411941</v>
      </c>
      <c r="I319" s="428">
        <v>1.0222512873830025</v>
      </c>
      <c r="J319" s="428">
        <v>0.99390935126367652</v>
      </c>
      <c r="K319" s="428">
        <v>0.98591096690284574</v>
      </c>
    </row>
    <row r="320" spans="1:14">
      <c r="A320" s="428" t="s">
        <v>943</v>
      </c>
      <c r="B320" s="428">
        <v>0.43698786559842723</v>
      </c>
      <c r="C320" s="428">
        <v>2.2805392373302688E-2</v>
      </c>
      <c r="D320" s="428">
        <v>1.2841488945430981</v>
      </c>
      <c r="E320" s="428">
        <v>0.4444448649420038</v>
      </c>
      <c r="F320" s="428">
        <v>3.4177524660023051E-2</v>
      </c>
      <c r="G320" s="428">
        <v>3.1581578880418633E-2</v>
      </c>
      <c r="H320" s="428">
        <v>7.7923591759152894E-2</v>
      </c>
      <c r="I320" s="428">
        <v>2.6821875044354536E-2</v>
      </c>
      <c r="J320" s="428">
        <v>1.7006089173439223E-2</v>
      </c>
      <c r="K320" s="428">
        <v>1.9891907256733232E-2</v>
      </c>
    </row>
    <row r="322" spans="1:11">
      <c r="A322" s="486" t="s">
        <v>70</v>
      </c>
      <c r="B322" s="428">
        <f>B319-B320</f>
        <v>1.2139587781193009</v>
      </c>
      <c r="C322" s="428">
        <f t="shared" ref="C322:J322" si="189">C319-C320</f>
        <v>0.93217276385415981</v>
      </c>
      <c r="D322" s="428">
        <f t="shared" si="189"/>
        <v>1.3744228379704595</v>
      </c>
      <c r="E322" s="428">
        <f t="shared" si="189"/>
        <v>1.5984693572757147</v>
      </c>
      <c r="F322" s="428">
        <f t="shared" si="189"/>
        <v>0.98760172967737092</v>
      </c>
      <c r="G322" s="428">
        <f t="shared" si="189"/>
        <v>0.97910776697553248</v>
      </c>
      <c r="H322" s="428">
        <f t="shared" si="189"/>
        <v>0.74042928130496655</v>
      </c>
      <c r="I322" s="428">
        <f t="shared" si="189"/>
        <v>0.99542941233864801</v>
      </c>
      <c r="J322" s="428">
        <f t="shared" si="189"/>
        <v>0.97690326209023726</v>
      </c>
      <c r="K322" s="428">
        <f>K319-K320</f>
        <v>0.96601905964611245</v>
      </c>
    </row>
    <row r="323" spans="1:11">
      <c r="A323" s="486" t="s">
        <v>1009</v>
      </c>
      <c r="B323" s="428">
        <f>B319+B320</f>
        <v>2.0879345093161552</v>
      </c>
      <c r="C323" s="428">
        <f t="shared" ref="C323:J323" si="190">C319+C320</f>
        <v>0.97778354860076522</v>
      </c>
      <c r="D323" s="428">
        <f t="shared" si="190"/>
        <v>3.9427206270566559</v>
      </c>
      <c r="E323" s="428">
        <f t="shared" si="190"/>
        <v>2.4873590871597222</v>
      </c>
      <c r="F323" s="428">
        <f t="shared" si="190"/>
        <v>1.0559567789974171</v>
      </c>
      <c r="G323" s="428">
        <f t="shared" si="190"/>
        <v>1.0422709247363697</v>
      </c>
      <c r="H323" s="428">
        <f t="shared" si="190"/>
        <v>0.89627646482327228</v>
      </c>
      <c r="I323" s="428">
        <f t="shared" si="190"/>
        <v>1.049073162427357</v>
      </c>
      <c r="J323" s="428">
        <f t="shared" si="190"/>
        <v>1.0109154404371157</v>
      </c>
      <c r="K323" s="428">
        <f>K319+K320</f>
        <v>1.005802874159579</v>
      </c>
    </row>
    <row r="325" spans="1:11" s="430" customFormat="1"/>
    <row r="326" spans="1:11" s="436" customFormat="1">
      <c r="A326" s="436" t="s">
        <v>979</v>
      </c>
      <c r="B326" s="436">
        <v>1.6512267828479708</v>
      </c>
      <c r="C326" s="436">
        <v>1.0333381258707492</v>
      </c>
      <c r="D326" s="436">
        <v>2.3523486478163429</v>
      </c>
      <c r="E326" s="436">
        <v>1.7625343830029401</v>
      </c>
      <c r="F326" s="436">
        <v>1.0820680272108842</v>
      </c>
      <c r="G326" s="436">
        <v>1.0483583352646528</v>
      </c>
      <c r="H326" s="436">
        <v>1.016058945777442</v>
      </c>
      <c r="I326" s="436">
        <v>1.0506922419884797</v>
      </c>
      <c r="J326" s="436">
        <v>1.0287252520046282</v>
      </c>
      <c r="K326" s="436">
        <v>1.0094748517190848</v>
      </c>
    </row>
    <row r="327" spans="1:11" s="436" customFormat="1">
      <c r="A327" s="436" t="s">
        <v>943</v>
      </c>
      <c r="B327" s="436">
        <v>0.29305538159403344</v>
      </c>
      <c r="C327" s="436">
        <v>1.7768521698118451E-2</v>
      </c>
      <c r="D327" s="436">
        <v>0.72972620297892166</v>
      </c>
      <c r="E327" s="436">
        <v>0.30361560173128532</v>
      </c>
      <c r="F327" s="436">
        <v>4.777492250830466E-2</v>
      </c>
      <c r="G327" s="436">
        <v>4.9688705209757558E-2</v>
      </c>
      <c r="H327" s="436">
        <v>5.1129585717093549E-2</v>
      </c>
      <c r="I327" s="436">
        <v>3.8955200936995428E-2</v>
      </c>
      <c r="J327" s="436">
        <v>2.5462391545983731E-2</v>
      </c>
      <c r="K327" s="436">
        <v>2.9678715981000352E-2</v>
      </c>
    </row>
    <row r="329" spans="1:11">
      <c r="A329" s="486" t="s">
        <v>70</v>
      </c>
      <c r="B329" s="428">
        <f>B326-B327</f>
        <v>1.3581714012539372</v>
      </c>
      <c r="C329" s="428">
        <f t="shared" ref="C329:J329" si="191">C326-C327</f>
        <v>1.0155696041726308</v>
      </c>
      <c r="D329" s="428">
        <f t="shared" si="191"/>
        <v>1.6226224448374214</v>
      </c>
      <c r="E329" s="428">
        <f>E326-E327</f>
        <v>1.4589187812716546</v>
      </c>
      <c r="F329" s="428">
        <f t="shared" si="191"/>
        <v>1.0342931047025796</v>
      </c>
      <c r="G329" s="428">
        <f t="shared" si="191"/>
        <v>0.99866963005489529</v>
      </c>
      <c r="H329" s="428">
        <f t="shared" si="191"/>
        <v>0.96492936006034846</v>
      </c>
      <c r="I329" s="428">
        <f t="shared" si="191"/>
        <v>1.0117370410514843</v>
      </c>
      <c r="J329" s="428">
        <f t="shared" si="191"/>
        <v>1.0032628604586444</v>
      </c>
      <c r="K329" s="428">
        <f>K326-K327</f>
        <v>0.97979613573808444</v>
      </c>
    </row>
    <row r="330" spans="1:11">
      <c r="A330" s="486" t="s">
        <v>1009</v>
      </c>
      <c r="B330" s="428">
        <f>B326+B327</f>
        <v>1.9442821644420043</v>
      </c>
      <c r="C330" s="428">
        <f t="shared" ref="C330:J330" si="192">C326+C327</f>
        <v>1.0511066475688677</v>
      </c>
      <c r="D330" s="428">
        <f t="shared" si="192"/>
        <v>3.0820748507952644</v>
      </c>
      <c r="E330" s="428">
        <f t="shared" si="192"/>
        <v>2.0661499847342255</v>
      </c>
      <c r="F330" s="428">
        <f t="shared" si="192"/>
        <v>1.1298429497191889</v>
      </c>
      <c r="G330" s="428">
        <f t="shared" si="192"/>
        <v>1.0980470404744105</v>
      </c>
      <c r="H330" s="428">
        <f t="shared" si="192"/>
        <v>1.0671885314945355</v>
      </c>
      <c r="I330" s="428">
        <f t="shared" si="192"/>
        <v>1.089647442925475</v>
      </c>
      <c r="J330" s="428">
        <f t="shared" si="192"/>
        <v>1.0541876435506119</v>
      </c>
      <c r="K330" s="428">
        <f>K326+K327</f>
        <v>1.0391535677000852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workbookViewId="0">
      <selection activeCell="A32" sqref="A32:XFD32"/>
    </sheetView>
  </sheetViews>
  <sheetFormatPr defaultRowHeight="14.25"/>
  <cols>
    <col min="1" max="1" width="32.12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2.1951999999999998</v>
      </c>
      <c r="P2">
        <v>1.7999999999999999E-2</v>
      </c>
      <c r="Q2">
        <v>8.2000000000000007E-3</v>
      </c>
      <c r="R2">
        <v>2.2776999999999998</v>
      </c>
      <c r="S2">
        <v>4.1223000000000001</v>
      </c>
      <c r="T2">
        <v>2.0783999999999998</v>
      </c>
      <c r="U2">
        <v>4.1300000000000003E-2</v>
      </c>
      <c r="V2">
        <v>0.48680000000000001</v>
      </c>
      <c r="W2">
        <v>0.12959999999999999</v>
      </c>
      <c r="X2">
        <v>1.4999999999999999E-2</v>
      </c>
      <c r="Y2">
        <v>0.1336</v>
      </c>
      <c r="Z2" t="s">
        <v>70</v>
      </c>
      <c r="AA2" t="s">
        <v>70</v>
      </c>
      <c r="AB2" t="s">
        <v>70</v>
      </c>
      <c r="AC2" t="s">
        <v>70</v>
      </c>
      <c r="AD2" t="s">
        <v>70</v>
      </c>
      <c r="AE2" t="s">
        <v>96</v>
      </c>
      <c r="AF2">
        <v>2.1579000000000002</v>
      </c>
      <c r="AG2">
        <v>1.52E-2</v>
      </c>
      <c r="AH2">
        <v>7.1000000000000004E-3</v>
      </c>
      <c r="AI2">
        <v>0.92930000000000001</v>
      </c>
      <c r="AJ2">
        <v>61.026800000000001</v>
      </c>
      <c r="AK2">
        <v>0.21529999999999999</v>
      </c>
      <c r="AL2">
        <v>3.2800000000000003E-2</v>
      </c>
      <c r="AM2">
        <v>4.6116000000000001</v>
      </c>
      <c r="AN2">
        <v>1.5479000000000001</v>
      </c>
      <c r="AO2">
        <v>3.9660000000000002</v>
      </c>
      <c r="AP2">
        <v>6.1388999999999996</v>
      </c>
      <c r="AQ2">
        <v>4.4551999999999996</v>
      </c>
      <c r="AR2">
        <v>-3.4502999999999999</v>
      </c>
      <c r="AS2">
        <v>-1.8046</v>
      </c>
      <c r="AT2">
        <v>0.75380000000000003</v>
      </c>
      <c r="AU2">
        <v>0.77890000000000004</v>
      </c>
      <c r="AV2">
        <v>1.0183</v>
      </c>
      <c r="AW2">
        <v>6.0035999999999996</v>
      </c>
      <c r="AX2">
        <v>-2.1229</v>
      </c>
      <c r="AY2">
        <v>3.8978999999999999</v>
      </c>
      <c r="AZ2">
        <v>-0.38569999999999999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1.03</v>
      </c>
      <c r="P3">
        <v>8.0000000000000004E-4</v>
      </c>
      <c r="Q3">
        <v>6.9999999999999999E-4</v>
      </c>
      <c r="R3">
        <v>-0.4854</v>
      </c>
      <c r="S3">
        <v>5.2493999999999996</v>
      </c>
      <c r="T3" t="s">
        <v>342</v>
      </c>
      <c r="U3">
        <v>1.89E-2</v>
      </c>
      <c r="V3" t="s">
        <v>343</v>
      </c>
      <c r="W3" t="s">
        <v>344</v>
      </c>
      <c r="X3">
        <v>7.1000000000000004E-3</v>
      </c>
      <c r="Y3" t="s">
        <v>344</v>
      </c>
      <c r="Z3" t="s">
        <v>70</v>
      </c>
      <c r="AA3" t="s">
        <v>70</v>
      </c>
      <c r="AB3" t="s">
        <v>70</v>
      </c>
      <c r="AC3" t="s">
        <v>70</v>
      </c>
      <c r="AD3" t="s">
        <v>70</v>
      </c>
      <c r="AE3" t="s">
        <v>96</v>
      </c>
      <c r="AF3">
        <v>0.99970000000000003</v>
      </c>
      <c r="AG3">
        <v>5.0000000000000001E-4</v>
      </c>
      <c r="AH3">
        <v>5.0000000000000001E-4</v>
      </c>
      <c r="AI3">
        <v>5.6000000000000001E-2</v>
      </c>
      <c r="AJ3">
        <v>116.72629999999999</v>
      </c>
      <c r="AK3">
        <v>2.8000000000000001E-2</v>
      </c>
      <c r="AL3">
        <v>1.7100000000000001E-2</v>
      </c>
      <c r="AM3">
        <v>35.7074</v>
      </c>
      <c r="AN3">
        <v>1.4644999999999999</v>
      </c>
      <c r="AO3">
        <v>31.744900000000001</v>
      </c>
      <c r="AP3">
        <v>46.491700000000002</v>
      </c>
      <c r="AQ3">
        <v>33.0383</v>
      </c>
      <c r="AR3">
        <v>10.5802</v>
      </c>
      <c r="AS3">
        <v>29.190899999999999</v>
      </c>
      <c r="AT3">
        <v>-6.6098999999999997</v>
      </c>
      <c r="AU3">
        <v>43.687600000000003</v>
      </c>
      <c r="AV3">
        <v>-14.2256</v>
      </c>
      <c r="AW3">
        <v>7.1063000000000001</v>
      </c>
      <c r="AX3">
        <v>2.5387</v>
      </c>
      <c r="AY3">
        <v>-8.1473999999999993</v>
      </c>
      <c r="AZ3">
        <v>-31.917100000000001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2.3077000000000001</v>
      </c>
      <c r="P4">
        <v>3.4799999999999998E-2</v>
      </c>
      <c r="Q4">
        <v>1.5100000000000001E-2</v>
      </c>
      <c r="R4">
        <v>9.0998000000000001</v>
      </c>
      <c r="S4">
        <v>2.8769</v>
      </c>
      <c r="T4">
        <v>1.4471000000000001</v>
      </c>
      <c r="U4">
        <v>4.1000000000000002E-2</v>
      </c>
      <c r="V4">
        <v>0.7036</v>
      </c>
      <c r="W4">
        <v>0.23150000000000001</v>
      </c>
      <c r="X4">
        <v>1.38E-2</v>
      </c>
      <c r="Y4">
        <v>0.2311</v>
      </c>
      <c r="Z4" t="s">
        <v>70</v>
      </c>
      <c r="AA4" t="s">
        <v>70</v>
      </c>
      <c r="AB4" t="s">
        <v>70</v>
      </c>
      <c r="AC4" t="s">
        <v>70</v>
      </c>
      <c r="AD4" t="s">
        <v>70</v>
      </c>
      <c r="AE4" t="s">
        <v>96</v>
      </c>
      <c r="AF4">
        <v>2.2688000000000001</v>
      </c>
      <c r="AG4">
        <v>3.1399999999999997E-2</v>
      </c>
      <c r="AH4">
        <v>1.38E-2</v>
      </c>
      <c r="AI4">
        <v>1.9513</v>
      </c>
      <c r="AJ4">
        <v>62.231900000000003</v>
      </c>
      <c r="AK4">
        <v>0.43</v>
      </c>
      <c r="AL4">
        <v>3.2099999999999997E-2</v>
      </c>
      <c r="AM4">
        <v>2.2932999999999999</v>
      </c>
      <c r="AN4">
        <v>1.4708000000000001</v>
      </c>
      <c r="AO4">
        <v>1.9778</v>
      </c>
      <c r="AP4">
        <v>2.9087999999999998</v>
      </c>
      <c r="AQ4">
        <v>2.3203999999999998</v>
      </c>
      <c r="AR4">
        <v>1.9636</v>
      </c>
      <c r="AS4">
        <v>0.13819999999999999</v>
      </c>
      <c r="AT4">
        <v>-0.19189999999999999</v>
      </c>
      <c r="AU4">
        <v>0.27510000000000001</v>
      </c>
      <c r="AV4">
        <v>0.10929999999999999</v>
      </c>
      <c r="AW4">
        <v>2.8936999999999999</v>
      </c>
      <c r="AX4">
        <v>-0.16980000000000001</v>
      </c>
      <c r="AY4">
        <v>2.3130999999999999</v>
      </c>
      <c r="AZ4">
        <v>-7.1300000000000002E-2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2.2627000000000002</v>
      </c>
      <c r="P5">
        <v>3.85E-2</v>
      </c>
      <c r="Q5">
        <v>1.7000000000000001E-2</v>
      </c>
      <c r="R5">
        <v>3.9775</v>
      </c>
      <c r="S5">
        <v>3.5192999999999999</v>
      </c>
      <c r="T5">
        <v>2.0543999999999998</v>
      </c>
      <c r="U5">
        <v>4.6899999999999997E-2</v>
      </c>
      <c r="V5">
        <v>0.48930000000000001</v>
      </c>
      <c r="W5">
        <v>0.123</v>
      </c>
      <c r="X5">
        <v>1.89E-2</v>
      </c>
      <c r="Y5">
        <v>0.1217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96</v>
      </c>
      <c r="AF5">
        <v>2.2235999999999998</v>
      </c>
      <c r="AG5">
        <v>3.49E-2</v>
      </c>
      <c r="AH5">
        <v>1.5699999999999999E-2</v>
      </c>
      <c r="AI5">
        <v>2.0327999999999999</v>
      </c>
      <c r="AJ5">
        <v>58.307699999999997</v>
      </c>
      <c r="AK5">
        <v>0.45710000000000001</v>
      </c>
      <c r="AL5">
        <v>3.4299999999999997E-2</v>
      </c>
      <c r="AM5">
        <v>2.1534</v>
      </c>
      <c r="AN5">
        <v>1.353</v>
      </c>
      <c r="AO5">
        <v>1.8985000000000001</v>
      </c>
      <c r="AP5">
        <v>2.5687000000000002</v>
      </c>
      <c r="AQ5">
        <v>2.2332999999999998</v>
      </c>
      <c r="AR5">
        <v>1.2234</v>
      </c>
      <c r="AS5">
        <v>1.4408000000000001</v>
      </c>
      <c r="AT5">
        <v>-0.1784</v>
      </c>
      <c r="AU5">
        <v>0.71079999999999999</v>
      </c>
      <c r="AV5">
        <v>-0.30030000000000001</v>
      </c>
      <c r="AW5">
        <v>2.4500999999999999</v>
      </c>
      <c r="AX5">
        <v>-1.5920000000000001</v>
      </c>
      <c r="AY5">
        <v>1.4307000000000001</v>
      </c>
      <c r="AZ5">
        <v>0.63729999999999998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2.2292999999999998</v>
      </c>
      <c r="P6">
        <v>2.12E-2</v>
      </c>
      <c r="Q6">
        <v>9.4999999999999998E-3</v>
      </c>
      <c r="R6">
        <v>6.0557999999999996</v>
      </c>
      <c r="S6">
        <v>3.5714000000000001</v>
      </c>
      <c r="T6">
        <v>1.9291</v>
      </c>
      <c r="U6">
        <v>3.8399999999999997E-2</v>
      </c>
      <c r="V6">
        <v>0.5202</v>
      </c>
      <c r="W6">
        <v>0.13900000000000001</v>
      </c>
      <c r="X6">
        <v>1.47E-2</v>
      </c>
      <c r="Y6">
        <v>0.13800000000000001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>
        <v>2.1917</v>
      </c>
      <c r="AG6">
        <v>1.8599999999999998E-2</v>
      </c>
      <c r="AH6">
        <v>8.5000000000000006E-3</v>
      </c>
      <c r="AI6">
        <v>1.3521000000000001</v>
      </c>
      <c r="AJ6">
        <v>72.6721</v>
      </c>
      <c r="AK6">
        <v>0.3085</v>
      </c>
      <c r="AL6">
        <v>2.75E-2</v>
      </c>
      <c r="AM6">
        <v>3.2143999999999999</v>
      </c>
      <c r="AN6">
        <v>1.2725</v>
      </c>
      <c r="AO6">
        <v>3.0043000000000002</v>
      </c>
      <c r="AP6">
        <v>3.8229000000000002</v>
      </c>
      <c r="AQ6">
        <v>3.0499000000000001</v>
      </c>
      <c r="AR6">
        <v>2.2749999999999999</v>
      </c>
      <c r="AS6">
        <v>-1.8705000000000001</v>
      </c>
      <c r="AT6">
        <v>0.59279999999999999</v>
      </c>
      <c r="AU6">
        <v>-2.1113</v>
      </c>
      <c r="AV6">
        <v>-1.7169000000000001</v>
      </c>
      <c r="AW6">
        <v>2.6848999999999998</v>
      </c>
      <c r="AX6">
        <v>-1.0629</v>
      </c>
      <c r="AY6">
        <v>-1.9548000000000001</v>
      </c>
      <c r="AZ6">
        <v>-2.0859000000000001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2.5028000000000001</v>
      </c>
      <c r="P7">
        <v>2.6499999999999999E-2</v>
      </c>
      <c r="Q7">
        <v>1.06E-2</v>
      </c>
      <c r="R7">
        <v>6.1929999999999996</v>
      </c>
      <c r="S7">
        <v>3.0093000000000001</v>
      </c>
      <c r="T7">
        <v>1.742</v>
      </c>
      <c r="U7">
        <v>3.3500000000000002E-2</v>
      </c>
      <c r="V7">
        <v>0.57410000000000005</v>
      </c>
      <c r="W7">
        <v>0.15570000000000001</v>
      </c>
      <c r="X7">
        <v>1.2999999999999999E-2</v>
      </c>
      <c r="Y7">
        <v>0.15260000000000001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96</v>
      </c>
      <c r="AF7">
        <v>2.4615</v>
      </c>
      <c r="AG7">
        <v>2.29E-2</v>
      </c>
      <c r="AH7">
        <v>9.2999999999999992E-3</v>
      </c>
      <c r="AI7">
        <v>1.7921</v>
      </c>
      <c r="AJ7">
        <v>78.253200000000007</v>
      </c>
      <c r="AK7">
        <v>0.36399999999999999</v>
      </c>
      <c r="AL7">
        <v>2.5600000000000001E-2</v>
      </c>
      <c r="AM7">
        <v>2.7214999999999998</v>
      </c>
      <c r="AN7">
        <v>1.7303999999999999</v>
      </c>
      <c r="AO7">
        <v>2.2265000000000001</v>
      </c>
      <c r="AP7">
        <v>3.8527999999999998</v>
      </c>
      <c r="AQ7">
        <v>2.7181999999999999</v>
      </c>
      <c r="AR7">
        <v>-0.96930000000000005</v>
      </c>
      <c r="AS7">
        <v>-1.9990000000000001</v>
      </c>
      <c r="AT7">
        <v>0.14799999999999999</v>
      </c>
      <c r="AU7">
        <v>0.1598</v>
      </c>
      <c r="AV7">
        <v>0.20699999999999999</v>
      </c>
      <c r="AW7">
        <v>3.8439000000000001</v>
      </c>
      <c r="AX7">
        <v>-2.4445000000000001</v>
      </c>
      <c r="AY7">
        <v>1.1880999999999999</v>
      </c>
      <c r="AZ7">
        <v>3.7600000000000001E-2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2.6316999999999999</v>
      </c>
      <c r="P8">
        <v>9.2799999999999994E-2</v>
      </c>
      <c r="Q8">
        <v>3.5299999999999998E-2</v>
      </c>
      <c r="R8">
        <v>11.6844</v>
      </c>
      <c r="S8">
        <v>2.9441999999999999</v>
      </c>
      <c r="T8">
        <v>2.1231</v>
      </c>
      <c r="U8">
        <v>5.33E-2</v>
      </c>
      <c r="V8">
        <v>0.4627</v>
      </c>
      <c r="W8">
        <v>0.13270000000000001</v>
      </c>
      <c r="X8">
        <v>1.9900000000000001E-2</v>
      </c>
      <c r="Y8">
        <v>0.125</v>
      </c>
      <c r="Z8" t="s">
        <v>70</v>
      </c>
      <c r="AA8" t="s">
        <v>70</v>
      </c>
      <c r="AB8" t="s">
        <v>70</v>
      </c>
      <c r="AC8" t="s">
        <v>70</v>
      </c>
      <c r="AD8" t="s">
        <v>70</v>
      </c>
      <c r="AE8" t="s">
        <v>96</v>
      </c>
      <c r="AF8">
        <v>2.5884</v>
      </c>
      <c r="AG8">
        <v>8.6999999999999994E-2</v>
      </c>
      <c r="AH8">
        <v>3.3599999999999998E-2</v>
      </c>
      <c r="AI8">
        <v>4.2900999999999998</v>
      </c>
      <c r="AJ8">
        <v>49.332599999999999</v>
      </c>
      <c r="AK8">
        <v>0.82869999999999999</v>
      </c>
      <c r="AL8">
        <v>4.0500000000000001E-2</v>
      </c>
      <c r="AM8">
        <v>1.1661999999999999</v>
      </c>
      <c r="AN8">
        <v>1.4672000000000001</v>
      </c>
      <c r="AO8">
        <v>1.0357000000000001</v>
      </c>
      <c r="AP8">
        <v>1.5196000000000001</v>
      </c>
      <c r="AQ8">
        <v>1.1854</v>
      </c>
      <c r="AR8">
        <v>0.68420000000000003</v>
      </c>
      <c r="AS8">
        <v>-0.77539999999999998</v>
      </c>
      <c r="AT8">
        <v>-5.6899999999999999E-2</v>
      </c>
      <c r="AU8">
        <v>-0.13850000000000001</v>
      </c>
      <c r="AV8">
        <v>-0.2319</v>
      </c>
      <c r="AW8">
        <v>1.4954000000000001</v>
      </c>
      <c r="AX8">
        <v>-0.88339999999999996</v>
      </c>
      <c r="AY8">
        <v>-0.76470000000000005</v>
      </c>
      <c r="AZ8">
        <v>-0.20039999999999999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2.3496000000000001</v>
      </c>
      <c r="P9">
        <v>1.55E-2</v>
      </c>
      <c r="Q9">
        <v>6.6E-3</v>
      </c>
      <c r="R9">
        <v>0.95760000000000001</v>
      </c>
      <c r="S9">
        <v>3.6006</v>
      </c>
      <c r="T9">
        <v>1.3231999999999999</v>
      </c>
      <c r="U9">
        <v>3.9100000000000003E-2</v>
      </c>
      <c r="V9">
        <v>0.76160000000000005</v>
      </c>
      <c r="W9">
        <v>0.2467</v>
      </c>
      <c r="X9">
        <v>1.7600000000000001E-2</v>
      </c>
      <c r="Y9">
        <v>0.24390000000000001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96</v>
      </c>
      <c r="AF9">
        <v>2.3102999999999998</v>
      </c>
      <c r="AG9">
        <v>1.3100000000000001E-2</v>
      </c>
      <c r="AH9">
        <v>5.7000000000000002E-3</v>
      </c>
      <c r="AI9">
        <v>0.89149999999999996</v>
      </c>
      <c r="AJ9">
        <v>68.237099999999998</v>
      </c>
      <c r="AK9">
        <v>0.19289999999999999</v>
      </c>
      <c r="AL9">
        <v>2.93E-2</v>
      </c>
      <c r="AM9">
        <v>5.1535000000000002</v>
      </c>
      <c r="AN9">
        <v>1.2864</v>
      </c>
      <c r="AO9">
        <v>4.6134000000000004</v>
      </c>
      <c r="AP9">
        <v>5.9348999999999998</v>
      </c>
      <c r="AQ9">
        <v>5.2256</v>
      </c>
      <c r="AR9">
        <v>4.0628000000000002</v>
      </c>
      <c r="AS9">
        <v>1.6889000000000001</v>
      </c>
      <c r="AT9">
        <v>-1.3873</v>
      </c>
      <c r="AU9">
        <v>1.728</v>
      </c>
      <c r="AV9">
        <v>0.48980000000000001</v>
      </c>
      <c r="AW9">
        <v>5.6566000000000001</v>
      </c>
      <c r="AX9">
        <v>-1.9530000000000001</v>
      </c>
      <c r="AY9">
        <v>4.8437000000000001</v>
      </c>
      <c r="AZ9">
        <v>0.1772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2.532</v>
      </c>
      <c r="P10">
        <v>3.5999999999999997E-2</v>
      </c>
      <c r="Q10">
        <v>1.4200000000000001E-2</v>
      </c>
      <c r="R10">
        <v>4.7393999999999998</v>
      </c>
      <c r="S10">
        <v>3.9401999999999999</v>
      </c>
      <c r="T10">
        <v>1.4003000000000001</v>
      </c>
      <c r="U10">
        <v>5.5300000000000002E-2</v>
      </c>
      <c r="V10">
        <v>0.7228</v>
      </c>
      <c r="W10">
        <v>0.25669999999999998</v>
      </c>
      <c r="X10">
        <v>2.47E-2</v>
      </c>
      <c r="Y10">
        <v>0.255</v>
      </c>
      <c r="Z10" t="s">
        <v>70</v>
      </c>
      <c r="AA10" t="s">
        <v>70</v>
      </c>
      <c r="AB10" t="s">
        <v>70</v>
      </c>
      <c r="AC10" t="s">
        <v>70</v>
      </c>
      <c r="AD10" t="s">
        <v>70</v>
      </c>
      <c r="AE10" t="s">
        <v>96</v>
      </c>
      <c r="AF10">
        <v>2.4910999999999999</v>
      </c>
      <c r="AG10">
        <v>3.1800000000000002E-2</v>
      </c>
      <c r="AH10">
        <v>1.2800000000000001E-2</v>
      </c>
      <c r="AI10">
        <v>1.4769000000000001</v>
      </c>
      <c r="AJ10">
        <v>46.492699999999999</v>
      </c>
      <c r="AK10">
        <v>0.2964</v>
      </c>
      <c r="AL10">
        <v>4.2999999999999997E-2</v>
      </c>
      <c r="AM10">
        <v>3.3304</v>
      </c>
      <c r="AN10">
        <v>1.591</v>
      </c>
      <c r="AO10">
        <v>2.8029000000000002</v>
      </c>
      <c r="AP10">
        <v>4.4595000000000002</v>
      </c>
      <c r="AQ10">
        <v>3.3504999999999998</v>
      </c>
      <c r="AR10">
        <v>-1.4763999999999999</v>
      </c>
      <c r="AS10">
        <v>-2.3536000000000001</v>
      </c>
      <c r="AT10">
        <v>0.37069999999999997</v>
      </c>
      <c r="AU10">
        <v>0.1741</v>
      </c>
      <c r="AV10">
        <v>-0.79959999999999998</v>
      </c>
      <c r="AW10">
        <v>-4.3837999999999999</v>
      </c>
      <c r="AX10">
        <v>-2.8450000000000002</v>
      </c>
      <c r="AY10">
        <v>1.7175</v>
      </c>
      <c r="AZ10">
        <v>-0.42630000000000001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2.9685000000000001</v>
      </c>
      <c r="P11">
        <v>6.6199999999999995E-2</v>
      </c>
      <c r="Q11">
        <v>2.23E-2</v>
      </c>
      <c r="R11">
        <v>13.4749</v>
      </c>
      <c r="S11">
        <v>2.9464000000000001</v>
      </c>
      <c r="T11">
        <v>1.9108000000000001</v>
      </c>
      <c r="U11">
        <v>4.02E-2</v>
      </c>
      <c r="V11">
        <v>0.52470000000000006</v>
      </c>
      <c r="W11">
        <v>0.1767</v>
      </c>
      <c r="X11">
        <v>1.78E-2</v>
      </c>
      <c r="Y11">
        <v>0.17180000000000001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96</v>
      </c>
      <c r="AF11">
        <v>2.923</v>
      </c>
      <c r="AG11">
        <v>5.9900000000000002E-2</v>
      </c>
      <c r="AH11">
        <v>2.0500000000000001E-2</v>
      </c>
      <c r="AI11">
        <v>4.0871000000000004</v>
      </c>
      <c r="AJ11">
        <v>68.253100000000003</v>
      </c>
      <c r="AK11">
        <v>0.69910000000000005</v>
      </c>
      <c r="AL11">
        <v>2.93E-2</v>
      </c>
      <c r="AM11">
        <v>1.401</v>
      </c>
      <c r="AN11">
        <v>1.4557</v>
      </c>
      <c r="AO11">
        <v>1.2271000000000001</v>
      </c>
      <c r="AP11">
        <v>1.7863</v>
      </c>
      <c r="AQ11">
        <v>1.4137999999999999</v>
      </c>
      <c r="AR11">
        <v>-1.2196</v>
      </c>
      <c r="AS11">
        <v>-6.54E-2</v>
      </c>
      <c r="AT11">
        <v>0.11840000000000001</v>
      </c>
      <c r="AU11">
        <v>0.14599999999999999</v>
      </c>
      <c r="AV11">
        <v>0.41220000000000001</v>
      </c>
      <c r="AW11">
        <v>1.732</v>
      </c>
      <c r="AX11">
        <v>-0.1046</v>
      </c>
      <c r="AY11">
        <v>1.3735999999999999</v>
      </c>
      <c r="AZ11">
        <v>-0.31809999999999999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2.4864000000000002</v>
      </c>
      <c r="P12">
        <v>7.7200000000000005E-2</v>
      </c>
      <c r="Q12">
        <v>3.1099999999999999E-2</v>
      </c>
      <c r="R12">
        <v>17.0929</v>
      </c>
      <c r="S12">
        <v>2.4695999999999998</v>
      </c>
      <c r="T12">
        <v>1.4644999999999999</v>
      </c>
      <c r="U12">
        <v>5.5100000000000003E-2</v>
      </c>
      <c r="V12">
        <v>0.69120000000000004</v>
      </c>
      <c r="W12">
        <v>0.26869999999999999</v>
      </c>
      <c r="X12">
        <v>2.0899999999999998E-2</v>
      </c>
      <c r="Y12">
        <v>0.25829999999999997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96</v>
      </c>
      <c r="AF12">
        <v>2.4447000000000001</v>
      </c>
      <c r="AG12">
        <v>7.2900000000000006E-2</v>
      </c>
      <c r="AH12">
        <v>2.98E-2</v>
      </c>
      <c r="AI12">
        <v>3.1269</v>
      </c>
      <c r="AJ12">
        <v>42.915900000000001</v>
      </c>
      <c r="AK12">
        <v>0.63949999999999996</v>
      </c>
      <c r="AL12">
        <v>4.6600000000000003E-2</v>
      </c>
      <c r="AM12">
        <v>1.5169999999999999</v>
      </c>
      <c r="AN12">
        <v>1.5049999999999999</v>
      </c>
      <c r="AO12">
        <v>1.2759</v>
      </c>
      <c r="AP12">
        <v>1.9202999999999999</v>
      </c>
      <c r="AQ12">
        <v>1.6763999999999999</v>
      </c>
      <c r="AR12">
        <v>0.95650000000000002</v>
      </c>
      <c r="AS12">
        <v>0.83709999999999996</v>
      </c>
      <c r="AT12">
        <v>0.1104</v>
      </c>
      <c r="AU12">
        <v>0.75460000000000005</v>
      </c>
      <c r="AV12">
        <v>-0.64549999999999996</v>
      </c>
      <c r="AW12">
        <v>-1.6435999999999999</v>
      </c>
      <c r="AX12">
        <v>-0.89259999999999995</v>
      </c>
      <c r="AY12">
        <v>1.1327</v>
      </c>
      <c r="AZ12">
        <v>-0.85470000000000002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2.2271000000000001</v>
      </c>
      <c r="P13">
        <v>2.24E-2</v>
      </c>
      <c r="Q13">
        <v>1.01E-2</v>
      </c>
      <c r="R13">
        <v>6.2862</v>
      </c>
      <c r="S13">
        <v>2.9321999999999999</v>
      </c>
      <c r="T13">
        <v>1.1000000000000001</v>
      </c>
      <c r="U13">
        <v>3.9600000000000003E-2</v>
      </c>
      <c r="V13">
        <v>0.91249999999999998</v>
      </c>
      <c r="W13">
        <v>0.35930000000000001</v>
      </c>
      <c r="X13">
        <v>1.61E-2</v>
      </c>
      <c r="Y13">
        <v>0.35589999999999999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96</v>
      </c>
      <c r="AF13">
        <v>2.1892999999999998</v>
      </c>
      <c r="AG13">
        <v>1.9900000000000001E-2</v>
      </c>
      <c r="AH13">
        <v>9.1000000000000004E-3</v>
      </c>
      <c r="AI13">
        <v>1.3365</v>
      </c>
      <c r="AJ13">
        <v>67.077100000000002</v>
      </c>
      <c r="AK13">
        <v>0.30520000000000003</v>
      </c>
      <c r="AL13">
        <v>2.98E-2</v>
      </c>
      <c r="AM13">
        <v>3.2464</v>
      </c>
      <c r="AN13">
        <v>1.4551000000000001</v>
      </c>
      <c r="AO13">
        <v>2.6993999999999998</v>
      </c>
      <c r="AP13">
        <v>3.9279000000000002</v>
      </c>
      <c r="AQ13">
        <v>3.5346000000000002</v>
      </c>
      <c r="AR13">
        <v>1.8867</v>
      </c>
      <c r="AS13">
        <v>-1.9184000000000001</v>
      </c>
      <c r="AT13">
        <v>-0.2157</v>
      </c>
      <c r="AU13">
        <v>0.72050000000000003</v>
      </c>
      <c r="AV13">
        <v>0.27550000000000002</v>
      </c>
      <c r="AW13">
        <v>3.8513999999999999</v>
      </c>
      <c r="AX13">
        <v>2.4432999999999998</v>
      </c>
      <c r="AY13">
        <v>2.4742000000000002</v>
      </c>
      <c r="AZ13">
        <v>-0.6341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2.3715999999999999</v>
      </c>
      <c r="P14">
        <v>6.2600000000000003E-2</v>
      </c>
      <c r="Q14">
        <v>2.64E-2</v>
      </c>
      <c r="R14">
        <v>14.02</v>
      </c>
      <c r="S14">
        <v>3.5127999999999999</v>
      </c>
      <c r="T14">
        <v>2.0661</v>
      </c>
      <c r="U14">
        <v>4.1700000000000001E-2</v>
      </c>
      <c r="V14">
        <v>0.48899999999999999</v>
      </c>
      <c r="W14">
        <v>0.17860000000000001</v>
      </c>
      <c r="X14">
        <v>1.72E-2</v>
      </c>
      <c r="Y14">
        <v>0.17549999999999999</v>
      </c>
      <c r="Z14" t="s">
        <v>70</v>
      </c>
      <c r="AA14" t="s">
        <v>70</v>
      </c>
      <c r="AB14" t="s">
        <v>70</v>
      </c>
      <c r="AC14" t="s">
        <v>70</v>
      </c>
      <c r="AD14" t="s">
        <v>70</v>
      </c>
      <c r="AE14" t="s">
        <v>96</v>
      </c>
      <c r="AF14">
        <v>2.3331</v>
      </c>
      <c r="AG14">
        <v>5.6099999999999997E-2</v>
      </c>
      <c r="AH14">
        <v>2.4E-2</v>
      </c>
      <c r="AI14">
        <v>3.5743999999999998</v>
      </c>
      <c r="AJ14">
        <v>63.756</v>
      </c>
      <c r="AK14">
        <v>0.76600000000000001</v>
      </c>
      <c r="AL14">
        <v>3.1399999999999997E-2</v>
      </c>
      <c r="AM14">
        <v>1.2741</v>
      </c>
      <c r="AN14">
        <v>1.4202999999999999</v>
      </c>
      <c r="AO14">
        <v>1.1052999999999999</v>
      </c>
      <c r="AP14">
        <v>1.5699000000000001</v>
      </c>
      <c r="AQ14">
        <v>1.3504</v>
      </c>
      <c r="AR14">
        <v>0.36230000000000001</v>
      </c>
      <c r="AS14">
        <v>1.0435000000000001</v>
      </c>
      <c r="AT14">
        <v>-3.9100000000000003E-2</v>
      </c>
      <c r="AU14">
        <v>0.1613</v>
      </c>
      <c r="AV14">
        <v>2.5000000000000001E-3</v>
      </c>
      <c r="AW14">
        <v>1.5616000000000001</v>
      </c>
      <c r="AX14">
        <v>-1.2683</v>
      </c>
      <c r="AY14">
        <v>0.44519999999999998</v>
      </c>
      <c r="AZ14">
        <v>0.1303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2.6042000000000001</v>
      </c>
      <c r="P15">
        <v>3.3000000000000002E-2</v>
      </c>
      <c r="Q15">
        <v>1.2699999999999999E-2</v>
      </c>
      <c r="R15">
        <v>9.9837000000000007</v>
      </c>
      <c r="S15">
        <v>3.0285000000000002</v>
      </c>
      <c r="T15">
        <v>1.5666</v>
      </c>
      <c r="U15">
        <v>4.02E-2</v>
      </c>
      <c r="V15">
        <v>0.64170000000000005</v>
      </c>
      <c r="W15">
        <v>0.245</v>
      </c>
      <c r="X15">
        <v>1.54E-2</v>
      </c>
      <c r="Y15">
        <v>0.24199999999999999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96</v>
      </c>
      <c r="AF15">
        <v>2.5630000000000002</v>
      </c>
      <c r="AG15">
        <v>2.9100000000000001E-2</v>
      </c>
      <c r="AH15">
        <v>1.1299999999999999E-2</v>
      </c>
      <c r="AI15">
        <v>1.6871</v>
      </c>
      <c r="AJ15">
        <v>58.032499999999999</v>
      </c>
      <c r="AK15">
        <v>0.3291</v>
      </c>
      <c r="AL15">
        <v>3.4500000000000003E-2</v>
      </c>
      <c r="AM15">
        <v>3.0038999999999998</v>
      </c>
      <c r="AN15">
        <v>1.3834</v>
      </c>
      <c r="AO15">
        <v>2.6836000000000002</v>
      </c>
      <c r="AP15">
        <v>3.7126000000000001</v>
      </c>
      <c r="AQ15">
        <v>2.9392999999999998</v>
      </c>
      <c r="AR15">
        <v>2.6749000000000001</v>
      </c>
      <c r="AS15">
        <v>-0.10680000000000001</v>
      </c>
      <c r="AT15">
        <v>0.18720000000000001</v>
      </c>
      <c r="AU15">
        <v>-0.29110000000000003</v>
      </c>
      <c r="AV15">
        <v>-1.0949</v>
      </c>
      <c r="AW15">
        <v>3.5356000000000001</v>
      </c>
      <c r="AX15">
        <v>-5.0999999999999997E-2</v>
      </c>
      <c r="AY15">
        <v>-2.8062</v>
      </c>
      <c r="AZ15">
        <v>-0.87309999999999999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2.5272000000000001</v>
      </c>
      <c r="P16">
        <v>4.02E-2</v>
      </c>
      <c r="Q16">
        <v>1.5900000000000001E-2</v>
      </c>
      <c r="R16">
        <v>4.7484000000000002</v>
      </c>
      <c r="S16">
        <v>3.0737999999999999</v>
      </c>
      <c r="T16">
        <v>1.7537</v>
      </c>
      <c r="U16">
        <v>4.07E-2</v>
      </c>
      <c r="V16">
        <v>0.5716</v>
      </c>
      <c r="W16">
        <v>0.2054</v>
      </c>
      <c r="X16">
        <v>1.61E-2</v>
      </c>
      <c r="Y16">
        <v>0.2031</v>
      </c>
      <c r="Z16" t="s">
        <v>70</v>
      </c>
      <c r="AA16" t="s">
        <v>70</v>
      </c>
      <c r="AB16" t="s">
        <v>70</v>
      </c>
      <c r="AC16" t="s">
        <v>70</v>
      </c>
      <c r="AD16" t="s">
        <v>70</v>
      </c>
      <c r="AE16" t="s">
        <v>96</v>
      </c>
      <c r="AF16">
        <v>2.4864000000000002</v>
      </c>
      <c r="AG16">
        <v>3.6200000000000003E-2</v>
      </c>
      <c r="AH16">
        <v>1.4500000000000001E-2</v>
      </c>
      <c r="AI16">
        <v>2.29</v>
      </c>
      <c r="AJ16">
        <v>63.338000000000001</v>
      </c>
      <c r="AK16">
        <v>0.46050000000000002</v>
      </c>
      <c r="AL16">
        <v>3.1600000000000003E-2</v>
      </c>
      <c r="AM16">
        <v>2.14</v>
      </c>
      <c r="AN16">
        <v>1.3900999999999999</v>
      </c>
      <c r="AO16">
        <v>1.9356</v>
      </c>
      <c r="AP16">
        <v>2.6907000000000001</v>
      </c>
      <c r="AQ16">
        <v>2.0619999999999998</v>
      </c>
      <c r="AR16">
        <v>1.8177000000000001</v>
      </c>
      <c r="AS16">
        <v>0.61399999999999999</v>
      </c>
      <c r="AT16">
        <v>0.25559999999999999</v>
      </c>
      <c r="AU16">
        <v>-0.29020000000000001</v>
      </c>
      <c r="AV16">
        <v>-0.24929999999999999</v>
      </c>
      <c r="AW16">
        <v>2.6633</v>
      </c>
      <c r="AX16">
        <v>-0.67259999999999998</v>
      </c>
      <c r="AY16">
        <v>1.9460999999999999</v>
      </c>
      <c r="AZ16">
        <v>0.1089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2.2622</v>
      </c>
      <c r="P17">
        <v>3.0200000000000001E-2</v>
      </c>
      <c r="Q17">
        <v>1.34E-2</v>
      </c>
      <c r="R17">
        <v>10.1671</v>
      </c>
      <c r="S17">
        <v>3.2435999999999998</v>
      </c>
      <c r="T17">
        <v>1.5669</v>
      </c>
      <c r="U17">
        <v>4.0399999999999998E-2</v>
      </c>
      <c r="V17">
        <v>0.67290000000000005</v>
      </c>
      <c r="W17">
        <v>0.24199999999999999</v>
      </c>
      <c r="X17">
        <v>1.6500000000000001E-2</v>
      </c>
      <c r="Y17">
        <v>0.25419999999999998</v>
      </c>
      <c r="Z17" t="s">
        <v>70</v>
      </c>
      <c r="AA17" t="s">
        <v>70</v>
      </c>
      <c r="AB17" t="s">
        <v>70</v>
      </c>
      <c r="AC17" t="s">
        <v>70</v>
      </c>
      <c r="AD17" t="s">
        <v>70</v>
      </c>
      <c r="AE17" t="s">
        <v>96</v>
      </c>
      <c r="AF17">
        <v>2.2237</v>
      </c>
      <c r="AG17">
        <v>2.64E-2</v>
      </c>
      <c r="AH17">
        <v>1.1900000000000001E-2</v>
      </c>
      <c r="AI17">
        <v>1.6998</v>
      </c>
      <c r="AJ17">
        <v>64.406199999999998</v>
      </c>
      <c r="AK17">
        <v>0.38219999999999998</v>
      </c>
      <c r="AL17">
        <v>3.1099999999999999E-2</v>
      </c>
      <c r="AM17">
        <v>2.5853000000000002</v>
      </c>
      <c r="AN17">
        <v>1.4451000000000001</v>
      </c>
      <c r="AO17">
        <v>2.2416</v>
      </c>
      <c r="AP17">
        <v>3.2395</v>
      </c>
      <c r="AQ17">
        <v>2.6036999999999999</v>
      </c>
      <c r="AR17">
        <v>1.3372999999999999</v>
      </c>
      <c r="AS17">
        <v>-1.7499</v>
      </c>
      <c r="AT17">
        <v>0.41749999999999998</v>
      </c>
      <c r="AU17">
        <v>-0.58460000000000001</v>
      </c>
      <c r="AV17">
        <v>0.30990000000000001</v>
      </c>
      <c r="AW17">
        <v>3.1711999999999998</v>
      </c>
      <c r="AX17">
        <v>-2.0360999999999998</v>
      </c>
      <c r="AY17">
        <v>-1.6081000000000001</v>
      </c>
      <c r="AZ17">
        <v>-0.21820000000000001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0.95899999999999996</v>
      </c>
      <c r="P18">
        <v>5.79E-2</v>
      </c>
      <c r="Q18">
        <v>6.0400000000000002E-2</v>
      </c>
      <c r="R18">
        <v>53.182200000000002</v>
      </c>
      <c r="S18">
        <v>2.7025999999999999</v>
      </c>
      <c r="T18">
        <v>2.9125999999999999</v>
      </c>
      <c r="U18">
        <v>4.6899999999999997E-2</v>
      </c>
      <c r="V18">
        <v>0.34760000000000002</v>
      </c>
      <c r="W18">
        <v>0.13980000000000001</v>
      </c>
      <c r="X18">
        <v>1.6799999999999999E-2</v>
      </c>
      <c r="Y18">
        <v>0.1386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96</v>
      </c>
      <c r="AF18">
        <v>0.89090000000000003</v>
      </c>
      <c r="AG18">
        <v>5.21E-2</v>
      </c>
      <c r="AH18">
        <v>5.8500000000000003E-2</v>
      </c>
      <c r="AI18">
        <v>2.6503000000000001</v>
      </c>
      <c r="AJ18">
        <v>50.860700000000001</v>
      </c>
      <c r="AK18">
        <v>1.4874000000000001</v>
      </c>
      <c r="AL18">
        <v>3.9300000000000002E-2</v>
      </c>
      <c r="AM18">
        <v>0.63300000000000001</v>
      </c>
      <c r="AN18">
        <v>1.5126999999999999</v>
      </c>
      <c r="AO18">
        <v>0.57310000000000005</v>
      </c>
      <c r="AP18">
        <v>0.86699999999999999</v>
      </c>
      <c r="AQ18">
        <v>0.65529999999999999</v>
      </c>
      <c r="AR18">
        <v>0.47849999999999998</v>
      </c>
      <c r="AS18">
        <v>-0.29320000000000002</v>
      </c>
      <c r="AT18">
        <v>0.1162</v>
      </c>
      <c r="AU18">
        <v>-0.1167</v>
      </c>
      <c r="AV18">
        <v>0.14510000000000001</v>
      </c>
      <c r="AW18">
        <v>0.84670000000000001</v>
      </c>
      <c r="AX18">
        <v>0.34970000000000001</v>
      </c>
      <c r="AY18">
        <v>0.55230000000000001</v>
      </c>
      <c r="AZ18">
        <v>-4.6399999999999997E-2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2.2926000000000002</v>
      </c>
      <c r="P19">
        <v>2.76E-2</v>
      </c>
      <c r="Q19">
        <v>1.2E-2</v>
      </c>
      <c r="R19">
        <v>3.0533000000000001</v>
      </c>
      <c r="S19">
        <v>3.6661999999999999</v>
      </c>
      <c r="T19">
        <v>1.8078000000000001</v>
      </c>
      <c r="U19">
        <v>4.24E-2</v>
      </c>
      <c r="V19">
        <v>0.55649999999999999</v>
      </c>
      <c r="W19">
        <v>0.19769999999999999</v>
      </c>
      <c r="X19">
        <v>2.0199999999999999E-2</v>
      </c>
      <c r="Y19">
        <v>0.19489999999999999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96</v>
      </c>
      <c r="AF19">
        <v>2.2538</v>
      </c>
      <c r="AG19">
        <v>2.3900000000000001E-2</v>
      </c>
      <c r="AH19">
        <v>1.06E-2</v>
      </c>
      <c r="AI19">
        <v>1.6956</v>
      </c>
      <c r="AJ19">
        <v>70.891499999999994</v>
      </c>
      <c r="AK19">
        <v>0.37619999999999998</v>
      </c>
      <c r="AL19">
        <v>2.8199999999999999E-2</v>
      </c>
      <c r="AM19">
        <v>2.6301999999999999</v>
      </c>
      <c r="AN19">
        <v>1.4834000000000001</v>
      </c>
      <c r="AO19">
        <v>2.3767</v>
      </c>
      <c r="AP19">
        <v>3.5257000000000001</v>
      </c>
      <c r="AQ19">
        <v>2.4207000000000001</v>
      </c>
      <c r="AR19">
        <v>-0.48010000000000003</v>
      </c>
      <c r="AS19">
        <v>-2.3275999999999999</v>
      </c>
      <c r="AT19">
        <v>2.52E-2</v>
      </c>
      <c r="AU19">
        <v>-5.62E-2</v>
      </c>
      <c r="AV19">
        <v>4.9700000000000001E-2</v>
      </c>
      <c r="AW19">
        <v>3.5249000000000001</v>
      </c>
      <c r="AX19">
        <v>-2.3704999999999998</v>
      </c>
      <c r="AY19">
        <v>0.4884</v>
      </c>
      <c r="AZ19">
        <v>-4.4699999999999997E-2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2.2690999999999999</v>
      </c>
      <c r="P20">
        <v>4.1799999999999997E-2</v>
      </c>
      <c r="Q20">
        <v>1.84E-2</v>
      </c>
      <c r="R20">
        <v>5.2885</v>
      </c>
      <c r="S20">
        <v>3.7065999999999999</v>
      </c>
      <c r="T20">
        <v>1.78</v>
      </c>
      <c r="U20">
        <v>5.8599999999999999E-2</v>
      </c>
      <c r="V20">
        <v>0.56410000000000005</v>
      </c>
      <c r="W20">
        <v>0.18090000000000001</v>
      </c>
      <c r="X20">
        <v>2.4400000000000002E-2</v>
      </c>
      <c r="Y20">
        <v>0.17699999999999999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96</v>
      </c>
      <c r="AF20">
        <v>2.2307999999999999</v>
      </c>
      <c r="AG20">
        <v>3.8300000000000001E-2</v>
      </c>
      <c r="AH20">
        <v>1.72E-2</v>
      </c>
      <c r="AI20">
        <v>1.9162999999999999</v>
      </c>
      <c r="AJ20">
        <v>50.067900000000002</v>
      </c>
      <c r="AK20">
        <v>0.42949999999999999</v>
      </c>
      <c r="AL20">
        <v>3.9899999999999998E-2</v>
      </c>
      <c r="AM20">
        <v>2.2881999999999998</v>
      </c>
      <c r="AN20">
        <v>1.5125</v>
      </c>
      <c r="AO20">
        <v>2.0181</v>
      </c>
      <c r="AP20">
        <v>3.0525000000000002</v>
      </c>
      <c r="AQ20">
        <v>2.2046999999999999</v>
      </c>
      <c r="AR20">
        <v>0.64570000000000005</v>
      </c>
      <c r="AS20">
        <v>-1.9068000000000001</v>
      </c>
      <c r="AT20">
        <v>0.14169999999999999</v>
      </c>
      <c r="AU20">
        <v>-0.52510000000000001</v>
      </c>
      <c r="AV20">
        <v>4.5600000000000002E-2</v>
      </c>
      <c r="AW20">
        <v>3.0066999999999999</v>
      </c>
      <c r="AX20">
        <v>-2.0541</v>
      </c>
      <c r="AY20">
        <v>-0.72150000000000003</v>
      </c>
      <c r="AZ20">
        <v>-0.3478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184</v>
      </c>
      <c r="B21">
        <v>2726</v>
      </c>
      <c r="C21">
        <v>4959</v>
      </c>
      <c r="D21" s="9">
        <v>42470.640972222223</v>
      </c>
      <c r="E21" t="s">
        <v>172</v>
      </c>
      <c r="I21" t="s">
        <v>95</v>
      </c>
      <c r="J21" t="s">
        <v>70</v>
      </c>
      <c r="K21" t="s">
        <v>70</v>
      </c>
      <c r="L21" t="s">
        <v>70</v>
      </c>
      <c r="M21" t="s">
        <v>70</v>
      </c>
      <c r="N21" t="s">
        <v>70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321</v>
      </c>
      <c r="BK21" t="s">
        <v>71</v>
      </c>
      <c r="BM21">
        <v>0</v>
      </c>
      <c r="BP21" t="s">
        <v>345</v>
      </c>
      <c r="BR21">
        <v>6511</v>
      </c>
    </row>
    <row r="22" spans="1:70">
      <c r="A22" t="s">
        <v>244</v>
      </c>
      <c r="B22">
        <v>2745</v>
      </c>
      <c r="C22">
        <v>4960</v>
      </c>
      <c r="D22" s="9">
        <v>42472.118750000001</v>
      </c>
      <c r="E22" t="s">
        <v>235</v>
      </c>
      <c r="I22" t="s">
        <v>95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321</v>
      </c>
      <c r="BK22" t="s">
        <v>71</v>
      </c>
      <c r="BM22">
        <v>0</v>
      </c>
      <c r="BP22" t="s">
        <v>346</v>
      </c>
      <c r="BR22">
        <v>6511</v>
      </c>
    </row>
    <row r="23" spans="1:70">
      <c r="A23" t="s">
        <v>175</v>
      </c>
      <c r="B23">
        <v>2723</v>
      </c>
      <c r="C23">
        <v>4923</v>
      </c>
      <c r="D23" s="9">
        <v>42470.640972222223</v>
      </c>
      <c r="E23" t="s">
        <v>172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2.5802999999999998</v>
      </c>
      <c r="P23">
        <v>2.8000000000000001E-2</v>
      </c>
      <c r="Q23">
        <v>1.0800000000000001E-2</v>
      </c>
      <c r="R23">
        <v>4.4568000000000003</v>
      </c>
      <c r="S23">
        <v>3.2113</v>
      </c>
      <c r="T23">
        <v>1.5629999999999999</v>
      </c>
      <c r="U23">
        <v>3.8699999999999998E-2</v>
      </c>
      <c r="V23">
        <v>0.63980000000000004</v>
      </c>
      <c r="W23">
        <v>0.21609999999999999</v>
      </c>
      <c r="X23">
        <v>1.6199999999999999E-2</v>
      </c>
      <c r="Y23">
        <v>0.2152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96</v>
      </c>
      <c r="AF23">
        <v>2.5381</v>
      </c>
      <c r="AG23">
        <v>2.4400000000000002E-2</v>
      </c>
      <c r="AH23">
        <v>9.5999999999999992E-3</v>
      </c>
      <c r="AI23">
        <v>1.7331000000000001</v>
      </c>
      <c r="AJ23">
        <v>70.9512</v>
      </c>
      <c r="AK23">
        <v>0.34139999999999998</v>
      </c>
      <c r="AL23">
        <v>2.8199999999999999E-2</v>
      </c>
      <c r="AM23">
        <v>2.9007999999999998</v>
      </c>
      <c r="AN23">
        <v>1.3401000000000001</v>
      </c>
      <c r="AO23">
        <v>2.5379</v>
      </c>
      <c r="AP23">
        <v>3.4009</v>
      </c>
      <c r="AQ23">
        <v>3.02</v>
      </c>
      <c r="AR23">
        <v>2.4142000000000001</v>
      </c>
      <c r="AS23">
        <v>-0.77939999999999998</v>
      </c>
      <c r="AT23">
        <v>-7.1400000000000005E-2</v>
      </c>
      <c r="AU23">
        <v>-0.51880000000000004</v>
      </c>
      <c r="AV23">
        <v>-1.8633999999999999</v>
      </c>
      <c r="AW23">
        <v>2.7972999999999999</v>
      </c>
      <c r="AX23">
        <v>0.80940000000000001</v>
      </c>
      <c r="AY23">
        <v>2.35</v>
      </c>
      <c r="AZ23">
        <v>1.7155</v>
      </c>
      <c r="BA23">
        <v>0.01</v>
      </c>
      <c r="BB23">
        <v>0.01</v>
      </c>
      <c r="BC23">
        <v>0.01</v>
      </c>
      <c r="BD23">
        <v>195</v>
      </c>
      <c r="BE23">
        <v>179</v>
      </c>
      <c r="BF23">
        <v>319</v>
      </c>
      <c r="BG23">
        <v>202</v>
      </c>
      <c r="BH23">
        <v>290</v>
      </c>
      <c r="BI23">
        <v>1081</v>
      </c>
      <c r="BJ23">
        <v>1702</v>
      </c>
      <c r="BK23" t="s">
        <v>71</v>
      </c>
      <c r="BM23">
        <v>0</v>
      </c>
      <c r="BP23" t="s">
        <v>177</v>
      </c>
      <c r="BR23">
        <v>6511</v>
      </c>
    </row>
    <row r="24" spans="1:70">
      <c r="A24" t="s">
        <v>212</v>
      </c>
      <c r="B24">
        <v>2735</v>
      </c>
      <c r="C24">
        <v>4938</v>
      </c>
      <c r="D24" s="9">
        <v>42471.345833333333</v>
      </c>
      <c r="E24" t="s">
        <v>204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2.4169</v>
      </c>
      <c r="P24">
        <v>2.4899999999999999E-2</v>
      </c>
      <c r="Q24">
        <v>1.03E-2</v>
      </c>
      <c r="R24">
        <v>4.4478</v>
      </c>
      <c r="S24">
        <v>3.6806000000000001</v>
      </c>
      <c r="T24">
        <v>1.7497</v>
      </c>
      <c r="U24">
        <v>3.5299999999999998E-2</v>
      </c>
      <c r="V24">
        <v>0.57999999999999996</v>
      </c>
      <c r="W24">
        <v>0.1933</v>
      </c>
      <c r="X24">
        <v>1.2999999999999999E-2</v>
      </c>
      <c r="Y24">
        <v>0.1981</v>
      </c>
      <c r="Z24" t="s">
        <v>70</v>
      </c>
      <c r="AA24" t="s">
        <v>70</v>
      </c>
      <c r="AB24" t="s">
        <v>70</v>
      </c>
      <c r="AC24" t="s">
        <v>70</v>
      </c>
      <c r="AD24" t="s">
        <v>70</v>
      </c>
      <c r="AE24" t="s">
        <v>96</v>
      </c>
      <c r="AF24">
        <v>2.3782999999999999</v>
      </c>
      <c r="AG24">
        <v>2.1100000000000001E-2</v>
      </c>
      <c r="AH24">
        <v>8.8999999999999999E-3</v>
      </c>
      <c r="AI24">
        <v>1.5714999999999999</v>
      </c>
      <c r="AJ24">
        <v>74.528700000000001</v>
      </c>
      <c r="AK24">
        <v>0.33040000000000003</v>
      </c>
      <c r="AL24">
        <v>2.6800000000000001E-2</v>
      </c>
      <c r="AM24">
        <v>2.9998999999999998</v>
      </c>
      <c r="AN24">
        <v>1.3504</v>
      </c>
      <c r="AO24">
        <v>2.6684000000000001</v>
      </c>
      <c r="AP24">
        <v>3.6032999999999999</v>
      </c>
      <c r="AQ24">
        <v>2.9887000000000001</v>
      </c>
      <c r="AR24">
        <v>2.5988000000000002</v>
      </c>
      <c r="AS24">
        <v>-0.45179999999999998</v>
      </c>
      <c r="AT24">
        <v>0.40329999999999999</v>
      </c>
      <c r="AU24">
        <v>-0.44419999999999998</v>
      </c>
      <c r="AV24">
        <v>0.59179999999999999</v>
      </c>
      <c r="AW24">
        <v>3.5264000000000002</v>
      </c>
      <c r="AX24">
        <v>0.56940000000000002</v>
      </c>
      <c r="AY24">
        <v>2.9043999999999999</v>
      </c>
      <c r="AZ24">
        <v>-0.41570000000000001</v>
      </c>
      <c r="BA24">
        <v>0.01</v>
      </c>
      <c r="BB24">
        <v>0.01</v>
      </c>
      <c r="BC24">
        <v>0.01</v>
      </c>
      <c r="BD24">
        <v>210</v>
      </c>
      <c r="BE24">
        <v>164</v>
      </c>
      <c r="BF24">
        <v>319</v>
      </c>
      <c r="BG24">
        <v>213</v>
      </c>
      <c r="BH24">
        <v>245</v>
      </c>
      <c r="BI24">
        <v>1146</v>
      </c>
      <c r="BJ24">
        <v>1781</v>
      </c>
      <c r="BK24" t="s">
        <v>71</v>
      </c>
      <c r="BM24">
        <v>0</v>
      </c>
      <c r="BP24" t="s">
        <v>347</v>
      </c>
      <c r="BR24">
        <v>6511</v>
      </c>
    </row>
    <row r="25" spans="1:70">
      <c r="A25" t="s">
        <v>215</v>
      </c>
      <c r="B25">
        <v>2736</v>
      </c>
      <c r="C25">
        <v>4939</v>
      </c>
      <c r="D25" s="9">
        <v>42471.345833333333</v>
      </c>
      <c r="E25" t="s">
        <v>204</v>
      </c>
      <c r="I25" t="s">
        <v>95</v>
      </c>
      <c r="J25">
        <v>0.8</v>
      </c>
      <c r="K25">
        <v>1</v>
      </c>
      <c r="L25">
        <v>160</v>
      </c>
      <c r="M25">
        <v>6</v>
      </c>
      <c r="N25">
        <v>5242</v>
      </c>
      <c r="O25">
        <v>2.2479</v>
      </c>
      <c r="P25">
        <v>3.7699999999999997E-2</v>
      </c>
      <c r="Q25">
        <v>1.6799999999999999E-2</v>
      </c>
      <c r="R25">
        <v>7.3400999999999996</v>
      </c>
      <c r="S25">
        <v>3.3128000000000002</v>
      </c>
      <c r="T25">
        <v>1.9489000000000001</v>
      </c>
      <c r="U25">
        <v>4.4999999999999998E-2</v>
      </c>
      <c r="V25">
        <v>0.51819999999999999</v>
      </c>
      <c r="W25">
        <v>0.1179</v>
      </c>
      <c r="X25">
        <v>1.8599999999999998E-2</v>
      </c>
      <c r="Y25">
        <v>0.1166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>
        <v>2.2105999999999999</v>
      </c>
      <c r="AG25">
        <v>3.3599999999999998E-2</v>
      </c>
      <c r="AH25">
        <v>1.52E-2</v>
      </c>
      <c r="AI25">
        <v>1.9133</v>
      </c>
      <c r="AJ25">
        <v>56.944699999999997</v>
      </c>
      <c r="AK25">
        <v>0.43269999999999997</v>
      </c>
      <c r="AL25">
        <v>3.5099999999999999E-2</v>
      </c>
      <c r="AM25">
        <v>2.2757000000000001</v>
      </c>
      <c r="AN25">
        <v>1.5575000000000001</v>
      </c>
      <c r="AO25">
        <v>1.919</v>
      </c>
      <c r="AP25">
        <v>2.9889000000000001</v>
      </c>
      <c r="AQ25">
        <v>2.3256999999999999</v>
      </c>
      <c r="AR25">
        <v>1.1707000000000001</v>
      </c>
      <c r="AS25">
        <v>1.5085</v>
      </c>
      <c r="AT25">
        <v>0.19059999999999999</v>
      </c>
      <c r="AU25">
        <v>0.55630000000000002</v>
      </c>
      <c r="AV25">
        <v>-6.0900000000000003E-2</v>
      </c>
      <c r="AW25">
        <v>-2.9359999999999999</v>
      </c>
      <c r="AX25">
        <v>-1.7910999999999999</v>
      </c>
      <c r="AY25">
        <v>1.4367000000000001</v>
      </c>
      <c r="AZ25">
        <v>-0.36919999999999997</v>
      </c>
      <c r="BA25">
        <v>0.01</v>
      </c>
      <c r="BB25">
        <v>0.01</v>
      </c>
      <c r="BC25">
        <v>0.01</v>
      </c>
      <c r="BD25">
        <v>212</v>
      </c>
      <c r="BE25">
        <v>156</v>
      </c>
      <c r="BF25">
        <v>319</v>
      </c>
      <c r="BG25">
        <v>197</v>
      </c>
      <c r="BH25">
        <v>136</v>
      </c>
      <c r="BI25">
        <v>1131</v>
      </c>
      <c r="BJ25">
        <v>1781</v>
      </c>
      <c r="BK25" t="s">
        <v>71</v>
      </c>
      <c r="BM25">
        <v>0</v>
      </c>
      <c r="BP25" t="s">
        <v>217</v>
      </c>
      <c r="BR25">
        <v>6511</v>
      </c>
    </row>
    <row r="26" spans="1:70">
      <c r="A26" t="s">
        <v>184</v>
      </c>
      <c r="B26">
        <v>2726</v>
      </c>
      <c r="C26">
        <v>4959</v>
      </c>
      <c r="D26" s="9">
        <v>42470.640972222223</v>
      </c>
      <c r="E26" t="s">
        <v>172</v>
      </c>
      <c r="I26" t="s">
        <v>95</v>
      </c>
      <c r="J26" t="s">
        <v>70</v>
      </c>
      <c r="K26" t="s">
        <v>70</v>
      </c>
      <c r="L26" t="s">
        <v>70</v>
      </c>
      <c r="M26" t="s">
        <v>70</v>
      </c>
      <c r="N26" t="s">
        <v>70</v>
      </c>
      <c r="O26" t="s">
        <v>70</v>
      </c>
      <c r="P26" t="s">
        <v>70</v>
      </c>
      <c r="Q26" t="s">
        <v>70</v>
      </c>
      <c r="R26" t="s">
        <v>70</v>
      </c>
      <c r="S26" t="s">
        <v>70</v>
      </c>
      <c r="T26" t="s">
        <v>70</v>
      </c>
      <c r="U26" t="s">
        <v>70</v>
      </c>
      <c r="V26" t="s">
        <v>70</v>
      </c>
      <c r="W26" t="s">
        <v>70</v>
      </c>
      <c r="X26" t="s">
        <v>70</v>
      </c>
      <c r="Y26" t="s">
        <v>70</v>
      </c>
      <c r="Z26" t="s">
        <v>70</v>
      </c>
      <c r="AA26" t="s">
        <v>70</v>
      </c>
      <c r="AB26" t="s">
        <v>70</v>
      </c>
      <c r="AC26" t="s">
        <v>70</v>
      </c>
      <c r="AD26" t="s">
        <v>70</v>
      </c>
      <c r="AE26" t="s">
        <v>96</v>
      </c>
      <c r="AF26" t="s">
        <v>70</v>
      </c>
      <c r="AG26" t="s">
        <v>70</v>
      </c>
      <c r="AH26" t="s">
        <v>70</v>
      </c>
      <c r="AI26" t="s">
        <v>70</v>
      </c>
      <c r="AJ26" t="s">
        <v>70</v>
      </c>
      <c r="AK26" t="s">
        <v>70</v>
      </c>
      <c r="AL26" t="s">
        <v>70</v>
      </c>
      <c r="AM26" t="s">
        <v>70</v>
      </c>
      <c r="AN26" t="s">
        <v>70</v>
      </c>
      <c r="AO26" t="s">
        <v>70</v>
      </c>
      <c r="AP26" t="s">
        <v>70</v>
      </c>
      <c r="AQ26" t="s">
        <v>70</v>
      </c>
      <c r="AR26" t="s">
        <v>70</v>
      </c>
      <c r="AS26" t="s">
        <v>70</v>
      </c>
      <c r="AT26" t="s">
        <v>70</v>
      </c>
      <c r="AU26" t="s">
        <v>70</v>
      </c>
      <c r="AV26" t="s">
        <v>70</v>
      </c>
      <c r="AW26" t="s">
        <v>70</v>
      </c>
      <c r="AX26" t="s">
        <v>70</v>
      </c>
      <c r="AY26" t="s">
        <v>70</v>
      </c>
      <c r="AZ26" t="s">
        <v>70</v>
      </c>
      <c r="BA26" t="s">
        <v>70</v>
      </c>
      <c r="BB26" t="s">
        <v>70</v>
      </c>
      <c r="BC26" t="s">
        <v>70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321</v>
      </c>
      <c r="BK26" t="s">
        <v>71</v>
      </c>
      <c r="BM26">
        <v>0</v>
      </c>
      <c r="BP26" t="s">
        <v>345</v>
      </c>
      <c r="BR26">
        <v>6511</v>
      </c>
    </row>
    <row r="27" spans="1:70">
      <c r="A27" t="s">
        <v>244</v>
      </c>
      <c r="B27">
        <v>2745</v>
      </c>
      <c r="C27">
        <v>4960</v>
      </c>
      <c r="D27" s="9">
        <v>42472.118750000001</v>
      </c>
      <c r="E27" t="s">
        <v>235</v>
      </c>
      <c r="I27" t="s">
        <v>95</v>
      </c>
      <c r="J27" t="s">
        <v>70</v>
      </c>
      <c r="K27" t="s">
        <v>70</v>
      </c>
      <c r="L27" t="s">
        <v>70</v>
      </c>
      <c r="M27" t="s">
        <v>70</v>
      </c>
      <c r="N27" t="s">
        <v>70</v>
      </c>
      <c r="O27" t="s">
        <v>70</v>
      </c>
      <c r="P27" t="s">
        <v>70</v>
      </c>
      <c r="Q27" t="s">
        <v>70</v>
      </c>
      <c r="R27" t="s">
        <v>70</v>
      </c>
      <c r="S27" t="s">
        <v>70</v>
      </c>
      <c r="T27" t="s">
        <v>70</v>
      </c>
      <c r="U27" t="s">
        <v>70</v>
      </c>
      <c r="V27" t="s">
        <v>70</v>
      </c>
      <c r="W27" t="s">
        <v>70</v>
      </c>
      <c r="X27" t="s">
        <v>70</v>
      </c>
      <c r="Y27" t="s">
        <v>70</v>
      </c>
      <c r="Z27" t="s">
        <v>70</v>
      </c>
      <c r="AA27" t="s">
        <v>70</v>
      </c>
      <c r="AB27" t="s">
        <v>70</v>
      </c>
      <c r="AC27" t="s">
        <v>70</v>
      </c>
      <c r="AD27" t="s">
        <v>70</v>
      </c>
      <c r="AE27" t="s">
        <v>96</v>
      </c>
      <c r="AF27" t="s">
        <v>70</v>
      </c>
      <c r="AG27" t="s">
        <v>70</v>
      </c>
      <c r="AH27" t="s">
        <v>70</v>
      </c>
      <c r="AI27" t="s">
        <v>70</v>
      </c>
      <c r="AJ27" t="s">
        <v>70</v>
      </c>
      <c r="AK27" t="s">
        <v>70</v>
      </c>
      <c r="AL27" t="s">
        <v>70</v>
      </c>
      <c r="AM27" t="s">
        <v>70</v>
      </c>
      <c r="AN27" t="s">
        <v>70</v>
      </c>
      <c r="AO27" t="s">
        <v>70</v>
      </c>
      <c r="AP27" t="s">
        <v>70</v>
      </c>
      <c r="AQ27" t="s">
        <v>70</v>
      </c>
      <c r="AR27" t="s">
        <v>70</v>
      </c>
      <c r="AS27" t="s">
        <v>70</v>
      </c>
      <c r="AT27" t="s">
        <v>70</v>
      </c>
      <c r="AU27" t="s">
        <v>70</v>
      </c>
      <c r="AV27" t="s">
        <v>70</v>
      </c>
      <c r="AW27" t="s">
        <v>70</v>
      </c>
      <c r="AX27" t="s">
        <v>70</v>
      </c>
      <c r="AY27" t="s">
        <v>70</v>
      </c>
      <c r="AZ27" t="s">
        <v>70</v>
      </c>
      <c r="BA27" t="s">
        <v>70</v>
      </c>
      <c r="BB27" t="s">
        <v>70</v>
      </c>
      <c r="BC27" t="s">
        <v>70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321</v>
      </c>
      <c r="BK27" t="s">
        <v>71</v>
      </c>
      <c r="BM27">
        <v>0</v>
      </c>
      <c r="BP27" t="s">
        <v>346</v>
      </c>
      <c r="BR27">
        <v>6511</v>
      </c>
    </row>
    <row r="28" spans="1:70">
      <c r="A28" t="s">
        <v>184</v>
      </c>
      <c r="B28">
        <v>2726</v>
      </c>
      <c r="C28">
        <v>4959</v>
      </c>
      <c r="D28" s="9">
        <v>42470.640972222223</v>
      </c>
      <c r="E28" t="s">
        <v>172</v>
      </c>
      <c r="I28" t="s">
        <v>95</v>
      </c>
      <c r="J28" t="s">
        <v>70</v>
      </c>
      <c r="K28" t="s">
        <v>70</v>
      </c>
      <c r="L28" t="s">
        <v>70</v>
      </c>
      <c r="M28" t="s">
        <v>70</v>
      </c>
      <c r="N28" t="s">
        <v>70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96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321</v>
      </c>
      <c r="BK28" t="s">
        <v>71</v>
      </c>
      <c r="BM28">
        <v>0</v>
      </c>
      <c r="BP28" t="s">
        <v>345</v>
      </c>
      <c r="BR28">
        <v>6511</v>
      </c>
    </row>
    <row r="29" spans="1:70">
      <c r="A29" t="s">
        <v>244</v>
      </c>
      <c r="B29">
        <v>2745</v>
      </c>
      <c r="C29">
        <v>4960</v>
      </c>
      <c r="D29" s="9">
        <v>42472.118750000001</v>
      </c>
      <c r="E29" t="s">
        <v>235</v>
      </c>
      <c r="I29" t="s">
        <v>95</v>
      </c>
      <c r="J29" t="s">
        <v>70</v>
      </c>
      <c r="K29" t="s">
        <v>70</v>
      </c>
      <c r="L29" t="s">
        <v>70</v>
      </c>
      <c r="M29" t="s">
        <v>70</v>
      </c>
      <c r="N29" t="s">
        <v>70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96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321</v>
      </c>
      <c r="BK29" t="s">
        <v>71</v>
      </c>
      <c r="BM29">
        <v>0</v>
      </c>
      <c r="BP29" t="s">
        <v>346</v>
      </c>
      <c r="BR29">
        <v>6511</v>
      </c>
    </row>
    <row r="30" spans="1:70">
      <c r="A30" t="s">
        <v>244</v>
      </c>
      <c r="B30">
        <v>2745</v>
      </c>
      <c r="C30">
        <v>4961</v>
      </c>
      <c r="D30" s="9">
        <v>42472.118750000001</v>
      </c>
      <c r="E30" t="s">
        <v>235</v>
      </c>
      <c r="I30" t="s">
        <v>95</v>
      </c>
      <c r="J30">
        <v>0.8</v>
      </c>
      <c r="K30">
        <v>1</v>
      </c>
      <c r="L30">
        <v>160</v>
      </c>
      <c r="M30">
        <v>6</v>
      </c>
      <c r="N30">
        <v>5242</v>
      </c>
      <c r="O30">
        <v>2.3258999999999999</v>
      </c>
      <c r="P30">
        <v>3.2000000000000001E-2</v>
      </c>
      <c r="Q30">
        <v>1.38E-2</v>
      </c>
      <c r="R30">
        <v>6.2340999999999998</v>
      </c>
      <c r="S30">
        <v>3.2376</v>
      </c>
      <c r="T30">
        <v>1.5359</v>
      </c>
      <c r="U30">
        <v>4.6600000000000003E-2</v>
      </c>
      <c r="V30">
        <v>0.65590000000000004</v>
      </c>
      <c r="W30">
        <v>0.23949999999999999</v>
      </c>
      <c r="X30">
        <v>2.01E-2</v>
      </c>
      <c r="Y30">
        <v>0.23849999999999999</v>
      </c>
      <c r="Z30" t="s">
        <v>70</v>
      </c>
      <c r="AA30" t="s">
        <v>70</v>
      </c>
      <c r="AB30" t="s">
        <v>70</v>
      </c>
      <c r="AC30" t="s">
        <v>70</v>
      </c>
      <c r="AD30" t="s">
        <v>70</v>
      </c>
      <c r="AE30" t="s">
        <v>96</v>
      </c>
      <c r="AF30">
        <v>2.2867000000000002</v>
      </c>
      <c r="AG30">
        <v>2.9000000000000001E-2</v>
      </c>
      <c r="AH30">
        <v>1.2699999999999999E-2</v>
      </c>
      <c r="AI30">
        <v>1.7236</v>
      </c>
      <c r="AJ30">
        <v>59.444800000000001</v>
      </c>
      <c r="AK30">
        <v>0.37690000000000001</v>
      </c>
      <c r="AL30">
        <v>3.3599999999999998E-2</v>
      </c>
      <c r="AM30">
        <v>2.6198000000000001</v>
      </c>
      <c r="AN30">
        <v>1.6847000000000001</v>
      </c>
      <c r="AO30">
        <v>2.2023999999999999</v>
      </c>
      <c r="AP30">
        <v>3.7103000000000002</v>
      </c>
      <c r="AQ30">
        <v>2.5529000000000002</v>
      </c>
      <c r="AR30">
        <v>1.4550000000000001</v>
      </c>
      <c r="AS30">
        <v>-1.6534</v>
      </c>
      <c r="AT30">
        <v>-5.0000000000000001E-3</v>
      </c>
      <c r="AU30">
        <v>-0.35520000000000002</v>
      </c>
      <c r="AV30">
        <v>-0.32369999999999999</v>
      </c>
      <c r="AW30">
        <v>3.6791</v>
      </c>
      <c r="AX30">
        <v>-1.9009</v>
      </c>
      <c r="AY30">
        <v>-1.6718</v>
      </c>
      <c r="AZ30">
        <v>-0.3306</v>
      </c>
      <c r="BA30">
        <v>0.01</v>
      </c>
      <c r="BB30">
        <v>0.01</v>
      </c>
      <c r="BC30">
        <v>0.01</v>
      </c>
      <c r="BD30">
        <v>186</v>
      </c>
      <c r="BE30">
        <v>180</v>
      </c>
      <c r="BF30">
        <v>319</v>
      </c>
      <c r="BG30">
        <v>133</v>
      </c>
      <c r="BH30">
        <v>130</v>
      </c>
      <c r="BI30">
        <v>1146</v>
      </c>
      <c r="BJ30">
        <v>1812</v>
      </c>
      <c r="BM30">
        <v>0</v>
      </c>
      <c r="BP30" t="s">
        <v>363</v>
      </c>
      <c r="BR30">
        <v>6511</v>
      </c>
    </row>
    <row r="31" spans="1:70">
      <c r="A31" t="s">
        <v>184</v>
      </c>
      <c r="B31">
        <v>2726</v>
      </c>
      <c r="C31">
        <v>4962</v>
      </c>
      <c r="D31" s="9">
        <v>42470.640972222223</v>
      </c>
      <c r="E31" t="s">
        <v>172</v>
      </c>
      <c r="I31" t="s">
        <v>95</v>
      </c>
      <c r="J31">
        <v>0.8</v>
      </c>
      <c r="K31">
        <v>1</v>
      </c>
      <c r="L31">
        <v>160</v>
      </c>
      <c r="M31">
        <v>6</v>
      </c>
      <c r="N31">
        <v>5242</v>
      </c>
      <c r="O31">
        <v>2.2004999999999999</v>
      </c>
      <c r="P31">
        <v>1.2699999999999999E-2</v>
      </c>
      <c r="Q31">
        <v>5.7999999999999996E-3</v>
      </c>
      <c r="R31">
        <v>-0.45440000000000003</v>
      </c>
      <c r="S31">
        <v>4.1368</v>
      </c>
      <c r="T31">
        <v>1.585</v>
      </c>
      <c r="U31">
        <v>4.5600000000000002E-2</v>
      </c>
      <c r="V31">
        <v>0.63260000000000005</v>
      </c>
      <c r="W31">
        <v>0.14230000000000001</v>
      </c>
      <c r="X31">
        <v>1.5599999999999999E-2</v>
      </c>
      <c r="Y31">
        <v>0.1384</v>
      </c>
      <c r="Z31" t="s">
        <v>70</v>
      </c>
      <c r="AA31" t="s">
        <v>70</v>
      </c>
      <c r="AB31" t="s">
        <v>70</v>
      </c>
      <c r="AC31" t="s">
        <v>70</v>
      </c>
      <c r="AD31" t="s">
        <v>70</v>
      </c>
      <c r="AE31" t="s">
        <v>96</v>
      </c>
      <c r="AF31">
        <v>2.1638000000000002</v>
      </c>
      <c r="AG31">
        <v>1.09E-2</v>
      </c>
      <c r="AH31">
        <v>5.1000000000000004E-3</v>
      </c>
      <c r="AI31">
        <v>0.64929999999999999</v>
      </c>
      <c r="AJ31">
        <v>59.3352</v>
      </c>
      <c r="AK31">
        <v>0.15</v>
      </c>
      <c r="AL31">
        <v>3.3700000000000001E-2</v>
      </c>
      <c r="AM31">
        <v>6.6315</v>
      </c>
      <c r="AN31">
        <v>1.3656999999999999</v>
      </c>
      <c r="AO31">
        <v>6.0787000000000004</v>
      </c>
      <c r="AP31">
        <v>8.3018999999999998</v>
      </c>
      <c r="AQ31">
        <v>6.1577000000000002</v>
      </c>
      <c r="AR31">
        <v>2.7795999999999998</v>
      </c>
      <c r="AS31">
        <v>-5.2527999999999997</v>
      </c>
      <c r="AT31">
        <v>-1.2775000000000001</v>
      </c>
      <c r="AU31">
        <v>-1.4879</v>
      </c>
      <c r="AV31">
        <v>-2.665</v>
      </c>
      <c r="AW31">
        <v>7.7205000000000004</v>
      </c>
      <c r="AX31">
        <v>-5.3643999999999998</v>
      </c>
      <c r="AY31">
        <v>-2.3854000000000002</v>
      </c>
      <c r="AZ31">
        <v>-1.8574999999999999</v>
      </c>
      <c r="BA31">
        <v>0.01</v>
      </c>
      <c r="BB31">
        <v>0.01</v>
      </c>
      <c r="BC31">
        <v>0.01</v>
      </c>
      <c r="BD31">
        <v>216</v>
      </c>
      <c r="BE31">
        <v>145</v>
      </c>
      <c r="BF31">
        <v>319</v>
      </c>
      <c r="BG31">
        <v>155</v>
      </c>
      <c r="BH31">
        <v>155</v>
      </c>
      <c r="BI31">
        <v>1091</v>
      </c>
      <c r="BJ31">
        <v>1702</v>
      </c>
      <c r="BM31">
        <v>0</v>
      </c>
      <c r="BP31" t="s">
        <v>362</v>
      </c>
      <c r="BR31">
        <v>6511</v>
      </c>
    </row>
    <row r="32" spans="1:70" s="129" customFormat="1">
      <c r="A32" s="129" t="s">
        <v>200</v>
      </c>
      <c r="B32" s="129">
        <v>2731</v>
      </c>
      <c r="C32" s="129">
        <v>4933</v>
      </c>
      <c r="D32" s="130">
        <v>42470.972222222219</v>
      </c>
      <c r="E32" s="129" t="s">
        <v>188</v>
      </c>
      <c r="I32" s="129" t="s">
        <v>95</v>
      </c>
      <c r="J32" s="129">
        <v>0.8</v>
      </c>
      <c r="K32" s="129">
        <v>1</v>
      </c>
      <c r="L32" s="129">
        <v>160</v>
      </c>
      <c r="M32" s="129">
        <v>6</v>
      </c>
      <c r="N32" s="129">
        <v>5242</v>
      </c>
      <c r="O32" s="129">
        <v>2.4996</v>
      </c>
      <c r="P32" s="129">
        <v>3.3000000000000002E-2</v>
      </c>
      <c r="Q32" s="129">
        <v>1.32E-2</v>
      </c>
      <c r="R32" s="129">
        <v>6.4010999999999996</v>
      </c>
      <c r="S32" s="129">
        <v>3.0068000000000001</v>
      </c>
      <c r="T32" s="129">
        <v>1.3253999999999999</v>
      </c>
      <c r="U32" s="129">
        <v>4.3900000000000002E-2</v>
      </c>
      <c r="V32" s="129">
        <v>0.75739999999999996</v>
      </c>
      <c r="W32" s="129">
        <v>0.25659999999999999</v>
      </c>
      <c r="X32" s="129">
        <v>1.9599999999999999E-2</v>
      </c>
      <c r="Y32" s="129">
        <v>0.25030000000000002</v>
      </c>
      <c r="Z32" s="129" t="s">
        <v>70</v>
      </c>
      <c r="AA32" s="129" t="s">
        <v>70</v>
      </c>
      <c r="AB32" s="129" t="s">
        <v>70</v>
      </c>
      <c r="AC32" s="129" t="s">
        <v>70</v>
      </c>
      <c r="AD32" s="129" t="s">
        <v>70</v>
      </c>
      <c r="AE32" s="129" t="s">
        <v>96</v>
      </c>
      <c r="AF32" s="129">
        <v>2.4584999999999999</v>
      </c>
      <c r="AG32" s="129">
        <v>2.9000000000000001E-2</v>
      </c>
      <c r="AH32" s="129">
        <v>1.18E-2</v>
      </c>
      <c r="AI32" s="129">
        <v>1.6111</v>
      </c>
      <c r="AJ32" s="129">
        <v>55.570999999999998</v>
      </c>
      <c r="AK32" s="129">
        <v>0.32769999999999999</v>
      </c>
      <c r="AL32" s="129">
        <v>3.5999999999999997E-2</v>
      </c>
      <c r="AM32" s="129">
        <v>3.016</v>
      </c>
      <c r="AN32" s="129">
        <v>1.2675000000000001</v>
      </c>
      <c r="AO32" s="129">
        <v>2.7313999999999998</v>
      </c>
      <c r="AP32" s="129">
        <v>3.4620000000000002</v>
      </c>
      <c r="AQ32" s="129">
        <v>3.0804</v>
      </c>
      <c r="AR32" s="129">
        <v>-1.59</v>
      </c>
      <c r="AS32" s="129">
        <v>-2.1351</v>
      </c>
      <c r="AT32" s="129">
        <v>0.61160000000000003</v>
      </c>
      <c r="AU32" s="129">
        <v>0.40479999999999999</v>
      </c>
      <c r="AV32" s="129">
        <v>0.66479999999999995</v>
      </c>
      <c r="AW32" s="129">
        <v>3.3734000000000002</v>
      </c>
      <c r="AX32" s="129">
        <v>-2.4786000000000001</v>
      </c>
      <c r="AY32" s="129">
        <v>1.8279000000000001</v>
      </c>
      <c r="AZ32" s="129">
        <v>-6.2799999999999995E-2</v>
      </c>
      <c r="BA32" s="129">
        <v>0.01</v>
      </c>
      <c r="BB32" s="129">
        <v>0.01</v>
      </c>
      <c r="BC32" s="129">
        <v>0.01</v>
      </c>
      <c r="BD32" s="129">
        <v>204</v>
      </c>
      <c r="BE32" s="129">
        <v>182</v>
      </c>
      <c r="BF32" s="129">
        <v>319</v>
      </c>
      <c r="BG32" s="129">
        <v>133</v>
      </c>
      <c r="BH32" s="129">
        <v>107</v>
      </c>
      <c r="BI32" s="129">
        <v>1121</v>
      </c>
      <c r="BJ32" s="129">
        <v>1702</v>
      </c>
      <c r="BK32" s="129" t="s">
        <v>71</v>
      </c>
      <c r="BM32" s="129">
        <v>0</v>
      </c>
      <c r="BP32" s="129" t="s">
        <v>202</v>
      </c>
      <c r="BR32" s="129">
        <v>6511</v>
      </c>
    </row>
    <row r="33" spans="1:70">
      <c r="A33" t="s">
        <v>187</v>
      </c>
      <c r="B33">
        <v>2727</v>
      </c>
      <c r="C33">
        <v>4929</v>
      </c>
      <c r="D33" s="9">
        <v>42470.972222222219</v>
      </c>
      <c r="E33" t="s">
        <v>188</v>
      </c>
      <c r="I33" t="s">
        <v>95</v>
      </c>
      <c r="J33">
        <v>0.8</v>
      </c>
      <c r="K33">
        <v>1</v>
      </c>
      <c r="L33">
        <v>160</v>
      </c>
      <c r="M33">
        <v>6</v>
      </c>
      <c r="N33">
        <v>5242</v>
      </c>
      <c r="O33">
        <v>2.13</v>
      </c>
      <c r="P33">
        <v>2.6800000000000001E-2</v>
      </c>
      <c r="Q33">
        <v>1.26E-2</v>
      </c>
      <c r="R33">
        <v>0.93899999999999995</v>
      </c>
      <c r="S33">
        <v>3.923</v>
      </c>
      <c r="T33">
        <v>2.0369999999999999</v>
      </c>
      <c r="U33">
        <v>4.5900000000000003E-2</v>
      </c>
      <c r="V33">
        <v>0.49809999999999999</v>
      </c>
      <c r="W33">
        <v>0.1149</v>
      </c>
      <c r="X33">
        <v>1.9699999999999999E-2</v>
      </c>
      <c r="Y33">
        <v>0.1153</v>
      </c>
      <c r="Z33" t="s">
        <v>70</v>
      </c>
      <c r="AA33" t="s">
        <v>70</v>
      </c>
      <c r="AB33" t="s">
        <v>70</v>
      </c>
      <c r="AC33" t="s">
        <v>70</v>
      </c>
      <c r="AD33" t="s">
        <v>70</v>
      </c>
      <c r="AE33" t="s">
        <v>96</v>
      </c>
      <c r="AF33">
        <v>2.0920000000000001</v>
      </c>
      <c r="AG33">
        <v>2.3800000000000002E-2</v>
      </c>
      <c r="AH33">
        <v>1.14E-2</v>
      </c>
      <c r="AI33">
        <v>1.4795</v>
      </c>
      <c r="AJ33">
        <v>62.179200000000002</v>
      </c>
      <c r="AK33">
        <v>0.35360000000000003</v>
      </c>
      <c r="AL33">
        <v>3.2199999999999999E-2</v>
      </c>
      <c r="AM33">
        <v>2.7959000000000001</v>
      </c>
      <c r="AN33">
        <v>1.2777000000000001</v>
      </c>
      <c r="AO33">
        <v>2.5425</v>
      </c>
      <c r="AP33">
        <v>3.2486000000000002</v>
      </c>
      <c r="AQ33">
        <v>2.8119000000000001</v>
      </c>
      <c r="AR33">
        <v>-1.2703</v>
      </c>
      <c r="AS33">
        <v>-2.1989000000000001</v>
      </c>
      <c r="AT33">
        <v>-0.1239</v>
      </c>
      <c r="AU33">
        <v>1.1321000000000001</v>
      </c>
      <c r="AV33">
        <v>-0.81930000000000003</v>
      </c>
      <c r="AW33">
        <v>2.9325999999999999</v>
      </c>
      <c r="AX33">
        <v>-2.23</v>
      </c>
      <c r="AY33">
        <v>1.2204999999999999</v>
      </c>
      <c r="AZ33">
        <v>1.2018</v>
      </c>
      <c r="BA33">
        <v>0.01</v>
      </c>
      <c r="BB33">
        <v>0.01</v>
      </c>
      <c r="BC33">
        <v>0.01</v>
      </c>
      <c r="BD33">
        <v>217</v>
      </c>
      <c r="BE33">
        <v>133</v>
      </c>
      <c r="BF33">
        <v>319</v>
      </c>
      <c r="BG33">
        <v>202</v>
      </c>
      <c r="BH33">
        <v>133</v>
      </c>
      <c r="BI33">
        <v>1091</v>
      </c>
      <c r="BJ33">
        <v>1702</v>
      </c>
      <c r="BK33" t="s">
        <v>71</v>
      </c>
      <c r="BM33">
        <v>0</v>
      </c>
      <c r="BP33" t="s">
        <v>190</v>
      </c>
      <c r="BR33">
        <v>6511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workbookViewId="0">
      <selection activeCell="I40" sqref="I40"/>
    </sheetView>
  </sheetViews>
  <sheetFormatPr defaultRowHeight="14.25"/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2.1951999999999998</v>
      </c>
      <c r="P2">
        <v>1.7999999999999999E-2</v>
      </c>
      <c r="Q2">
        <v>8.2000000000000007E-3</v>
      </c>
      <c r="R2">
        <v>2.2776999999999998</v>
      </c>
      <c r="S2">
        <v>4.1223000000000001</v>
      </c>
      <c r="T2">
        <v>2.0783999999999998</v>
      </c>
      <c r="U2">
        <v>4.1300000000000003E-2</v>
      </c>
      <c r="V2">
        <v>0.48680000000000001</v>
      </c>
      <c r="W2">
        <v>0.12959999999999999</v>
      </c>
      <c r="X2">
        <v>1.4999999999999999E-2</v>
      </c>
      <c r="Y2">
        <v>0.1336</v>
      </c>
      <c r="Z2" t="s">
        <v>70</v>
      </c>
      <c r="AA2" t="s">
        <v>70</v>
      </c>
      <c r="AB2" t="s">
        <v>70</v>
      </c>
      <c r="AC2" t="s">
        <v>70</v>
      </c>
      <c r="AD2" t="s">
        <v>70</v>
      </c>
      <c r="AE2" t="s">
        <v>96</v>
      </c>
      <c r="AF2">
        <v>2.1579000000000002</v>
      </c>
      <c r="AG2">
        <v>1.52E-2</v>
      </c>
      <c r="AH2">
        <v>7.1000000000000004E-3</v>
      </c>
      <c r="AI2">
        <v>0.92930000000000001</v>
      </c>
      <c r="AJ2">
        <v>61.026800000000001</v>
      </c>
      <c r="AK2">
        <v>0.21529999999999999</v>
      </c>
      <c r="AL2">
        <v>3.2800000000000003E-2</v>
      </c>
      <c r="AM2">
        <v>4.6116000000000001</v>
      </c>
      <c r="AN2">
        <v>1.5479000000000001</v>
      </c>
      <c r="AO2">
        <v>3.9660000000000002</v>
      </c>
      <c r="AP2">
        <v>6.1388999999999996</v>
      </c>
      <c r="AQ2">
        <v>4.4551999999999996</v>
      </c>
      <c r="AR2">
        <v>-3.4502999999999999</v>
      </c>
      <c r="AS2">
        <v>-1.8046</v>
      </c>
      <c r="AT2">
        <v>0.75380000000000003</v>
      </c>
      <c r="AU2">
        <v>0.77890000000000004</v>
      </c>
      <c r="AV2">
        <v>1.0183</v>
      </c>
      <c r="AW2">
        <v>6.0035999999999996</v>
      </c>
      <c r="AX2">
        <v>-2.1229</v>
      </c>
      <c r="AY2">
        <v>3.8978999999999999</v>
      </c>
      <c r="AZ2">
        <v>-0.38569999999999999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1.03</v>
      </c>
      <c r="P3">
        <v>8.0000000000000004E-4</v>
      </c>
      <c r="Q3">
        <v>6.9999999999999999E-4</v>
      </c>
      <c r="R3">
        <v>-0.4854</v>
      </c>
      <c r="S3">
        <v>5.2493999999999996</v>
      </c>
      <c r="T3" t="s">
        <v>342</v>
      </c>
      <c r="U3">
        <v>1.89E-2</v>
      </c>
      <c r="V3" t="s">
        <v>343</v>
      </c>
      <c r="W3" t="s">
        <v>344</v>
      </c>
      <c r="X3">
        <v>7.1000000000000004E-3</v>
      </c>
      <c r="Y3" t="s">
        <v>344</v>
      </c>
      <c r="Z3" t="s">
        <v>70</v>
      </c>
      <c r="AA3" t="s">
        <v>70</v>
      </c>
      <c r="AB3" t="s">
        <v>70</v>
      </c>
      <c r="AC3" t="s">
        <v>70</v>
      </c>
      <c r="AD3" t="s">
        <v>70</v>
      </c>
      <c r="AE3" t="s">
        <v>96</v>
      </c>
      <c r="AF3">
        <v>0.99970000000000003</v>
      </c>
      <c r="AG3">
        <v>5.0000000000000001E-4</v>
      </c>
      <c r="AH3">
        <v>5.0000000000000001E-4</v>
      </c>
      <c r="AI3">
        <v>5.6000000000000001E-2</v>
      </c>
      <c r="AJ3">
        <v>116.72629999999999</v>
      </c>
      <c r="AK3">
        <v>2.8000000000000001E-2</v>
      </c>
      <c r="AL3">
        <v>1.7100000000000001E-2</v>
      </c>
      <c r="AM3">
        <v>35.7074</v>
      </c>
      <c r="AN3">
        <v>1.4644999999999999</v>
      </c>
      <c r="AO3">
        <v>31.744900000000001</v>
      </c>
      <c r="AP3">
        <v>46.491700000000002</v>
      </c>
      <c r="AQ3">
        <v>33.0383</v>
      </c>
      <c r="AR3">
        <v>10.5802</v>
      </c>
      <c r="AS3">
        <v>29.190899999999999</v>
      </c>
      <c r="AT3">
        <v>-6.6098999999999997</v>
      </c>
      <c r="AU3">
        <v>43.687600000000003</v>
      </c>
      <c r="AV3">
        <v>-14.2256</v>
      </c>
      <c r="AW3">
        <v>7.1063000000000001</v>
      </c>
      <c r="AX3">
        <v>2.5387</v>
      </c>
      <c r="AY3">
        <v>-8.1473999999999993</v>
      </c>
      <c r="AZ3">
        <v>-31.917100000000001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2.3077000000000001</v>
      </c>
      <c r="P4">
        <v>3.4799999999999998E-2</v>
      </c>
      <c r="Q4">
        <v>1.5100000000000001E-2</v>
      </c>
      <c r="R4">
        <v>9.0998000000000001</v>
      </c>
      <c r="S4">
        <v>2.8769</v>
      </c>
      <c r="T4">
        <v>1.4471000000000001</v>
      </c>
      <c r="U4">
        <v>4.1000000000000002E-2</v>
      </c>
      <c r="V4">
        <v>0.7036</v>
      </c>
      <c r="W4">
        <v>0.23150000000000001</v>
      </c>
      <c r="X4">
        <v>1.38E-2</v>
      </c>
      <c r="Y4">
        <v>0.2311</v>
      </c>
      <c r="Z4" t="s">
        <v>70</v>
      </c>
      <c r="AA4" t="s">
        <v>70</v>
      </c>
      <c r="AB4" t="s">
        <v>70</v>
      </c>
      <c r="AC4" t="s">
        <v>70</v>
      </c>
      <c r="AD4" t="s">
        <v>70</v>
      </c>
      <c r="AE4" t="s">
        <v>96</v>
      </c>
      <c r="AF4">
        <v>2.2688000000000001</v>
      </c>
      <c r="AG4">
        <v>3.1399999999999997E-2</v>
      </c>
      <c r="AH4">
        <v>1.38E-2</v>
      </c>
      <c r="AI4">
        <v>1.9513</v>
      </c>
      <c r="AJ4">
        <v>62.231900000000003</v>
      </c>
      <c r="AK4">
        <v>0.43</v>
      </c>
      <c r="AL4">
        <v>3.2099999999999997E-2</v>
      </c>
      <c r="AM4">
        <v>2.2932999999999999</v>
      </c>
      <c r="AN4">
        <v>1.4708000000000001</v>
      </c>
      <c r="AO4">
        <v>1.9778</v>
      </c>
      <c r="AP4">
        <v>2.9087999999999998</v>
      </c>
      <c r="AQ4">
        <v>2.3203999999999998</v>
      </c>
      <c r="AR4">
        <v>1.9636</v>
      </c>
      <c r="AS4">
        <v>0.13819999999999999</v>
      </c>
      <c r="AT4">
        <v>-0.19189999999999999</v>
      </c>
      <c r="AU4">
        <v>0.27510000000000001</v>
      </c>
      <c r="AV4">
        <v>0.10929999999999999</v>
      </c>
      <c r="AW4">
        <v>2.8936999999999999</v>
      </c>
      <c r="AX4">
        <v>-0.16980000000000001</v>
      </c>
      <c r="AY4">
        <v>2.3130999999999999</v>
      </c>
      <c r="AZ4">
        <v>-7.1300000000000002E-2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2.2627000000000002</v>
      </c>
      <c r="P5">
        <v>3.85E-2</v>
      </c>
      <c r="Q5">
        <v>1.7000000000000001E-2</v>
      </c>
      <c r="R5">
        <v>3.9775</v>
      </c>
      <c r="S5">
        <v>3.5192999999999999</v>
      </c>
      <c r="T5">
        <v>2.0543999999999998</v>
      </c>
      <c r="U5">
        <v>4.6899999999999997E-2</v>
      </c>
      <c r="V5">
        <v>0.48930000000000001</v>
      </c>
      <c r="W5">
        <v>0.123</v>
      </c>
      <c r="X5">
        <v>1.89E-2</v>
      </c>
      <c r="Y5">
        <v>0.1217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96</v>
      </c>
      <c r="AF5">
        <v>2.2235999999999998</v>
      </c>
      <c r="AG5">
        <v>3.49E-2</v>
      </c>
      <c r="AH5">
        <v>1.5699999999999999E-2</v>
      </c>
      <c r="AI5">
        <v>2.0327999999999999</v>
      </c>
      <c r="AJ5">
        <v>58.307699999999997</v>
      </c>
      <c r="AK5">
        <v>0.45710000000000001</v>
      </c>
      <c r="AL5">
        <v>3.4299999999999997E-2</v>
      </c>
      <c r="AM5">
        <v>2.1534</v>
      </c>
      <c r="AN5">
        <v>1.353</v>
      </c>
      <c r="AO5">
        <v>1.8985000000000001</v>
      </c>
      <c r="AP5">
        <v>2.5687000000000002</v>
      </c>
      <c r="AQ5">
        <v>2.2332999999999998</v>
      </c>
      <c r="AR5">
        <v>1.2234</v>
      </c>
      <c r="AS5">
        <v>1.4408000000000001</v>
      </c>
      <c r="AT5">
        <v>-0.1784</v>
      </c>
      <c r="AU5">
        <v>0.71079999999999999</v>
      </c>
      <c r="AV5">
        <v>-0.30030000000000001</v>
      </c>
      <c r="AW5">
        <v>2.4500999999999999</v>
      </c>
      <c r="AX5">
        <v>-1.5920000000000001</v>
      </c>
      <c r="AY5">
        <v>1.4307000000000001</v>
      </c>
      <c r="AZ5">
        <v>0.63729999999999998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2.2292999999999998</v>
      </c>
      <c r="P6">
        <v>2.12E-2</v>
      </c>
      <c r="Q6">
        <v>9.4999999999999998E-3</v>
      </c>
      <c r="R6">
        <v>6.0557999999999996</v>
      </c>
      <c r="S6">
        <v>3.5714000000000001</v>
      </c>
      <c r="T6">
        <v>1.9291</v>
      </c>
      <c r="U6">
        <v>3.8399999999999997E-2</v>
      </c>
      <c r="V6">
        <v>0.5202</v>
      </c>
      <c r="W6">
        <v>0.13900000000000001</v>
      </c>
      <c r="X6">
        <v>1.47E-2</v>
      </c>
      <c r="Y6">
        <v>0.13800000000000001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>
        <v>2.1917</v>
      </c>
      <c r="AG6">
        <v>1.8599999999999998E-2</v>
      </c>
      <c r="AH6">
        <v>8.5000000000000006E-3</v>
      </c>
      <c r="AI6">
        <v>1.3521000000000001</v>
      </c>
      <c r="AJ6">
        <v>72.6721</v>
      </c>
      <c r="AK6">
        <v>0.3085</v>
      </c>
      <c r="AL6">
        <v>2.75E-2</v>
      </c>
      <c r="AM6">
        <v>3.2143999999999999</v>
      </c>
      <c r="AN6">
        <v>1.2725</v>
      </c>
      <c r="AO6">
        <v>3.0043000000000002</v>
      </c>
      <c r="AP6">
        <v>3.8229000000000002</v>
      </c>
      <c r="AQ6">
        <v>3.0499000000000001</v>
      </c>
      <c r="AR6">
        <v>2.2749999999999999</v>
      </c>
      <c r="AS6">
        <v>-1.8705000000000001</v>
      </c>
      <c r="AT6">
        <v>0.59279999999999999</v>
      </c>
      <c r="AU6">
        <v>-2.1113</v>
      </c>
      <c r="AV6">
        <v>-1.7169000000000001</v>
      </c>
      <c r="AW6">
        <v>2.6848999999999998</v>
      </c>
      <c r="AX6">
        <v>-1.0629</v>
      </c>
      <c r="AY6">
        <v>-1.9548000000000001</v>
      </c>
      <c r="AZ6">
        <v>-2.0859000000000001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2.5028000000000001</v>
      </c>
      <c r="P7">
        <v>2.6499999999999999E-2</v>
      </c>
      <c r="Q7">
        <v>1.06E-2</v>
      </c>
      <c r="R7">
        <v>6.1929999999999996</v>
      </c>
      <c r="S7">
        <v>3.0093000000000001</v>
      </c>
      <c r="T7">
        <v>1.742</v>
      </c>
      <c r="U7">
        <v>3.3500000000000002E-2</v>
      </c>
      <c r="V7">
        <v>0.57410000000000005</v>
      </c>
      <c r="W7">
        <v>0.15570000000000001</v>
      </c>
      <c r="X7">
        <v>1.2999999999999999E-2</v>
      </c>
      <c r="Y7">
        <v>0.15260000000000001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96</v>
      </c>
      <c r="AF7">
        <v>2.4615</v>
      </c>
      <c r="AG7">
        <v>2.29E-2</v>
      </c>
      <c r="AH7">
        <v>9.2999999999999992E-3</v>
      </c>
      <c r="AI7">
        <v>1.7921</v>
      </c>
      <c r="AJ7">
        <v>78.253200000000007</v>
      </c>
      <c r="AK7">
        <v>0.36399999999999999</v>
      </c>
      <c r="AL7">
        <v>2.5600000000000001E-2</v>
      </c>
      <c r="AM7">
        <v>2.7214999999999998</v>
      </c>
      <c r="AN7">
        <v>1.7303999999999999</v>
      </c>
      <c r="AO7">
        <v>2.2265000000000001</v>
      </c>
      <c r="AP7">
        <v>3.8527999999999998</v>
      </c>
      <c r="AQ7">
        <v>2.7181999999999999</v>
      </c>
      <c r="AR7">
        <v>-0.96930000000000005</v>
      </c>
      <c r="AS7">
        <v>-1.9990000000000001</v>
      </c>
      <c r="AT7">
        <v>0.14799999999999999</v>
      </c>
      <c r="AU7">
        <v>0.1598</v>
      </c>
      <c r="AV7">
        <v>0.20699999999999999</v>
      </c>
      <c r="AW7">
        <v>3.8439000000000001</v>
      </c>
      <c r="AX7">
        <v>-2.4445000000000001</v>
      </c>
      <c r="AY7">
        <v>1.1880999999999999</v>
      </c>
      <c r="AZ7">
        <v>3.7600000000000001E-2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2.6316999999999999</v>
      </c>
      <c r="P8">
        <v>9.2799999999999994E-2</v>
      </c>
      <c r="Q8">
        <v>3.5299999999999998E-2</v>
      </c>
      <c r="R8">
        <v>11.6844</v>
      </c>
      <c r="S8">
        <v>2.9441999999999999</v>
      </c>
      <c r="T8">
        <v>2.1231</v>
      </c>
      <c r="U8">
        <v>5.33E-2</v>
      </c>
      <c r="V8">
        <v>0.4627</v>
      </c>
      <c r="W8">
        <v>0.13270000000000001</v>
      </c>
      <c r="X8">
        <v>1.9900000000000001E-2</v>
      </c>
      <c r="Y8">
        <v>0.125</v>
      </c>
      <c r="Z8" t="s">
        <v>70</v>
      </c>
      <c r="AA8" t="s">
        <v>70</v>
      </c>
      <c r="AB8" t="s">
        <v>70</v>
      </c>
      <c r="AC8" t="s">
        <v>70</v>
      </c>
      <c r="AD8" t="s">
        <v>70</v>
      </c>
      <c r="AE8" t="s">
        <v>96</v>
      </c>
      <c r="AF8">
        <v>2.5884</v>
      </c>
      <c r="AG8">
        <v>8.6999999999999994E-2</v>
      </c>
      <c r="AH8">
        <v>3.3599999999999998E-2</v>
      </c>
      <c r="AI8">
        <v>4.2900999999999998</v>
      </c>
      <c r="AJ8">
        <v>49.332599999999999</v>
      </c>
      <c r="AK8">
        <v>0.82869999999999999</v>
      </c>
      <c r="AL8">
        <v>4.0500000000000001E-2</v>
      </c>
      <c r="AM8">
        <v>1.1661999999999999</v>
      </c>
      <c r="AN8">
        <v>1.4672000000000001</v>
      </c>
      <c r="AO8">
        <v>1.0357000000000001</v>
      </c>
      <c r="AP8">
        <v>1.5196000000000001</v>
      </c>
      <c r="AQ8">
        <v>1.1854</v>
      </c>
      <c r="AR8">
        <v>0.68420000000000003</v>
      </c>
      <c r="AS8">
        <v>-0.77539999999999998</v>
      </c>
      <c r="AT8">
        <v>-5.6899999999999999E-2</v>
      </c>
      <c r="AU8">
        <v>-0.13850000000000001</v>
      </c>
      <c r="AV8">
        <v>-0.2319</v>
      </c>
      <c r="AW8">
        <v>1.4954000000000001</v>
      </c>
      <c r="AX8">
        <v>-0.88339999999999996</v>
      </c>
      <c r="AY8">
        <v>-0.76470000000000005</v>
      </c>
      <c r="AZ8">
        <v>-0.20039999999999999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2.3496000000000001</v>
      </c>
      <c r="P9">
        <v>1.55E-2</v>
      </c>
      <c r="Q9">
        <v>6.6E-3</v>
      </c>
      <c r="R9">
        <v>0.95760000000000001</v>
      </c>
      <c r="S9">
        <v>3.6006</v>
      </c>
      <c r="T9">
        <v>1.3231999999999999</v>
      </c>
      <c r="U9">
        <v>3.9100000000000003E-2</v>
      </c>
      <c r="V9">
        <v>0.76160000000000005</v>
      </c>
      <c r="W9">
        <v>0.2467</v>
      </c>
      <c r="X9">
        <v>1.7600000000000001E-2</v>
      </c>
      <c r="Y9">
        <v>0.24390000000000001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96</v>
      </c>
      <c r="AF9">
        <v>2.3102999999999998</v>
      </c>
      <c r="AG9">
        <v>1.3100000000000001E-2</v>
      </c>
      <c r="AH9">
        <v>5.7000000000000002E-3</v>
      </c>
      <c r="AI9">
        <v>0.89149999999999996</v>
      </c>
      <c r="AJ9">
        <v>68.237099999999998</v>
      </c>
      <c r="AK9">
        <v>0.19289999999999999</v>
      </c>
      <c r="AL9">
        <v>2.93E-2</v>
      </c>
      <c r="AM9">
        <v>5.1535000000000002</v>
      </c>
      <c r="AN9">
        <v>1.2864</v>
      </c>
      <c r="AO9">
        <v>4.6134000000000004</v>
      </c>
      <c r="AP9">
        <v>5.9348999999999998</v>
      </c>
      <c r="AQ9">
        <v>5.2256</v>
      </c>
      <c r="AR9">
        <v>4.0628000000000002</v>
      </c>
      <c r="AS9">
        <v>1.6889000000000001</v>
      </c>
      <c r="AT9">
        <v>-1.3873</v>
      </c>
      <c r="AU9">
        <v>1.728</v>
      </c>
      <c r="AV9">
        <v>0.48980000000000001</v>
      </c>
      <c r="AW9">
        <v>5.6566000000000001</v>
      </c>
      <c r="AX9">
        <v>-1.9530000000000001</v>
      </c>
      <c r="AY9">
        <v>4.8437000000000001</v>
      </c>
      <c r="AZ9">
        <v>0.1772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2.532</v>
      </c>
      <c r="P10">
        <v>3.5999999999999997E-2</v>
      </c>
      <c r="Q10">
        <v>1.4200000000000001E-2</v>
      </c>
      <c r="R10">
        <v>4.7393999999999998</v>
      </c>
      <c r="S10">
        <v>3.9401999999999999</v>
      </c>
      <c r="T10">
        <v>1.4003000000000001</v>
      </c>
      <c r="U10">
        <v>5.5300000000000002E-2</v>
      </c>
      <c r="V10">
        <v>0.7228</v>
      </c>
      <c r="W10">
        <v>0.25669999999999998</v>
      </c>
      <c r="X10">
        <v>2.47E-2</v>
      </c>
      <c r="Y10">
        <v>0.255</v>
      </c>
      <c r="Z10" t="s">
        <v>70</v>
      </c>
      <c r="AA10" t="s">
        <v>70</v>
      </c>
      <c r="AB10" t="s">
        <v>70</v>
      </c>
      <c r="AC10" t="s">
        <v>70</v>
      </c>
      <c r="AD10" t="s">
        <v>70</v>
      </c>
      <c r="AE10" t="s">
        <v>96</v>
      </c>
      <c r="AF10">
        <v>2.4910999999999999</v>
      </c>
      <c r="AG10">
        <v>3.1800000000000002E-2</v>
      </c>
      <c r="AH10">
        <v>1.2800000000000001E-2</v>
      </c>
      <c r="AI10">
        <v>1.4769000000000001</v>
      </c>
      <c r="AJ10">
        <v>46.492699999999999</v>
      </c>
      <c r="AK10">
        <v>0.2964</v>
      </c>
      <c r="AL10">
        <v>4.2999999999999997E-2</v>
      </c>
      <c r="AM10">
        <v>3.3304</v>
      </c>
      <c r="AN10">
        <v>1.591</v>
      </c>
      <c r="AO10">
        <v>2.8029000000000002</v>
      </c>
      <c r="AP10">
        <v>4.4595000000000002</v>
      </c>
      <c r="AQ10">
        <v>3.3504999999999998</v>
      </c>
      <c r="AR10">
        <v>-1.4763999999999999</v>
      </c>
      <c r="AS10">
        <v>-2.3536000000000001</v>
      </c>
      <c r="AT10">
        <v>0.37069999999999997</v>
      </c>
      <c r="AU10">
        <v>0.1741</v>
      </c>
      <c r="AV10">
        <v>-0.79959999999999998</v>
      </c>
      <c r="AW10">
        <v>-4.3837999999999999</v>
      </c>
      <c r="AX10">
        <v>-2.8450000000000002</v>
      </c>
      <c r="AY10">
        <v>1.7175</v>
      </c>
      <c r="AZ10">
        <v>-0.42630000000000001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2.9685000000000001</v>
      </c>
      <c r="P11">
        <v>6.6199999999999995E-2</v>
      </c>
      <c r="Q11">
        <v>2.23E-2</v>
      </c>
      <c r="R11">
        <v>13.4749</v>
      </c>
      <c r="S11">
        <v>2.9464000000000001</v>
      </c>
      <c r="T11">
        <v>1.9108000000000001</v>
      </c>
      <c r="U11">
        <v>4.02E-2</v>
      </c>
      <c r="V11">
        <v>0.52470000000000006</v>
      </c>
      <c r="W11">
        <v>0.1767</v>
      </c>
      <c r="X11">
        <v>1.78E-2</v>
      </c>
      <c r="Y11">
        <v>0.17180000000000001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96</v>
      </c>
      <c r="AF11">
        <v>2.923</v>
      </c>
      <c r="AG11">
        <v>5.9900000000000002E-2</v>
      </c>
      <c r="AH11">
        <v>2.0500000000000001E-2</v>
      </c>
      <c r="AI11">
        <v>4.0871000000000004</v>
      </c>
      <c r="AJ11">
        <v>68.253100000000003</v>
      </c>
      <c r="AK11">
        <v>0.69910000000000005</v>
      </c>
      <c r="AL11">
        <v>2.93E-2</v>
      </c>
      <c r="AM11">
        <v>1.401</v>
      </c>
      <c r="AN11">
        <v>1.4557</v>
      </c>
      <c r="AO11">
        <v>1.2271000000000001</v>
      </c>
      <c r="AP11">
        <v>1.7863</v>
      </c>
      <c r="AQ11">
        <v>1.4137999999999999</v>
      </c>
      <c r="AR11">
        <v>-1.2196</v>
      </c>
      <c r="AS11">
        <v>-6.54E-2</v>
      </c>
      <c r="AT11">
        <v>0.11840000000000001</v>
      </c>
      <c r="AU11">
        <v>0.14599999999999999</v>
      </c>
      <c r="AV11">
        <v>0.41220000000000001</v>
      </c>
      <c r="AW11">
        <v>1.732</v>
      </c>
      <c r="AX11">
        <v>-0.1046</v>
      </c>
      <c r="AY11">
        <v>1.3735999999999999</v>
      </c>
      <c r="AZ11">
        <v>-0.31809999999999999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2.4864000000000002</v>
      </c>
      <c r="P12">
        <v>7.7200000000000005E-2</v>
      </c>
      <c r="Q12">
        <v>3.1099999999999999E-2</v>
      </c>
      <c r="R12">
        <v>17.0929</v>
      </c>
      <c r="S12">
        <v>2.4695999999999998</v>
      </c>
      <c r="T12">
        <v>1.4644999999999999</v>
      </c>
      <c r="U12">
        <v>5.5100000000000003E-2</v>
      </c>
      <c r="V12">
        <v>0.69120000000000004</v>
      </c>
      <c r="W12">
        <v>0.26869999999999999</v>
      </c>
      <c r="X12">
        <v>2.0899999999999998E-2</v>
      </c>
      <c r="Y12">
        <v>0.25829999999999997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96</v>
      </c>
      <c r="AF12">
        <v>2.4447000000000001</v>
      </c>
      <c r="AG12">
        <v>7.2900000000000006E-2</v>
      </c>
      <c r="AH12">
        <v>2.98E-2</v>
      </c>
      <c r="AI12">
        <v>3.1269</v>
      </c>
      <c r="AJ12">
        <v>42.915900000000001</v>
      </c>
      <c r="AK12">
        <v>0.63949999999999996</v>
      </c>
      <c r="AL12">
        <v>4.6600000000000003E-2</v>
      </c>
      <c r="AM12">
        <v>1.5169999999999999</v>
      </c>
      <c r="AN12">
        <v>1.5049999999999999</v>
      </c>
      <c r="AO12">
        <v>1.2759</v>
      </c>
      <c r="AP12">
        <v>1.9202999999999999</v>
      </c>
      <c r="AQ12">
        <v>1.6763999999999999</v>
      </c>
      <c r="AR12">
        <v>0.95650000000000002</v>
      </c>
      <c r="AS12">
        <v>0.83709999999999996</v>
      </c>
      <c r="AT12">
        <v>0.1104</v>
      </c>
      <c r="AU12">
        <v>0.75460000000000005</v>
      </c>
      <c r="AV12">
        <v>-0.64549999999999996</v>
      </c>
      <c r="AW12">
        <v>-1.6435999999999999</v>
      </c>
      <c r="AX12">
        <v>-0.89259999999999995</v>
      </c>
      <c r="AY12">
        <v>1.1327</v>
      </c>
      <c r="AZ12">
        <v>-0.85470000000000002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2.2271000000000001</v>
      </c>
      <c r="P13">
        <v>2.24E-2</v>
      </c>
      <c r="Q13">
        <v>1.01E-2</v>
      </c>
      <c r="R13">
        <v>6.2862</v>
      </c>
      <c r="S13">
        <v>2.9321999999999999</v>
      </c>
      <c r="T13">
        <v>1.1000000000000001</v>
      </c>
      <c r="U13">
        <v>3.9600000000000003E-2</v>
      </c>
      <c r="V13">
        <v>0.91249999999999998</v>
      </c>
      <c r="W13">
        <v>0.35930000000000001</v>
      </c>
      <c r="X13">
        <v>1.61E-2</v>
      </c>
      <c r="Y13">
        <v>0.35589999999999999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96</v>
      </c>
      <c r="AF13">
        <v>2.1892999999999998</v>
      </c>
      <c r="AG13">
        <v>1.9900000000000001E-2</v>
      </c>
      <c r="AH13">
        <v>9.1000000000000004E-3</v>
      </c>
      <c r="AI13">
        <v>1.3365</v>
      </c>
      <c r="AJ13">
        <v>67.077100000000002</v>
      </c>
      <c r="AK13">
        <v>0.30520000000000003</v>
      </c>
      <c r="AL13">
        <v>2.98E-2</v>
      </c>
      <c r="AM13">
        <v>3.2464</v>
      </c>
      <c r="AN13">
        <v>1.4551000000000001</v>
      </c>
      <c r="AO13">
        <v>2.6993999999999998</v>
      </c>
      <c r="AP13">
        <v>3.9279000000000002</v>
      </c>
      <c r="AQ13">
        <v>3.5346000000000002</v>
      </c>
      <c r="AR13">
        <v>1.8867</v>
      </c>
      <c r="AS13">
        <v>-1.9184000000000001</v>
      </c>
      <c r="AT13">
        <v>-0.2157</v>
      </c>
      <c r="AU13">
        <v>0.72050000000000003</v>
      </c>
      <c r="AV13">
        <v>0.27550000000000002</v>
      </c>
      <c r="AW13">
        <v>3.8513999999999999</v>
      </c>
      <c r="AX13">
        <v>2.4432999999999998</v>
      </c>
      <c r="AY13">
        <v>2.4742000000000002</v>
      </c>
      <c r="AZ13">
        <v>-0.6341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2.3715999999999999</v>
      </c>
      <c r="P14">
        <v>6.2600000000000003E-2</v>
      </c>
      <c r="Q14">
        <v>2.64E-2</v>
      </c>
      <c r="R14">
        <v>14.02</v>
      </c>
      <c r="S14">
        <v>3.5127999999999999</v>
      </c>
      <c r="T14">
        <v>2.0661</v>
      </c>
      <c r="U14">
        <v>4.1700000000000001E-2</v>
      </c>
      <c r="V14">
        <v>0.48899999999999999</v>
      </c>
      <c r="W14">
        <v>0.17860000000000001</v>
      </c>
      <c r="X14">
        <v>1.72E-2</v>
      </c>
      <c r="Y14">
        <v>0.17549999999999999</v>
      </c>
      <c r="Z14" t="s">
        <v>70</v>
      </c>
      <c r="AA14" t="s">
        <v>70</v>
      </c>
      <c r="AB14" t="s">
        <v>70</v>
      </c>
      <c r="AC14" t="s">
        <v>70</v>
      </c>
      <c r="AD14" t="s">
        <v>70</v>
      </c>
      <c r="AE14" t="s">
        <v>96</v>
      </c>
      <c r="AF14">
        <v>2.3331</v>
      </c>
      <c r="AG14">
        <v>5.6099999999999997E-2</v>
      </c>
      <c r="AH14">
        <v>2.4E-2</v>
      </c>
      <c r="AI14">
        <v>3.5743999999999998</v>
      </c>
      <c r="AJ14">
        <v>63.756</v>
      </c>
      <c r="AK14">
        <v>0.76600000000000001</v>
      </c>
      <c r="AL14">
        <v>3.1399999999999997E-2</v>
      </c>
      <c r="AM14">
        <v>1.2741</v>
      </c>
      <c r="AN14">
        <v>1.4202999999999999</v>
      </c>
      <c r="AO14">
        <v>1.1052999999999999</v>
      </c>
      <c r="AP14">
        <v>1.5699000000000001</v>
      </c>
      <c r="AQ14">
        <v>1.3504</v>
      </c>
      <c r="AR14">
        <v>0.36230000000000001</v>
      </c>
      <c r="AS14">
        <v>1.0435000000000001</v>
      </c>
      <c r="AT14">
        <v>-3.9100000000000003E-2</v>
      </c>
      <c r="AU14">
        <v>0.1613</v>
      </c>
      <c r="AV14">
        <v>2.5000000000000001E-3</v>
      </c>
      <c r="AW14">
        <v>1.5616000000000001</v>
      </c>
      <c r="AX14">
        <v>-1.2683</v>
      </c>
      <c r="AY14">
        <v>0.44519999999999998</v>
      </c>
      <c r="AZ14">
        <v>0.1303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2.6042000000000001</v>
      </c>
      <c r="P15">
        <v>3.3000000000000002E-2</v>
      </c>
      <c r="Q15">
        <v>1.2699999999999999E-2</v>
      </c>
      <c r="R15">
        <v>9.9837000000000007</v>
      </c>
      <c r="S15">
        <v>3.0285000000000002</v>
      </c>
      <c r="T15">
        <v>1.5666</v>
      </c>
      <c r="U15">
        <v>4.02E-2</v>
      </c>
      <c r="V15">
        <v>0.64170000000000005</v>
      </c>
      <c r="W15">
        <v>0.245</v>
      </c>
      <c r="X15">
        <v>1.54E-2</v>
      </c>
      <c r="Y15">
        <v>0.24199999999999999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96</v>
      </c>
      <c r="AF15">
        <v>2.5630000000000002</v>
      </c>
      <c r="AG15">
        <v>2.9100000000000001E-2</v>
      </c>
      <c r="AH15">
        <v>1.1299999999999999E-2</v>
      </c>
      <c r="AI15">
        <v>1.6871</v>
      </c>
      <c r="AJ15">
        <v>58.032499999999999</v>
      </c>
      <c r="AK15">
        <v>0.3291</v>
      </c>
      <c r="AL15">
        <v>3.4500000000000003E-2</v>
      </c>
      <c r="AM15">
        <v>3.0038999999999998</v>
      </c>
      <c r="AN15">
        <v>1.3834</v>
      </c>
      <c r="AO15">
        <v>2.6836000000000002</v>
      </c>
      <c r="AP15">
        <v>3.7126000000000001</v>
      </c>
      <c r="AQ15">
        <v>2.9392999999999998</v>
      </c>
      <c r="AR15">
        <v>2.6749000000000001</v>
      </c>
      <c r="AS15">
        <v>-0.10680000000000001</v>
      </c>
      <c r="AT15">
        <v>0.18720000000000001</v>
      </c>
      <c r="AU15">
        <v>-0.29110000000000003</v>
      </c>
      <c r="AV15">
        <v>-1.0949</v>
      </c>
      <c r="AW15">
        <v>3.5356000000000001</v>
      </c>
      <c r="AX15">
        <v>-5.0999999999999997E-2</v>
      </c>
      <c r="AY15">
        <v>-2.8062</v>
      </c>
      <c r="AZ15">
        <v>-0.87309999999999999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2.5272000000000001</v>
      </c>
      <c r="P16">
        <v>4.02E-2</v>
      </c>
      <c r="Q16">
        <v>1.5900000000000001E-2</v>
      </c>
      <c r="R16">
        <v>4.7484000000000002</v>
      </c>
      <c r="S16">
        <v>3.0737999999999999</v>
      </c>
      <c r="T16">
        <v>1.7537</v>
      </c>
      <c r="U16">
        <v>4.07E-2</v>
      </c>
      <c r="V16">
        <v>0.5716</v>
      </c>
      <c r="W16">
        <v>0.2054</v>
      </c>
      <c r="X16">
        <v>1.61E-2</v>
      </c>
      <c r="Y16">
        <v>0.2031</v>
      </c>
      <c r="Z16" t="s">
        <v>70</v>
      </c>
      <c r="AA16" t="s">
        <v>70</v>
      </c>
      <c r="AB16" t="s">
        <v>70</v>
      </c>
      <c r="AC16" t="s">
        <v>70</v>
      </c>
      <c r="AD16" t="s">
        <v>70</v>
      </c>
      <c r="AE16" t="s">
        <v>96</v>
      </c>
      <c r="AF16">
        <v>2.4864000000000002</v>
      </c>
      <c r="AG16">
        <v>3.6200000000000003E-2</v>
      </c>
      <c r="AH16">
        <v>1.4500000000000001E-2</v>
      </c>
      <c r="AI16">
        <v>2.29</v>
      </c>
      <c r="AJ16">
        <v>63.338000000000001</v>
      </c>
      <c r="AK16">
        <v>0.46050000000000002</v>
      </c>
      <c r="AL16">
        <v>3.1600000000000003E-2</v>
      </c>
      <c r="AM16">
        <v>2.14</v>
      </c>
      <c r="AN16">
        <v>1.3900999999999999</v>
      </c>
      <c r="AO16">
        <v>1.9356</v>
      </c>
      <c r="AP16">
        <v>2.6907000000000001</v>
      </c>
      <c r="AQ16">
        <v>2.0619999999999998</v>
      </c>
      <c r="AR16">
        <v>1.8177000000000001</v>
      </c>
      <c r="AS16">
        <v>0.61399999999999999</v>
      </c>
      <c r="AT16">
        <v>0.25559999999999999</v>
      </c>
      <c r="AU16">
        <v>-0.29020000000000001</v>
      </c>
      <c r="AV16">
        <v>-0.24929999999999999</v>
      </c>
      <c r="AW16">
        <v>2.6633</v>
      </c>
      <c r="AX16">
        <v>-0.67259999999999998</v>
      </c>
      <c r="AY16">
        <v>1.9460999999999999</v>
      </c>
      <c r="AZ16">
        <v>0.1089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2.2622</v>
      </c>
      <c r="P17">
        <v>3.0200000000000001E-2</v>
      </c>
      <c r="Q17">
        <v>1.34E-2</v>
      </c>
      <c r="R17">
        <v>10.1671</v>
      </c>
      <c r="S17">
        <v>3.2435999999999998</v>
      </c>
      <c r="T17">
        <v>1.5669</v>
      </c>
      <c r="U17">
        <v>4.0399999999999998E-2</v>
      </c>
      <c r="V17">
        <v>0.67290000000000005</v>
      </c>
      <c r="W17">
        <v>0.24199999999999999</v>
      </c>
      <c r="X17">
        <v>1.6500000000000001E-2</v>
      </c>
      <c r="Y17">
        <v>0.25419999999999998</v>
      </c>
      <c r="Z17" t="s">
        <v>70</v>
      </c>
      <c r="AA17" t="s">
        <v>70</v>
      </c>
      <c r="AB17" t="s">
        <v>70</v>
      </c>
      <c r="AC17" t="s">
        <v>70</v>
      </c>
      <c r="AD17" t="s">
        <v>70</v>
      </c>
      <c r="AE17" t="s">
        <v>96</v>
      </c>
      <c r="AF17">
        <v>2.2237</v>
      </c>
      <c r="AG17">
        <v>2.64E-2</v>
      </c>
      <c r="AH17">
        <v>1.1900000000000001E-2</v>
      </c>
      <c r="AI17">
        <v>1.6998</v>
      </c>
      <c r="AJ17">
        <v>64.406199999999998</v>
      </c>
      <c r="AK17">
        <v>0.38219999999999998</v>
      </c>
      <c r="AL17">
        <v>3.1099999999999999E-2</v>
      </c>
      <c r="AM17">
        <v>2.5853000000000002</v>
      </c>
      <c r="AN17">
        <v>1.4451000000000001</v>
      </c>
      <c r="AO17">
        <v>2.2416</v>
      </c>
      <c r="AP17">
        <v>3.2395</v>
      </c>
      <c r="AQ17">
        <v>2.6036999999999999</v>
      </c>
      <c r="AR17">
        <v>1.3372999999999999</v>
      </c>
      <c r="AS17">
        <v>-1.7499</v>
      </c>
      <c r="AT17">
        <v>0.41749999999999998</v>
      </c>
      <c r="AU17">
        <v>-0.58460000000000001</v>
      </c>
      <c r="AV17">
        <v>0.30990000000000001</v>
      </c>
      <c r="AW17">
        <v>3.1711999999999998</v>
      </c>
      <c r="AX17">
        <v>-2.0360999999999998</v>
      </c>
      <c r="AY17">
        <v>-1.6081000000000001</v>
      </c>
      <c r="AZ17">
        <v>-0.21820000000000001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0.95899999999999996</v>
      </c>
      <c r="P18">
        <v>5.79E-2</v>
      </c>
      <c r="Q18">
        <v>6.0400000000000002E-2</v>
      </c>
      <c r="R18">
        <v>53.182200000000002</v>
      </c>
      <c r="S18">
        <v>2.7025999999999999</v>
      </c>
      <c r="T18">
        <v>2.9125999999999999</v>
      </c>
      <c r="U18">
        <v>4.6899999999999997E-2</v>
      </c>
      <c r="V18">
        <v>0.34760000000000002</v>
      </c>
      <c r="W18">
        <v>0.13980000000000001</v>
      </c>
      <c r="X18">
        <v>1.6799999999999999E-2</v>
      </c>
      <c r="Y18">
        <v>0.1386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96</v>
      </c>
      <c r="AF18">
        <v>0.89090000000000003</v>
      </c>
      <c r="AG18">
        <v>5.21E-2</v>
      </c>
      <c r="AH18">
        <v>5.8500000000000003E-2</v>
      </c>
      <c r="AI18">
        <v>2.6503000000000001</v>
      </c>
      <c r="AJ18">
        <v>50.860700000000001</v>
      </c>
      <c r="AK18">
        <v>1.4874000000000001</v>
      </c>
      <c r="AL18">
        <v>3.9300000000000002E-2</v>
      </c>
      <c r="AM18">
        <v>0.63300000000000001</v>
      </c>
      <c r="AN18">
        <v>1.5126999999999999</v>
      </c>
      <c r="AO18">
        <v>0.57310000000000005</v>
      </c>
      <c r="AP18">
        <v>0.86699999999999999</v>
      </c>
      <c r="AQ18">
        <v>0.65529999999999999</v>
      </c>
      <c r="AR18">
        <v>0.47849999999999998</v>
      </c>
      <c r="AS18">
        <v>-0.29320000000000002</v>
      </c>
      <c r="AT18">
        <v>0.1162</v>
      </c>
      <c r="AU18">
        <v>-0.1167</v>
      </c>
      <c r="AV18">
        <v>0.14510000000000001</v>
      </c>
      <c r="AW18">
        <v>0.84670000000000001</v>
      </c>
      <c r="AX18">
        <v>0.34970000000000001</v>
      </c>
      <c r="AY18">
        <v>0.55230000000000001</v>
      </c>
      <c r="AZ18">
        <v>-4.6399999999999997E-2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2.2926000000000002</v>
      </c>
      <c r="P19">
        <v>2.76E-2</v>
      </c>
      <c r="Q19">
        <v>1.2E-2</v>
      </c>
      <c r="R19">
        <v>3.0533000000000001</v>
      </c>
      <c r="S19">
        <v>3.6661999999999999</v>
      </c>
      <c r="T19">
        <v>1.8078000000000001</v>
      </c>
      <c r="U19">
        <v>4.24E-2</v>
      </c>
      <c r="V19">
        <v>0.55649999999999999</v>
      </c>
      <c r="W19">
        <v>0.19769999999999999</v>
      </c>
      <c r="X19">
        <v>2.0199999999999999E-2</v>
      </c>
      <c r="Y19">
        <v>0.19489999999999999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96</v>
      </c>
      <c r="AF19">
        <v>2.2538</v>
      </c>
      <c r="AG19">
        <v>2.3900000000000001E-2</v>
      </c>
      <c r="AH19">
        <v>1.06E-2</v>
      </c>
      <c r="AI19">
        <v>1.6956</v>
      </c>
      <c r="AJ19">
        <v>70.891499999999994</v>
      </c>
      <c r="AK19">
        <v>0.37619999999999998</v>
      </c>
      <c r="AL19">
        <v>2.8199999999999999E-2</v>
      </c>
      <c r="AM19">
        <v>2.6301999999999999</v>
      </c>
      <c r="AN19">
        <v>1.4834000000000001</v>
      </c>
      <c r="AO19">
        <v>2.3767</v>
      </c>
      <c r="AP19">
        <v>3.5257000000000001</v>
      </c>
      <c r="AQ19">
        <v>2.4207000000000001</v>
      </c>
      <c r="AR19">
        <v>-0.48010000000000003</v>
      </c>
      <c r="AS19">
        <v>-2.3275999999999999</v>
      </c>
      <c r="AT19">
        <v>2.52E-2</v>
      </c>
      <c r="AU19">
        <v>-5.62E-2</v>
      </c>
      <c r="AV19">
        <v>4.9700000000000001E-2</v>
      </c>
      <c r="AW19">
        <v>3.5249000000000001</v>
      </c>
      <c r="AX19">
        <v>-2.3704999999999998</v>
      </c>
      <c r="AY19">
        <v>0.4884</v>
      </c>
      <c r="AZ19">
        <v>-4.4699999999999997E-2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2.2690999999999999</v>
      </c>
      <c r="P20">
        <v>4.1799999999999997E-2</v>
      </c>
      <c r="Q20">
        <v>1.84E-2</v>
      </c>
      <c r="R20">
        <v>5.2885</v>
      </c>
      <c r="S20">
        <v>3.7065999999999999</v>
      </c>
      <c r="T20">
        <v>1.78</v>
      </c>
      <c r="U20">
        <v>5.8599999999999999E-2</v>
      </c>
      <c r="V20">
        <v>0.56410000000000005</v>
      </c>
      <c r="W20">
        <v>0.18090000000000001</v>
      </c>
      <c r="X20">
        <v>2.4400000000000002E-2</v>
      </c>
      <c r="Y20">
        <v>0.17699999999999999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96</v>
      </c>
      <c r="AF20">
        <v>2.2307999999999999</v>
      </c>
      <c r="AG20">
        <v>3.8300000000000001E-2</v>
      </c>
      <c r="AH20">
        <v>1.72E-2</v>
      </c>
      <c r="AI20">
        <v>1.9162999999999999</v>
      </c>
      <c r="AJ20">
        <v>50.067900000000002</v>
      </c>
      <c r="AK20">
        <v>0.42949999999999999</v>
      </c>
      <c r="AL20">
        <v>3.9899999999999998E-2</v>
      </c>
      <c r="AM20">
        <v>2.2881999999999998</v>
      </c>
      <c r="AN20">
        <v>1.5125</v>
      </c>
      <c r="AO20">
        <v>2.0181</v>
      </c>
      <c r="AP20">
        <v>3.0525000000000002</v>
      </c>
      <c r="AQ20">
        <v>2.2046999999999999</v>
      </c>
      <c r="AR20">
        <v>0.64570000000000005</v>
      </c>
      <c r="AS20">
        <v>-1.9068000000000001</v>
      </c>
      <c r="AT20">
        <v>0.14169999999999999</v>
      </c>
      <c r="AU20">
        <v>-0.52510000000000001</v>
      </c>
      <c r="AV20">
        <v>4.5600000000000002E-2</v>
      </c>
      <c r="AW20">
        <v>3.0066999999999999</v>
      </c>
      <c r="AX20">
        <v>-2.0541</v>
      </c>
      <c r="AY20">
        <v>-0.72150000000000003</v>
      </c>
      <c r="AZ20">
        <v>-0.3478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184</v>
      </c>
      <c r="B21">
        <v>2726</v>
      </c>
      <c r="C21">
        <v>4959</v>
      </c>
      <c r="D21" s="9">
        <v>42470.640972222223</v>
      </c>
      <c r="E21" t="s">
        <v>172</v>
      </c>
      <c r="I21" t="s">
        <v>95</v>
      </c>
      <c r="J21" t="s">
        <v>70</v>
      </c>
      <c r="K21" t="s">
        <v>70</v>
      </c>
      <c r="L21" t="s">
        <v>70</v>
      </c>
      <c r="M21" t="s">
        <v>70</v>
      </c>
      <c r="N21" t="s">
        <v>70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321</v>
      </c>
      <c r="BK21" t="s">
        <v>71</v>
      </c>
      <c r="BM21">
        <v>0</v>
      </c>
      <c r="BP21" t="s">
        <v>345</v>
      </c>
      <c r="BR21">
        <v>6511</v>
      </c>
    </row>
    <row r="22" spans="1:70">
      <c r="A22" t="s">
        <v>244</v>
      </c>
      <c r="B22">
        <v>2745</v>
      </c>
      <c r="C22">
        <v>4960</v>
      </c>
      <c r="D22" s="9">
        <v>42472.118750000001</v>
      </c>
      <c r="E22" t="s">
        <v>235</v>
      </c>
      <c r="I22" t="s">
        <v>95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321</v>
      </c>
      <c r="BK22" t="s">
        <v>71</v>
      </c>
      <c r="BM22">
        <v>0</v>
      </c>
      <c r="BP22" t="s">
        <v>346</v>
      </c>
      <c r="BR22">
        <v>6511</v>
      </c>
    </row>
    <row r="23" spans="1:70">
      <c r="A23" t="s">
        <v>175</v>
      </c>
      <c r="B23">
        <v>2723</v>
      </c>
      <c r="C23">
        <v>4923</v>
      </c>
      <c r="D23" s="9">
        <v>42470.640972222223</v>
      </c>
      <c r="E23" t="s">
        <v>172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2.5802999999999998</v>
      </c>
      <c r="P23">
        <v>2.8000000000000001E-2</v>
      </c>
      <c r="Q23">
        <v>1.0800000000000001E-2</v>
      </c>
      <c r="R23">
        <v>4.4568000000000003</v>
      </c>
      <c r="S23">
        <v>3.2113</v>
      </c>
      <c r="T23">
        <v>1.5629999999999999</v>
      </c>
      <c r="U23">
        <v>3.8699999999999998E-2</v>
      </c>
      <c r="V23">
        <v>0.63980000000000004</v>
      </c>
      <c r="W23">
        <v>0.21609999999999999</v>
      </c>
      <c r="X23">
        <v>1.6199999999999999E-2</v>
      </c>
      <c r="Y23">
        <v>0.2152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96</v>
      </c>
      <c r="AF23">
        <v>2.5381</v>
      </c>
      <c r="AG23">
        <v>2.4400000000000002E-2</v>
      </c>
      <c r="AH23">
        <v>9.5999999999999992E-3</v>
      </c>
      <c r="AI23">
        <v>1.7331000000000001</v>
      </c>
      <c r="AJ23">
        <v>70.9512</v>
      </c>
      <c r="AK23">
        <v>0.34139999999999998</v>
      </c>
      <c r="AL23">
        <v>2.8199999999999999E-2</v>
      </c>
      <c r="AM23">
        <v>2.9007999999999998</v>
      </c>
      <c r="AN23">
        <v>1.3401000000000001</v>
      </c>
      <c r="AO23">
        <v>2.5379</v>
      </c>
      <c r="AP23">
        <v>3.4009</v>
      </c>
      <c r="AQ23">
        <v>3.02</v>
      </c>
      <c r="AR23">
        <v>2.4142000000000001</v>
      </c>
      <c r="AS23">
        <v>-0.77939999999999998</v>
      </c>
      <c r="AT23">
        <v>-7.1400000000000005E-2</v>
      </c>
      <c r="AU23">
        <v>-0.51880000000000004</v>
      </c>
      <c r="AV23">
        <v>-1.8633999999999999</v>
      </c>
      <c r="AW23">
        <v>2.7972999999999999</v>
      </c>
      <c r="AX23">
        <v>0.80940000000000001</v>
      </c>
      <c r="AY23">
        <v>2.35</v>
      </c>
      <c r="AZ23">
        <v>1.7155</v>
      </c>
      <c r="BA23">
        <v>0.01</v>
      </c>
      <c r="BB23">
        <v>0.01</v>
      </c>
      <c r="BC23">
        <v>0.01</v>
      </c>
      <c r="BD23">
        <v>195</v>
      </c>
      <c r="BE23">
        <v>179</v>
      </c>
      <c r="BF23">
        <v>319</v>
      </c>
      <c r="BG23">
        <v>202</v>
      </c>
      <c r="BH23">
        <v>290</v>
      </c>
      <c r="BI23">
        <v>1081</v>
      </c>
      <c r="BJ23">
        <v>1702</v>
      </c>
      <c r="BK23" t="s">
        <v>71</v>
      </c>
      <c r="BM23">
        <v>0</v>
      </c>
      <c r="BP23" t="s">
        <v>177</v>
      </c>
      <c r="BR23">
        <v>6511</v>
      </c>
    </row>
    <row r="24" spans="1:70">
      <c r="A24" t="s">
        <v>212</v>
      </c>
      <c r="B24">
        <v>2735</v>
      </c>
      <c r="C24">
        <v>4938</v>
      </c>
      <c r="D24" s="9">
        <v>42471.345833333333</v>
      </c>
      <c r="E24" t="s">
        <v>204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2.4169</v>
      </c>
      <c r="P24">
        <v>2.4899999999999999E-2</v>
      </c>
      <c r="Q24">
        <v>1.03E-2</v>
      </c>
      <c r="R24">
        <v>4.4478</v>
      </c>
      <c r="S24">
        <v>3.6806000000000001</v>
      </c>
      <c r="T24">
        <v>1.7497</v>
      </c>
      <c r="U24">
        <v>3.5299999999999998E-2</v>
      </c>
      <c r="V24">
        <v>0.57999999999999996</v>
      </c>
      <c r="W24">
        <v>0.1933</v>
      </c>
      <c r="X24">
        <v>1.2999999999999999E-2</v>
      </c>
      <c r="Y24">
        <v>0.1981</v>
      </c>
      <c r="Z24" t="s">
        <v>70</v>
      </c>
      <c r="AA24" t="s">
        <v>70</v>
      </c>
      <c r="AB24" t="s">
        <v>70</v>
      </c>
      <c r="AC24" t="s">
        <v>70</v>
      </c>
      <c r="AD24" t="s">
        <v>70</v>
      </c>
      <c r="AE24" t="s">
        <v>96</v>
      </c>
      <c r="AF24">
        <v>2.3782999999999999</v>
      </c>
      <c r="AG24">
        <v>2.1100000000000001E-2</v>
      </c>
      <c r="AH24">
        <v>8.8999999999999999E-3</v>
      </c>
      <c r="AI24">
        <v>1.5714999999999999</v>
      </c>
      <c r="AJ24">
        <v>74.528700000000001</v>
      </c>
      <c r="AK24">
        <v>0.33040000000000003</v>
      </c>
      <c r="AL24">
        <v>2.6800000000000001E-2</v>
      </c>
      <c r="AM24">
        <v>2.9998999999999998</v>
      </c>
      <c r="AN24">
        <v>1.3504</v>
      </c>
      <c r="AO24">
        <v>2.6684000000000001</v>
      </c>
      <c r="AP24">
        <v>3.6032999999999999</v>
      </c>
      <c r="AQ24">
        <v>2.9887000000000001</v>
      </c>
      <c r="AR24">
        <v>2.5988000000000002</v>
      </c>
      <c r="AS24">
        <v>-0.45179999999999998</v>
      </c>
      <c r="AT24">
        <v>0.40329999999999999</v>
      </c>
      <c r="AU24">
        <v>-0.44419999999999998</v>
      </c>
      <c r="AV24">
        <v>0.59179999999999999</v>
      </c>
      <c r="AW24">
        <v>3.5264000000000002</v>
      </c>
      <c r="AX24">
        <v>0.56940000000000002</v>
      </c>
      <c r="AY24">
        <v>2.9043999999999999</v>
      </c>
      <c r="AZ24">
        <v>-0.41570000000000001</v>
      </c>
      <c r="BA24">
        <v>0.01</v>
      </c>
      <c r="BB24">
        <v>0.01</v>
      </c>
      <c r="BC24">
        <v>0.01</v>
      </c>
      <c r="BD24">
        <v>210</v>
      </c>
      <c r="BE24">
        <v>164</v>
      </c>
      <c r="BF24">
        <v>319</v>
      </c>
      <c r="BG24">
        <v>213</v>
      </c>
      <c r="BH24">
        <v>245</v>
      </c>
      <c r="BI24">
        <v>1146</v>
      </c>
      <c r="BJ24">
        <v>1781</v>
      </c>
      <c r="BK24" t="s">
        <v>71</v>
      </c>
      <c r="BM24">
        <v>0</v>
      </c>
      <c r="BP24" t="s">
        <v>347</v>
      </c>
      <c r="BR24">
        <v>6511</v>
      </c>
    </row>
    <row r="25" spans="1:70">
      <c r="A25" t="s">
        <v>215</v>
      </c>
      <c r="B25">
        <v>2736</v>
      </c>
      <c r="C25">
        <v>4939</v>
      </c>
      <c r="D25" s="9">
        <v>42471.345833333333</v>
      </c>
      <c r="E25" t="s">
        <v>204</v>
      </c>
      <c r="I25" t="s">
        <v>95</v>
      </c>
      <c r="J25">
        <v>0.8</v>
      </c>
      <c r="K25">
        <v>1</v>
      </c>
      <c r="L25">
        <v>160</v>
      </c>
      <c r="M25">
        <v>6</v>
      </c>
      <c r="N25">
        <v>5242</v>
      </c>
      <c r="O25">
        <v>2.2479</v>
      </c>
      <c r="P25">
        <v>3.7699999999999997E-2</v>
      </c>
      <c r="Q25">
        <v>1.6799999999999999E-2</v>
      </c>
      <c r="R25">
        <v>7.3400999999999996</v>
      </c>
      <c r="S25">
        <v>3.3128000000000002</v>
      </c>
      <c r="T25">
        <v>1.9489000000000001</v>
      </c>
      <c r="U25">
        <v>4.4999999999999998E-2</v>
      </c>
      <c r="V25">
        <v>0.51819999999999999</v>
      </c>
      <c r="W25">
        <v>0.1179</v>
      </c>
      <c r="X25">
        <v>1.8599999999999998E-2</v>
      </c>
      <c r="Y25">
        <v>0.1166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>
        <v>2.2105999999999999</v>
      </c>
      <c r="AG25">
        <v>3.3599999999999998E-2</v>
      </c>
      <c r="AH25">
        <v>1.52E-2</v>
      </c>
      <c r="AI25">
        <v>1.9133</v>
      </c>
      <c r="AJ25">
        <v>56.944699999999997</v>
      </c>
      <c r="AK25">
        <v>0.43269999999999997</v>
      </c>
      <c r="AL25">
        <v>3.5099999999999999E-2</v>
      </c>
      <c r="AM25">
        <v>2.2757000000000001</v>
      </c>
      <c r="AN25">
        <v>1.5575000000000001</v>
      </c>
      <c r="AO25">
        <v>1.919</v>
      </c>
      <c r="AP25">
        <v>2.9889000000000001</v>
      </c>
      <c r="AQ25">
        <v>2.3256999999999999</v>
      </c>
      <c r="AR25">
        <v>1.1707000000000001</v>
      </c>
      <c r="AS25">
        <v>1.5085</v>
      </c>
      <c r="AT25">
        <v>0.19059999999999999</v>
      </c>
      <c r="AU25">
        <v>0.55630000000000002</v>
      </c>
      <c r="AV25">
        <v>-6.0900000000000003E-2</v>
      </c>
      <c r="AW25">
        <v>-2.9359999999999999</v>
      </c>
      <c r="AX25">
        <v>-1.7910999999999999</v>
      </c>
      <c r="AY25">
        <v>1.4367000000000001</v>
      </c>
      <c r="AZ25">
        <v>-0.36919999999999997</v>
      </c>
      <c r="BA25">
        <v>0.01</v>
      </c>
      <c r="BB25">
        <v>0.01</v>
      </c>
      <c r="BC25">
        <v>0.01</v>
      </c>
      <c r="BD25">
        <v>212</v>
      </c>
      <c r="BE25">
        <v>156</v>
      </c>
      <c r="BF25">
        <v>319</v>
      </c>
      <c r="BG25">
        <v>197</v>
      </c>
      <c r="BH25">
        <v>136</v>
      </c>
      <c r="BI25">
        <v>1131</v>
      </c>
      <c r="BJ25">
        <v>1781</v>
      </c>
      <c r="BK25" t="s">
        <v>71</v>
      </c>
      <c r="BM25">
        <v>0</v>
      </c>
      <c r="BP25" t="s">
        <v>217</v>
      </c>
      <c r="BR25">
        <v>6511</v>
      </c>
    </row>
    <row r="26" spans="1:70">
      <c r="A26" t="s">
        <v>184</v>
      </c>
      <c r="B26">
        <v>2726</v>
      </c>
      <c r="C26">
        <v>4959</v>
      </c>
      <c r="D26" s="9">
        <v>42470.640972222223</v>
      </c>
      <c r="E26" t="s">
        <v>172</v>
      </c>
      <c r="I26" t="s">
        <v>95</v>
      </c>
      <c r="J26" t="s">
        <v>70</v>
      </c>
      <c r="K26" t="s">
        <v>70</v>
      </c>
      <c r="L26" t="s">
        <v>70</v>
      </c>
      <c r="M26" t="s">
        <v>70</v>
      </c>
      <c r="N26" t="s">
        <v>70</v>
      </c>
      <c r="O26" t="s">
        <v>70</v>
      </c>
      <c r="P26" t="s">
        <v>70</v>
      </c>
      <c r="Q26" t="s">
        <v>70</v>
      </c>
      <c r="R26" t="s">
        <v>70</v>
      </c>
      <c r="S26" t="s">
        <v>70</v>
      </c>
      <c r="T26" t="s">
        <v>70</v>
      </c>
      <c r="U26" t="s">
        <v>70</v>
      </c>
      <c r="V26" t="s">
        <v>70</v>
      </c>
      <c r="W26" t="s">
        <v>70</v>
      </c>
      <c r="X26" t="s">
        <v>70</v>
      </c>
      <c r="Y26" t="s">
        <v>70</v>
      </c>
      <c r="Z26" t="s">
        <v>70</v>
      </c>
      <c r="AA26" t="s">
        <v>70</v>
      </c>
      <c r="AB26" t="s">
        <v>70</v>
      </c>
      <c r="AC26" t="s">
        <v>70</v>
      </c>
      <c r="AD26" t="s">
        <v>70</v>
      </c>
      <c r="AE26" t="s">
        <v>96</v>
      </c>
      <c r="AF26" t="s">
        <v>70</v>
      </c>
      <c r="AG26" t="s">
        <v>70</v>
      </c>
      <c r="AH26" t="s">
        <v>70</v>
      </c>
      <c r="AI26" t="s">
        <v>70</v>
      </c>
      <c r="AJ26" t="s">
        <v>70</v>
      </c>
      <c r="AK26" t="s">
        <v>70</v>
      </c>
      <c r="AL26" t="s">
        <v>70</v>
      </c>
      <c r="AM26" t="s">
        <v>70</v>
      </c>
      <c r="AN26" t="s">
        <v>70</v>
      </c>
      <c r="AO26" t="s">
        <v>70</v>
      </c>
      <c r="AP26" t="s">
        <v>70</v>
      </c>
      <c r="AQ26" t="s">
        <v>70</v>
      </c>
      <c r="AR26" t="s">
        <v>70</v>
      </c>
      <c r="AS26" t="s">
        <v>70</v>
      </c>
      <c r="AT26" t="s">
        <v>70</v>
      </c>
      <c r="AU26" t="s">
        <v>70</v>
      </c>
      <c r="AV26" t="s">
        <v>70</v>
      </c>
      <c r="AW26" t="s">
        <v>70</v>
      </c>
      <c r="AX26" t="s">
        <v>70</v>
      </c>
      <c r="AY26" t="s">
        <v>70</v>
      </c>
      <c r="AZ26" t="s">
        <v>70</v>
      </c>
      <c r="BA26" t="s">
        <v>70</v>
      </c>
      <c r="BB26" t="s">
        <v>70</v>
      </c>
      <c r="BC26" t="s">
        <v>70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321</v>
      </c>
      <c r="BK26" t="s">
        <v>71</v>
      </c>
      <c r="BM26">
        <v>0</v>
      </c>
      <c r="BP26" t="s">
        <v>345</v>
      </c>
      <c r="BR26">
        <v>6511</v>
      </c>
    </row>
    <row r="27" spans="1:70">
      <c r="A27" t="s">
        <v>244</v>
      </c>
      <c r="B27">
        <v>2745</v>
      </c>
      <c r="C27">
        <v>4960</v>
      </c>
      <c r="D27" s="9">
        <v>42472.118750000001</v>
      </c>
      <c r="E27" t="s">
        <v>235</v>
      </c>
      <c r="I27" t="s">
        <v>95</v>
      </c>
      <c r="J27" t="s">
        <v>70</v>
      </c>
      <c r="K27" t="s">
        <v>70</v>
      </c>
      <c r="L27" t="s">
        <v>70</v>
      </c>
      <c r="M27" t="s">
        <v>70</v>
      </c>
      <c r="N27" t="s">
        <v>70</v>
      </c>
      <c r="O27" t="s">
        <v>70</v>
      </c>
      <c r="P27" t="s">
        <v>70</v>
      </c>
      <c r="Q27" t="s">
        <v>70</v>
      </c>
      <c r="R27" t="s">
        <v>70</v>
      </c>
      <c r="S27" t="s">
        <v>70</v>
      </c>
      <c r="T27" t="s">
        <v>70</v>
      </c>
      <c r="U27" t="s">
        <v>70</v>
      </c>
      <c r="V27" t="s">
        <v>70</v>
      </c>
      <c r="W27" t="s">
        <v>70</v>
      </c>
      <c r="X27" t="s">
        <v>70</v>
      </c>
      <c r="Y27" t="s">
        <v>70</v>
      </c>
      <c r="Z27" t="s">
        <v>70</v>
      </c>
      <c r="AA27" t="s">
        <v>70</v>
      </c>
      <c r="AB27" t="s">
        <v>70</v>
      </c>
      <c r="AC27" t="s">
        <v>70</v>
      </c>
      <c r="AD27" t="s">
        <v>70</v>
      </c>
      <c r="AE27" t="s">
        <v>96</v>
      </c>
      <c r="AF27" t="s">
        <v>70</v>
      </c>
      <c r="AG27" t="s">
        <v>70</v>
      </c>
      <c r="AH27" t="s">
        <v>70</v>
      </c>
      <c r="AI27" t="s">
        <v>70</v>
      </c>
      <c r="AJ27" t="s">
        <v>70</v>
      </c>
      <c r="AK27" t="s">
        <v>70</v>
      </c>
      <c r="AL27" t="s">
        <v>70</v>
      </c>
      <c r="AM27" t="s">
        <v>70</v>
      </c>
      <c r="AN27" t="s">
        <v>70</v>
      </c>
      <c r="AO27" t="s">
        <v>70</v>
      </c>
      <c r="AP27" t="s">
        <v>70</v>
      </c>
      <c r="AQ27" t="s">
        <v>70</v>
      </c>
      <c r="AR27" t="s">
        <v>70</v>
      </c>
      <c r="AS27" t="s">
        <v>70</v>
      </c>
      <c r="AT27" t="s">
        <v>70</v>
      </c>
      <c r="AU27" t="s">
        <v>70</v>
      </c>
      <c r="AV27" t="s">
        <v>70</v>
      </c>
      <c r="AW27" t="s">
        <v>70</v>
      </c>
      <c r="AX27" t="s">
        <v>70</v>
      </c>
      <c r="AY27" t="s">
        <v>70</v>
      </c>
      <c r="AZ27" t="s">
        <v>70</v>
      </c>
      <c r="BA27" t="s">
        <v>70</v>
      </c>
      <c r="BB27" t="s">
        <v>70</v>
      </c>
      <c r="BC27" t="s">
        <v>70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321</v>
      </c>
      <c r="BK27" t="s">
        <v>71</v>
      </c>
      <c r="BM27">
        <v>0</v>
      </c>
      <c r="BP27" t="s">
        <v>346</v>
      </c>
      <c r="BR27">
        <v>6511</v>
      </c>
    </row>
    <row r="28" spans="1:70">
      <c r="A28" t="s">
        <v>184</v>
      </c>
      <c r="B28">
        <v>2726</v>
      </c>
      <c r="C28">
        <v>4959</v>
      </c>
      <c r="D28" s="9">
        <v>42470.640972222223</v>
      </c>
      <c r="E28" t="s">
        <v>172</v>
      </c>
      <c r="I28" t="s">
        <v>95</v>
      </c>
      <c r="J28" t="s">
        <v>70</v>
      </c>
      <c r="K28" t="s">
        <v>70</v>
      </c>
      <c r="L28" t="s">
        <v>70</v>
      </c>
      <c r="M28" t="s">
        <v>70</v>
      </c>
      <c r="N28" t="s">
        <v>70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96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321</v>
      </c>
      <c r="BK28" t="s">
        <v>71</v>
      </c>
      <c r="BM28">
        <v>0</v>
      </c>
      <c r="BP28" t="s">
        <v>345</v>
      </c>
      <c r="BR28">
        <v>6511</v>
      </c>
    </row>
    <row r="29" spans="1:70">
      <c r="A29" t="s">
        <v>244</v>
      </c>
      <c r="B29">
        <v>2745</v>
      </c>
      <c r="C29">
        <v>4960</v>
      </c>
      <c r="D29" s="9">
        <v>42472.118750000001</v>
      </c>
      <c r="E29" t="s">
        <v>235</v>
      </c>
      <c r="I29" t="s">
        <v>95</v>
      </c>
      <c r="J29" t="s">
        <v>70</v>
      </c>
      <c r="K29" t="s">
        <v>70</v>
      </c>
      <c r="L29" t="s">
        <v>70</v>
      </c>
      <c r="M29" t="s">
        <v>70</v>
      </c>
      <c r="N29" t="s">
        <v>70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96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321</v>
      </c>
      <c r="BK29" t="s">
        <v>71</v>
      </c>
      <c r="BM29">
        <v>0</v>
      </c>
      <c r="BP29" t="s">
        <v>346</v>
      </c>
      <c r="BR29">
        <v>6511</v>
      </c>
    </row>
    <row r="30" spans="1:70">
      <c r="A30" t="s">
        <v>244</v>
      </c>
      <c r="B30">
        <v>2745</v>
      </c>
      <c r="C30">
        <v>4961</v>
      </c>
      <c r="D30" s="9">
        <v>42472.118750000001</v>
      </c>
      <c r="E30" t="s">
        <v>235</v>
      </c>
      <c r="I30" t="s">
        <v>95</v>
      </c>
      <c r="J30">
        <v>0.8</v>
      </c>
      <c r="K30">
        <v>1</v>
      </c>
      <c r="L30">
        <v>160</v>
      </c>
      <c r="M30">
        <v>6</v>
      </c>
      <c r="N30">
        <v>5242</v>
      </c>
      <c r="O30">
        <v>2.3258999999999999</v>
      </c>
      <c r="P30">
        <v>3.2000000000000001E-2</v>
      </c>
      <c r="Q30">
        <v>1.38E-2</v>
      </c>
      <c r="R30">
        <v>6.2340999999999998</v>
      </c>
      <c r="S30">
        <v>3.2376</v>
      </c>
      <c r="T30">
        <v>1.5359</v>
      </c>
      <c r="U30">
        <v>4.6600000000000003E-2</v>
      </c>
      <c r="V30">
        <v>0.65590000000000004</v>
      </c>
      <c r="W30">
        <v>0.23949999999999999</v>
      </c>
      <c r="X30">
        <v>2.01E-2</v>
      </c>
      <c r="Y30">
        <v>0.23849999999999999</v>
      </c>
      <c r="Z30" t="s">
        <v>70</v>
      </c>
      <c r="AA30" t="s">
        <v>70</v>
      </c>
      <c r="AB30" t="s">
        <v>70</v>
      </c>
      <c r="AC30" t="s">
        <v>70</v>
      </c>
      <c r="AD30" t="s">
        <v>70</v>
      </c>
      <c r="AE30" t="s">
        <v>96</v>
      </c>
      <c r="AF30">
        <v>2.2867000000000002</v>
      </c>
      <c r="AG30">
        <v>2.9000000000000001E-2</v>
      </c>
      <c r="AH30">
        <v>1.2699999999999999E-2</v>
      </c>
      <c r="AI30">
        <v>1.7236</v>
      </c>
      <c r="AJ30">
        <v>59.444800000000001</v>
      </c>
      <c r="AK30">
        <v>0.37690000000000001</v>
      </c>
      <c r="AL30">
        <v>3.3599999999999998E-2</v>
      </c>
      <c r="AM30">
        <v>2.6198000000000001</v>
      </c>
      <c r="AN30">
        <v>1.6847000000000001</v>
      </c>
      <c r="AO30">
        <v>2.2023999999999999</v>
      </c>
      <c r="AP30">
        <v>3.7103000000000002</v>
      </c>
      <c r="AQ30">
        <v>2.5529000000000002</v>
      </c>
      <c r="AR30">
        <v>1.4550000000000001</v>
      </c>
      <c r="AS30">
        <v>-1.6534</v>
      </c>
      <c r="AT30">
        <v>-5.0000000000000001E-3</v>
      </c>
      <c r="AU30">
        <v>-0.35520000000000002</v>
      </c>
      <c r="AV30">
        <v>-0.32369999999999999</v>
      </c>
      <c r="AW30">
        <v>3.6791</v>
      </c>
      <c r="AX30">
        <v>-1.9009</v>
      </c>
      <c r="AY30">
        <v>-1.6718</v>
      </c>
      <c r="AZ30">
        <v>-0.3306</v>
      </c>
      <c r="BA30">
        <v>0.01</v>
      </c>
      <c r="BB30">
        <v>0.01</v>
      </c>
      <c r="BC30">
        <v>0.01</v>
      </c>
      <c r="BD30">
        <v>186</v>
      </c>
      <c r="BE30">
        <v>180</v>
      </c>
      <c r="BF30">
        <v>319</v>
      </c>
      <c r="BG30">
        <v>133</v>
      </c>
      <c r="BH30">
        <v>130</v>
      </c>
      <c r="BI30">
        <v>1146</v>
      </c>
      <c r="BJ30">
        <v>1812</v>
      </c>
      <c r="BM30">
        <v>0</v>
      </c>
      <c r="BP30" t="s">
        <v>363</v>
      </c>
      <c r="BR30">
        <v>6511</v>
      </c>
    </row>
    <row r="31" spans="1:70">
      <c r="A31" t="s">
        <v>184</v>
      </c>
      <c r="B31">
        <v>2726</v>
      </c>
      <c r="C31">
        <v>4962</v>
      </c>
      <c r="D31" s="9">
        <v>42470.640972222223</v>
      </c>
      <c r="E31" t="s">
        <v>172</v>
      </c>
      <c r="I31" t="s">
        <v>95</v>
      </c>
      <c r="J31">
        <v>0.8</v>
      </c>
      <c r="K31">
        <v>1</v>
      </c>
      <c r="L31">
        <v>160</v>
      </c>
      <c r="M31">
        <v>6</v>
      </c>
      <c r="N31">
        <v>5242</v>
      </c>
      <c r="O31">
        <v>2.2004999999999999</v>
      </c>
      <c r="P31">
        <v>1.2699999999999999E-2</v>
      </c>
      <c r="Q31">
        <v>5.7999999999999996E-3</v>
      </c>
      <c r="R31">
        <v>-0.45440000000000003</v>
      </c>
      <c r="S31">
        <v>4.1368</v>
      </c>
      <c r="T31">
        <v>1.585</v>
      </c>
      <c r="U31">
        <v>4.5600000000000002E-2</v>
      </c>
      <c r="V31">
        <v>0.63260000000000005</v>
      </c>
      <c r="W31">
        <v>0.14230000000000001</v>
      </c>
      <c r="X31">
        <v>1.5599999999999999E-2</v>
      </c>
      <c r="Y31">
        <v>0.1384</v>
      </c>
      <c r="Z31" t="s">
        <v>70</v>
      </c>
      <c r="AA31" t="s">
        <v>70</v>
      </c>
      <c r="AB31" t="s">
        <v>70</v>
      </c>
      <c r="AC31" t="s">
        <v>70</v>
      </c>
      <c r="AD31" t="s">
        <v>70</v>
      </c>
      <c r="AE31" t="s">
        <v>96</v>
      </c>
      <c r="AF31">
        <v>2.1638000000000002</v>
      </c>
      <c r="AG31">
        <v>1.09E-2</v>
      </c>
      <c r="AH31">
        <v>5.1000000000000004E-3</v>
      </c>
      <c r="AI31">
        <v>0.64929999999999999</v>
      </c>
      <c r="AJ31">
        <v>59.3352</v>
      </c>
      <c r="AK31">
        <v>0.15</v>
      </c>
      <c r="AL31">
        <v>3.3700000000000001E-2</v>
      </c>
      <c r="AM31">
        <v>6.6315</v>
      </c>
      <c r="AN31">
        <v>1.3656999999999999</v>
      </c>
      <c r="AO31">
        <v>6.0787000000000004</v>
      </c>
      <c r="AP31">
        <v>8.3018999999999998</v>
      </c>
      <c r="AQ31">
        <v>6.1577000000000002</v>
      </c>
      <c r="AR31">
        <v>2.7795999999999998</v>
      </c>
      <c r="AS31">
        <v>-5.2527999999999997</v>
      </c>
      <c r="AT31">
        <v>-1.2775000000000001</v>
      </c>
      <c r="AU31">
        <v>-1.4879</v>
      </c>
      <c r="AV31">
        <v>-2.665</v>
      </c>
      <c r="AW31">
        <v>7.7205000000000004</v>
      </c>
      <c r="AX31">
        <v>-5.3643999999999998</v>
      </c>
      <c r="AY31">
        <v>-2.3854000000000002</v>
      </c>
      <c r="AZ31">
        <v>-1.8574999999999999</v>
      </c>
      <c r="BA31">
        <v>0.01</v>
      </c>
      <c r="BB31">
        <v>0.01</v>
      </c>
      <c r="BC31">
        <v>0.01</v>
      </c>
      <c r="BD31">
        <v>216</v>
      </c>
      <c r="BE31">
        <v>145</v>
      </c>
      <c r="BF31">
        <v>319</v>
      </c>
      <c r="BG31">
        <v>155</v>
      </c>
      <c r="BH31">
        <v>155</v>
      </c>
      <c r="BI31">
        <v>1091</v>
      </c>
      <c r="BJ31">
        <v>1702</v>
      </c>
      <c r="BM31">
        <v>0</v>
      </c>
      <c r="BP31" t="s">
        <v>362</v>
      </c>
      <c r="BR31">
        <v>6511</v>
      </c>
    </row>
    <row r="32" spans="1:70">
      <c r="A32" t="s">
        <v>200</v>
      </c>
      <c r="B32">
        <v>2731</v>
      </c>
      <c r="C32">
        <v>4933</v>
      </c>
      <c r="D32" s="9">
        <v>42470.972222222219</v>
      </c>
      <c r="E32" t="s">
        <v>188</v>
      </c>
      <c r="I32" t="s">
        <v>95</v>
      </c>
      <c r="J32">
        <v>0.8</v>
      </c>
      <c r="K32">
        <v>1</v>
      </c>
      <c r="L32">
        <v>160</v>
      </c>
      <c r="M32">
        <v>6</v>
      </c>
      <c r="N32">
        <v>5242</v>
      </c>
      <c r="O32">
        <v>2.4996</v>
      </c>
      <c r="P32">
        <v>3.3000000000000002E-2</v>
      </c>
      <c r="Q32">
        <v>1.32E-2</v>
      </c>
      <c r="R32">
        <v>6.4010999999999996</v>
      </c>
      <c r="S32">
        <v>3.0068000000000001</v>
      </c>
      <c r="T32">
        <v>1.3253999999999999</v>
      </c>
      <c r="U32">
        <v>4.3900000000000002E-2</v>
      </c>
      <c r="V32">
        <v>0.75739999999999996</v>
      </c>
      <c r="W32">
        <v>0.25659999999999999</v>
      </c>
      <c r="X32">
        <v>1.9599999999999999E-2</v>
      </c>
      <c r="Y32">
        <v>0.25030000000000002</v>
      </c>
      <c r="Z32" t="s">
        <v>70</v>
      </c>
      <c r="AA32" t="s">
        <v>70</v>
      </c>
      <c r="AB32" t="s">
        <v>70</v>
      </c>
      <c r="AC32" t="s">
        <v>70</v>
      </c>
      <c r="AD32" t="s">
        <v>70</v>
      </c>
      <c r="AE32" t="s">
        <v>96</v>
      </c>
      <c r="AF32">
        <v>2.4584999999999999</v>
      </c>
      <c r="AG32">
        <v>2.9000000000000001E-2</v>
      </c>
      <c r="AH32">
        <v>1.18E-2</v>
      </c>
      <c r="AI32">
        <v>1.6111</v>
      </c>
      <c r="AJ32">
        <v>55.570999999999998</v>
      </c>
      <c r="AK32">
        <v>0.32769999999999999</v>
      </c>
      <c r="AL32">
        <v>3.5999999999999997E-2</v>
      </c>
      <c r="AM32">
        <v>3.016</v>
      </c>
      <c r="AN32">
        <v>1.2675000000000001</v>
      </c>
      <c r="AO32">
        <v>2.7313999999999998</v>
      </c>
      <c r="AP32">
        <v>3.4620000000000002</v>
      </c>
      <c r="AQ32">
        <v>3.0804</v>
      </c>
      <c r="AR32">
        <v>-1.59</v>
      </c>
      <c r="AS32">
        <v>-2.1351</v>
      </c>
      <c r="AT32">
        <v>0.61160000000000003</v>
      </c>
      <c r="AU32">
        <v>0.40479999999999999</v>
      </c>
      <c r="AV32">
        <v>0.66479999999999995</v>
      </c>
      <c r="AW32">
        <v>3.3734000000000002</v>
      </c>
      <c r="AX32">
        <v>-2.4786000000000001</v>
      </c>
      <c r="AY32">
        <v>1.8279000000000001</v>
      </c>
      <c r="AZ32">
        <v>-6.2799999999999995E-2</v>
      </c>
      <c r="BA32">
        <v>0.01</v>
      </c>
      <c r="BB32">
        <v>0.01</v>
      </c>
      <c r="BC32">
        <v>0.01</v>
      </c>
      <c r="BD32">
        <v>204</v>
      </c>
      <c r="BE32">
        <v>182</v>
      </c>
      <c r="BF32">
        <v>319</v>
      </c>
      <c r="BG32">
        <v>133</v>
      </c>
      <c r="BH32">
        <v>107</v>
      </c>
      <c r="BI32">
        <v>1121</v>
      </c>
      <c r="BJ32">
        <v>1702</v>
      </c>
      <c r="BK32" t="s">
        <v>71</v>
      </c>
      <c r="BM32">
        <v>0</v>
      </c>
      <c r="BP32" t="s">
        <v>202</v>
      </c>
      <c r="BR32">
        <v>6511</v>
      </c>
    </row>
    <row r="33" spans="1:70">
      <c r="A33" t="s">
        <v>187</v>
      </c>
      <c r="B33">
        <v>2727</v>
      </c>
      <c r="C33">
        <v>4929</v>
      </c>
      <c r="D33" s="9">
        <v>42470.972222222219</v>
      </c>
      <c r="E33" t="s">
        <v>188</v>
      </c>
      <c r="I33" t="s">
        <v>95</v>
      </c>
      <c r="J33">
        <v>0.8</v>
      </c>
      <c r="K33">
        <v>1</v>
      </c>
      <c r="L33">
        <v>160</v>
      </c>
      <c r="M33">
        <v>6</v>
      </c>
      <c r="N33">
        <v>5242</v>
      </c>
      <c r="O33">
        <v>2.13</v>
      </c>
      <c r="P33">
        <v>2.6800000000000001E-2</v>
      </c>
      <c r="Q33">
        <v>1.26E-2</v>
      </c>
      <c r="R33">
        <v>0.93899999999999995</v>
      </c>
      <c r="S33">
        <v>3.923</v>
      </c>
      <c r="T33">
        <v>2.0369999999999999</v>
      </c>
      <c r="U33">
        <v>4.5900000000000003E-2</v>
      </c>
      <c r="V33">
        <v>0.49809999999999999</v>
      </c>
      <c r="W33">
        <v>0.1149</v>
      </c>
      <c r="X33">
        <v>1.9699999999999999E-2</v>
      </c>
      <c r="Y33">
        <v>0.1153</v>
      </c>
      <c r="Z33" t="s">
        <v>70</v>
      </c>
      <c r="AA33" t="s">
        <v>70</v>
      </c>
      <c r="AB33" t="s">
        <v>70</v>
      </c>
      <c r="AC33" t="s">
        <v>70</v>
      </c>
      <c r="AD33" t="s">
        <v>70</v>
      </c>
      <c r="AE33" t="s">
        <v>96</v>
      </c>
      <c r="AF33">
        <v>2.0920000000000001</v>
      </c>
      <c r="AG33">
        <v>2.3800000000000002E-2</v>
      </c>
      <c r="AH33">
        <v>1.14E-2</v>
      </c>
      <c r="AI33">
        <v>1.4795</v>
      </c>
      <c r="AJ33">
        <v>62.179200000000002</v>
      </c>
      <c r="AK33">
        <v>0.35360000000000003</v>
      </c>
      <c r="AL33">
        <v>3.2199999999999999E-2</v>
      </c>
      <c r="AM33">
        <v>2.7959000000000001</v>
      </c>
      <c r="AN33">
        <v>1.2777000000000001</v>
      </c>
      <c r="AO33">
        <v>2.5425</v>
      </c>
      <c r="AP33">
        <v>3.2486000000000002</v>
      </c>
      <c r="AQ33">
        <v>2.8119000000000001</v>
      </c>
      <c r="AR33">
        <v>-1.2703</v>
      </c>
      <c r="AS33">
        <v>-2.1989000000000001</v>
      </c>
      <c r="AT33">
        <v>-0.1239</v>
      </c>
      <c r="AU33">
        <v>1.1321000000000001</v>
      </c>
      <c r="AV33">
        <v>-0.81930000000000003</v>
      </c>
      <c r="AW33">
        <v>2.9325999999999999</v>
      </c>
      <c r="AX33">
        <v>-2.23</v>
      </c>
      <c r="AY33">
        <v>1.2204999999999999</v>
      </c>
      <c r="AZ33">
        <v>1.2018</v>
      </c>
      <c r="BA33">
        <v>0.01</v>
      </c>
      <c r="BB33">
        <v>0.01</v>
      </c>
      <c r="BC33">
        <v>0.01</v>
      </c>
      <c r="BD33">
        <v>217</v>
      </c>
      <c r="BE33">
        <v>133</v>
      </c>
      <c r="BF33">
        <v>319</v>
      </c>
      <c r="BG33">
        <v>202</v>
      </c>
      <c r="BH33">
        <v>133</v>
      </c>
      <c r="BI33">
        <v>1091</v>
      </c>
      <c r="BJ33">
        <v>1702</v>
      </c>
      <c r="BK33" t="s">
        <v>71</v>
      </c>
      <c r="BM33">
        <v>0</v>
      </c>
      <c r="BP33" t="s">
        <v>190</v>
      </c>
      <c r="BR33">
        <v>6511</v>
      </c>
    </row>
    <row r="34" spans="1:70" s="129" customFormat="1">
      <c r="A34" s="129" t="s">
        <v>200</v>
      </c>
      <c r="B34" s="129">
        <v>2731</v>
      </c>
      <c r="C34" s="129">
        <v>4933</v>
      </c>
      <c r="D34" s="130">
        <v>42470.972222222219</v>
      </c>
      <c r="E34" s="129" t="s">
        <v>188</v>
      </c>
      <c r="I34" s="129" t="s">
        <v>95</v>
      </c>
      <c r="J34" s="129">
        <v>0.8</v>
      </c>
      <c r="K34" s="129">
        <v>1</v>
      </c>
      <c r="L34" s="129">
        <v>140</v>
      </c>
      <c r="M34" s="129">
        <v>6</v>
      </c>
      <c r="N34" s="129">
        <v>4587</v>
      </c>
      <c r="O34" s="129">
        <v>2.4996</v>
      </c>
      <c r="P34" s="129">
        <v>4.1000000000000002E-2</v>
      </c>
      <c r="Q34" s="129">
        <v>1.6400000000000001E-2</v>
      </c>
      <c r="R34" s="129">
        <v>5.8010000000000002</v>
      </c>
      <c r="S34" s="129">
        <v>3.4123999999999999</v>
      </c>
      <c r="T34" s="129">
        <v>1.5419</v>
      </c>
      <c r="U34" s="129">
        <v>4.7199999999999999E-2</v>
      </c>
      <c r="V34" s="129">
        <v>0.69169999999999998</v>
      </c>
      <c r="W34" s="129">
        <v>0.2147</v>
      </c>
      <c r="X34" s="129">
        <v>2.1999999999999999E-2</v>
      </c>
      <c r="Y34" s="129">
        <v>0.25600000000000001</v>
      </c>
      <c r="Z34" s="129" t="s">
        <v>70</v>
      </c>
      <c r="AA34" s="129" t="s">
        <v>70</v>
      </c>
      <c r="AB34" s="129" t="s">
        <v>70</v>
      </c>
      <c r="AC34" s="129" t="s">
        <v>70</v>
      </c>
      <c r="AD34" s="129" t="s">
        <v>70</v>
      </c>
      <c r="AE34" s="129" t="s">
        <v>96</v>
      </c>
      <c r="AF34" s="129">
        <v>2.4584999999999999</v>
      </c>
      <c r="AG34" s="129">
        <v>3.6299999999999999E-2</v>
      </c>
      <c r="AH34" s="129">
        <v>1.4800000000000001E-2</v>
      </c>
      <c r="AI34" s="129">
        <v>1.9806999999999999</v>
      </c>
      <c r="AJ34" s="129">
        <v>54.555500000000002</v>
      </c>
      <c r="AK34" s="129">
        <v>0.40279999999999999</v>
      </c>
      <c r="AL34" s="129">
        <v>3.6700000000000003E-2</v>
      </c>
      <c r="AM34" s="129">
        <v>2.4458000000000002</v>
      </c>
      <c r="AN34" s="129">
        <v>1.2413000000000001</v>
      </c>
      <c r="AO34" s="129">
        <v>2.2488999999999999</v>
      </c>
      <c r="AP34" s="129">
        <v>2.7917000000000001</v>
      </c>
      <c r="AQ34" s="129">
        <v>2.4878</v>
      </c>
      <c r="AR34" s="129">
        <v>-1.3069</v>
      </c>
      <c r="AS34" s="129">
        <v>-1.7531000000000001</v>
      </c>
      <c r="AT34" s="129">
        <v>0.52569999999999995</v>
      </c>
      <c r="AU34" s="129">
        <v>0.3135</v>
      </c>
      <c r="AV34" s="129">
        <v>0.57969999999999999</v>
      </c>
      <c r="AW34" s="129">
        <v>2.7128000000000001</v>
      </c>
      <c r="AX34" s="129">
        <v>-2.0053000000000001</v>
      </c>
      <c r="AY34" s="129">
        <v>1.4701</v>
      </c>
      <c r="AZ34" s="129">
        <v>-8.2400000000000001E-2</v>
      </c>
      <c r="BA34" s="129">
        <v>0.01</v>
      </c>
      <c r="BB34" s="129">
        <v>0.01</v>
      </c>
      <c r="BC34" s="129">
        <v>0.01</v>
      </c>
      <c r="BD34" s="129">
        <v>204</v>
      </c>
      <c r="BE34" s="129">
        <v>182</v>
      </c>
      <c r="BF34" s="129">
        <v>319</v>
      </c>
      <c r="BG34" s="129">
        <v>133</v>
      </c>
      <c r="BH34" s="129">
        <v>107</v>
      </c>
      <c r="BI34" s="129">
        <v>1121</v>
      </c>
      <c r="BJ34" s="129">
        <v>1702</v>
      </c>
      <c r="BK34" s="129" t="s">
        <v>71</v>
      </c>
      <c r="BM34" s="129">
        <v>0</v>
      </c>
      <c r="BP34" s="129" t="s">
        <v>202</v>
      </c>
      <c r="BR34" s="129">
        <v>6511</v>
      </c>
    </row>
    <row r="35" spans="1:70">
      <c r="A35" t="s">
        <v>200</v>
      </c>
      <c r="B35">
        <v>2731</v>
      </c>
      <c r="C35">
        <v>4933</v>
      </c>
      <c r="D35" s="9">
        <v>42470.972222222219</v>
      </c>
      <c r="E35" t="s">
        <v>188</v>
      </c>
      <c r="I35" t="s">
        <v>95</v>
      </c>
      <c r="J35">
        <v>0.8</v>
      </c>
      <c r="K35">
        <v>1</v>
      </c>
      <c r="L35">
        <v>140</v>
      </c>
      <c r="M35">
        <v>6</v>
      </c>
      <c r="N35">
        <v>4587</v>
      </c>
      <c r="O35">
        <v>2.4996</v>
      </c>
      <c r="P35">
        <v>4.1000000000000002E-2</v>
      </c>
      <c r="Q35">
        <v>1.6400000000000001E-2</v>
      </c>
      <c r="R35">
        <v>5.8010000000000002</v>
      </c>
      <c r="S35">
        <v>3.4123999999999999</v>
      </c>
      <c r="T35">
        <v>1.5419</v>
      </c>
      <c r="U35">
        <v>4.7199999999999999E-2</v>
      </c>
      <c r="V35">
        <v>0.69169999999999998</v>
      </c>
      <c r="W35">
        <v>0.2147</v>
      </c>
      <c r="X35">
        <v>2.1999999999999999E-2</v>
      </c>
      <c r="Y35">
        <v>0.25600000000000001</v>
      </c>
      <c r="Z35" t="s">
        <v>70</v>
      </c>
      <c r="AA35" t="s">
        <v>70</v>
      </c>
      <c r="AB35" t="s">
        <v>70</v>
      </c>
      <c r="AC35" t="s">
        <v>70</v>
      </c>
      <c r="AD35" t="s">
        <v>70</v>
      </c>
      <c r="AE35" t="s">
        <v>96</v>
      </c>
      <c r="AF35">
        <v>2.4584999999999999</v>
      </c>
      <c r="AG35">
        <v>3.6299999999999999E-2</v>
      </c>
      <c r="AH35">
        <v>1.4800000000000001E-2</v>
      </c>
      <c r="AI35">
        <v>1.9806999999999999</v>
      </c>
      <c r="AJ35">
        <v>54.555500000000002</v>
      </c>
      <c r="AK35">
        <v>0.40279999999999999</v>
      </c>
      <c r="AL35">
        <v>3.6700000000000003E-2</v>
      </c>
      <c r="AM35">
        <v>2.4458000000000002</v>
      </c>
      <c r="AN35">
        <v>1.2413000000000001</v>
      </c>
      <c r="AO35">
        <v>2.2488999999999999</v>
      </c>
      <c r="AP35">
        <v>2.7917000000000001</v>
      </c>
      <c r="AQ35">
        <v>2.4878</v>
      </c>
      <c r="AR35">
        <v>-1.3069</v>
      </c>
      <c r="AS35">
        <v>-1.7531000000000001</v>
      </c>
      <c r="AT35">
        <v>0.52569999999999995</v>
      </c>
      <c r="AU35">
        <v>0.3135</v>
      </c>
      <c r="AV35">
        <v>0.57969999999999999</v>
      </c>
      <c r="AW35">
        <v>2.7128000000000001</v>
      </c>
      <c r="AX35">
        <v>-2.0053000000000001</v>
      </c>
      <c r="AY35">
        <v>1.4701</v>
      </c>
      <c r="AZ35">
        <v>-8.2400000000000001E-2</v>
      </c>
      <c r="BA35">
        <v>0.01</v>
      </c>
      <c r="BB35">
        <v>0.01</v>
      </c>
      <c r="BC35">
        <v>0.01</v>
      </c>
      <c r="BD35">
        <v>204</v>
      </c>
      <c r="BE35">
        <v>182</v>
      </c>
      <c r="BF35">
        <v>319</v>
      </c>
      <c r="BG35">
        <v>133</v>
      </c>
      <c r="BH35">
        <v>107</v>
      </c>
      <c r="BI35">
        <v>1121</v>
      </c>
      <c r="BJ35">
        <v>1702</v>
      </c>
      <c r="BK35" t="s">
        <v>71</v>
      </c>
      <c r="BL35" t="s">
        <v>71</v>
      </c>
      <c r="BM35">
        <v>0</v>
      </c>
      <c r="BP35" t="s">
        <v>202</v>
      </c>
      <c r="BR35">
        <v>6511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3"/>
  <sheetViews>
    <sheetView topLeftCell="A121" workbookViewId="0">
      <selection activeCell="A162" sqref="A162"/>
    </sheetView>
  </sheetViews>
  <sheetFormatPr defaultColWidth="9.125" defaultRowHeight="14.25"/>
  <cols>
    <col min="1" max="1" width="30.875" style="241" customWidth="1"/>
    <col min="2" max="14" width="9.125" style="241"/>
    <col min="15" max="22" width="9.125" style="243"/>
    <col min="23" max="23" width="15.625" style="241" customWidth="1"/>
    <col min="24" max="24" width="12.875" style="241" customWidth="1"/>
    <col min="25" max="25" width="12.25" style="241" customWidth="1"/>
    <col min="26" max="39" width="9.125" style="241"/>
    <col min="40" max="40" width="9.125" style="243"/>
    <col min="41" max="16384" width="9.125" style="241"/>
  </cols>
  <sheetData>
    <row r="1" spans="1:70">
      <c r="A1" s="240" t="s">
        <v>0</v>
      </c>
      <c r="B1" s="240" t="s">
        <v>1</v>
      </c>
      <c r="C1" s="240" t="s">
        <v>2</v>
      </c>
      <c r="D1" s="240" t="s">
        <v>3</v>
      </c>
      <c r="E1" s="240" t="s">
        <v>4</v>
      </c>
      <c r="F1" s="240" t="s">
        <v>5</v>
      </c>
      <c r="G1" s="240" t="s">
        <v>6</v>
      </c>
      <c r="H1" s="240" t="s">
        <v>7</v>
      </c>
      <c r="I1" s="240" t="s">
        <v>8</v>
      </c>
      <c r="J1" s="240" t="s">
        <v>9</v>
      </c>
      <c r="K1" s="240" t="s">
        <v>10</v>
      </c>
      <c r="L1" s="240" t="s">
        <v>11</v>
      </c>
      <c r="M1" s="240" t="s">
        <v>12</v>
      </c>
      <c r="N1" s="240" t="s">
        <v>13</v>
      </c>
      <c r="O1" s="240" t="s">
        <v>14</v>
      </c>
      <c r="P1" s="240" t="s">
        <v>15</v>
      </c>
      <c r="Q1" s="240" t="s">
        <v>16</v>
      </c>
      <c r="R1" s="240" t="s">
        <v>17</v>
      </c>
      <c r="S1" s="240" t="s">
        <v>18</v>
      </c>
      <c r="T1" s="240" t="s">
        <v>19</v>
      </c>
      <c r="U1" s="240" t="s">
        <v>20</v>
      </c>
      <c r="V1" s="240" t="s">
        <v>21</v>
      </c>
      <c r="W1" s="240" t="s">
        <v>22</v>
      </c>
      <c r="X1" s="240" t="s">
        <v>23</v>
      </c>
      <c r="Y1" s="240" t="s">
        <v>24</v>
      </c>
      <c r="Z1" s="240" t="s">
        <v>25</v>
      </c>
      <c r="AA1" s="240" t="s">
        <v>26</v>
      </c>
      <c r="AB1" s="240" t="s">
        <v>27</v>
      </c>
      <c r="AC1" s="240" t="s">
        <v>28</v>
      </c>
      <c r="AD1" s="240" t="s">
        <v>29</v>
      </c>
      <c r="AE1" s="240" t="s">
        <v>30</v>
      </c>
      <c r="AF1" s="240" t="s">
        <v>31</v>
      </c>
      <c r="AG1" s="240" t="s">
        <v>32</v>
      </c>
      <c r="AH1" s="240" t="s">
        <v>33</v>
      </c>
      <c r="AI1" s="240" t="s">
        <v>34</v>
      </c>
      <c r="AJ1" s="240" t="s">
        <v>35</v>
      </c>
      <c r="AK1" s="240" t="s">
        <v>36</v>
      </c>
      <c r="AL1" s="240" t="s">
        <v>37</v>
      </c>
      <c r="AM1" s="240" t="s">
        <v>38</v>
      </c>
      <c r="AN1" s="240" t="s">
        <v>39</v>
      </c>
      <c r="AO1" s="240" t="s">
        <v>40</v>
      </c>
      <c r="AP1" s="240" t="s">
        <v>41</v>
      </c>
      <c r="AQ1" s="240" t="s">
        <v>42</v>
      </c>
      <c r="AR1" s="240" t="s">
        <v>43</v>
      </c>
      <c r="AS1" s="240" t="s">
        <v>44</v>
      </c>
      <c r="AT1" s="240" t="s">
        <v>45</v>
      </c>
      <c r="AU1" s="240" t="s">
        <v>46</v>
      </c>
      <c r="AV1" s="240" t="s">
        <v>47</v>
      </c>
      <c r="AW1" s="240" t="s">
        <v>48</v>
      </c>
      <c r="AX1" s="240" t="s">
        <v>49</v>
      </c>
      <c r="AY1" s="240" t="s">
        <v>50</v>
      </c>
      <c r="AZ1" s="240" t="s">
        <v>51</v>
      </c>
      <c r="BA1" s="240" t="s">
        <v>52</v>
      </c>
      <c r="BB1" s="240" t="s">
        <v>53</v>
      </c>
      <c r="BC1" s="240" t="s">
        <v>54</v>
      </c>
      <c r="BD1" s="240" t="s">
        <v>55</v>
      </c>
      <c r="BE1" s="240" t="s">
        <v>56</v>
      </c>
      <c r="BF1" s="240" t="s">
        <v>57</v>
      </c>
      <c r="BG1" s="240" t="s">
        <v>58</v>
      </c>
      <c r="BH1" s="240" t="s">
        <v>59</v>
      </c>
      <c r="BI1" s="240" t="s">
        <v>60</v>
      </c>
      <c r="BJ1" s="240" t="s">
        <v>61</v>
      </c>
      <c r="BK1" s="240" t="s">
        <v>62</v>
      </c>
      <c r="BL1" s="240" t="s">
        <v>63</v>
      </c>
      <c r="BM1" s="240" t="s">
        <v>64</v>
      </c>
      <c r="BN1" s="240" t="s">
        <v>65</v>
      </c>
      <c r="BO1" s="240" t="s">
        <v>66</v>
      </c>
      <c r="BP1" s="240" t="s">
        <v>67</v>
      </c>
      <c r="BQ1" s="240" t="s">
        <v>68</v>
      </c>
      <c r="BR1" s="240" t="s">
        <v>69</v>
      </c>
    </row>
    <row r="2" spans="1:70">
      <c r="A2" s="5" t="s">
        <v>171</v>
      </c>
      <c r="B2" s="5">
        <v>2722</v>
      </c>
      <c r="C2" s="5">
        <v>4922</v>
      </c>
      <c r="D2" s="306">
        <v>42470.640972222223</v>
      </c>
      <c r="E2" s="5" t="s">
        <v>172</v>
      </c>
      <c r="F2" s="5"/>
      <c r="G2" s="5"/>
      <c r="H2" s="5"/>
      <c r="I2" s="5" t="s">
        <v>95</v>
      </c>
      <c r="J2" s="5">
        <v>0.8</v>
      </c>
      <c r="K2" s="5">
        <v>1</v>
      </c>
      <c r="L2" s="5">
        <v>140</v>
      </c>
      <c r="M2" s="5">
        <v>6</v>
      </c>
      <c r="N2" s="5">
        <v>4587</v>
      </c>
      <c r="O2" s="5">
        <v>1.1700999999999999</v>
      </c>
      <c r="P2" s="5">
        <v>4.0000000000000002E-4</v>
      </c>
      <c r="Q2" s="5">
        <v>2.9999999999999997E-4</v>
      </c>
      <c r="R2" s="5">
        <v>-2.5638999999999998</v>
      </c>
      <c r="S2" s="5">
        <v>3.7915000000000001</v>
      </c>
      <c r="T2" s="5">
        <v>1.6927000000000001</v>
      </c>
      <c r="U2" s="5">
        <v>1.7999999999999999E-2</v>
      </c>
      <c r="V2" s="5">
        <v>0.59060000000000001</v>
      </c>
      <c r="W2" s="5">
        <v>0.19589999999999999</v>
      </c>
      <c r="X2" s="5">
        <v>4.0000000000000001E-3</v>
      </c>
      <c r="Y2" s="5">
        <v>0.19639999999999999</v>
      </c>
      <c r="Z2" s="5">
        <v>-10.9848</v>
      </c>
      <c r="AA2" s="5">
        <v>929.07870000000003</v>
      </c>
      <c r="AB2" s="5" t="s">
        <v>70</v>
      </c>
      <c r="AC2" s="5" t="s">
        <v>70</v>
      </c>
      <c r="AD2" s="5" t="s">
        <v>70</v>
      </c>
      <c r="AE2" s="5" t="s">
        <v>96</v>
      </c>
      <c r="AF2" s="5">
        <v>1.1418999999999999</v>
      </c>
      <c r="AG2" s="5">
        <v>2.0000000000000001E-4</v>
      </c>
      <c r="AH2" s="5">
        <v>2.0000000000000001E-4</v>
      </c>
      <c r="AI2" s="5">
        <v>4.4200000000000003E-2</v>
      </c>
      <c r="AJ2" s="5">
        <v>220.59020000000001</v>
      </c>
      <c r="AK2" s="5">
        <v>1.9400000000000001E-2</v>
      </c>
      <c r="AL2" s="5">
        <v>9.1000000000000004E-3</v>
      </c>
      <c r="AM2" s="5">
        <v>51.618000000000002</v>
      </c>
      <c r="AN2" s="5">
        <v>1.4558</v>
      </c>
      <c r="AO2" s="5">
        <v>46.021299999999997</v>
      </c>
      <c r="AP2" s="5">
        <v>66.9983</v>
      </c>
      <c r="AQ2" s="5">
        <v>47.682000000000002</v>
      </c>
      <c r="AR2" s="5">
        <v>8.1355000000000004</v>
      </c>
      <c r="AS2" s="5">
        <v>25.6889</v>
      </c>
      <c r="AT2" s="5">
        <v>37.307499999999997</v>
      </c>
      <c r="AU2" s="5">
        <v>62.8628</v>
      </c>
      <c r="AV2" s="5">
        <v>10.264900000000001</v>
      </c>
      <c r="AW2" s="5">
        <v>-20.776499999999999</v>
      </c>
      <c r="AX2" s="5">
        <v>-14.1753</v>
      </c>
      <c r="AY2" s="5">
        <v>38.880400000000002</v>
      </c>
      <c r="AZ2" s="5">
        <v>-23.6844</v>
      </c>
      <c r="BA2" s="5">
        <v>0.01</v>
      </c>
      <c r="BB2" s="5">
        <v>0.01</v>
      </c>
      <c r="BC2" s="5">
        <v>0.01</v>
      </c>
      <c r="BD2" s="5">
        <v>192</v>
      </c>
      <c r="BE2" s="5">
        <v>182</v>
      </c>
      <c r="BF2" s="5">
        <v>299</v>
      </c>
      <c r="BG2" s="5">
        <v>326</v>
      </c>
      <c r="BH2" s="5">
        <v>104</v>
      </c>
      <c r="BI2" s="5">
        <v>1125</v>
      </c>
      <c r="BJ2" s="5">
        <v>1702</v>
      </c>
      <c r="BK2" s="5" t="s">
        <v>71</v>
      </c>
      <c r="BL2" s="5" t="s">
        <v>71</v>
      </c>
      <c r="BM2" s="5">
        <v>0</v>
      </c>
      <c r="BN2" s="5"/>
      <c r="BO2" s="5"/>
      <c r="BP2" s="5" t="s">
        <v>696</v>
      </c>
      <c r="BQ2" s="5" t="s">
        <v>697</v>
      </c>
      <c r="BR2" s="5">
        <v>6511</v>
      </c>
    </row>
    <row r="3" spans="1:70">
      <c r="A3" s="5" t="s">
        <v>175</v>
      </c>
      <c r="B3" s="5">
        <v>2723</v>
      </c>
      <c r="C3" s="5">
        <v>4923</v>
      </c>
      <c r="D3" s="306">
        <v>42470.640972222223</v>
      </c>
      <c r="E3" s="5" t="s">
        <v>172</v>
      </c>
      <c r="F3" s="5"/>
      <c r="G3" s="5"/>
      <c r="H3" s="5"/>
      <c r="I3" s="5" t="s">
        <v>95</v>
      </c>
      <c r="J3" s="5">
        <v>0.8</v>
      </c>
      <c r="K3" s="5">
        <v>1</v>
      </c>
      <c r="L3" s="5">
        <v>140</v>
      </c>
      <c r="M3" s="5">
        <v>6</v>
      </c>
      <c r="N3" s="5">
        <v>4587</v>
      </c>
      <c r="O3" s="5">
        <v>1.5167999999999999</v>
      </c>
      <c r="P3" s="5">
        <v>8.0000000000000004E-4</v>
      </c>
      <c r="Q3" s="5">
        <v>5.0000000000000001E-4</v>
      </c>
      <c r="R3" s="5">
        <v>-1.3185</v>
      </c>
      <c r="S3" s="5">
        <v>3.6425999999999998</v>
      </c>
      <c r="T3" s="5">
        <v>1.6101000000000001</v>
      </c>
      <c r="U3" s="5">
        <v>1.72E-2</v>
      </c>
      <c r="V3" s="5">
        <v>0.62439999999999996</v>
      </c>
      <c r="W3" s="5">
        <v>0.1489</v>
      </c>
      <c r="X3" s="5">
        <v>4.4999999999999997E-3</v>
      </c>
      <c r="Y3" s="5">
        <v>0.14610000000000001</v>
      </c>
      <c r="Z3" s="5">
        <v>-1.0087999999999999</v>
      </c>
      <c r="AA3" s="5">
        <v>893.41120000000001</v>
      </c>
      <c r="AB3" s="5" t="s">
        <v>70</v>
      </c>
      <c r="AC3" s="5" t="s">
        <v>70</v>
      </c>
      <c r="AD3" s="5" t="s">
        <v>70</v>
      </c>
      <c r="AE3" s="5" t="s">
        <v>96</v>
      </c>
      <c r="AF3" s="5">
        <v>1.4838</v>
      </c>
      <c r="AG3" s="5">
        <v>4.0000000000000002E-4</v>
      </c>
      <c r="AH3" s="5">
        <v>2.9999999999999997E-4</v>
      </c>
      <c r="AI3" s="5">
        <v>8.9200000000000002E-2</v>
      </c>
      <c r="AJ3" s="5">
        <v>213.21789999999999</v>
      </c>
      <c r="AK3" s="5">
        <v>3.0099999999999998E-2</v>
      </c>
      <c r="AL3" s="5">
        <v>9.4000000000000004E-3</v>
      </c>
      <c r="AM3" s="5">
        <v>33.256300000000003</v>
      </c>
      <c r="AN3" s="5">
        <v>1.4454</v>
      </c>
      <c r="AO3" s="5">
        <v>28.847899999999999</v>
      </c>
      <c r="AP3" s="5">
        <v>41.6965</v>
      </c>
      <c r="AQ3" s="5">
        <v>32.368899999999996</v>
      </c>
      <c r="AR3" s="5">
        <v>23.864899999999999</v>
      </c>
      <c r="AS3" s="5">
        <v>-11.83</v>
      </c>
      <c r="AT3" s="5">
        <v>-11.0779</v>
      </c>
      <c r="AU3" s="5">
        <v>-13.202400000000001</v>
      </c>
      <c r="AV3" s="5">
        <v>-37.7331</v>
      </c>
      <c r="AW3" s="5">
        <v>11.853300000000001</v>
      </c>
      <c r="AX3" s="5">
        <v>-15.0221</v>
      </c>
      <c r="AY3" s="5">
        <v>-3.6764000000000001</v>
      </c>
      <c r="AZ3" s="5">
        <v>-28.435300000000002</v>
      </c>
      <c r="BA3" s="5">
        <v>0.01</v>
      </c>
      <c r="BB3" s="5">
        <v>0.01</v>
      </c>
      <c r="BC3" s="5">
        <v>0.01</v>
      </c>
      <c r="BD3" s="5">
        <v>195</v>
      </c>
      <c r="BE3" s="5">
        <v>192</v>
      </c>
      <c r="BF3" s="5">
        <v>299</v>
      </c>
      <c r="BG3" s="5">
        <v>202</v>
      </c>
      <c r="BH3" s="5">
        <v>287</v>
      </c>
      <c r="BI3" s="5">
        <v>1132</v>
      </c>
      <c r="BJ3" s="5">
        <v>1702</v>
      </c>
      <c r="BK3" s="5" t="s">
        <v>71</v>
      </c>
      <c r="BL3" s="5" t="s">
        <v>71</v>
      </c>
      <c r="BM3" s="5">
        <v>0</v>
      </c>
      <c r="BN3" s="5"/>
      <c r="BO3" s="5"/>
      <c r="BP3" s="5" t="s">
        <v>698</v>
      </c>
      <c r="BQ3" s="5" t="s">
        <v>697</v>
      </c>
      <c r="BR3" s="5">
        <v>6511</v>
      </c>
    </row>
    <row r="4" spans="1:70">
      <c r="A4" s="5" t="s">
        <v>178</v>
      </c>
      <c r="B4" s="5">
        <v>2724</v>
      </c>
      <c r="C4" s="5">
        <v>4926</v>
      </c>
      <c r="D4" s="306">
        <v>42470.640972222223</v>
      </c>
      <c r="E4" s="5" t="s">
        <v>172</v>
      </c>
      <c r="F4" s="5"/>
      <c r="G4" s="5"/>
      <c r="H4" s="5"/>
      <c r="I4" s="5" t="s">
        <v>95</v>
      </c>
      <c r="J4" s="5">
        <v>0.8</v>
      </c>
      <c r="K4" s="5">
        <v>1</v>
      </c>
      <c r="L4" s="5">
        <v>140</v>
      </c>
      <c r="M4" s="5">
        <v>6</v>
      </c>
      <c r="N4" s="5">
        <v>4587</v>
      </c>
      <c r="O4" s="5">
        <v>1.1488</v>
      </c>
      <c r="P4" s="5">
        <v>2.0000000000000001E-4</v>
      </c>
      <c r="Q4" s="5">
        <v>1E-4</v>
      </c>
      <c r="R4" s="5">
        <v>-1.7410000000000001</v>
      </c>
      <c r="S4" s="5">
        <v>3.8003999999999998</v>
      </c>
      <c r="T4" s="5" t="s">
        <v>699</v>
      </c>
      <c r="U4" s="5">
        <v>1.6899999999999998E-2</v>
      </c>
      <c r="V4" s="5" t="s">
        <v>700</v>
      </c>
      <c r="W4" s="5" t="s">
        <v>701</v>
      </c>
      <c r="X4" s="5">
        <v>4.7000000000000002E-3</v>
      </c>
      <c r="Y4" s="5" t="s">
        <v>702</v>
      </c>
      <c r="Z4" s="5">
        <v>8.0106000000000002</v>
      </c>
      <c r="AA4" s="5">
        <v>934.40830000000005</v>
      </c>
      <c r="AB4" s="5" t="s">
        <v>70</v>
      </c>
      <c r="AC4" s="5" t="s">
        <v>70</v>
      </c>
      <c r="AD4" s="5" t="s">
        <v>70</v>
      </c>
      <c r="AE4" s="5" t="s">
        <v>96</v>
      </c>
      <c r="AF4" s="5">
        <v>1.1209</v>
      </c>
      <c r="AG4" s="5">
        <v>1E-4</v>
      </c>
      <c r="AH4" s="5">
        <v>1E-4</v>
      </c>
      <c r="AI4" s="5">
        <v>1.9400000000000001E-2</v>
      </c>
      <c r="AJ4" s="5">
        <v>235.53540000000001</v>
      </c>
      <c r="AK4" s="5">
        <v>8.6999999999999994E-3</v>
      </c>
      <c r="AL4" s="5">
        <v>8.5000000000000006E-3</v>
      </c>
      <c r="AM4" s="5">
        <v>115.5547</v>
      </c>
      <c r="AN4" s="5">
        <v>1.294</v>
      </c>
      <c r="AO4" s="5">
        <v>99.888400000000004</v>
      </c>
      <c r="AP4" s="5">
        <v>129.25749999999999</v>
      </c>
      <c r="AQ4" s="5">
        <v>123.6045</v>
      </c>
      <c r="AR4" s="5">
        <v>94.426500000000004</v>
      </c>
      <c r="AS4" s="5">
        <v>21.083600000000001</v>
      </c>
      <c r="AT4" s="5">
        <v>24.835699999999999</v>
      </c>
      <c r="AU4" s="5">
        <v>32.992899999999999</v>
      </c>
      <c r="AV4" s="5">
        <v>-123.2295</v>
      </c>
      <c r="AW4" s="5">
        <v>-20.819800000000001</v>
      </c>
      <c r="AX4" s="5">
        <v>25.097999999999999</v>
      </c>
      <c r="AY4" s="5">
        <v>26.661200000000001</v>
      </c>
      <c r="AZ4" s="5">
        <v>-118.0566</v>
      </c>
      <c r="BA4" s="5">
        <v>0.01</v>
      </c>
      <c r="BB4" s="5">
        <v>0.01</v>
      </c>
      <c r="BC4" s="5">
        <v>0.01</v>
      </c>
      <c r="BD4" s="5">
        <v>194</v>
      </c>
      <c r="BE4" s="5">
        <v>198</v>
      </c>
      <c r="BF4" s="5">
        <v>299</v>
      </c>
      <c r="BG4" s="5">
        <v>185</v>
      </c>
      <c r="BH4" s="5">
        <v>201</v>
      </c>
      <c r="BI4" s="5">
        <v>1153</v>
      </c>
      <c r="BJ4" s="5">
        <v>1702</v>
      </c>
      <c r="BK4" s="5" t="s">
        <v>71</v>
      </c>
      <c r="BL4" s="5" t="s">
        <v>71</v>
      </c>
      <c r="BM4" s="5">
        <v>0</v>
      </c>
      <c r="BN4" s="5"/>
      <c r="BO4" s="5"/>
      <c r="BP4" s="5" t="s">
        <v>703</v>
      </c>
      <c r="BQ4" s="5" t="s">
        <v>697</v>
      </c>
      <c r="BR4" s="5">
        <v>6511</v>
      </c>
    </row>
    <row r="5" spans="1:70">
      <c r="A5" s="5" t="s">
        <v>181</v>
      </c>
      <c r="B5" s="5">
        <v>2725</v>
      </c>
      <c r="C5" s="5">
        <v>4927</v>
      </c>
      <c r="D5" s="306">
        <v>42470.640972222223</v>
      </c>
      <c r="E5" s="5" t="s">
        <v>172</v>
      </c>
      <c r="F5" s="5"/>
      <c r="G5" s="5"/>
      <c r="H5" s="5"/>
      <c r="I5" s="5" t="s">
        <v>95</v>
      </c>
      <c r="J5" s="5">
        <v>0.8</v>
      </c>
      <c r="K5" s="5">
        <v>1</v>
      </c>
      <c r="L5" s="5">
        <v>140</v>
      </c>
      <c r="M5" s="5">
        <v>6</v>
      </c>
      <c r="N5" s="5">
        <v>4587</v>
      </c>
      <c r="O5" s="5">
        <v>1.2246999999999999</v>
      </c>
      <c r="P5" s="5">
        <v>6.9999999999999999E-4</v>
      </c>
      <c r="Q5" s="5">
        <v>5.9999999999999995E-4</v>
      </c>
      <c r="R5" s="5">
        <v>0</v>
      </c>
      <c r="S5" s="5">
        <v>3.6194999999999999</v>
      </c>
      <c r="T5" s="5">
        <v>1.9254</v>
      </c>
      <c r="U5" s="5">
        <v>1.77E-2</v>
      </c>
      <c r="V5" s="5">
        <v>0.52129999999999999</v>
      </c>
      <c r="W5" s="5">
        <v>0.1222</v>
      </c>
      <c r="X5" s="5">
        <v>4.1999999999999997E-3</v>
      </c>
      <c r="Y5" s="5">
        <v>0.1206</v>
      </c>
      <c r="Z5" s="5">
        <v>-2.3754</v>
      </c>
      <c r="AA5" s="5">
        <v>916.9162</v>
      </c>
      <c r="AB5" s="5" t="s">
        <v>70</v>
      </c>
      <c r="AC5" s="5" t="s">
        <v>70</v>
      </c>
      <c r="AD5" s="5" t="s">
        <v>70</v>
      </c>
      <c r="AE5" s="5" t="s">
        <v>96</v>
      </c>
      <c r="AF5" s="5">
        <v>1.1956</v>
      </c>
      <c r="AG5" s="5">
        <v>4.0000000000000002E-4</v>
      </c>
      <c r="AH5" s="5">
        <v>2.9999999999999997E-4</v>
      </c>
      <c r="AI5" s="5">
        <v>8.4500000000000006E-2</v>
      </c>
      <c r="AJ5" s="5">
        <v>214.36240000000001</v>
      </c>
      <c r="AK5" s="5">
        <v>3.5400000000000001E-2</v>
      </c>
      <c r="AL5" s="5">
        <v>9.2999999999999992E-3</v>
      </c>
      <c r="AM5" s="5">
        <v>28.274899999999999</v>
      </c>
      <c r="AN5" s="5">
        <v>1.7552000000000001</v>
      </c>
      <c r="AO5" s="5">
        <v>23.968299999999999</v>
      </c>
      <c r="AP5" s="5">
        <v>42.068199999999997</v>
      </c>
      <c r="AQ5" s="5">
        <v>25.7515</v>
      </c>
      <c r="AR5" s="5">
        <v>23.517399999999999</v>
      </c>
      <c r="AS5" s="5">
        <v>4.6266999999999996</v>
      </c>
      <c r="AT5" s="5">
        <v>-7.22E-2</v>
      </c>
      <c r="AU5" s="5">
        <v>8.1210000000000004</v>
      </c>
      <c r="AV5" s="5">
        <v>-41.276800000000001</v>
      </c>
      <c r="AW5" s="5">
        <v>9.0499999999999997E-2</v>
      </c>
      <c r="AX5" s="5">
        <v>4.7800000000000002E-2</v>
      </c>
      <c r="AY5" s="5">
        <v>8.43E-2</v>
      </c>
      <c r="AZ5" s="5">
        <v>25.751300000000001</v>
      </c>
      <c r="BA5" s="5">
        <v>0.01</v>
      </c>
      <c r="BB5" s="5">
        <v>0.01</v>
      </c>
      <c r="BC5" s="5">
        <v>0.01</v>
      </c>
      <c r="BD5" s="5">
        <v>167</v>
      </c>
      <c r="BE5" s="5">
        <v>211</v>
      </c>
      <c r="BF5" s="5">
        <v>299</v>
      </c>
      <c r="BG5" s="5">
        <v>178</v>
      </c>
      <c r="BH5" s="5">
        <v>167</v>
      </c>
      <c r="BI5" s="5">
        <v>1134</v>
      </c>
      <c r="BJ5" s="5">
        <v>1702</v>
      </c>
      <c r="BK5" s="5" t="s">
        <v>71</v>
      </c>
      <c r="BL5" s="5" t="s">
        <v>71</v>
      </c>
      <c r="BM5" s="5">
        <v>0</v>
      </c>
      <c r="BN5" s="5"/>
      <c r="BO5" s="5"/>
      <c r="BP5" s="5" t="s">
        <v>704</v>
      </c>
      <c r="BQ5" s="5" t="s">
        <v>697</v>
      </c>
      <c r="BR5" s="5">
        <v>6511</v>
      </c>
    </row>
    <row r="6" spans="1:70">
      <c r="A6" s="5" t="s">
        <v>184</v>
      </c>
      <c r="B6" s="5">
        <v>2726</v>
      </c>
      <c r="C6" s="5">
        <v>4962</v>
      </c>
      <c r="D6" s="306">
        <v>42470.640972222223</v>
      </c>
      <c r="E6" s="5" t="s">
        <v>172</v>
      </c>
      <c r="F6" s="5"/>
      <c r="G6" s="5"/>
      <c r="H6" s="5"/>
      <c r="I6" s="5" t="s">
        <v>95</v>
      </c>
      <c r="J6" s="5">
        <v>0.8</v>
      </c>
      <c r="K6" s="5">
        <v>1</v>
      </c>
      <c r="L6" s="5">
        <v>140</v>
      </c>
      <c r="M6" s="5">
        <v>6</v>
      </c>
      <c r="N6" s="5">
        <v>4587</v>
      </c>
      <c r="O6" s="5">
        <v>1.1382000000000001</v>
      </c>
      <c r="P6" s="5">
        <v>2.9999999999999997E-4</v>
      </c>
      <c r="Q6" s="5">
        <v>2.9999999999999997E-4</v>
      </c>
      <c r="R6" s="5">
        <v>-1.3178000000000001</v>
      </c>
      <c r="S6" s="5">
        <v>3.3449</v>
      </c>
      <c r="T6" s="5" t="s">
        <v>705</v>
      </c>
      <c r="U6" s="5">
        <v>1.61E-2</v>
      </c>
      <c r="V6" s="5" t="s">
        <v>706</v>
      </c>
      <c r="W6" s="5" t="s">
        <v>707</v>
      </c>
      <c r="X6" s="5">
        <v>4.8999999999999998E-3</v>
      </c>
      <c r="Y6" s="5" t="s">
        <v>707</v>
      </c>
      <c r="Z6" s="5">
        <v>-10.301500000000001</v>
      </c>
      <c r="AA6" s="5">
        <v>929.76189999999997</v>
      </c>
      <c r="AB6" s="5" t="s">
        <v>70</v>
      </c>
      <c r="AC6" s="5" t="s">
        <v>70</v>
      </c>
      <c r="AD6" s="5" t="s">
        <v>70</v>
      </c>
      <c r="AE6" s="5" t="s">
        <v>96</v>
      </c>
      <c r="AF6" s="5">
        <v>1.1107</v>
      </c>
      <c r="AG6" s="5">
        <v>1E-4</v>
      </c>
      <c r="AH6" s="5">
        <v>1E-4</v>
      </c>
      <c r="AI6" s="5">
        <v>3.2300000000000002E-2</v>
      </c>
      <c r="AJ6" s="5">
        <v>239.43729999999999</v>
      </c>
      <c r="AK6" s="5">
        <v>1.4500000000000001E-2</v>
      </c>
      <c r="AL6" s="5">
        <v>8.3999999999999995E-3</v>
      </c>
      <c r="AM6" s="5">
        <v>68.781599999999997</v>
      </c>
      <c r="AN6" s="5">
        <v>2.4053</v>
      </c>
      <c r="AO6" s="5">
        <v>55.691499999999998</v>
      </c>
      <c r="AP6" s="5">
        <v>133.95529999999999</v>
      </c>
      <c r="AQ6" s="5">
        <v>60.0274</v>
      </c>
      <c r="AR6" s="5">
        <v>31.7836</v>
      </c>
      <c r="AS6" s="5">
        <v>45.456299999999999</v>
      </c>
      <c r="AT6" s="5">
        <v>5.0067000000000004</v>
      </c>
      <c r="AU6" s="5">
        <v>72.916899999999998</v>
      </c>
      <c r="AV6" s="5">
        <v>-39.393000000000001</v>
      </c>
      <c r="AW6" s="5">
        <v>-105.2394</v>
      </c>
      <c r="AX6" s="5">
        <v>-36.905000000000001</v>
      </c>
      <c r="AY6" s="5">
        <v>29.852</v>
      </c>
      <c r="AZ6" s="5">
        <v>-36.744500000000002</v>
      </c>
      <c r="BA6" s="5">
        <v>0.01</v>
      </c>
      <c r="BB6" s="5">
        <v>0.01</v>
      </c>
      <c r="BC6" s="5">
        <v>0.01</v>
      </c>
      <c r="BD6" s="5">
        <v>216</v>
      </c>
      <c r="BE6" s="5">
        <v>165</v>
      </c>
      <c r="BF6" s="5">
        <v>299</v>
      </c>
      <c r="BG6" s="5">
        <v>155</v>
      </c>
      <c r="BH6" s="5">
        <v>154</v>
      </c>
      <c r="BI6" s="5">
        <v>1140</v>
      </c>
      <c r="BJ6" s="5">
        <v>1702</v>
      </c>
      <c r="BK6" s="5"/>
      <c r="BL6" s="5" t="s">
        <v>71</v>
      </c>
      <c r="BM6" s="5">
        <v>0</v>
      </c>
      <c r="BN6" s="5"/>
      <c r="BO6" s="5"/>
      <c r="BP6" s="5" t="s">
        <v>708</v>
      </c>
      <c r="BQ6" s="5" t="s">
        <v>697</v>
      </c>
      <c r="BR6" s="5">
        <v>6511</v>
      </c>
    </row>
    <row r="7" spans="1:70">
      <c r="A7" s="5" t="s">
        <v>187</v>
      </c>
      <c r="B7" s="5">
        <v>2727</v>
      </c>
      <c r="C7" s="5">
        <v>4929</v>
      </c>
      <c r="D7" s="306">
        <v>42470.972222222219</v>
      </c>
      <c r="E7" s="5" t="s">
        <v>188</v>
      </c>
      <c r="F7" s="5"/>
      <c r="G7" s="5"/>
      <c r="H7" s="5"/>
      <c r="I7" s="5" t="s">
        <v>95</v>
      </c>
      <c r="J7" s="5">
        <v>0.8</v>
      </c>
      <c r="K7" s="5">
        <v>1</v>
      </c>
      <c r="L7" s="5">
        <v>140</v>
      </c>
      <c r="M7" s="5">
        <v>6</v>
      </c>
      <c r="N7" s="5">
        <v>4587</v>
      </c>
      <c r="O7" s="5">
        <v>1.2479</v>
      </c>
      <c r="P7" s="5">
        <v>2.3999999999999998E-3</v>
      </c>
      <c r="Q7" s="5">
        <v>1.9E-3</v>
      </c>
      <c r="R7" s="5">
        <v>-0.4007</v>
      </c>
      <c r="S7" s="5">
        <v>3.9712000000000001</v>
      </c>
      <c r="T7" s="5">
        <v>2.0152000000000001</v>
      </c>
      <c r="U7" s="5">
        <v>2.1999999999999999E-2</v>
      </c>
      <c r="V7" s="5">
        <v>0.50749999999999995</v>
      </c>
      <c r="W7" s="5">
        <v>0.1057</v>
      </c>
      <c r="X7" s="5">
        <v>8.0999999999999996E-3</v>
      </c>
      <c r="Y7" s="5">
        <v>0.12</v>
      </c>
      <c r="Z7" s="5">
        <v>-3.1953</v>
      </c>
      <c r="AA7" s="5">
        <v>957.77660000000003</v>
      </c>
      <c r="AB7" s="5" t="s">
        <v>70</v>
      </c>
      <c r="AC7" s="5" t="s">
        <v>70</v>
      </c>
      <c r="AD7" s="5" t="s">
        <v>70</v>
      </c>
      <c r="AE7" s="5" t="s">
        <v>96</v>
      </c>
      <c r="AF7" s="5">
        <v>1.2168000000000001</v>
      </c>
      <c r="AG7" s="5">
        <v>1.5E-3</v>
      </c>
      <c r="AH7" s="5">
        <v>1.2999999999999999E-3</v>
      </c>
      <c r="AI7" s="5">
        <v>0.24129999999999999</v>
      </c>
      <c r="AJ7" s="5">
        <v>157.7944</v>
      </c>
      <c r="AK7" s="5">
        <v>9.9099999999999994E-2</v>
      </c>
      <c r="AL7" s="5">
        <v>1.2699999999999999E-2</v>
      </c>
      <c r="AM7" s="5">
        <v>10.0731</v>
      </c>
      <c r="AN7" s="5">
        <v>1.097</v>
      </c>
      <c r="AO7" s="5">
        <v>9.6554000000000002</v>
      </c>
      <c r="AP7" s="5">
        <v>10.5921</v>
      </c>
      <c r="AQ7" s="5">
        <v>10.0754</v>
      </c>
      <c r="AR7" s="5">
        <v>3.7789000000000001</v>
      </c>
      <c r="AS7" s="5">
        <v>-2.3624999999999998</v>
      </c>
      <c r="AT7" s="5">
        <v>8.5653000000000006</v>
      </c>
      <c r="AU7" s="5">
        <v>8.1388999999999996</v>
      </c>
      <c r="AV7" s="5">
        <v>6.5385</v>
      </c>
      <c r="AW7" s="5">
        <v>-1.7881</v>
      </c>
      <c r="AX7" s="5">
        <v>-5.1001000000000003</v>
      </c>
      <c r="AY7" s="5">
        <v>7.5335999999999999</v>
      </c>
      <c r="AZ7" s="5">
        <v>4.3297999999999996</v>
      </c>
      <c r="BA7" s="5">
        <v>0.01</v>
      </c>
      <c r="BB7" s="5">
        <v>0.01</v>
      </c>
      <c r="BC7" s="5">
        <v>0.01</v>
      </c>
      <c r="BD7" s="5">
        <v>217</v>
      </c>
      <c r="BE7" s="5">
        <v>164</v>
      </c>
      <c r="BF7" s="5">
        <v>299</v>
      </c>
      <c r="BG7" s="5">
        <v>202</v>
      </c>
      <c r="BH7" s="5">
        <v>132</v>
      </c>
      <c r="BI7" s="5">
        <v>1155</v>
      </c>
      <c r="BJ7" s="5">
        <v>1702</v>
      </c>
      <c r="BK7" s="5" t="s">
        <v>71</v>
      </c>
      <c r="BL7" s="5" t="s">
        <v>71</v>
      </c>
      <c r="BM7" s="5">
        <v>0</v>
      </c>
      <c r="BN7" s="5"/>
      <c r="BO7" s="5"/>
      <c r="BP7" s="5" t="s">
        <v>709</v>
      </c>
      <c r="BQ7" s="5" t="s">
        <v>697</v>
      </c>
      <c r="BR7" s="5">
        <v>6511</v>
      </c>
    </row>
    <row r="8" spans="1:70">
      <c r="A8" s="5" t="s">
        <v>191</v>
      </c>
      <c r="B8" s="5">
        <v>2728</v>
      </c>
      <c r="C8" s="5">
        <v>4930</v>
      </c>
      <c r="D8" s="306">
        <v>42470.972222222219</v>
      </c>
      <c r="E8" s="5" t="s">
        <v>188</v>
      </c>
      <c r="F8" s="5"/>
      <c r="G8" s="5"/>
      <c r="H8" s="5"/>
      <c r="I8" s="5" t="s">
        <v>95</v>
      </c>
      <c r="J8" s="5">
        <v>0.8</v>
      </c>
      <c r="K8" s="5">
        <v>1</v>
      </c>
      <c r="L8" s="5">
        <v>140</v>
      </c>
      <c r="M8" s="5">
        <v>6</v>
      </c>
      <c r="N8" s="5">
        <v>4587</v>
      </c>
      <c r="O8" s="5">
        <v>1.1242000000000001</v>
      </c>
      <c r="P8" s="5">
        <v>8.0000000000000004E-4</v>
      </c>
      <c r="Q8" s="5">
        <v>6.9999999999999999E-4</v>
      </c>
      <c r="R8" s="5">
        <v>-2.6686000000000001</v>
      </c>
      <c r="S8" s="5">
        <v>3.9710000000000001</v>
      </c>
      <c r="T8" s="5">
        <v>1.6615</v>
      </c>
      <c r="U8" s="5">
        <v>1.9599999999999999E-2</v>
      </c>
      <c r="V8" s="5">
        <v>0.63849999999999996</v>
      </c>
      <c r="W8" s="5">
        <v>0.13619999999999999</v>
      </c>
      <c r="X8" s="5">
        <v>5.3E-3</v>
      </c>
      <c r="Y8" s="5">
        <v>0.1207</v>
      </c>
      <c r="Z8" s="5">
        <v>-5.9284999999999997</v>
      </c>
      <c r="AA8" s="5">
        <v>927.98540000000003</v>
      </c>
      <c r="AB8" s="5" t="s">
        <v>70</v>
      </c>
      <c r="AC8" s="5" t="s">
        <v>70</v>
      </c>
      <c r="AD8" s="5" t="s">
        <v>70</v>
      </c>
      <c r="AE8" s="5" t="s">
        <v>96</v>
      </c>
      <c r="AF8" s="5">
        <v>1.0967</v>
      </c>
      <c r="AG8" s="5">
        <v>5.0000000000000001E-4</v>
      </c>
      <c r="AH8" s="5">
        <v>4.0000000000000002E-4</v>
      </c>
      <c r="AI8" s="5">
        <v>0.08</v>
      </c>
      <c r="AJ8" s="5">
        <v>174.89109999999999</v>
      </c>
      <c r="AK8" s="5">
        <v>3.6499999999999998E-2</v>
      </c>
      <c r="AL8" s="5">
        <v>1.14E-2</v>
      </c>
      <c r="AM8" s="5">
        <v>27.414200000000001</v>
      </c>
      <c r="AN8" s="5">
        <v>1.516</v>
      </c>
      <c r="AO8" s="5">
        <v>23.395099999999999</v>
      </c>
      <c r="AP8" s="5">
        <v>35.4681</v>
      </c>
      <c r="AQ8" s="5">
        <v>26.65</v>
      </c>
      <c r="AR8" s="5">
        <v>-20.885899999999999</v>
      </c>
      <c r="AS8" s="5">
        <v>5.282</v>
      </c>
      <c r="AT8" s="5">
        <v>9.1220999999999997</v>
      </c>
      <c r="AU8" s="5">
        <v>13.635</v>
      </c>
      <c r="AV8" s="5">
        <v>-2.4706000000000001</v>
      </c>
      <c r="AW8" s="5">
        <v>32.6492</v>
      </c>
      <c r="AX8" s="5">
        <v>-6.2625000000000002</v>
      </c>
      <c r="AY8" s="5">
        <v>-25.895499999999998</v>
      </c>
      <c r="AZ8" s="5">
        <v>0.65580000000000005</v>
      </c>
      <c r="BA8" s="5">
        <v>0.01</v>
      </c>
      <c r="BB8" s="5">
        <v>0.01</v>
      </c>
      <c r="BC8" s="5">
        <v>0.01</v>
      </c>
      <c r="BD8" s="5">
        <v>194</v>
      </c>
      <c r="BE8" s="5">
        <v>180</v>
      </c>
      <c r="BF8" s="5">
        <v>299</v>
      </c>
      <c r="BG8" s="5">
        <v>127</v>
      </c>
      <c r="BH8" s="5">
        <v>222</v>
      </c>
      <c r="BI8" s="5">
        <v>1163</v>
      </c>
      <c r="BJ8" s="5">
        <v>1702</v>
      </c>
      <c r="BK8" s="5" t="s">
        <v>71</v>
      </c>
      <c r="BL8" s="5" t="s">
        <v>71</v>
      </c>
      <c r="BM8" s="5">
        <v>0</v>
      </c>
      <c r="BN8" s="5"/>
      <c r="BO8" s="5"/>
      <c r="BP8" s="5" t="s">
        <v>710</v>
      </c>
      <c r="BQ8" s="5" t="s">
        <v>697</v>
      </c>
      <c r="BR8" s="5">
        <v>6511</v>
      </c>
    </row>
    <row r="9" spans="1:70">
      <c r="A9" s="5" t="s">
        <v>194</v>
      </c>
      <c r="B9" s="5">
        <v>2729</v>
      </c>
      <c r="C9" s="5">
        <v>4931</v>
      </c>
      <c r="D9" s="306">
        <v>42470.972222222219</v>
      </c>
      <c r="E9" s="5" t="s">
        <v>188</v>
      </c>
      <c r="F9" s="5"/>
      <c r="G9" s="5"/>
      <c r="H9" s="5"/>
      <c r="I9" s="5" t="s">
        <v>95</v>
      </c>
      <c r="J9" s="5">
        <v>0.8</v>
      </c>
      <c r="K9" s="5">
        <v>1</v>
      </c>
      <c r="L9" s="5">
        <v>140</v>
      </c>
      <c r="M9" s="5">
        <v>6</v>
      </c>
      <c r="N9" s="5">
        <v>4587</v>
      </c>
      <c r="O9" s="5">
        <v>1.3112999999999999</v>
      </c>
      <c r="P9" s="5">
        <v>2.9999999999999997E-4</v>
      </c>
      <c r="Q9" s="5">
        <v>2.0000000000000001E-4</v>
      </c>
      <c r="R9" s="5">
        <v>-2.2877999999999998</v>
      </c>
      <c r="S9" s="5">
        <v>3.9504999999999999</v>
      </c>
      <c r="T9" s="5">
        <v>1.7947</v>
      </c>
      <c r="U9" s="5">
        <v>1.6199999999999999E-2</v>
      </c>
      <c r="V9" s="5">
        <v>0.55689999999999995</v>
      </c>
      <c r="W9" s="5">
        <v>0.11799999999999999</v>
      </c>
      <c r="X9" s="5">
        <v>4.8999999999999998E-3</v>
      </c>
      <c r="Y9" s="5">
        <v>0.11849999999999999</v>
      </c>
      <c r="Z9" s="5">
        <v>-0.5988</v>
      </c>
      <c r="AA9" s="5">
        <v>946.29740000000004</v>
      </c>
      <c r="AB9" s="5" t="s">
        <v>70</v>
      </c>
      <c r="AC9" s="5" t="s">
        <v>70</v>
      </c>
      <c r="AD9" s="5" t="s">
        <v>70</v>
      </c>
      <c r="AE9" s="5" t="s">
        <v>96</v>
      </c>
      <c r="AF9" s="5">
        <v>1.2801</v>
      </c>
      <c r="AG9" s="5">
        <v>1E-4</v>
      </c>
      <c r="AH9" s="5">
        <v>1E-4</v>
      </c>
      <c r="AI9" s="5">
        <v>2.75E-2</v>
      </c>
      <c r="AJ9" s="5">
        <v>248.042</v>
      </c>
      <c r="AK9" s="5">
        <v>1.0699999999999999E-2</v>
      </c>
      <c r="AL9" s="5">
        <v>8.0999999999999996E-3</v>
      </c>
      <c r="AM9" s="5">
        <v>93.2029</v>
      </c>
      <c r="AN9" s="5">
        <v>1.4244000000000001</v>
      </c>
      <c r="AO9" s="5">
        <v>77.036900000000003</v>
      </c>
      <c r="AP9" s="5">
        <v>109.72799999999999</v>
      </c>
      <c r="AQ9" s="5">
        <v>101.67919999999999</v>
      </c>
      <c r="AR9" s="5">
        <v>64.175600000000003</v>
      </c>
      <c r="AS9" s="5">
        <v>42.531799999999997</v>
      </c>
      <c r="AT9" s="5">
        <v>2.6888999999999998</v>
      </c>
      <c r="AU9" s="5">
        <v>14.431699999999999</v>
      </c>
      <c r="AV9" s="5">
        <v>-14.9665</v>
      </c>
      <c r="AW9" s="5">
        <v>-107.7403</v>
      </c>
      <c r="AX9" s="5">
        <v>-54.634999999999998</v>
      </c>
      <c r="AY9" s="5">
        <v>83.635599999999997</v>
      </c>
      <c r="AZ9" s="5">
        <v>-18.940999999999999</v>
      </c>
      <c r="BA9" s="5">
        <v>0.01</v>
      </c>
      <c r="BB9" s="5">
        <v>0.01</v>
      </c>
      <c r="BC9" s="5">
        <v>0.01</v>
      </c>
      <c r="BD9" s="5">
        <v>228</v>
      </c>
      <c r="BE9" s="5">
        <v>167</v>
      </c>
      <c r="BF9" s="5">
        <v>299</v>
      </c>
      <c r="BG9" s="5">
        <v>104</v>
      </c>
      <c r="BH9" s="5">
        <v>129</v>
      </c>
      <c r="BI9" s="5">
        <v>1153</v>
      </c>
      <c r="BJ9" s="5">
        <v>1702</v>
      </c>
      <c r="BK9" s="5" t="s">
        <v>71</v>
      </c>
      <c r="BL9" s="5" t="s">
        <v>71</v>
      </c>
      <c r="BM9" s="5">
        <v>0</v>
      </c>
      <c r="BN9" s="5"/>
      <c r="BO9" s="5"/>
      <c r="BP9" s="5" t="s">
        <v>711</v>
      </c>
      <c r="BQ9" s="5" t="s">
        <v>697</v>
      </c>
      <c r="BR9" s="5">
        <v>6511</v>
      </c>
    </row>
    <row r="10" spans="1:70">
      <c r="D10" s="242"/>
      <c r="O10" s="241"/>
      <c r="P10" s="241"/>
      <c r="Q10" s="241"/>
      <c r="R10" s="241"/>
      <c r="S10" s="241"/>
      <c r="T10" s="241"/>
      <c r="U10" s="241"/>
      <c r="V10" s="241"/>
      <c r="AN10" s="241"/>
    </row>
    <row r="11" spans="1:70">
      <c r="D11" s="242"/>
      <c r="O11" s="241"/>
      <c r="P11" s="241"/>
      <c r="Q11" s="241"/>
      <c r="R11" s="241"/>
      <c r="S11" s="241"/>
      <c r="T11" s="241"/>
      <c r="U11" s="241"/>
      <c r="V11" s="241"/>
      <c r="AN11" s="241"/>
    </row>
    <row r="12" spans="1:70">
      <c r="D12" s="242"/>
      <c r="O12" s="241"/>
      <c r="P12" s="241"/>
      <c r="Q12" s="241"/>
      <c r="R12" s="241"/>
      <c r="S12" s="241"/>
      <c r="T12" s="241"/>
      <c r="U12" s="241"/>
      <c r="V12" s="241"/>
      <c r="AN12" s="241"/>
    </row>
    <row r="14" spans="1:70">
      <c r="D14" s="242"/>
      <c r="O14" s="241"/>
      <c r="P14" s="241"/>
      <c r="Q14" s="241"/>
      <c r="R14" s="241"/>
      <c r="S14" s="241"/>
      <c r="T14" s="241"/>
      <c r="U14" s="241"/>
      <c r="V14" s="241"/>
      <c r="AN14" s="241"/>
    </row>
    <row r="15" spans="1:70">
      <c r="D15" s="242"/>
      <c r="O15" s="241"/>
      <c r="P15" s="241"/>
      <c r="Q15" s="241"/>
      <c r="R15" s="241"/>
      <c r="S15" s="241"/>
      <c r="T15" s="241"/>
      <c r="U15" s="241"/>
      <c r="V15" s="241"/>
      <c r="AN15" s="241"/>
    </row>
    <row r="16" spans="1:70">
      <c r="D16" s="242"/>
      <c r="O16" s="241"/>
      <c r="P16" s="241"/>
      <c r="Q16" s="241"/>
      <c r="R16" s="241"/>
      <c r="S16" s="241"/>
      <c r="T16" s="241"/>
      <c r="U16" s="241"/>
      <c r="V16" s="241"/>
      <c r="AN16" s="241"/>
    </row>
    <row r="17" spans="1:70" s="244" customFormat="1">
      <c r="A17" s="307" t="s">
        <v>197</v>
      </c>
      <c r="B17" s="307">
        <v>2730</v>
      </c>
      <c r="C17" s="307">
        <v>4932</v>
      </c>
      <c r="D17" s="308">
        <v>42470.972222222219</v>
      </c>
      <c r="E17" s="307" t="s">
        <v>188</v>
      </c>
      <c r="F17" s="307"/>
      <c r="G17" s="307"/>
      <c r="H17" s="307"/>
      <c r="I17" s="307" t="s">
        <v>95</v>
      </c>
      <c r="J17" s="307">
        <v>0.8</v>
      </c>
      <c r="K17" s="307">
        <v>1</v>
      </c>
      <c r="L17" s="307">
        <v>140</v>
      </c>
      <c r="M17" s="307">
        <v>6</v>
      </c>
      <c r="N17" s="307">
        <v>4587</v>
      </c>
      <c r="O17" s="307">
        <v>1.4033</v>
      </c>
      <c r="P17" s="307">
        <v>7.9000000000000008E-3</v>
      </c>
      <c r="Q17" s="307">
        <v>5.5999999999999999E-3</v>
      </c>
      <c r="R17" s="307">
        <v>-2.1377999999999999</v>
      </c>
      <c r="S17" s="307">
        <v>3.7084000000000001</v>
      </c>
      <c r="T17" s="307">
        <v>2.3820000000000001</v>
      </c>
      <c r="U17" s="307">
        <v>2.5700000000000001E-2</v>
      </c>
      <c r="V17" s="307">
        <v>0.42309999999999998</v>
      </c>
      <c r="W17" s="307">
        <v>0.1017</v>
      </c>
      <c r="X17" s="307">
        <v>1.0800000000000001E-2</v>
      </c>
      <c r="Y17" s="307">
        <v>0.1027</v>
      </c>
      <c r="Z17" s="307">
        <v>13.7502</v>
      </c>
      <c r="AA17" s="307">
        <v>1000.6867999999999</v>
      </c>
      <c r="AB17" s="307" t="s">
        <v>70</v>
      </c>
      <c r="AC17" s="307" t="s">
        <v>70</v>
      </c>
      <c r="AD17" s="307" t="s">
        <v>70</v>
      </c>
      <c r="AE17" s="307" t="s">
        <v>96</v>
      </c>
      <c r="AF17" s="307">
        <v>1.3687</v>
      </c>
      <c r="AG17" s="307">
        <v>5.8999999999999999E-3</v>
      </c>
      <c r="AH17" s="307">
        <v>4.3E-3</v>
      </c>
      <c r="AI17" s="307">
        <v>0.76419999999999999</v>
      </c>
      <c r="AJ17" s="307">
        <v>129.6754</v>
      </c>
      <c r="AK17" s="307">
        <v>0.2792</v>
      </c>
      <c r="AL17" s="307">
        <v>1.54E-2</v>
      </c>
      <c r="AM17" s="307">
        <v>3.5665</v>
      </c>
      <c r="AN17" s="307">
        <v>1.3301000000000001</v>
      </c>
      <c r="AO17" s="307">
        <v>3.1575000000000002</v>
      </c>
      <c r="AP17" s="307">
        <v>4.1996000000000002</v>
      </c>
      <c r="AQ17" s="307">
        <v>3.5855000000000001</v>
      </c>
      <c r="AR17" s="307">
        <v>6.2199999999999998E-2</v>
      </c>
      <c r="AS17" s="307">
        <v>2.9599000000000002</v>
      </c>
      <c r="AT17" s="307">
        <v>1.0974999999999999</v>
      </c>
      <c r="AU17" s="307">
        <v>-0.15670000000000001</v>
      </c>
      <c r="AV17" s="307">
        <v>-1.4560999999999999</v>
      </c>
      <c r="AW17" s="307">
        <v>3.9359999999999999</v>
      </c>
      <c r="AX17" s="307">
        <v>-3.5823</v>
      </c>
      <c r="AY17" s="307">
        <v>0.11269999999999999</v>
      </c>
      <c r="AZ17" s="307">
        <v>-0.10100000000000001</v>
      </c>
      <c r="BA17" s="307">
        <v>0.01</v>
      </c>
      <c r="BB17" s="307">
        <v>0.01</v>
      </c>
      <c r="BC17" s="307">
        <v>0.01</v>
      </c>
      <c r="BD17" s="307">
        <v>235</v>
      </c>
      <c r="BE17" s="307">
        <v>166</v>
      </c>
      <c r="BF17" s="307">
        <v>299</v>
      </c>
      <c r="BG17" s="307">
        <v>168</v>
      </c>
      <c r="BH17" s="307">
        <v>148</v>
      </c>
      <c r="BI17" s="307">
        <v>1159</v>
      </c>
      <c r="BJ17" s="307">
        <v>1702</v>
      </c>
      <c r="BK17" s="307" t="s">
        <v>71</v>
      </c>
      <c r="BL17" s="307" t="s">
        <v>71</v>
      </c>
      <c r="BM17" s="307">
        <v>0</v>
      </c>
      <c r="BN17" s="307"/>
      <c r="BO17" s="307"/>
      <c r="BP17" s="307" t="s">
        <v>712</v>
      </c>
      <c r="BQ17" s="307" t="s">
        <v>697</v>
      </c>
      <c r="BR17" s="307">
        <v>6511</v>
      </c>
    </row>
    <row r="18" spans="1:70">
      <c r="A18" s="5" t="s">
        <v>200</v>
      </c>
      <c r="B18" s="5">
        <v>2731</v>
      </c>
      <c r="C18" s="5">
        <v>4933</v>
      </c>
      <c r="D18" s="306">
        <v>42470.972222222219</v>
      </c>
      <c r="E18" s="5" t="s">
        <v>188</v>
      </c>
      <c r="F18" s="5"/>
      <c r="G18" s="5"/>
      <c r="H18" s="5"/>
      <c r="I18" s="5" t="s">
        <v>95</v>
      </c>
      <c r="J18" s="5">
        <v>0.8</v>
      </c>
      <c r="K18" s="5">
        <v>1</v>
      </c>
      <c r="L18" s="5">
        <v>140</v>
      </c>
      <c r="M18" s="5">
        <v>6</v>
      </c>
      <c r="N18" s="5">
        <v>4587</v>
      </c>
      <c r="O18" s="5">
        <v>1.2302999999999999</v>
      </c>
      <c r="P18" s="5">
        <v>5.0000000000000001E-4</v>
      </c>
      <c r="Q18" s="5">
        <v>4.0000000000000002E-4</v>
      </c>
      <c r="R18" s="5">
        <v>-0.81279999999999997</v>
      </c>
      <c r="S18" s="5">
        <v>3.6911999999999998</v>
      </c>
      <c r="T18" s="5">
        <v>1.6778</v>
      </c>
      <c r="U18" s="5">
        <v>1.7299999999999999E-2</v>
      </c>
      <c r="V18" s="5">
        <v>0.59630000000000005</v>
      </c>
      <c r="W18" s="5">
        <v>0.15049999999999999</v>
      </c>
      <c r="X18" s="5">
        <v>4.4000000000000003E-3</v>
      </c>
      <c r="Y18" s="5">
        <v>0.15079999999999999</v>
      </c>
      <c r="Z18" s="5">
        <v>2.6808999999999998</v>
      </c>
      <c r="AA18" s="5">
        <v>913.08979999999997</v>
      </c>
      <c r="AB18" s="5" t="s">
        <v>70</v>
      </c>
      <c r="AC18" s="5" t="s">
        <v>70</v>
      </c>
      <c r="AD18" s="5" t="s">
        <v>70</v>
      </c>
      <c r="AE18" s="5" t="s">
        <v>96</v>
      </c>
      <c r="AF18" s="5">
        <v>1.2009000000000001</v>
      </c>
      <c r="AG18" s="5">
        <v>2.9999999999999997E-4</v>
      </c>
      <c r="AH18" s="5">
        <v>2.0000000000000001E-4</v>
      </c>
      <c r="AI18" s="5">
        <v>6.1499999999999999E-2</v>
      </c>
      <c r="AJ18" s="5">
        <v>223.9605</v>
      </c>
      <c r="AK18" s="5">
        <v>2.5600000000000001E-2</v>
      </c>
      <c r="AL18" s="5">
        <v>8.8999999999999999E-3</v>
      </c>
      <c r="AM18" s="5">
        <v>39.047600000000003</v>
      </c>
      <c r="AN18" s="5">
        <v>1.4167000000000001</v>
      </c>
      <c r="AO18" s="5">
        <v>33.668700000000001</v>
      </c>
      <c r="AP18" s="5">
        <v>47.697200000000002</v>
      </c>
      <c r="AQ18" s="5">
        <v>39.021500000000003</v>
      </c>
      <c r="AR18" s="5">
        <v>20.1892</v>
      </c>
      <c r="AS18" s="5">
        <v>26.875399999999999</v>
      </c>
      <c r="AT18" s="5">
        <v>1.9217</v>
      </c>
      <c r="AU18" s="5">
        <v>15.175800000000001</v>
      </c>
      <c r="AV18" s="5">
        <v>-8.2208000000000006</v>
      </c>
      <c r="AW18" s="5">
        <v>-44.465000000000003</v>
      </c>
      <c r="AX18" s="5">
        <v>-28.653199999999998</v>
      </c>
      <c r="AY18" s="5">
        <v>22.522600000000001</v>
      </c>
      <c r="AZ18" s="5">
        <v>-13.9428</v>
      </c>
      <c r="BA18" s="5">
        <v>0.01</v>
      </c>
      <c r="BB18" s="5">
        <v>0.01</v>
      </c>
      <c r="BC18" s="5">
        <v>0.01</v>
      </c>
      <c r="BD18" s="5">
        <v>205</v>
      </c>
      <c r="BE18" s="5">
        <v>198</v>
      </c>
      <c r="BF18" s="5">
        <v>299</v>
      </c>
      <c r="BG18" s="5">
        <v>132</v>
      </c>
      <c r="BH18" s="5">
        <v>106</v>
      </c>
      <c r="BI18" s="5">
        <v>1161</v>
      </c>
      <c r="BJ18" s="5">
        <v>1702</v>
      </c>
      <c r="BK18" s="5" t="s">
        <v>71</v>
      </c>
      <c r="BL18" s="5" t="s">
        <v>71</v>
      </c>
      <c r="BM18" s="5">
        <v>0</v>
      </c>
      <c r="BN18" s="5"/>
      <c r="BO18" s="5"/>
      <c r="BP18" s="5" t="s">
        <v>713</v>
      </c>
      <c r="BQ18" s="5" t="s">
        <v>697</v>
      </c>
      <c r="BR18" s="5">
        <v>6511</v>
      </c>
    </row>
    <row r="19" spans="1:70">
      <c r="A19" s="5" t="s">
        <v>203</v>
      </c>
      <c r="B19" s="5">
        <v>2732</v>
      </c>
      <c r="C19" s="5">
        <v>4934</v>
      </c>
      <c r="D19" s="306">
        <v>42471.345833333333</v>
      </c>
      <c r="E19" s="5" t="s">
        <v>204</v>
      </c>
      <c r="F19" s="5"/>
      <c r="G19" s="5"/>
      <c r="H19" s="5"/>
      <c r="I19" s="5" t="s">
        <v>95</v>
      </c>
      <c r="J19" s="5">
        <v>0.8</v>
      </c>
      <c r="K19" s="5">
        <v>1</v>
      </c>
      <c r="L19" s="5">
        <v>140</v>
      </c>
      <c r="M19" s="5">
        <v>6</v>
      </c>
      <c r="N19" s="5">
        <v>4587</v>
      </c>
      <c r="O19" s="5">
        <v>1.2907</v>
      </c>
      <c r="P19" s="5">
        <v>5.9999999999999995E-4</v>
      </c>
      <c r="Q19" s="5">
        <v>5.0000000000000001E-4</v>
      </c>
      <c r="R19" s="5">
        <v>-3.8738999999999999</v>
      </c>
      <c r="S19" s="5">
        <v>3.9218000000000002</v>
      </c>
      <c r="T19" s="5">
        <v>1.7238</v>
      </c>
      <c r="U19" s="5">
        <v>1.7600000000000001E-2</v>
      </c>
      <c r="V19" s="5">
        <v>0.58009999999999995</v>
      </c>
      <c r="W19" s="5">
        <v>0.11119999999999999</v>
      </c>
      <c r="X19" s="5">
        <v>4.3E-3</v>
      </c>
      <c r="Y19" s="5">
        <v>0.1108</v>
      </c>
      <c r="Z19" s="5">
        <v>-2.7852999999999999</v>
      </c>
      <c r="AA19" s="5">
        <v>984.15139999999997</v>
      </c>
      <c r="AB19" s="5" t="s">
        <v>70</v>
      </c>
      <c r="AC19" s="5" t="s">
        <v>70</v>
      </c>
      <c r="AD19" s="5" t="s">
        <v>70</v>
      </c>
      <c r="AE19" s="5" t="s">
        <v>96</v>
      </c>
      <c r="AF19" s="5">
        <v>1.2608999999999999</v>
      </c>
      <c r="AG19" s="5">
        <v>2.9999999999999997E-4</v>
      </c>
      <c r="AH19" s="5">
        <v>2.9999999999999997E-4</v>
      </c>
      <c r="AI19" s="5">
        <v>6.9800000000000001E-2</v>
      </c>
      <c r="AJ19" s="5">
        <v>199.35509999999999</v>
      </c>
      <c r="AK19" s="5">
        <v>2.7699999999999999E-2</v>
      </c>
      <c r="AL19" s="5">
        <v>0.01</v>
      </c>
      <c r="AM19" s="5">
        <v>36.133800000000001</v>
      </c>
      <c r="AN19" s="5">
        <v>1.4233</v>
      </c>
      <c r="AO19" s="5">
        <v>30.941099999999999</v>
      </c>
      <c r="AP19" s="5">
        <v>44.039099999999998</v>
      </c>
      <c r="AQ19" s="5">
        <v>36.434699999999999</v>
      </c>
      <c r="AR19" s="5">
        <v>11.5669</v>
      </c>
      <c r="AS19" s="5">
        <v>-25.1813</v>
      </c>
      <c r="AT19" s="5">
        <v>13.7644</v>
      </c>
      <c r="AU19" s="5">
        <v>35.138399999999997</v>
      </c>
      <c r="AV19" s="5">
        <v>1.6584000000000001</v>
      </c>
      <c r="AW19" s="5">
        <v>-26.495000000000001</v>
      </c>
      <c r="AX19" s="5">
        <v>17.229399999999998</v>
      </c>
      <c r="AY19" s="5">
        <v>21.1267</v>
      </c>
      <c r="AZ19" s="5">
        <v>24.1723</v>
      </c>
      <c r="BA19" s="5">
        <v>0.01</v>
      </c>
      <c r="BB19" s="5">
        <v>0.01</v>
      </c>
      <c r="BC19" s="5">
        <v>0.01</v>
      </c>
      <c r="BD19" s="5">
        <v>190</v>
      </c>
      <c r="BE19" s="5">
        <v>202</v>
      </c>
      <c r="BF19" s="5">
        <v>299</v>
      </c>
      <c r="BG19" s="5">
        <v>140</v>
      </c>
      <c r="BH19" s="5">
        <v>112</v>
      </c>
      <c r="BI19" s="5">
        <v>1175</v>
      </c>
      <c r="BJ19" s="5">
        <v>1781</v>
      </c>
      <c r="BK19" s="5" t="s">
        <v>71</v>
      </c>
      <c r="BL19" s="5" t="s">
        <v>71</v>
      </c>
      <c r="BM19" s="5">
        <v>0</v>
      </c>
      <c r="BN19" s="5"/>
      <c r="BO19" s="5"/>
      <c r="BP19" s="5" t="s">
        <v>714</v>
      </c>
      <c r="BQ19" s="5" t="s">
        <v>697</v>
      </c>
      <c r="BR19" s="5">
        <v>6511</v>
      </c>
    </row>
    <row r="20" spans="1:70">
      <c r="A20" s="5" t="s">
        <v>206</v>
      </c>
      <c r="B20" s="5">
        <v>2733</v>
      </c>
      <c r="C20" s="5">
        <v>4935</v>
      </c>
      <c r="D20" s="306">
        <v>42471.345833333333</v>
      </c>
      <c r="E20" s="5" t="s">
        <v>204</v>
      </c>
      <c r="F20" s="5"/>
      <c r="G20" s="5"/>
      <c r="H20" s="5"/>
      <c r="I20" s="5" t="s">
        <v>95</v>
      </c>
      <c r="J20" s="5">
        <v>0.8</v>
      </c>
      <c r="K20" s="5">
        <v>1</v>
      </c>
      <c r="L20" s="5">
        <v>140</v>
      </c>
      <c r="M20" s="5">
        <v>6</v>
      </c>
      <c r="N20" s="5">
        <v>4587</v>
      </c>
      <c r="O20" s="5">
        <v>1.6156999999999999</v>
      </c>
      <c r="P20" s="5">
        <v>1.2999999999999999E-3</v>
      </c>
      <c r="Q20" s="5">
        <v>8.0000000000000004E-4</v>
      </c>
      <c r="R20" s="5">
        <v>-1.2379</v>
      </c>
      <c r="S20" s="5">
        <v>4.3507999999999996</v>
      </c>
      <c r="T20" s="5">
        <v>1.4494</v>
      </c>
      <c r="U20" s="5">
        <v>2.1499999999999998E-2</v>
      </c>
      <c r="V20" s="5">
        <v>0.68899999999999995</v>
      </c>
      <c r="W20" s="5">
        <v>0.18859999999999999</v>
      </c>
      <c r="X20" s="5">
        <v>9.1000000000000004E-3</v>
      </c>
      <c r="Y20" s="5">
        <v>0.18940000000000001</v>
      </c>
      <c r="Z20" s="5">
        <v>-7.0217000000000001</v>
      </c>
      <c r="AA20" s="5">
        <v>938.78129999999999</v>
      </c>
      <c r="AB20" s="5" t="s">
        <v>70</v>
      </c>
      <c r="AC20" s="5" t="s">
        <v>70</v>
      </c>
      <c r="AD20" s="5" t="s">
        <v>70</v>
      </c>
      <c r="AE20" s="5" t="s">
        <v>96</v>
      </c>
      <c r="AF20" s="5">
        <v>1.5803</v>
      </c>
      <c r="AG20" s="5">
        <v>8.0000000000000004E-4</v>
      </c>
      <c r="AH20" s="5">
        <v>5.0000000000000001E-4</v>
      </c>
      <c r="AI20" s="5">
        <v>0.122</v>
      </c>
      <c r="AJ20" s="5">
        <v>157.64429999999999</v>
      </c>
      <c r="AK20" s="5">
        <v>3.8600000000000002E-2</v>
      </c>
      <c r="AL20" s="5">
        <v>1.2699999999999999E-2</v>
      </c>
      <c r="AM20" s="5">
        <v>25.8841</v>
      </c>
      <c r="AN20" s="5">
        <v>1.4208000000000001</v>
      </c>
      <c r="AO20" s="5">
        <v>22.462</v>
      </c>
      <c r="AP20" s="5">
        <v>31.9131</v>
      </c>
      <c r="AQ20" s="5">
        <v>25.491399999999999</v>
      </c>
      <c r="AR20" s="5">
        <v>-0.61029999999999995</v>
      </c>
      <c r="AS20" s="5">
        <v>16.295000000000002</v>
      </c>
      <c r="AT20" s="5">
        <v>15.4481</v>
      </c>
      <c r="AU20" s="5">
        <v>7.2226999999999997</v>
      </c>
      <c r="AV20" s="5">
        <v>-21.243400000000001</v>
      </c>
      <c r="AW20" s="5">
        <v>22.6935</v>
      </c>
      <c r="AX20" s="5">
        <v>-24.8203</v>
      </c>
      <c r="AY20" s="5">
        <v>-4.4603000000000002</v>
      </c>
      <c r="AZ20" s="5">
        <v>3.7242999999999999</v>
      </c>
      <c r="BA20" s="5">
        <v>0.01</v>
      </c>
      <c r="BB20" s="5">
        <v>0.01</v>
      </c>
      <c r="BC20" s="5">
        <v>0.01</v>
      </c>
      <c r="BD20" s="5">
        <v>244</v>
      </c>
      <c r="BE20" s="5">
        <v>180</v>
      </c>
      <c r="BF20" s="5">
        <v>299</v>
      </c>
      <c r="BG20" s="5">
        <v>156</v>
      </c>
      <c r="BH20" s="5">
        <v>202</v>
      </c>
      <c r="BI20" s="5">
        <v>1180</v>
      </c>
      <c r="BJ20" s="5">
        <v>1781</v>
      </c>
      <c r="BK20" s="5" t="s">
        <v>71</v>
      </c>
      <c r="BL20" s="5" t="s">
        <v>71</v>
      </c>
      <c r="BM20" s="5">
        <v>0</v>
      </c>
      <c r="BN20" s="5"/>
      <c r="BO20" s="5"/>
      <c r="BP20" s="5" t="s">
        <v>715</v>
      </c>
      <c r="BQ20" s="5" t="s">
        <v>697</v>
      </c>
      <c r="BR20" s="5">
        <v>6511</v>
      </c>
    </row>
    <row r="21" spans="1:70">
      <c r="A21" s="5" t="s">
        <v>209</v>
      </c>
      <c r="B21" s="5">
        <v>2734</v>
      </c>
      <c r="C21" s="5">
        <v>4936</v>
      </c>
      <c r="D21" s="306">
        <v>42471.345833333333</v>
      </c>
      <c r="E21" s="5" t="s">
        <v>204</v>
      </c>
      <c r="F21" s="5"/>
      <c r="G21" s="5"/>
      <c r="H21" s="5"/>
      <c r="I21" s="5" t="s">
        <v>95</v>
      </c>
      <c r="J21" s="5">
        <v>0.8</v>
      </c>
      <c r="K21" s="5">
        <v>1</v>
      </c>
      <c r="L21" s="5">
        <v>140</v>
      </c>
      <c r="M21" s="5">
        <v>6</v>
      </c>
      <c r="N21" s="5">
        <v>4587</v>
      </c>
      <c r="O21" s="5">
        <v>1.2613000000000001</v>
      </c>
      <c r="P21" s="5">
        <v>1.5E-3</v>
      </c>
      <c r="Q21" s="5">
        <v>1.1999999999999999E-3</v>
      </c>
      <c r="R21" s="5">
        <v>-0.79279999999999995</v>
      </c>
      <c r="S21" s="5">
        <v>3.4203999999999999</v>
      </c>
      <c r="T21" s="5">
        <v>1.0025999999999999</v>
      </c>
      <c r="U21" s="5">
        <v>2.93E-2</v>
      </c>
      <c r="V21" s="5">
        <v>0.99990000000000001</v>
      </c>
      <c r="W21" s="5">
        <v>0.22589999999999999</v>
      </c>
      <c r="X21" s="5">
        <v>7.7000000000000002E-3</v>
      </c>
      <c r="Y21" s="5">
        <v>0.2213</v>
      </c>
      <c r="Z21" s="5">
        <v>4.7308000000000003</v>
      </c>
      <c r="AA21" s="5">
        <v>951.49040000000002</v>
      </c>
      <c r="AB21" s="5" t="s">
        <v>70</v>
      </c>
      <c r="AC21" s="5" t="s">
        <v>70</v>
      </c>
      <c r="AD21" s="5" t="s">
        <v>70</v>
      </c>
      <c r="AE21" s="5" t="s">
        <v>96</v>
      </c>
      <c r="AF21" s="5">
        <v>1.2303999999999999</v>
      </c>
      <c r="AG21" s="5">
        <v>1.1000000000000001E-3</v>
      </c>
      <c r="AH21" s="5">
        <v>8.9999999999999998E-4</v>
      </c>
      <c r="AI21" s="5">
        <v>0.1202</v>
      </c>
      <c r="AJ21" s="5">
        <v>107.72410000000001</v>
      </c>
      <c r="AK21" s="5">
        <v>4.8800000000000003E-2</v>
      </c>
      <c r="AL21" s="5">
        <v>1.8599999999999998E-2</v>
      </c>
      <c r="AM21" s="5">
        <v>20.46</v>
      </c>
      <c r="AN21" s="5">
        <v>2.2481</v>
      </c>
      <c r="AO21" s="5">
        <v>16.655899999999999</v>
      </c>
      <c r="AP21" s="5">
        <v>37.443399999999997</v>
      </c>
      <c r="AQ21" s="5">
        <v>18.063800000000001</v>
      </c>
      <c r="AR21" s="5">
        <v>2.3119999999999998</v>
      </c>
      <c r="AS21" s="5">
        <v>14.7867</v>
      </c>
      <c r="AT21" s="5">
        <v>7.3094000000000001</v>
      </c>
      <c r="AU21" s="5">
        <v>-32.881599999999999</v>
      </c>
      <c r="AV21" s="5">
        <v>-3.5379999999999998</v>
      </c>
      <c r="AW21" s="5">
        <v>17.558299999999999</v>
      </c>
      <c r="AX21" s="5">
        <v>-8.2690999999999999</v>
      </c>
      <c r="AY21" s="5">
        <v>8.1372</v>
      </c>
      <c r="AZ21" s="5">
        <v>-13.8459</v>
      </c>
      <c r="BA21" s="5">
        <v>0.01</v>
      </c>
      <c r="BB21" s="5">
        <v>0.01</v>
      </c>
      <c r="BC21" s="5">
        <v>0.01</v>
      </c>
      <c r="BD21" s="5">
        <v>181</v>
      </c>
      <c r="BE21" s="5">
        <v>216</v>
      </c>
      <c r="BF21" s="5">
        <v>299</v>
      </c>
      <c r="BG21" s="5">
        <v>62</v>
      </c>
      <c r="BH21" s="5">
        <v>59</v>
      </c>
      <c r="BI21" s="5">
        <v>1197</v>
      </c>
      <c r="BJ21" s="5">
        <v>1781</v>
      </c>
      <c r="BK21" s="5" t="s">
        <v>71</v>
      </c>
      <c r="BL21" s="5" t="s">
        <v>71</v>
      </c>
      <c r="BM21" s="5">
        <v>0</v>
      </c>
      <c r="BN21" s="5"/>
      <c r="BO21" s="5"/>
      <c r="BP21" s="5" t="s">
        <v>716</v>
      </c>
      <c r="BQ21" s="5" t="s">
        <v>697</v>
      </c>
      <c r="BR21" s="5">
        <v>6511</v>
      </c>
    </row>
    <row r="22" spans="1:70">
      <c r="A22" s="5" t="s">
        <v>212</v>
      </c>
      <c r="B22" s="5">
        <v>2735</v>
      </c>
      <c r="C22" s="5">
        <v>4938</v>
      </c>
      <c r="D22" s="306">
        <v>42471.345833333333</v>
      </c>
      <c r="E22" s="5" t="s">
        <v>204</v>
      </c>
      <c r="F22" s="5"/>
      <c r="G22" s="5"/>
      <c r="H22" s="5"/>
      <c r="I22" s="5" t="s">
        <v>95</v>
      </c>
      <c r="J22" s="5">
        <v>0.8</v>
      </c>
      <c r="K22" s="5">
        <v>1</v>
      </c>
      <c r="L22" s="5">
        <v>140</v>
      </c>
      <c r="M22" s="5">
        <v>6</v>
      </c>
      <c r="N22" s="5">
        <v>4587</v>
      </c>
      <c r="O22" s="5">
        <v>1.2299</v>
      </c>
      <c r="P22" s="5">
        <v>4.0000000000000002E-4</v>
      </c>
      <c r="Q22" s="5">
        <v>2.9999999999999997E-4</v>
      </c>
      <c r="R22" s="5">
        <v>-2.4392</v>
      </c>
      <c r="S22" s="5">
        <v>4.0758999999999999</v>
      </c>
      <c r="T22" s="5">
        <v>1.7343999999999999</v>
      </c>
      <c r="U22" s="5">
        <v>1.6899999999999998E-2</v>
      </c>
      <c r="V22" s="5">
        <v>0.57530000000000003</v>
      </c>
      <c r="W22" s="5">
        <v>0.1239</v>
      </c>
      <c r="X22" s="5">
        <v>4.5999999999999999E-3</v>
      </c>
      <c r="Y22" s="5">
        <v>0.12540000000000001</v>
      </c>
      <c r="Z22" s="5">
        <v>2.6808999999999998</v>
      </c>
      <c r="AA22" s="5">
        <v>987.84109999999998</v>
      </c>
      <c r="AB22" s="5" t="s">
        <v>70</v>
      </c>
      <c r="AC22" s="5" t="s">
        <v>70</v>
      </c>
      <c r="AD22" s="5" t="s">
        <v>70</v>
      </c>
      <c r="AE22" s="5" t="s">
        <v>96</v>
      </c>
      <c r="AF22" s="5">
        <v>1.2008000000000001</v>
      </c>
      <c r="AG22" s="5">
        <v>2.0000000000000001E-4</v>
      </c>
      <c r="AH22" s="5">
        <v>2.0000000000000001E-4</v>
      </c>
      <c r="AI22" s="5">
        <v>4.5400000000000003E-2</v>
      </c>
      <c r="AJ22" s="5">
        <v>213.1103</v>
      </c>
      <c r="AK22" s="5">
        <v>1.89E-2</v>
      </c>
      <c r="AL22" s="5">
        <v>9.4000000000000004E-3</v>
      </c>
      <c r="AM22" s="5">
        <v>52.903399999999998</v>
      </c>
      <c r="AN22" s="5">
        <v>1.5455000000000001</v>
      </c>
      <c r="AO22" s="5">
        <v>44.949100000000001</v>
      </c>
      <c r="AP22" s="5">
        <v>69.467699999999994</v>
      </c>
      <c r="AQ22" s="5">
        <v>51.308</v>
      </c>
      <c r="AR22" s="5">
        <v>8.9649999999999999</v>
      </c>
      <c r="AS22" s="5">
        <v>-44.0291</v>
      </c>
      <c r="AT22" s="5">
        <v>1.2235</v>
      </c>
      <c r="AU22" s="5">
        <v>3.0889000000000002</v>
      </c>
      <c r="AV22" s="5">
        <v>2.5560999999999998</v>
      </c>
      <c r="AW22" s="5">
        <v>69.351900000000001</v>
      </c>
      <c r="AX22" s="5">
        <v>-50.2254</v>
      </c>
      <c r="AY22" s="5">
        <v>-10.1541</v>
      </c>
      <c r="AZ22" s="5">
        <v>2.6112000000000002</v>
      </c>
      <c r="BA22" s="5">
        <v>0.01</v>
      </c>
      <c r="BB22" s="5">
        <v>0.01</v>
      </c>
      <c r="BC22" s="5">
        <v>0.01</v>
      </c>
      <c r="BD22" s="5">
        <v>210</v>
      </c>
      <c r="BE22" s="5">
        <v>186</v>
      </c>
      <c r="BF22" s="5">
        <v>299</v>
      </c>
      <c r="BG22" s="5">
        <v>213</v>
      </c>
      <c r="BH22" s="5">
        <v>239</v>
      </c>
      <c r="BI22" s="5">
        <v>1192</v>
      </c>
      <c r="BJ22" s="5">
        <v>1781</v>
      </c>
      <c r="BK22" s="5" t="s">
        <v>71</v>
      </c>
      <c r="BL22" s="5" t="s">
        <v>71</v>
      </c>
      <c r="BM22" s="5">
        <v>0</v>
      </c>
      <c r="BN22" s="5"/>
      <c r="BO22" s="5"/>
      <c r="BP22" s="5" t="s">
        <v>717</v>
      </c>
      <c r="BQ22" s="5" t="s">
        <v>697</v>
      </c>
      <c r="BR22" s="5">
        <v>6511</v>
      </c>
    </row>
    <row r="23" spans="1:70">
      <c r="A23" s="5" t="s">
        <v>215</v>
      </c>
      <c r="B23" s="5">
        <v>2736</v>
      </c>
      <c r="C23" s="5">
        <v>4939</v>
      </c>
      <c r="D23" s="306">
        <v>42471.345833333333</v>
      </c>
      <c r="E23" s="5" t="s">
        <v>204</v>
      </c>
      <c r="F23" s="5"/>
      <c r="G23" s="5"/>
      <c r="H23" s="5"/>
      <c r="I23" s="5" t="s">
        <v>95</v>
      </c>
      <c r="J23" s="5">
        <v>0.8</v>
      </c>
      <c r="K23" s="5">
        <v>1</v>
      </c>
      <c r="L23" s="5">
        <v>140</v>
      </c>
      <c r="M23" s="5">
        <v>6</v>
      </c>
      <c r="N23" s="5">
        <v>4587</v>
      </c>
      <c r="O23" s="5">
        <v>1.1039000000000001</v>
      </c>
      <c r="P23" s="5">
        <v>5.0000000000000001E-4</v>
      </c>
      <c r="Q23" s="5">
        <v>4.0000000000000002E-4</v>
      </c>
      <c r="R23" s="5">
        <v>-0.90590000000000004</v>
      </c>
      <c r="S23" s="5">
        <v>4.3525</v>
      </c>
      <c r="T23" s="5">
        <v>1.7029000000000001</v>
      </c>
      <c r="U23" s="5">
        <v>1.72E-2</v>
      </c>
      <c r="V23" s="5">
        <v>0.58720000000000006</v>
      </c>
      <c r="W23" s="5">
        <v>0.1048</v>
      </c>
      <c r="X23" s="5">
        <v>4.4999999999999997E-3</v>
      </c>
      <c r="Y23" s="5">
        <v>0.1046</v>
      </c>
      <c r="Z23" s="5">
        <v>-3.7418999999999998</v>
      </c>
      <c r="AA23" s="5">
        <v>970.75900000000001</v>
      </c>
      <c r="AB23" s="5" t="s">
        <v>70</v>
      </c>
      <c r="AC23" s="5" t="s">
        <v>70</v>
      </c>
      <c r="AD23" s="5" t="s">
        <v>70</v>
      </c>
      <c r="AE23" s="5" t="s">
        <v>96</v>
      </c>
      <c r="AF23" s="5">
        <v>1.0769</v>
      </c>
      <c r="AG23" s="5">
        <v>2.0000000000000001E-4</v>
      </c>
      <c r="AH23" s="5">
        <v>2.0000000000000001E-4</v>
      </c>
      <c r="AI23" s="5">
        <v>4.4499999999999998E-2</v>
      </c>
      <c r="AJ23" s="5">
        <v>212.23249999999999</v>
      </c>
      <c r="AK23" s="5">
        <v>2.07E-2</v>
      </c>
      <c r="AL23" s="5">
        <v>9.4000000000000004E-3</v>
      </c>
      <c r="AM23" s="5">
        <v>48.406700000000001</v>
      </c>
      <c r="AN23" s="5">
        <v>1.6317999999999999</v>
      </c>
      <c r="AO23" s="5">
        <v>39.828600000000002</v>
      </c>
      <c r="AP23" s="5">
        <v>64.993899999999996</v>
      </c>
      <c r="AQ23" s="5">
        <v>48.180399999999999</v>
      </c>
      <c r="AR23" s="5">
        <v>-34.9499</v>
      </c>
      <c r="AS23" s="5">
        <v>-18.267299999999999</v>
      </c>
      <c r="AT23" s="5">
        <v>-5.5789</v>
      </c>
      <c r="AU23" s="5">
        <v>14.537800000000001</v>
      </c>
      <c r="AV23" s="5">
        <v>-42.233800000000002</v>
      </c>
      <c r="AW23" s="5">
        <v>47.213999999999999</v>
      </c>
      <c r="AX23" s="5">
        <v>20.438199999999998</v>
      </c>
      <c r="AY23" s="5">
        <v>-29.203199999999999</v>
      </c>
      <c r="AZ23" s="5">
        <v>-32.415999999999997</v>
      </c>
      <c r="BA23" s="5">
        <v>0.01</v>
      </c>
      <c r="BB23" s="5">
        <v>0.01</v>
      </c>
      <c r="BC23" s="5">
        <v>0.01</v>
      </c>
      <c r="BD23" s="5">
        <v>214</v>
      </c>
      <c r="BE23" s="5">
        <v>169</v>
      </c>
      <c r="BF23" s="5">
        <v>299</v>
      </c>
      <c r="BG23" s="5">
        <v>195</v>
      </c>
      <c r="BH23" s="5">
        <v>136</v>
      </c>
      <c r="BI23" s="5">
        <v>1170</v>
      </c>
      <c r="BJ23" s="5">
        <v>1781</v>
      </c>
      <c r="BK23" s="5" t="s">
        <v>71</v>
      </c>
      <c r="BL23" s="5" t="s">
        <v>71</v>
      </c>
      <c r="BM23" s="5">
        <v>0</v>
      </c>
      <c r="BN23" s="5"/>
      <c r="BO23" s="5"/>
      <c r="BP23" s="5" t="s">
        <v>718</v>
      </c>
      <c r="BQ23" s="5" t="s">
        <v>697</v>
      </c>
      <c r="BR23" s="5">
        <v>6511</v>
      </c>
    </row>
    <row r="24" spans="1:70">
      <c r="A24" s="5" t="s">
        <v>218</v>
      </c>
      <c r="B24" s="5">
        <v>2737</v>
      </c>
      <c r="C24" s="5">
        <v>4940</v>
      </c>
      <c r="D24" s="306">
        <v>42471.770138888889</v>
      </c>
      <c r="E24" s="5" t="s">
        <v>219</v>
      </c>
      <c r="F24" s="5"/>
      <c r="G24" s="5"/>
      <c r="H24" s="5"/>
      <c r="I24" s="5" t="s">
        <v>95</v>
      </c>
      <c r="J24" s="5">
        <v>0.8</v>
      </c>
      <c r="K24" s="5">
        <v>1</v>
      </c>
      <c r="L24" s="5">
        <v>140</v>
      </c>
      <c r="M24" s="5">
        <v>6</v>
      </c>
      <c r="N24" s="5">
        <v>4587</v>
      </c>
      <c r="O24" s="5">
        <v>1.1133999999999999</v>
      </c>
      <c r="P24" s="5">
        <v>0</v>
      </c>
      <c r="Q24" s="5">
        <v>0</v>
      </c>
      <c r="R24" s="5">
        <v>-0.8982</v>
      </c>
      <c r="S24" s="5">
        <v>3.9939</v>
      </c>
      <c r="T24" s="5" t="s">
        <v>371</v>
      </c>
      <c r="U24" s="5">
        <v>1.6E-2</v>
      </c>
      <c r="V24" s="5" t="s">
        <v>372</v>
      </c>
      <c r="W24" s="5" t="s">
        <v>167</v>
      </c>
      <c r="X24" s="5">
        <v>5.0000000000000001E-3</v>
      </c>
      <c r="Y24" s="5" t="s">
        <v>167</v>
      </c>
      <c r="Z24" s="5">
        <v>-10.711499999999999</v>
      </c>
      <c r="AA24" s="5">
        <v>962.55960000000005</v>
      </c>
      <c r="AB24" s="5" t="s">
        <v>70</v>
      </c>
      <c r="AC24" s="5" t="s">
        <v>70</v>
      </c>
      <c r="AD24" s="5" t="s">
        <v>70</v>
      </c>
      <c r="AE24" s="5" t="s">
        <v>96</v>
      </c>
      <c r="AF24" s="5">
        <v>1.0861000000000001</v>
      </c>
      <c r="AG24" s="5">
        <v>0</v>
      </c>
      <c r="AH24" s="5">
        <v>0</v>
      </c>
      <c r="AI24" s="5">
        <v>3.5999999999999999E-3</v>
      </c>
      <c r="AJ24" s="5">
        <v>255.9699</v>
      </c>
      <c r="AK24" s="5">
        <v>1.6999999999999999E-3</v>
      </c>
      <c r="AL24" s="5">
        <v>7.7999999999999996E-3</v>
      </c>
      <c r="AM24" s="5">
        <v>603.47739999999999</v>
      </c>
      <c r="AN24" s="5">
        <v>1.4565999999999999</v>
      </c>
      <c r="AO24" s="5">
        <v>522.04830000000004</v>
      </c>
      <c r="AP24" s="5">
        <v>760.41229999999996</v>
      </c>
      <c r="AQ24" s="5">
        <v>587.82619999999997</v>
      </c>
      <c r="AR24" s="5">
        <v>144.62520000000001</v>
      </c>
      <c r="AS24" s="5">
        <v>-94.2881</v>
      </c>
      <c r="AT24" s="5">
        <v>492.67399999999998</v>
      </c>
      <c r="AU24" s="5">
        <v>-185.5025</v>
      </c>
      <c r="AV24" s="5">
        <v>712.33370000000002</v>
      </c>
      <c r="AW24" s="5">
        <v>190.7782</v>
      </c>
      <c r="AX24" s="5">
        <v>-546.31179999999995</v>
      </c>
      <c r="AY24" s="5">
        <v>-176.18940000000001</v>
      </c>
      <c r="AZ24" s="5">
        <v>126.6508</v>
      </c>
      <c r="BA24" s="5">
        <v>0.01</v>
      </c>
      <c r="BB24" s="5">
        <v>0.01</v>
      </c>
      <c r="BC24" s="5">
        <v>0.01</v>
      </c>
      <c r="BD24" s="5">
        <v>194</v>
      </c>
      <c r="BE24" s="5">
        <v>187</v>
      </c>
      <c r="BF24" s="5">
        <v>299</v>
      </c>
      <c r="BG24" s="5">
        <v>139</v>
      </c>
      <c r="BH24" s="5">
        <v>266</v>
      </c>
      <c r="BI24" s="5">
        <v>1231</v>
      </c>
      <c r="BJ24" s="5">
        <v>1812</v>
      </c>
      <c r="BK24" s="5" t="s">
        <v>71</v>
      </c>
      <c r="BL24" s="5" t="s">
        <v>71</v>
      </c>
      <c r="BM24" s="5">
        <v>0</v>
      </c>
      <c r="BN24" s="5"/>
      <c r="BO24" s="5"/>
      <c r="BP24" s="5" t="s">
        <v>719</v>
      </c>
      <c r="BQ24" s="5" t="s">
        <v>697</v>
      </c>
      <c r="BR24" s="5">
        <v>6511</v>
      </c>
    </row>
    <row r="25" spans="1:70">
      <c r="D25" s="242"/>
      <c r="O25" s="241"/>
      <c r="P25" s="241"/>
      <c r="Q25" s="241"/>
      <c r="R25" s="241"/>
      <c r="S25" s="241"/>
      <c r="T25" s="241"/>
      <c r="U25" s="241"/>
      <c r="V25" s="241"/>
      <c r="AN25" s="241"/>
    </row>
    <row r="26" spans="1:70">
      <c r="D26" s="242"/>
      <c r="O26" s="241"/>
      <c r="P26" s="241"/>
      <c r="Q26" s="241"/>
      <c r="R26" s="241"/>
      <c r="S26" s="241"/>
      <c r="T26" s="241"/>
      <c r="U26" s="241"/>
      <c r="V26" s="241"/>
      <c r="AN26" s="241"/>
    </row>
    <row r="27" spans="1:70">
      <c r="D27" s="242"/>
      <c r="O27" s="241"/>
      <c r="P27" s="241"/>
      <c r="Q27" s="241"/>
      <c r="R27" s="241"/>
      <c r="S27" s="241"/>
      <c r="T27" s="241"/>
      <c r="U27" s="241"/>
      <c r="V27" s="241"/>
      <c r="AN27" s="241"/>
    </row>
    <row r="29" spans="1:70" s="245" customFormat="1">
      <c r="O29" s="246"/>
      <c r="P29" s="246"/>
      <c r="Q29" s="246"/>
      <c r="R29" s="246"/>
      <c r="S29" s="246"/>
      <c r="T29" s="246"/>
      <c r="U29" s="246"/>
      <c r="V29" s="246"/>
      <c r="AN29" s="246"/>
    </row>
    <row r="30" spans="1:70">
      <c r="A30" s="307" t="s">
        <v>222</v>
      </c>
      <c r="B30" s="5">
        <v>2738</v>
      </c>
      <c r="C30" s="5">
        <v>4941</v>
      </c>
      <c r="D30" s="306">
        <v>42471.770138888889</v>
      </c>
      <c r="E30" s="5" t="s">
        <v>219</v>
      </c>
      <c r="F30" s="5"/>
      <c r="G30" s="5"/>
      <c r="H30" s="5"/>
      <c r="I30" s="5" t="s">
        <v>95</v>
      </c>
      <c r="J30" s="5">
        <v>0.8</v>
      </c>
      <c r="K30" s="5">
        <v>1</v>
      </c>
      <c r="L30" s="5">
        <v>140</v>
      </c>
      <c r="M30" s="5">
        <v>6</v>
      </c>
      <c r="N30" s="5">
        <v>4587</v>
      </c>
      <c r="O30" s="5">
        <v>1.2230000000000001</v>
      </c>
      <c r="P30" s="5">
        <v>3.0999999999999999E-3</v>
      </c>
      <c r="Q30" s="5">
        <v>2.5000000000000001E-3</v>
      </c>
      <c r="R30" s="5">
        <v>0.81769999999999998</v>
      </c>
      <c r="S30" s="5">
        <v>3.7921</v>
      </c>
      <c r="T30" s="5">
        <v>1.7421</v>
      </c>
      <c r="U30" s="5">
        <v>2.0899999999999998E-2</v>
      </c>
      <c r="V30" s="5">
        <v>0.57489999999999997</v>
      </c>
      <c r="W30" s="5">
        <v>0.12809999999999999</v>
      </c>
      <c r="X30" s="5">
        <v>5.7999999999999996E-3</v>
      </c>
      <c r="Y30" s="5">
        <v>0.13070000000000001</v>
      </c>
      <c r="Z30" s="5">
        <v>7.3273000000000001</v>
      </c>
      <c r="AA30" s="5">
        <v>983.7414</v>
      </c>
      <c r="AB30" s="5" t="s">
        <v>70</v>
      </c>
      <c r="AC30" s="5" t="s">
        <v>70</v>
      </c>
      <c r="AD30" s="5" t="s">
        <v>70</v>
      </c>
      <c r="AE30" s="5" t="s">
        <v>96</v>
      </c>
      <c r="AF30" s="5">
        <v>1.1947000000000001</v>
      </c>
      <c r="AG30" s="5">
        <v>2E-3</v>
      </c>
      <c r="AH30" s="5">
        <v>1.6999999999999999E-3</v>
      </c>
      <c r="AI30" s="5">
        <v>0.31209999999999999</v>
      </c>
      <c r="AJ30" s="5">
        <v>153.83930000000001</v>
      </c>
      <c r="AK30" s="5">
        <v>0.13059999999999999</v>
      </c>
      <c r="AL30" s="5">
        <v>1.2999999999999999E-2</v>
      </c>
      <c r="AM30" s="5">
        <v>7.6439000000000004</v>
      </c>
      <c r="AN30" s="5">
        <v>1.4027000000000001</v>
      </c>
      <c r="AO30" s="5">
        <v>6.4964000000000004</v>
      </c>
      <c r="AP30" s="5">
        <v>9.1123999999999992</v>
      </c>
      <c r="AQ30" s="5">
        <v>7.9579000000000004</v>
      </c>
      <c r="AR30" s="5">
        <v>5.2342000000000004</v>
      </c>
      <c r="AS30" s="5">
        <v>3.8479000000000001</v>
      </c>
      <c r="AT30" s="5">
        <v>1.9300000000000001E-2</v>
      </c>
      <c r="AU30" s="5">
        <v>0.40510000000000002</v>
      </c>
      <c r="AV30" s="5">
        <v>-0.50580000000000003</v>
      </c>
      <c r="AW30" s="5">
        <v>-9.0892999999999997</v>
      </c>
      <c r="AX30" s="5">
        <v>-4.7003000000000004</v>
      </c>
      <c r="AY30" s="5">
        <v>6.3964999999999996</v>
      </c>
      <c r="AZ30" s="5">
        <v>-0.56569999999999998</v>
      </c>
      <c r="BA30" s="5">
        <v>0.01</v>
      </c>
      <c r="BB30" s="5">
        <v>0.01</v>
      </c>
      <c r="BC30" s="5">
        <v>0.01</v>
      </c>
      <c r="BD30" s="5">
        <v>186</v>
      </c>
      <c r="BE30" s="5">
        <v>191</v>
      </c>
      <c r="BF30" s="5">
        <v>299</v>
      </c>
      <c r="BG30" s="5">
        <v>199</v>
      </c>
      <c r="BH30" s="5">
        <v>66</v>
      </c>
      <c r="BI30" s="5">
        <v>1211</v>
      </c>
      <c r="BJ30" s="5">
        <v>1812</v>
      </c>
      <c r="BK30" s="5" t="s">
        <v>71</v>
      </c>
      <c r="BL30" s="5" t="s">
        <v>71</v>
      </c>
      <c r="BM30" s="5">
        <v>0</v>
      </c>
      <c r="BN30" s="5"/>
      <c r="BO30" s="5"/>
      <c r="BP30" s="5" t="s">
        <v>720</v>
      </c>
      <c r="BQ30" s="5" t="s">
        <v>697</v>
      </c>
      <c r="BR30" s="5">
        <v>6511</v>
      </c>
    </row>
    <row r="31" spans="1:70">
      <c r="A31" s="5" t="s">
        <v>225</v>
      </c>
      <c r="B31" s="5">
        <v>2739</v>
      </c>
      <c r="C31" s="5">
        <v>4942</v>
      </c>
      <c r="D31" s="306">
        <v>42471.770138888889</v>
      </c>
      <c r="E31" s="5" t="s">
        <v>219</v>
      </c>
      <c r="F31" s="5"/>
      <c r="G31" s="5"/>
      <c r="H31" s="5"/>
      <c r="I31" s="5" t="s">
        <v>95</v>
      </c>
      <c r="J31" s="5">
        <v>0.8</v>
      </c>
      <c r="K31" s="5">
        <v>1</v>
      </c>
      <c r="L31" s="5">
        <v>140</v>
      </c>
      <c r="M31" s="5">
        <v>6</v>
      </c>
      <c r="N31" s="5">
        <v>4587</v>
      </c>
      <c r="O31" s="5">
        <v>1.2951999999999999</v>
      </c>
      <c r="P31" s="5">
        <v>2.0000000000000001E-4</v>
      </c>
      <c r="Q31" s="5">
        <v>2.0000000000000001E-4</v>
      </c>
      <c r="R31" s="5">
        <v>-0.77210000000000001</v>
      </c>
      <c r="S31" s="5">
        <v>3.8178999999999998</v>
      </c>
      <c r="T31" s="5" t="s">
        <v>721</v>
      </c>
      <c r="U31" s="5">
        <v>1.6299999999999999E-2</v>
      </c>
      <c r="V31" s="5" t="s">
        <v>722</v>
      </c>
      <c r="W31" s="5" t="s">
        <v>723</v>
      </c>
      <c r="X31" s="5">
        <v>4.7999999999999996E-3</v>
      </c>
      <c r="Y31" s="5" t="s">
        <v>724</v>
      </c>
      <c r="Z31" s="5">
        <v>-3.6053000000000002</v>
      </c>
      <c r="AA31" s="5">
        <v>931.26509999999996</v>
      </c>
      <c r="AB31" s="5" t="s">
        <v>70</v>
      </c>
      <c r="AC31" s="5" t="s">
        <v>70</v>
      </c>
      <c r="AD31" s="5" t="s">
        <v>70</v>
      </c>
      <c r="AE31" s="5" t="s">
        <v>96</v>
      </c>
      <c r="AF31" s="5">
        <v>1.2646999999999999</v>
      </c>
      <c r="AG31" s="5">
        <v>1E-4</v>
      </c>
      <c r="AH31" s="5">
        <v>1E-4</v>
      </c>
      <c r="AI31" s="5">
        <v>2.5000000000000001E-2</v>
      </c>
      <c r="AJ31" s="5">
        <v>249.47559999999999</v>
      </c>
      <c r="AK31" s="5">
        <v>9.9000000000000008E-3</v>
      </c>
      <c r="AL31" s="5">
        <v>8.0000000000000002E-3</v>
      </c>
      <c r="AM31" s="5">
        <v>101.22620000000001</v>
      </c>
      <c r="AN31" s="5">
        <v>1.7136</v>
      </c>
      <c r="AO31" s="5">
        <v>82.7667</v>
      </c>
      <c r="AP31" s="5">
        <v>141.83269999999999</v>
      </c>
      <c r="AQ31" s="5">
        <v>99.206199999999995</v>
      </c>
      <c r="AR31" s="5">
        <v>-56.012900000000002</v>
      </c>
      <c r="AS31" s="5">
        <v>4.5995999999999997</v>
      </c>
      <c r="AT31" s="5">
        <v>60.759599999999999</v>
      </c>
      <c r="AU31" s="5">
        <v>54.6038</v>
      </c>
      <c r="AV31" s="5">
        <v>-116.76049999999999</v>
      </c>
      <c r="AW31" s="5">
        <v>59.177100000000003</v>
      </c>
      <c r="AX31" s="5">
        <v>62.254199999999997</v>
      </c>
      <c r="AY31" s="5">
        <v>56.050199999999997</v>
      </c>
      <c r="AZ31" s="5">
        <v>53.147599999999997</v>
      </c>
      <c r="BA31" s="5">
        <v>0.01</v>
      </c>
      <c r="BB31" s="5">
        <v>0.01</v>
      </c>
      <c r="BC31" s="5">
        <v>0.01</v>
      </c>
      <c r="BD31" s="5">
        <v>170</v>
      </c>
      <c r="BE31" s="5">
        <v>244</v>
      </c>
      <c r="BF31" s="5">
        <v>299</v>
      </c>
      <c r="BG31" s="5">
        <v>136</v>
      </c>
      <c r="BH31" s="5">
        <v>124</v>
      </c>
      <c r="BI31" s="5">
        <v>1196</v>
      </c>
      <c r="BJ31" s="5">
        <v>1812</v>
      </c>
      <c r="BK31" s="5" t="s">
        <v>71</v>
      </c>
      <c r="BL31" s="5" t="s">
        <v>71</v>
      </c>
      <c r="BM31" s="5">
        <v>0</v>
      </c>
      <c r="BN31" s="5"/>
      <c r="BO31" s="5"/>
      <c r="BP31" s="5" t="s">
        <v>725</v>
      </c>
      <c r="BQ31" s="5" t="s">
        <v>697</v>
      </c>
      <c r="BR31" s="5">
        <v>6511</v>
      </c>
    </row>
    <row r="32" spans="1:70">
      <c r="A32" s="5" t="s">
        <v>228</v>
      </c>
      <c r="B32" s="5">
        <v>2740</v>
      </c>
      <c r="C32" s="5">
        <v>4943</v>
      </c>
      <c r="D32" s="306">
        <v>42471.770138888889</v>
      </c>
      <c r="E32" s="5" t="s">
        <v>219</v>
      </c>
      <c r="F32" s="5"/>
      <c r="G32" s="5"/>
      <c r="H32" s="5"/>
      <c r="I32" s="5" t="s">
        <v>95</v>
      </c>
      <c r="J32" s="5">
        <v>0.8</v>
      </c>
      <c r="K32" s="5">
        <v>1</v>
      </c>
      <c r="L32" s="5">
        <v>140</v>
      </c>
      <c r="M32" s="5">
        <v>6</v>
      </c>
      <c r="N32" s="5">
        <v>4587</v>
      </c>
      <c r="O32" s="5">
        <v>1.2964</v>
      </c>
      <c r="P32" s="5">
        <v>1.6999999999999999E-3</v>
      </c>
      <c r="Q32" s="5">
        <v>1.2999999999999999E-3</v>
      </c>
      <c r="R32" s="5">
        <v>-0.77139999999999997</v>
      </c>
      <c r="S32" s="5">
        <v>3.6932999999999998</v>
      </c>
      <c r="T32" s="5">
        <v>2.5447000000000002</v>
      </c>
      <c r="U32" s="5">
        <v>2.3599999999999999E-2</v>
      </c>
      <c r="V32" s="5">
        <v>0.39379999999999998</v>
      </c>
      <c r="W32" s="5">
        <v>9.69E-2</v>
      </c>
      <c r="X32" s="5">
        <v>7.4999999999999997E-3</v>
      </c>
      <c r="Y32" s="5">
        <v>9.7000000000000003E-2</v>
      </c>
      <c r="Z32" s="5">
        <v>0.49440000000000001</v>
      </c>
      <c r="AA32" s="5">
        <v>957.36659999999995</v>
      </c>
      <c r="AB32" s="5" t="s">
        <v>70</v>
      </c>
      <c r="AC32" s="5" t="s">
        <v>70</v>
      </c>
      <c r="AD32" s="5" t="s">
        <v>70</v>
      </c>
      <c r="AE32" s="5" t="s">
        <v>96</v>
      </c>
      <c r="AF32" s="5">
        <v>1.2663</v>
      </c>
      <c r="AG32" s="5">
        <v>1.1999999999999999E-3</v>
      </c>
      <c r="AH32" s="5">
        <v>1E-3</v>
      </c>
      <c r="AI32" s="5">
        <v>0.1825</v>
      </c>
      <c r="AJ32" s="5">
        <v>149.6292</v>
      </c>
      <c r="AK32" s="5">
        <v>7.1999999999999995E-2</v>
      </c>
      <c r="AL32" s="5">
        <v>1.34E-2</v>
      </c>
      <c r="AM32" s="5">
        <v>13.8672</v>
      </c>
      <c r="AN32" s="5">
        <v>1.5353000000000001</v>
      </c>
      <c r="AO32" s="5">
        <v>11.5145</v>
      </c>
      <c r="AP32" s="5">
        <v>17.678599999999999</v>
      </c>
      <c r="AQ32" s="5">
        <v>14.143800000000001</v>
      </c>
      <c r="AR32" s="5">
        <v>11.366899999999999</v>
      </c>
      <c r="AS32" s="5">
        <v>-1.7149000000000001</v>
      </c>
      <c r="AT32" s="5">
        <v>0.66090000000000004</v>
      </c>
      <c r="AU32" s="5">
        <v>-0.54490000000000005</v>
      </c>
      <c r="AV32" s="5">
        <v>3.0929000000000002</v>
      </c>
      <c r="AW32" s="5">
        <v>17.397400000000001</v>
      </c>
      <c r="AX32" s="5">
        <v>2.2149999999999999</v>
      </c>
      <c r="AY32" s="5">
        <v>13.7654</v>
      </c>
      <c r="AZ32" s="5">
        <v>-2.3778000000000001</v>
      </c>
      <c r="BA32" s="5">
        <v>0.01</v>
      </c>
      <c r="BB32" s="5">
        <v>0.01</v>
      </c>
      <c r="BC32" s="5">
        <v>0.01</v>
      </c>
      <c r="BD32" s="5">
        <v>187</v>
      </c>
      <c r="BE32" s="5">
        <v>198</v>
      </c>
      <c r="BF32" s="5">
        <v>299</v>
      </c>
      <c r="BG32" s="5">
        <v>172</v>
      </c>
      <c r="BH32" s="5">
        <v>368</v>
      </c>
      <c r="BI32" s="5">
        <v>1234</v>
      </c>
      <c r="BJ32" s="5">
        <v>1812</v>
      </c>
      <c r="BK32" s="5" t="s">
        <v>71</v>
      </c>
      <c r="BL32" s="5" t="s">
        <v>71</v>
      </c>
      <c r="BM32" s="5">
        <v>0</v>
      </c>
      <c r="BN32" s="5"/>
      <c r="BO32" s="5"/>
      <c r="BP32" s="5" t="s">
        <v>726</v>
      </c>
      <c r="BQ32" s="5" t="s">
        <v>697</v>
      </c>
      <c r="BR32" s="5">
        <v>6511</v>
      </c>
    </row>
    <row r="33" spans="1:70">
      <c r="A33" s="5" t="s">
        <v>231</v>
      </c>
      <c r="B33" s="5">
        <v>2741</v>
      </c>
      <c r="C33" s="5">
        <v>4944</v>
      </c>
      <c r="D33" s="306">
        <v>42471.770138888889</v>
      </c>
      <c r="E33" s="5" t="s">
        <v>219</v>
      </c>
      <c r="F33" s="5"/>
      <c r="G33" s="5"/>
      <c r="H33" s="5"/>
      <c r="I33" s="5" t="s">
        <v>95</v>
      </c>
      <c r="J33" s="5">
        <v>0.8</v>
      </c>
      <c r="K33" s="5">
        <v>1</v>
      </c>
      <c r="L33" s="5">
        <v>140</v>
      </c>
      <c r="M33" s="5">
        <v>6</v>
      </c>
      <c r="N33" s="5">
        <v>4587</v>
      </c>
      <c r="O33" s="309">
        <v>1.2273000000000001</v>
      </c>
      <c r="P33" s="309">
        <v>2.9999999999999997E-4</v>
      </c>
      <c r="Q33" s="309">
        <v>2.0000000000000001E-4</v>
      </c>
      <c r="R33" s="309">
        <v>-1.6294999999999999</v>
      </c>
      <c r="S33" s="309">
        <v>3.7252000000000001</v>
      </c>
      <c r="T33" s="309">
        <v>1.923</v>
      </c>
      <c r="U33" s="309">
        <v>1.7000000000000001E-2</v>
      </c>
      <c r="V33" s="309">
        <v>0.52010000000000001</v>
      </c>
      <c r="W33" s="5">
        <v>9.7199999999999995E-2</v>
      </c>
      <c r="X33" s="5">
        <v>4.5999999999999999E-3</v>
      </c>
      <c r="Y33" s="5">
        <v>9.6799999999999997E-2</v>
      </c>
      <c r="Z33" s="5">
        <v>-7.2949999999999999</v>
      </c>
      <c r="AA33" s="5">
        <v>926.8922</v>
      </c>
      <c r="AB33" s="5" t="s">
        <v>70</v>
      </c>
      <c r="AC33" s="5" t="s">
        <v>70</v>
      </c>
      <c r="AD33" s="5" t="s">
        <v>70</v>
      </c>
      <c r="AE33" s="5" t="s">
        <v>96</v>
      </c>
      <c r="AF33" s="5">
        <v>1.1983999999999999</v>
      </c>
      <c r="AG33" s="5">
        <v>1E-4</v>
      </c>
      <c r="AH33" s="5">
        <v>1E-4</v>
      </c>
      <c r="AI33" s="5">
        <v>2.8799999999999999E-2</v>
      </c>
      <c r="AJ33" s="5">
        <v>222.9238</v>
      </c>
      <c r="AK33" s="5">
        <v>1.2E-2</v>
      </c>
      <c r="AL33" s="5">
        <v>8.9999999999999993E-3</v>
      </c>
      <c r="AM33" s="5">
        <v>83.343599999999995</v>
      </c>
      <c r="AN33" s="309">
        <v>2.1825999999999999</v>
      </c>
      <c r="AO33" s="5">
        <v>67.964299999999994</v>
      </c>
      <c r="AP33" s="5">
        <v>148.3365</v>
      </c>
      <c r="AQ33" s="5">
        <v>73.998599999999996</v>
      </c>
      <c r="AR33" s="5">
        <v>26.158899999999999</v>
      </c>
      <c r="AS33" s="5">
        <v>-57.157600000000002</v>
      </c>
      <c r="AT33" s="5">
        <v>-25.8432</v>
      </c>
      <c r="AU33" s="5">
        <v>136.89619999999999</v>
      </c>
      <c r="AV33" s="5">
        <v>52.8523</v>
      </c>
      <c r="AW33" s="5">
        <v>21.674299999999999</v>
      </c>
      <c r="AX33" s="5">
        <v>-0.9325</v>
      </c>
      <c r="AY33" s="5">
        <v>30.1295</v>
      </c>
      <c r="AZ33" s="5">
        <v>-67.580500000000001</v>
      </c>
      <c r="BA33" s="5">
        <v>0.01</v>
      </c>
      <c r="BB33" s="5">
        <v>0.01</v>
      </c>
      <c r="BC33" s="5">
        <v>0.01</v>
      </c>
      <c r="BD33" s="5">
        <v>207</v>
      </c>
      <c r="BE33" s="5">
        <v>174</v>
      </c>
      <c r="BF33" s="5">
        <v>299</v>
      </c>
      <c r="BG33" s="5">
        <v>133</v>
      </c>
      <c r="BH33" s="5">
        <v>171</v>
      </c>
      <c r="BI33" s="5">
        <v>1230</v>
      </c>
      <c r="BJ33" s="5">
        <v>1812</v>
      </c>
      <c r="BK33" s="5" t="s">
        <v>71</v>
      </c>
      <c r="BL33" s="5" t="s">
        <v>71</v>
      </c>
      <c r="BM33" s="5">
        <v>0</v>
      </c>
      <c r="BN33" s="5"/>
      <c r="BO33" s="5"/>
      <c r="BP33" s="5" t="s">
        <v>727</v>
      </c>
      <c r="BQ33" s="5" t="s">
        <v>697</v>
      </c>
      <c r="BR33" s="5">
        <v>6511</v>
      </c>
    </row>
    <row r="34" spans="1:70">
      <c r="A34" s="5" t="s">
        <v>234</v>
      </c>
      <c r="B34" s="5">
        <v>2742</v>
      </c>
      <c r="C34" s="5">
        <v>4945</v>
      </c>
      <c r="D34" s="306">
        <v>42472.118750000001</v>
      </c>
      <c r="E34" s="5" t="s">
        <v>235</v>
      </c>
      <c r="F34" s="5"/>
      <c r="G34" s="5"/>
      <c r="H34" s="5"/>
      <c r="I34" s="5" t="s">
        <v>95</v>
      </c>
      <c r="J34" s="5">
        <v>0.8</v>
      </c>
      <c r="K34" s="5">
        <v>1</v>
      </c>
      <c r="L34" s="5">
        <v>140</v>
      </c>
      <c r="M34" s="5">
        <v>6</v>
      </c>
      <c r="N34" s="5">
        <v>4587</v>
      </c>
      <c r="O34" s="5">
        <v>0.62419999999999998</v>
      </c>
      <c r="P34" s="5">
        <v>2.5999999999999999E-3</v>
      </c>
      <c r="Q34" s="5">
        <v>4.1999999999999997E-3</v>
      </c>
      <c r="R34" s="5">
        <v>-1.6020000000000001</v>
      </c>
      <c r="S34" s="5">
        <v>3.7006999999999999</v>
      </c>
      <c r="T34" s="5">
        <v>2.6585999999999999</v>
      </c>
      <c r="U34" s="5">
        <v>2.12E-2</v>
      </c>
      <c r="V34" s="5">
        <v>0.3785</v>
      </c>
      <c r="W34" s="5">
        <v>8.6699999999999999E-2</v>
      </c>
      <c r="X34" s="5">
        <v>6.0000000000000001E-3</v>
      </c>
      <c r="Y34" s="5">
        <v>9.4700000000000006E-2</v>
      </c>
      <c r="Z34" s="5">
        <v>10.606999999999999</v>
      </c>
      <c r="AA34" s="5">
        <v>930.85519999999997</v>
      </c>
      <c r="AB34" s="5" t="s">
        <v>70</v>
      </c>
      <c r="AC34" s="5" t="s">
        <v>70</v>
      </c>
      <c r="AD34" s="5" t="s">
        <v>70</v>
      </c>
      <c r="AE34" s="5" t="s">
        <v>96</v>
      </c>
      <c r="AF34" s="5">
        <v>0.58360000000000001</v>
      </c>
      <c r="AG34" s="5">
        <v>1.6000000000000001E-3</v>
      </c>
      <c r="AH34" s="5">
        <v>2.7000000000000001E-3</v>
      </c>
      <c r="AI34" s="5">
        <v>0.22900000000000001</v>
      </c>
      <c r="AJ34" s="5">
        <v>147.07169999999999</v>
      </c>
      <c r="AK34" s="5">
        <v>0.19620000000000001</v>
      </c>
      <c r="AL34" s="5">
        <v>1.3599999999999999E-2</v>
      </c>
      <c r="AM34" s="5">
        <v>5.0823999999999998</v>
      </c>
      <c r="AN34" s="5">
        <v>1.3535999999999999</v>
      </c>
      <c r="AO34" s="5">
        <v>4.4466999999999999</v>
      </c>
      <c r="AP34" s="5">
        <v>6.0190999999999999</v>
      </c>
      <c r="AQ34" s="5">
        <v>5.1300999999999997</v>
      </c>
      <c r="AR34" s="5">
        <v>3.8896999999999999</v>
      </c>
      <c r="AS34" s="5">
        <v>-2.1524999999999999</v>
      </c>
      <c r="AT34" s="5">
        <v>-0.10050000000000001</v>
      </c>
      <c r="AU34" s="5">
        <v>-1.9863</v>
      </c>
      <c r="AV34" s="5">
        <v>-3.7873000000000001</v>
      </c>
      <c r="AW34" s="5">
        <v>4.2355</v>
      </c>
      <c r="AX34" s="5">
        <v>1.8205</v>
      </c>
      <c r="AY34" s="5">
        <v>3.1196000000000002</v>
      </c>
      <c r="AZ34" s="5">
        <v>3.6431</v>
      </c>
      <c r="BA34" s="5">
        <v>0.01</v>
      </c>
      <c r="BB34" s="5">
        <v>0.01</v>
      </c>
      <c r="BC34" s="5">
        <v>0.01</v>
      </c>
      <c r="BD34" s="5">
        <v>192</v>
      </c>
      <c r="BE34" s="5">
        <v>83</v>
      </c>
      <c r="BF34" s="5">
        <v>284</v>
      </c>
      <c r="BG34" s="5">
        <v>149</v>
      </c>
      <c r="BH34" s="5">
        <v>275</v>
      </c>
      <c r="BI34" s="5">
        <v>1230</v>
      </c>
      <c r="BJ34" s="5">
        <v>1812</v>
      </c>
      <c r="BK34" s="5" t="s">
        <v>71</v>
      </c>
      <c r="BL34" s="5" t="s">
        <v>71</v>
      </c>
      <c r="BM34" s="5">
        <v>0</v>
      </c>
      <c r="BN34" s="5"/>
      <c r="BO34" s="5"/>
      <c r="BP34" s="5" t="s">
        <v>728</v>
      </c>
      <c r="BQ34" s="5" t="s">
        <v>697</v>
      </c>
      <c r="BR34" s="5">
        <v>6511</v>
      </c>
    </row>
    <row r="35" spans="1:70">
      <c r="A35" s="5" t="s">
        <v>238</v>
      </c>
      <c r="B35" s="5">
        <v>2743</v>
      </c>
      <c r="C35" s="5">
        <v>4946</v>
      </c>
      <c r="D35" s="306">
        <v>42472.118750000001</v>
      </c>
      <c r="E35" s="5" t="s">
        <v>235</v>
      </c>
      <c r="F35" s="5"/>
      <c r="G35" s="5"/>
      <c r="H35" s="5"/>
      <c r="I35" s="5" t="s">
        <v>95</v>
      </c>
      <c r="J35" s="5">
        <v>0.8</v>
      </c>
      <c r="K35" s="5">
        <v>1</v>
      </c>
      <c r="L35" s="5">
        <v>140</v>
      </c>
      <c r="M35" s="5">
        <v>6</v>
      </c>
      <c r="N35" s="5">
        <v>4587</v>
      </c>
      <c r="O35" s="5">
        <v>1.1877</v>
      </c>
      <c r="P35" s="5">
        <v>1.1000000000000001E-3</v>
      </c>
      <c r="Q35" s="5">
        <v>8.9999999999999998E-4</v>
      </c>
      <c r="R35" s="5">
        <v>-1.6839</v>
      </c>
      <c r="S35" s="5">
        <v>3.9167999999999998</v>
      </c>
      <c r="T35" s="5">
        <v>2.1745999999999999</v>
      </c>
      <c r="U35" s="5">
        <v>2.1499999999999998E-2</v>
      </c>
      <c r="V35" s="5">
        <v>0.47699999999999998</v>
      </c>
      <c r="W35" s="5">
        <v>8.7599999999999997E-2</v>
      </c>
      <c r="X35" s="5">
        <v>8.6999999999999994E-3</v>
      </c>
      <c r="Y35" s="5">
        <v>9.8199999999999996E-2</v>
      </c>
      <c r="Z35" s="5">
        <v>8.6937999999999995</v>
      </c>
      <c r="AA35" s="5">
        <v>1017.6324</v>
      </c>
      <c r="AB35" s="5" t="s">
        <v>70</v>
      </c>
      <c r="AC35" s="5" t="s">
        <v>70</v>
      </c>
      <c r="AD35" s="5" t="s">
        <v>70</v>
      </c>
      <c r="AE35" s="5" t="s">
        <v>96</v>
      </c>
      <c r="AF35" s="5">
        <v>1.1594</v>
      </c>
      <c r="AG35" s="5">
        <v>6.9999999999999999E-4</v>
      </c>
      <c r="AH35" s="5">
        <v>5.9999999999999995E-4</v>
      </c>
      <c r="AI35" s="5">
        <v>0.11700000000000001</v>
      </c>
      <c r="AJ35" s="5">
        <v>179.7303</v>
      </c>
      <c r="AK35" s="5">
        <v>5.0500000000000003E-2</v>
      </c>
      <c r="AL35" s="5">
        <v>1.11E-2</v>
      </c>
      <c r="AM35" s="5">
        <v>19.8078</v>
      </c>
      <c r="AN35" s="5">
        <v>1.2484999999999999</v>
      </c>
      <c r="AO35" s="5">
        <v>18.1373</v>
      </c>
      <c r="AP35" s="5">
        <v>22.644200000000001</v>
      </c>
      <c r="AQ35" s="5">
        <v>19.365400000000001</v>
      </c>
      <c r="AR35" s="5">
        <v>-4.2450000000000001</v>
      </c>
      <c r="AS35" s="5">
        <v>1.4811000000000001</v>
      </c>
      <c r="AT35" s="5">
        <v>17.571200000000001</v>
      </c>
      <c r="AU35" s="5">
        <v>2.3809</v>
      </c>
      <c r="AV35" s="5">
        <v>-22.383700000000001</v>
      </c>
      <c r="AW35" s="5">
        <v>2.4620000000000002</v>
      </c>
      <c r="AX35" s="5">
        <v>-18.717099999999999</v>
      </c>
      <c r="AY35" s="5">
        <v>-2.4653999999999998</v>
      </c>
      <c r="AZ35" s="5">
        <v>-4.3139000000000003</v>
      </c>
      <c r="BA35" s="5">
        <v>0.01</v>
      </c>
      <c r="BB35" s="5">
        <v>0.01</v>
      </c>
      <c r="BC35" s="5">
        <v>0.01</v>
      </c>
      <c r="BD35" s="5">
        <v>184</v>
      </c>
      <c r="BE35" s="5">
        <v>192</v>
      </c>
      <c r="BF35" s="5">
        <v>299</v>
      </c>
      <c r="BG35" s="5">
        <v>253</v>
      </c>
      <c r="BH35" s="5">
        <v>84</v>
      </c>
      <c r="BI35" s="5">
        <v>1189</v>
      </c>
      <c r="BJ35" s="5">
        <v>1812</v>
      </c>
      <c r="BK35" s="5" t="s">
        <v>71</v>
      </c>
      <c r="BL35" s="5" t="s">
        <v>71</v>
      </c>
      <c r="BM35" s="5">
        <v>0</v>
      </c>
      <c r="BN35" s="5"/>
      <c r="BO35" s="5"/>
      <c r="BP35" s="5" t="s">
        <v>729</v>
      </c>
      <c r="BQ35" s="5" t="s">
        <v>697</v>
      </c>
      <c r="BR35" s="5">
        <v>6511</v>
      </c>
    </row>
    <row r="36" spans="1:70">
      <c r="A36" s="5" t="s">
        <v>241</v>
      </c>
      <c r="B36" s="5">
        <v>2744</v>
      </c>
      <c r="C36" s="5">
        <v>4947</v>
      </c>
      <c r="D36" s="306">
        <v>42472.118750000001</v>
      </c>
      <c r="E36" s="5" t="s">
        <v>235</v>
      </c>
      <c r="F36" s="5"/>
      <c r="G36" s="5"/>
      <c r="H36" s="5"/>
      <c r="I36" s="5" t="s">
        <v>95</v>
      </c>
      <c r="J36" s="5">
        <v>0.8</v>
      </c>
      <c r="K36" s="5">
        <v>1</v>
      </c>
      <c r="L36" s="5">
        <v>140</v>
      </c>
      <c r="M36" s="5">
        <v>6</v>
      </c>
      <c r="N36" s="5">
        <v>4587</v>
      </c>
      <c r="O36" s="5">
        <v>1.1645000000000001</v>
      </c>
      <c r="P36" s="5">
        <v>8.9999999999999998E-4</v>
      </c>
      <c r="Q36" s="5">
        <v>8.0000000000000004E-4</v>
      </c>
      <c r="R36" s="5">
        <v>-1.7175</v>
      </c>
      <c r="S36" s="5">
        <v>3.9234</v>
      </c>
      <c r="T36" s="5">
        <v>1.6975</v>
      </c>
      <c r="U36" s="5">
        <v>1.9599999999999999E-2</v>
      </c>
      <c r="V36" s="5">
        <v>0.59250000000000003</v>
      </c>
      <c r="W36" s="5">
        <v>0.1482</v>
      </c>
      <c r="X36" s="5">
        <v>5.8999999999999999E-3</v>
      </c>
      <c r="Y36" s="5">
        <v>0.1487</v>
      </c>
      <c r="Z36" s="5">
        <v>7.3273000000000001</v>
      </c>
      <c r="AA36" s="5">
        <v>1038.1310000000001</v>
      </c>
      <c r="AB36" s="5" t="s">
        <v>70</v>
      </c>
      <c r="AC36" s="5" t="s">
        <v>70</v>
      </c>
      <c r="AD36" s="5" t="s">
        <v>70</v>
      </c>
      <c r="AE36" s="5" t="s">
        <v>96</v>
      </c>
      <c r="AF36" s="5">
        <v>1.1357999999999999</v>
      </c>
      <c r="AG36" s="5">
        <v>5.0000000000000001E-4</v>
      </c>
      <c r="AH36" s="5">
        <v>4.0000000000000002E-4</v>
      </c>
      <c r="AI36" s="5">
        <v>9.2600000000000002E-2</v>
      </c>
      <c r="AJ36" s="5">
        <v>184.0882</v>
      </c>
      <c r="AK36" s="5">
        <v>4.0800000000000003E-2</v>
      </c>
      <c r="AL36" s="5">
        <v>1.09E-2</v>
      </c>
      <c r="AM36" s="5">
        <v>24.512499999999999</v>
      </c>
      <c r="AN36" s="5">
        <v>1.4006000000000001</v>
      </c>
      <c r="AO36" s="5">
        <v>21.386399999999998</v>
      </c>
      <c r="AP36" s="5">
        <v>29.954000000000001</v>
      </c>
      <c r="AQ36" s="5">
        <v>24.129100000000001</v>
      </c>
      <c r="AR36" s="5">
        <v>4.7759</v>
      </c>
      <c r="AS36" s="5">
        <v>5.1315</v>
      </c>
      <c r="AT36" s="5">
        <v>20.204899999999999</v>
      </c>
      <c r="AU36" s="5">
        <v>-18.456199999999999</v>
      </c>
      <c r="AV36" s="5">
        <v>-21.4556</v>
      </c>
      <c r="AW36" s="5">
        <v>9.8117000000000001</v>
      </c>
      <c r="AX36" s="5">
        <v>-18.224699999999999</v>
      </c>
      <c r="AY36" s="5">
        <v>15.811</v>
      </c>
      <c r="AZ36" s="5">
        <v>0.29220000000000002</v>
      </c>
      <c r="BA36" s="5">
        <v>0.01</v>
      </c>
      <c r="BB36" s="5">
        <v>0.01</v>
      </c>
      <c r="BC36" s="5">
        <v>0.01</v>
      </c>
      <c r="BD36" s="5">
        <v>218</v>
      </c>
      <c r="BE36" s="5">
        <v>167</v>
      </c>
      <c r="BF36" s="5">
        <v>299</v>
      </c>
      <c r="BG36" s="5">
        <v>163</v>
      </c>
      <c r="BH36" s="5">
        <v>206</v>
      </c>
      <c r="BI36" s="5">
        <v>1193</v>
      </c>
      <c r="BJ36" s="5">
        <v>1812</v>
      </c>
      <c r="BK36" s="5" t="s">
        <v>71</v>
      </c>
      <c r="BL36" s="5" t="s">
        <v>71</v>
      </c>
      <c r="BM36" s="5">
        <v>0</v>
      </c>
      <c r="BN36" s="5"/>
      <c r="BO36" s="5"/>
      <c r="BP36" s="5" t="s">
        <v>730</v>
      </c>
      <c r="BQ36" s="5" t="s">
        <v>697</v>
      </c>
      <c r="BR36" s="5">
        <v>6511</v>
      </c>
    </row>
    <row r="37" spans="1:70">
      <c r="A37" s="5" t="s">
        <v>244</v>
      </c>
      <c r="B37" s="5">
        <v>2745</v>
      </c>
      <c r="C37" s="5">
        <v>4961</v>
      </c>
      <c r="D37" s="306">
        <v>42472.118750000001</v>
      </c>
      <c r="E37" s="5" t="s">
        <v>235</v>
      </c>
      <c r="F37" s="5"/>
      <c r="G37" s="5"/>
      <c r="H37" s="5"/>
      <c r="I37" s="5" t="s">
        <v>95</v>
      </c>
      <c r="J37" s="5">
        <v>0.8</v>
      </c>
      <c r="K37" s="5">
        <v>1</v>
      </c>
      <c r="L37" s="5">
        <v>140</v>
      </c>
      <c r="M37" s="5">
        <v>6</v>
      </c>
      <c r="N37" s="5">
        <v>4587</v>
      </c>
      <c r="O37" s="5">
        <v>1.1923999999999999</v>
      </c>
      <c r="P37" s="5">
        <v>1.6000000000000001E-3</v>
      </c>
      <c r="Q37" s="5">
        <v>1.2999999999999999E-3</v>
      </c>
      <c r="R37" s="5">
        <v>-0.83860000000000001</v>
      </c>
      <c r="S37" s="5">
        <v>3.8348</v>
      </c>
      <c r="T37" s="5">
        <v>1.8262</v>
      </c>
      <c r="U37" s="5">
        <v>2.12E-2</v>
      </c>
      <c r="V37" s="5">
        <v>0.54369999999999996</v>
      </c>
      <c r="W37" s="5">
        <v>0.15570000000000001</v>
      </c>
      <c r="X37" s="5">
        <v>6.4000000000000003E-3</v>
      </c>
      <c r="Y37" s="5">
        <v>0.15509999999999999</v>
      </c>
      <c r="Z37" s="5">
        <v>5.2774000000000001</v>
      </c>
      <c r="AA37" s="5">
        <v>1018.3156</v>
      </c>
      <c r="AB37" s="5" t="s">
        <v>70</v>
      </c>
      <c r="AC37" s="5" t="s">
        <v>70</v>
      </c>
      <c r="AD37" s="5" t="s">
        <v>70</v>
      </c>
      <c r="AE37" s="5" t="s">
        <v>96</v>
      </c>
      <c r="AF37" s="5">
        <v>1.1637999999999999</v>
      </c>
      <c r="AG37" s="5">
        <v>1E-3</v>
      </c>
      <c r="AH37" s="5">
        <v>8.9999999999999998E-4</v>
      </c>
      <c r="AI37" s="5">
        <v>0.17100000000000001</v>
      </c>
      <c r="AJ37" s="5">
        <v>164.00620000000001</v>
      </c>
      <c r="AK37" s="5">
        <v>7.3499999999999996E-2</v>
      </c>
      <c r="AL37" s="5">
        <v>1.2200000000000001E-2</v>
      </c>
      <c r="AM37" s="5">
        <v>13.5997</v>
      </c>
      <c r="AN37" s="5">
        <v>1.2516</v>
      </c>
      <c r="AO37" s="5">
        <v>12.058400000000001</v>
      </c>
      <c r="AP37" s="5">
        <v>15.092000000000001</v>
      </c>
      <c r="AQ37" s="5">
        <v>14.189500000000001</v>
      </c>
      <c r="AR37" s="5">
        <v>-2.2008999999999999</v>
      </c>
      <c r="AS37" s="5">
        <v>-11.8538</v>
      </c>
      <c r="AT37" s="5">
        <v>0.221</v>
      </c>
      <c r="AU37" s="5">
        <v>14.2417</v>
      </c>
      <c r="AV37" s="5">
        <v>-2.7223000000000002</v>
      </c>
      <c r="AW37" s="5">
        <v>-4.1871</v>
      </c>
      <c r="AX37" s="5">
        <v>-3.9167000000000001</v>
      </c>
      <c r="AY37" s="5">
        <v>0.47310000000000002</v>
      </c>
      <c r="AZ37" s="5">
        <v>-13.63</v>
      </c>
      <c r="BA37" s="5">
        <v>0.01</v>
      </c>
      <c r="BB37" s="5">
        <v>0.01</v>
      </c>
      <c r="BC37" s="5">
        <v>0.01</v>
      </c>
      <c r="BD37" s="5">
        <v>188</v>
      </c>
      <c r="BE37" s="5">
        <v>195</v>
      </c>
      <c r="BF37" s="5">
        <v>299</v>
      </c>
      <c r="BG37" s="5">
        <v>133</v>
      </c>
      <c r="BH37" s="5">
        <v>130</v>
      </c>
      <c r="BI37" s="5">
        <v>1194</v>
      </c>
      <c r="BJ37" s="5">
        <v>1812</v>
      </c>
      <c r="BK37" s="5"/>
      <c r="BL37" s="5" t="s">
        <v>71</v>
      </c>
      <c r="BM37" s="5">
        <v>0</v>
      </c>
      <c r="BN37" s="5"/>
      <c r="BO37" s="5"/>
      <c r="BP37" s="5" t="s">
        <v>731</v>
      </c>
      <c r="BQ37" s="5" t="s">
        <v>697</v>
      </c>
      <c r="BR37" s="5">
        <v>6511</v>
      </c>
    </row>
    <row r="38" spans="1:70">
      <c r="D38" s="242"/>
      <c r="O38" s="241"/>
      <c r="P38" s="241"/>
      <c r="Q38" s="241"/>
      <c r="R38" s="241"/>
      <c r="S38" s="241"/>
      <c r="T38" s="241"/>
      <c r="U38" s="241"/>
      <c r="V38" s="241"/>
      <c r="AN38" s="241"/>
    </row>
    <row r="39" spans="1:70">
      <c r="D39" s="242"/>
      <c r="O39" s="241"/>
      <c r="P39" s="241"/>
      <c r="Q39" s="241"/>
      <c r="R39" s="241"/>
      <c r="S39" s="241"/>
      <c r="T39" s="241"/>
      <c r="U39" s="241"/>
      <c r="V39" s="241"/>
      <c r="AN39" s="241"/>
    </row>
    <row r="40" spans="1:70">
      <c r="D40" s="242"/>
      <c r="O40" s="241"/>
      <c r="P40" s="241"/>
      <c r="Q40" s="241"/>
      <c r="R40" s="241"/>
      <c r="S40" s="241"/>
      <c r="T40" s="241"/>
      <c r="U40" s="241"/>
      <c r="V40" s="241"/>
      <c r="AN40" s="241"/>
    </row>
    <row r="41" spans="1:70">
      <c r="D41" s="242"/>
      <c r="O41" s="241"/>
      <c r="P41" s="241"/>
      <c r="Q41" s="241"/>
      <c r="R41" s="241"/>
      <c r="S41" s="241"/>
      <c r="T41" s="241"/>
      <c r="U41" s="241"/>
      <c r="V41" s="241"/>
      <c r="AN41" s="241"/>
    </row>
    <row r="42" spans="1:70">
      <c r="D42" s="242"/>
      <c r="O42" s="241"/>
      <c r="P42" s="241"/>
      <c r="Q42" s="241"/>
      <c r="R42" s="241"/>
      <c r="S42" s="241"/>
      <c r="T42" s="241"/>
      <c r="U42" s="241"/>
      <c r="V42" s="241"/>
      <c r="AN42" s="241"/>
    </row>
    <row r="43" spans="1:70" s="245" customFormat="1">
      <c r="O43" s="246"/>
      <c r="P43" s="246"/>
      <c r="Q43" s="246"/>
      <c r="R43" s="246"/>
      <c r="S43" s="246"/>
      <c r="T43" s="246"/>
      <c r="U43" s="246"/>
      <c r="V43" s="246"/>
      <c r="AN43" s="246"/>
    </row>
    <row r="44" spans="1:70">
      <c r="A44" s="307" t="s">
        <v>399</v>
      </c>
      <c r="B44" s="5">
        <v>3113</v>
      </c>
      <c r="C44" s="5">
        <v>5879</v>
      </c>
      <c r="D44" s="306">
        <v>42640.595833333333</v>
      </c>
      <c r="E44" s="5" t="s">
        <v>400</v>
      </c>
      <c r="F44" s="5"/>
      <c r="G44" s="5"/>
      <c r="H44" s="5"/>
      <c r="I44" s="5" t="s">
        <v>95</v>
      </c>
      <c r="J44" s="5">
        <v>0.8</v>
      </c>
      <c r="K44" s="5">
        <v>1</v>
      </c>
      <c r="L44" s="5">
        <v>140</v>
      </c>
      <c r="M44" s="5">
        <v>6</v>
      </c>
      <c r="N44" s="5">
        <v>4587</v>
      </c>
      <c r="O44" s="5">
        <v>1.2823</v>
      </c>
      <c r="P44" s="5">
        <v>3.0999999999999999E-3</v>
      </c>
      <c r="Q44" s="5">
        <v>2.3999999999999998E-3</v>
      </c>
      <c r="R44" s="5">
        <v>-1.1697</v>
      </c>
      <c r="S44" s="5">
        <v>3.4603000000000002</v>
      </c>
      <c r="T44" s="5">
        <v>1.3547</v>
      </c>
      <c r="U44" s="5">
        <v>2.7099999999999999E-2</v>
      </c>
      <c r="V44" s="5">
        <v>0.75690000000000002</v>
      </c>
      <c r="W44" s="5">
        <v>0.27779999999999999</v>
      </c>
      <c r="X44" s="5">
        <v>8.6E-3</v>
      </c>
      <c r="Y44" s="5">
        <v>0.29399999999999998</v>
      </c>
      <c r="Z44" s="5">
        <v>11.878500000000001</v>
      </c>
      <c r="AA44" s="5">
        <v>784.91030000000001</v>
      </c>
      <c r="AB44" s="5" t="s">
        <v>70</v>
      </c>
      <c r="AC44" s="5" t="s">
        <v>70</v>
      </c>
      <c r="AD44" s="5" t="s">
        <v>70</v>
      </c>
      <c r="AE44" s="5" t="s">
        <v>96</v>
      </c>
      <c r="AF44" s="5">
        <v>1.2529999999999999</v>
      </c>
      <c r="AG44" s="5">
        <v>2.3999999999999998E-3</v>
      </c>
      <c r="AH44" s="5">
        <v>1.9E-3</v>
      </c>
      <c r="AI44" s="5">
        <v>0.30320000000000003</v>
      </c>
      <c r="AJ44" s="5">
        <v>128.3425</v>
      </c>
      <c r="AK44" s="5">
        <v>0.121</v>
      </c>
      <c r="AL44" s="5">
        <v>1.5599999999999999E-2</v>
      </c>
      <c r="AM44" s="5">
        <v>8.2509999999999994</v>
      </c>
      <c r="AN44" s="5">
        <v>1.2329000000000001</v>
      </c>
      <c r="AO44" s="5">
        <v>7.3133999999999997</v>
      </c>
      <c r="AP44" s="5">
        <v>9.0168999999999997</v>
      </c>
      <c r="AQ44" s="5">
        <v>8.7649000000000008</v>
      </c>
      <c r="AR44" s="5">
        <v>4.2209000000000003</v>
      </c>
      <c r="AS44" s="5">
        <v>-5.8250000000000002</v>
      </c>
      <c r="AT44" s="5">
        <v>-1.3188</v>
      </c>
      <c r="AU44" s="5">
        <v>1.1898</v>
      </c>
      <c r="AV44" s="5">
        <v>-1.1448</v>
      </c>
      <c r="AW44" s="5">
        <v>8.8643999999999998</v>
      </c>
      <c r="AX44" s="5">
        <v>7.0636000000000001</v>
      </c>
      <c r="AY44" s="5">
        <v>5.1818</v>
      </c>
      <c r="AZ44" s="5">
        <v>-0.2787</v>
      </c>
      <c r="BA44" s="5">
        <v>0.01</v>
      </c>
      <c r="BB44" s="5">
        <v>0.01</v>
      </c>
      <c r="BC44" s="5">
        <v>0.01</v>
      </c>
      <c r="BD44" s="5">
        <v>204</v>
      </c>
      <c r="BE44" s="5">
        <v>191</v>
      </c>
      <c r="BF44" s="5">
        <v>299</v>
      </c>
      <c r="BG44" s="5">
        <v>167</v>
      </c>
      <c r="BH44" s="5">
        <v>178</v>
      </c>
      <c r="BI44" s="5">
        <v>1092</v>
      </c>
      <c r="BJ44" s="5">
        <v>1600</v>
      </c>
      <c r="BK44" s="5" t="s">
        <v>71</v>
      </c>
      <c r="BL44" s="5" t="s">
        <v>71</v>
      </c>
      <c r="BM44" s="5">
        <v>0</v>
      </c>
      <c r="BN44" s="5"/>
      <c r="BO44" s="5"/>
      <c r="BP44" s="5" t="s">
        <v>732</v>
      </c>
      <c r="BQ44" s="5" t="s">
        <v>733</v>
      </c>
      <c r="BR44" s="5">
        <v>6511</v>
      </c>
    </row>
    <row r="45" spans="1:70">
      <c r="A45" s="5" t="s">
        <v>402</v>
      </c>
      <c r="B45" s="5">
        <v>3114</v>
      </c>
      <c r="C45" s="5">
        <v>5880</v>
      </c>
      <c r="D45" s="306">
        <v>42640.595833333333</v>
      </c>
      <c r="E45" s="5" t="s">
        <v>400</v>
      </c>
      <c r="F45" s="5"/>
      <c r="G45" s="5"/>
      <c r="H45" s="5"/>
      <c r="I45" s="5" t="s">
        <v>95</v>
      </c>
      <c r="J45" s="5">
        <v>0.8</v>
      </c>
      <c r="K45" s="5">
        <v>1</v>
      </c>
      <c r="L45" s="5">
        <v>140</v>
      </c>
      <c r="M45" s="5">
        <v>6</v>
      </c>
      <c r="N45" s="5">
        <v>4587</v>
      </c>
      <c r="O45" s="5">
        <v>1.2537</v>
      </c>
      <c r="P45" s="5">
        <v>2.3E-3</v>
      </c>
      <c r="Q45" s="5">
        <v>1.9E-3</v>
      </c>
      <c r="R45" s="5">
        <v>-2.3929</v>
      </c>
      <c r="S45" s="5">
        <v>3.6293000000000002</v>
      </c>
      <c r="T45" s="5">
        <v>1.8216000000000001</v>
      </c>
      <c r="U45" s="5">
        <v>2.3800000000000002E-2</v>
      </c>
      <c r="V45" s="5">
        <v>0.5343</v>
      </c>
      <c r="W45" s="5">
        <v>0.22620000000000001</v>
      </c>
      <c r="X45" s="5">
        <v>5.8999999999999999E-3</v>
      </c>
      <c r="Y45" s="5">
        <v>0.22739999999999999</v>
      </c>
      <c r="Z45" s="5">
        <v>8.5648999999999997</v>
      </c>
      <c r="AA45" s="5">
        <v>782.44870000000003</v>
      </c>
      <c r="AB45" s="5" t="s">
        <v>70</v>
      </c>
      <c r="AC45" s="5" t="s">
        <v>70</v>
      </c>
      <c r="AD45" s="5" t="s">
        <v>70</v>
      </c>
      <c r="AE45" s="5" t="s">
        <v>96</v>
      </c>
      <c r="AF45" s="5">
        <v>1.2243999999999999</v>
      </c>
      <c r="AG45" s="5">
        <v>1.6999999999999999E-3</v>
      </c>
      <c r="AH45" s="5">
        <v>1.4E-3</v>
      </c>
      <c r="AI45" s="5">
        <v>0.24149999999999999</v>
      </c>
      <c r="AJ45" s="5">
        <v>145.7944</v>
      </c>
      <c r="AK45" s="5">
        <v>9.8599999999999993E-2</v>
      </c>
      <c r="AL45" s="5">
        <v>1.37E-2</v>
      </c>
      <c r="AM45" s="5">
        <v>10.126099999999999</v>
      </c>
      <c r="AN45" s="5">
        <v>1.2415</v>
      </c>
      <c r="AO45" s="5">
        <v>9.1305999999999994</v>
      </c>
      <c r="AP45" s="5">
        <v>11.335699999999999</v>
      </c>
      <c r="AQ45" s="5">
        <v>10.2735</v>
      </c>
      <c r="AR45" s="5">
        <v>7.7929000000000004</v>
      </c>
      <c r="AS45" s="5">
        <v>-4.6845999999999997</v>
      </c>
      <c r="AT45" s="5">
        <v>0.83309999999999995</v>
      </c>
      <c r="AU45" s="5">
        <v>-2.2052</v>
      </c>
      <c r="AV45" s="5">
        <v>-5.3971999999999998</v>
      </c>
      <c r="AW45" s="5">
        <v>-9.7213999999999992</v>
      </c>
      <c r="AX45" s="5">
        <v>4.9668000000000001</v>
      </c>
      <c r="AY45" s="5">
        <v>7.3372999999999999</v>
      </c>
      <c r="AZ45" s="5">
        <v>-5.1999000000000004</v>
      </c>
      <c r="BA45" s="5">
        <v>0.01</v>
      </c>
      <c r="BB45" s="5">
        <v>0.01</v>
      </c>
      <c r="BC45" s="5">
        <v>0.01</v>
      </c>
      <c r="BD45" s="5">
        <v>190</v>
      </c>
      <c r="BE45" s="5">
        <v>186</v>
      </c>
      <c r="BF45" s="5">
        <v>299</v>
      </c>
      <c r="BG45" s="5">
        <v>159</v>
      </c>
      <c r="BH45" s="5">
        <v>298</v>
      </c>
      <c r="BI45" s="5">
        <v>1113</v>
      </c>
      <c r="BJ45" s="5">
        <v>1600</v>
      </c>
      <c r="BK45" s="5" t="s">
        <v>71</v>
      </c>
      <c r="BL45" s="5" t="s">
        <v>71</v>
      </c>
      <c r="BM45" s="5">
        <v>0</v>
      </c>
      <c r="BN45" s="5"/>
      <c r="BO45" s="5"/>
      <c r="BP45" s="5" t="s">
        <v>734</v>
      </c>
      <c r="BQ45" s="5" t="s">
        <v>733</v>
      </c>
      <c r="BR45" s="5">
        <v>6511</v>
      </c>
    </row>
    <row r="46" spans="1:70">
      <c r="A46" s="5" t="s">
        <v>404</v>
      </c>
      <c r="B46" s="5">
        <v>3115</v>
      </c>
      <c r="C46" s="5">
        <v>5881</v>
      </c>
      <c r="D46" s="306">
        <v>42640.595833333333</v>
      </c>
      <c r="E46" s="5" t="s">
        <v>400</v>
      </c>
      <c r="F46" s="5"/>
      <c r="G46" s="5"/>
      <c r="H46" s="5"/>
      <c r="I46" s="5" t="s">
        <v>95</v>
      </c>
      <c r="J46" s="5">
        <v>0.8</v>
      </c>
      <c r="K46" s="5">
        <v>1</v>
      </c>
      <c r="L46" s="5">
        <v>140</v>
      </c>
      <c r="M46" s="5">
        <v>6</v>
      </c>
      <c r="N46" s="5">
        <v>4587</v>
      </c>
      <c r="O46" s="5">
        <v>1.4260999999999999</v>
      </c>
      <c r="P46" s="5">
        <v>5.1000000000000004E-3</v>
      </c>
      <c r="Q46" s="5">
        <v>3.5999999999999999E-3</v>
      </c>
      <c r="R46" s="5">
        <v>-2.1036999999999999</v>
      </c>
      <c r="S46" s="5">
        <v>3.4413999999999998</v>
      </c>
      <c r="T46" s="5">
        <v>1.9830000000000001</v>
      </c>
      <c r="U46" s="5">
        <v>2.69E-2</v>
      </c>
      <c r="V46" s="5">
        <v>0.50090000000000001</v>
      </c>
      <c r="W46" s="5">
        <v>0.14990000000000001</v>
      </c>
      <c r="X46" s="5">
        <v>8.0000000000000002E-3</v>
      </c>
      <c r="Y46" s="5">
        <v>0.15609999999999999</v>
      </c>
      <c r="Z46" s="5">
        <v>7.2393999999999998</v>
      </c>
      <c r="AA46" s="5">
        <v>793.24180000000001</v>
      </c>
      <c r="AB46" s="5" t="s">
        <v>70</v>
      </c>
      <c r="AC46" s="5" t="s">
        <v>70</v>
      </c>
      <c r="AD46" s="5" t="s">
        <v>70</v>
      </c>
      <c r="AE46" s="5" t="s">
        <v>96</v>
      </c>
      <c r="AF46" s="5">
        <v>1.3932</v>
      </c>
      <c r="AG46" s="5">
        <v>3.8999999999999998E-3</v>
      </c>
      <c r="AH46" s="5">
        <v>2.8E-3</v>
      </c>
      <c r="AI46" s="5">
        <v>0.51759999999999995</v>
      </c>
      <c r="AJ46" s="5">
        <v>133.9419</v>
      </c>
      <c r="AK46" s="5">
        <v>0.18579999999999999</v>
      </c>
      <c r="AL46" s="5">
        <v>1.49E-2</v>
      </c>
      <c r="AM46" s="5">
        <v>5.3684000000000003</v>
      </c>
      <c r="AN46" s="5">
        <v>1.4265000000000001</v>
      </c>
      <c r="AO46" s="5">
        <v>4.8613999999999997</v>
      </c>
      <c r="AP46" s="5">
        <v>6.9347000000000003</v>
      </c>
      <c r="AQ46" s="5">
        <v>4.9231999999999996</v>
      </c>
      <c r="AR46" s="5">
        <v>-2.8852000000000002</v>
      </c>
      <c r="AS46" s="5">
        <v>3.5640999999999998</v>
      </c>
      <c r="AT46" s="5">
        <v>1.6142000000000001</v>
      </c>
      <c r="AU46" s="5">
        <v>1.9590000000000001</v>
      </c>
      <c r="AV46" s="5">
        <v>-1.3638999999999999</v>
      </c>
      <c r="AW46" s="5">
        <v>6.5109000000000004</v>
      </c>
      <c r="AX46" s="5">
        <v>-3.7084000000000001</v>
      </c>
      <c r="AY46" s="5">
        <v>-3.2075999999999998</v>
      </c>
      <c r="AZ46" s="5">
        <v>0.44379999999999997</v>
      </c>
      <c r="BA46" s="5">
        <v>0.01</v>
      </c>
      <c r="BB46" s="5">
        <v>0.01</v>
      </c>
      <c r="BC46" s="5">
        <v>0.01</v>
      </c>
      <c r="BD46" s="5">
        <v>175</v>
      </c>
      <c r="BE46" s="5">
        <v>228</v>
      </c>
      <c r="BF46" s="5">
        <v>299</v>
      </c>
      <c r="BG46" s="5">
        <v>310</v>
      </c>
      <c r="BH46" s="5">
        <v>178</v>
      </c>
      <c r="BI46" s="5">
        <v>1100</v>
      </c>
      <c r="BJ46" s="5">
        <v>1600</v>
      </c>
      <c r="BK46" s="5" t="s">
        <v>71</v>
      </c>
      <c r="BL46" s="5" t="s">
        <v>71</v>
      </c>
      <c r="BM46" s="5">
        <v>0</v>
      </c>
      <c r="BN46" s="5"/>
      <c r="BO46" s="5"/>
      <c r="BP46" s="5" t="s">
        <v>735</v>
      </c>
      <c r="BQ46" s="5" t="s">
        <v>733</v>
      </c>
      <c r="BR46" s="5">
        <v>6511</v>
      </c>
    </row>
    <row r="47" spans="1:70">
      <c r="A47" s="5" t="s">
        <v>406</v>
      </c>
      <c r="B47" s="5">
        <v>3116</v>
      </c>
      <c r="C47" s="5">
        <v>5882</v>
      </c>
      <c r="D47" s="306">
        <v>42640.595833333333</v>
      </c>
      <c r="E47" s="5" t="s">
        <v>400</v>
      </c>
      <c r="F47" s="5"/>
      <c r="G47" s="5"/>
      <c r="H47" s="5"/>
      <c r="I47" s="5" t="s">
        <v>95</v>
      </c>
      <c r="J47" s="5">
        <v>0.8</v>
      </c>
      <c r="K47" s="5">
        <v>1</v>
      </c>
      <c r="L47" s="5">
        <v>140</v>
      </c>
      <c r="M47" s="5">
        <v>6</v>
      </c>
      <c r="N47" s="5">
        <v>4587</v>
      </c>
      <c r="O47" s="5">
        <v>1.3115000000000001</v>
      </c>
      <c r="P47" s="5">
        <v>4.1000000000000003E-3</v>
      </c>
      <c r="Q47" s="5">
        <v>3.0999999999999999E-3</v>
      </c>
      <c r="R47" s="5">
        <v>-1.5248999999999999</v>
      </c>
      <c r="S47" s="5">
        <v>3.4843000000000002</v>
      </c>
      <c r="T47" s="5">
        <v>1.9231</v>
      </c>
      <c r="U47" s="5">
        <v>2.5399999999999999E-2</v>
      </c>
      <c r="V47" s="5">
        <v>0.51259999999999994</v>
      </c>
      <c r="W47" s="5">
        <v>0.12959999999999999</v>
      </c>
      <c r="X47" s="5">
        <v>8.0999999999999996E-3</v>
      </c>
      <c r="Y47" s="5">
        <v>0.1283</v>
      </c>
      <c r="Z47" s="5">
        <v>14.813499999999999</v>
      </c>
      <c r="AA47" s="5">
        <v>752.15229999999997</v>
      </c>
      <c r="AB47" s="5" t="s">
        <v>70</v>
      </c>
      <c r="AC47" s="5" t="s">
        <v>70</v>
      </c>
      <c r="AD47" s="5" t="s">
        <v>70</v>
      </c>
      <c r="AE47" s="5" t="s">
        <v>96</v>
      </c>
      <c r="AF47" s="5">
        <v>1.2811999999999999</v>
      </c>
      <c r="AG47" s="5">
        <v>3.0000000000000001E-3</v>
      </c>
      <c r="AH47" s="5">
        <v>2.3E-3</v>
      </c>
      <c r="AI47" s="5">
        <v>0.433</v>
      </c>
      <c r="AJ47" s="5">
        <v>144.86709999999999</v>
      </c>
      <c r="AK47" s="5">
        <v>0.16900000000000001</v>
      </c>
      <c r="AL47" s="5">
        <v>1.38E-2</v>
      </c>
      <c r="AM47" s="5">
        <v>5.9042000000000003</v>
      </c>
      <c r="AN47" s="5">
        <v>1.4100999999999999</v>
      </c>
      <c r="AO47" s="5">
        <v>5.1086999999999998</v>
      </c>
      <c r="AP47" s="5">
        <v>7.2035999999999998</v>
      </c>
      <c r="AQ47" s="5">
        <v>5.9101999999999997</v>
      </c>
      <c r="AR47" s="5">
        <v>0.24890000000000001</v>
      </c>
      <c r="AS47" s="5">
        <v>-4.9546000000000001</v>
      </c>
      <c r="AT47" s="5">
        <v>1.2204999999999999</v>
      </c>
      <c r="AU47" s="5">
        <v>-2.7536999999999998</v>
      </c>
      <c r="AV47" s="5">
        <v>1.4613</v>
      </c>
      <c r="AW47" s="5">
        <v>6.4941000000000004</v>
      </c>
      <c r="AX47" s="5">
        <v>-5.4538000000000002</v>
      </c>
      <c r="AY47" s="5">
        <v>-0.79930000000000001</v>
      </c>
      <c r="AZ47" s="5">
        <v>-2.1326999999999998</v>
      </c>
      <c r="BA47" s="5">
        <v>0.01</v>
      </c>
      <c r="BB47" s="5">
        <v>0.01</v>
      </c>
      <c r="BC47" s="5">
        <v>0.01</v>
      </c>
      <c r="BD47" s="5">
        <v>211</v>
      </c>
      <c r="BE47" s="5">
        <v>197</v>
      </c>
      <c r="BF47" s="5">
        <v>299</v>
      </c>
      <c r="BG47" s="5">
        <v>289</v>
      </c>
      <c r="BH47" s="5">
        <v>146</v>
      </c>
      <c r="BI47" s="5">
        <v>1101</v>
      </c>
      <c r="BJ47" s="5">
        <v>1600</v>
      </c>
      <c r="BK47" s="5" t="s">
        <v>71</v>
      </c>
      <c r="BL47" s="5" t="s">
        <v>71</v>
      </c>
      <c r="BM47" s="5">
        <v>0</v>
      </c>
      <c r="BN47" s="5"/>
      <c r="BO47" s="5"/>
      <c r="BP47" s="5" t="s">
        <v>736</v>
      </c>
      <c r="BQ47" s="5" t="s">
        <v>733</v>
      </c>
      <c r="BR47" s="5">
        <v>6511</v>
      </c>
    </row>
    <row r="48" spans="1:70">
      <c r="A48" s="5" t="s">
        <v>408</v>
      </c>
      <c r="B48" s="5">
        <v>3117</v>
      </c>
      <c r="C48" s="5">
        <v>5883</v>
      </c>
      <c r="D48" s="306">
        <v>42640.595833333333</v>
      </c>
      <c r="E48" s="5" t="s">
        <v>400</v>
      </c>
      <c r="F48" s="5"/>
      <c r="G48" s="5"/>
      <c r="H48" s="5"/>
      <c r="I48" s="5" t="s">
        <v>95</v>
      </c>
      <c r="J48" s="5">
        <v>0.8</v>
      </c>
      <c r="K48" s="5">
        <v>1</v>
      </c>
      <c r="L48" s="5">
        <v>140</v>
      </c>
      <c r="M48" s="5">
        <v>6</v>
      </c>
      <c r="N48" s="5">
        <v>4587</v>
      </c>
      <c r="O48" s="5">
        <v>1.2768999999999999</v>
      </c>
      <c r="P48" s="5">
        <v>1E-4</v>
      </c>
      <c r="Q48" s="5">
        <v>1E-4</v>
      </c>
      <c r="R48" s="5">
        <v>-0.78320000000000001</v>
      </c>
      <c r="S48" s="5">
        <v>4.4302999999999999</v>
      </c>
      <c r="T48" s="5">
        <v>1.2279</v>
      </c>
      <c r="U48" s="5">
        <v>2.6100000000000002E-2</v>
      </c>
      <c r="V48" s="5">
        <v>0.80100000000000005</v>
      </c>
      <c r="W48" s="5">
        <v>0.1323</v>
      </c>
      <c r="X48" s="5">
        <v>6.4000000000000003E-3</v>
      </c>
      <c r="Y48" s="5">
        <v>0.13239999999999999</v>
      </c>
      <c r="Z48" s="5">
        <v>9.7957000000000001</v>
      </c>
      <c r="AA48" s="5">
        <v>780.74450000000002</v>
      </c>
      <c r="AB48" s="5" t="s">
        <v>70</v>
      </c>
      <c r="AC48" s="5" t="s">
        <v>70</v>
      </c>
      <c r="AD48" s="5" t="s">
        <v>70</v>
      </c>
      <c r="AE48" s="5" t="s">
        <v>96</v>
      </c>
      <c r="AF48" s="5">
        <v>1.2464</v>
      </c>
      <c r="AG48" s="5">
        <v>1E-4</v>
      </c>
      <c r="AH48" s="5">
        <v>1E-4</v>
      </c>
      <c r="AI48" s="5">
        <v>1.2800000000000001E-2</v>
      </c>
      <c r="AJ48" s="5">
        <v>152.6781</v>
      </c>
      <c r="AK48" s="5">
        <v>5.1000000000000004E-3</v>
      </c>
      <c r="AL48" s="5">
        <v>1.3100000000000001E-2</v>
      </c>
      <c r="AM48" s="5">
        <v>194.43860000000001</v>
      </c>
      <c r="AN48" s="5">
        <v>1.6314</v>
      </c>
      <c r="AO48" s="5">
        <v>166.09880000000001</v>
      </c>
      <c r="AP48" s="5">
        <v>270.96550000000002</v>
      </c>
      <c r="AQ48" s="5">
        <v>180.52209999999999</v>
      </c>
      <c r="AR48" s="5">
        <v>-121.1741</v>
      </c>
      <c r="AS48" s="5">
        <v>-103.6439</v>
      </c>
      <c r="AT48" s="5">
        <v>46.514699999999998</v>
      </c>
      <c r="AU48" s="5">
        <v>65.979100000000003</v>
      </c>
      <c r="AV48" s="5">
        <v>39.472999999999999</v>
      </c>
      <c r="AW48" s="5">
        <v>259.82859999999999</v>
      </c>
      <c r="AX48" s="5">
        <v>-115.3776</v>
      </c>
      <c r="AY48" s="5">
        <v>138.59399999999999</v>
      </c>
      <c r="AZ48" s="5">
        <v>8.2429000000000006</v>
      </c>
      <c r="BA48" s="5">
        <v>0.01</v>
      </c>
      <c r="BB48" s="5">
        <v>0.01</v>
      </c>
      <c r="BC48" s="5">
        <v>0.01</v>
      </c>
      <c r="BD48" s="5">
        <v>216</v>
      </c>
      <c r="BE48" s="5">
        <v>181</v>
      </c>
      <c r="BF48" s="5">
        <v>299</v>
      </c>
      <c r="BG48" s="5">
        <v>129</v>
      </c>
      <c r="BH48" s="5">
        <v>275</v>
      </c>
      <c r="BI48" s="5">
        <v>1081</v>
      </c>
      <c r="BJ48" s="5">
        <v>1600</v>
      </c>
      <c r="BK48" s="5" t="s">
        <v>71</v>
      </c>
      <c r="BL48" s="5" t="s">
        <v>71</v>
      </c>
      <c r="BM48" s="5">
        <v>0</v>
      </c>
      <c r="BN48" s="5"/>
      <c r="BO48" s="5"/>
      <c r="BP48" s="5" t="s">
        <v>737</v>
      </c>
      <c r="BQ48" s="5" t="s">
        <v>733</v>
      </c>
      <c r="BR48" s="5">
        <v>6511</v>
      </c>
    </row>
    <row r="49" spans="1:70">
      <c r="A49" s="5" t="s">
        <v>410</v>
      </c>
      <c r="B49" s="5">
        <v>3118</v>
      </c>
      <c r="C49" s="5">
        <v>6051</v>
      </c>
      <c r="D49" s="306">
        <v>42640.810416666667</v>
      </c>
      <c r="E49" s="5" t="s">
        <v>411</v>
      </c>
      <c r="F49" s="5"/>
      <c r="G49" s="5"/>
      <c r="H49" s="5"/>
      <c r="I49" s="5" t="s">
        <v>95</v>
      </c>
      <c r="J49" s="5">
        <v>0.8</v>
      </c>
      <c r="K49" s="5">
        <v>1</v>
      </c>
      <c r="L49" s="5">
        <v>140</v>
      </c>
      <c r="M49" s="5">
        <v>6</v>
      </c>
      <c r="N49" s="5">
        <v>4587</v>
      </c>
      <c r="O49" s="5">
        <v>1.1305000000000001</v>
      </c>
      <c r="P49" s="5">
        <v>2.2000000000000001E-3</v>
      </c>
      <c r="Q49" s="5">
        <v>1.9E-3</v>
      </c>
      <c r="R49" s="5">
        <v>-0.88460000000000005</v>
      </c>
      <c r="S49" s="5">
        <v>3.4773999999999998</v>
      </c>
      <c r="T49" s="5">
        <v>1.7344999999999999</v>
      </c>
      <c r="U49" s="5">
        <v>2.86E-2</v>
      </c>
      <c r="V49" s="5">
        <v>0.58440000000000003</v>
      </c>
      <c r="W49" s="5">
        <v>0.15559999999999999</v>
      </c>
      <c r="X49" s="5">
        <v>8.9999999999999993E-3</v>
      </c>
      <c r="Y49" s="5">
        <v>0.15590000000000001</v>
      </c>
      <c r="Z49" s="5">
        <v>13.8667</v>
      </c>
      <c r="AA49" s="5">
        <v>788.22400000000005</v>
      </c>
      <c r="AB49" s="5" t="s">
        <v>70</v>
      </c>
      <c r="AC49" s="5" t="s">
        <v>70</v>
      </c>
      <c r="AD49" s="5" t="s">
        <v>70</v>
      </c>
      <c r="AE49" s="5" t="s">
        <v>96</v>
      </c>
      <c r="AF49" s="5">
        <v>1.1021000000000001</v>
      </c>
      <c r="AG49" s="5">
        <v>1.6999999999999999E-3</v>
      </c>
      <c r="AH49" s="5">
        <v>1.5E-3</v>
      </c>
      <c r="AI49" s="5">
        <v>0.2099</v>
      </c>
      <c r="AJ49" s="5">
        <v>123.57299999999999</v>
      </c>
      <c r="AK49" s="5">
        <v>9.5200000000000007E-2</v>
      </c>
      <c r="AL49" s="5">
        <v>1.6199999999999999E-2</v>
      </c>
      <c r="AM49" s="5">
        <v>10.4826</v>
      </c>
      <c r="AN49" s="5">
        <v>1.7415</v>
      </c>
      <c r="AO49" s="5">
        <v>8.4167000000000005</v>
      </c>
      <c r="AP49" s="5">
        <v>14.657299999999999</v>
      </c>
      <c r="AQ49" s="5">
        <v>10.58</v>
      </c>
      <c r="AR49" s="5">
        <v>3.2097000000000002</v>
      </c>
      <c r="AS49" s="5">
        <v>-7.7552000000000003</v>
      </c>
      <c r="AT49" s="5">
        <v>0.62839999999999996</v>
      </c>
      <c r="AU49" s="5">
        <v>10.577299999999999</v>
      </c>
      <c r="AV49" s="5">
        <v>3.6092</v>
      </c>
      <c r="AW49" s="5">
        <v>-9.4831000000000003</v>
      </c>
      <c r="AX49" s="5">
        <v>-6.1127000000000002</v>
      </c>
      <c r="AY49" s="5">
        <v>-3.1804000000000001</v>
      </c>
      <c r="AZ49" s="5">
        <v>-8.0284999999999993</v>
      </c>
      <c r="BA49" s="5">
        <v>0.01</v>
      </c>
      <c r="BB49" s="5">
        <v>0.01</v>
      </c>
      <c r="BC49" s="5">
        <v>0.01</v>
      </c>
      <c r="BD49" s="5">
        <v>216</v>
      </c>
      <c r="BE49" s="5">
        <v>169</v>
      </c>
      <c r="BF49" s="5">
        <v>299</v>
      </c>
      <c r="BG49" s="5">
        <v>137</v>
      </c>
      <c r="BH49" s="5">
        <v>188</v>
      </c>
      <c r="BI49" s="5">
        <v>1255</v>
      </c>
      <c r="BJ49" s="5">
        <v>1952</v>
      </c>
      <c r="BK49" s="5" t="s">
        <v>71</v>
      </c>
      <c r="BL49" s="5" t="s">
        <v>71</v>
      </c>
      <c r="BM49" s="5">
        <v>0</v>
      </c>
      <c r="BN49" s="5"/>
      <c r="BO49" s="5"/>
      <c r="BP49" s="5" t="s">
        <v>738</v>
      </c>
      <c r="BQ49" s="5" t="s">
        <v>733</v>
      </c>
      <c r="BR49" s="5">
        <v>6511</v>
      </c>
    </row>
    <row r="50" spans="1:70">
      <c r="A50" s="5" t="s">
        <v>413</v>
      </c>
      <c r="B50" s="5">
        <v>3119</v>
      </c>
      <c r="C50" s="5">
        <v>6052</v>
      </c>
      <c r="D50" s="306">
        <v>42640.810416666667</v>
      </c>
      <c r="E50" s="5" t="s">
        <v>411</v>
      </c>
      <c r="F50" s="5"/>
      <c r="G50" s="5"/>
      <c r="H50" s="5"/>
      <c r="I50" s="5" t="s">
        <v>95</v>
      </c>
      <c r="J50" s="5">
        <v>0.8</v>
      </c>
      <c r="K50" s="5">
        <v>1</v>
      </c>
      <c r="L50" s="5">
        <v>140</v>
      </c>
      <c r="M50" s="5">
        <v>6</v>
      </c>
      <c r="N50" s="5">
        <v>4587</v>
      </c>
      <c r="O50" s="5">
        <v>1.2774000000000001</v>
      </c>
      <c r="P50" s="5">
        <v>1.4E-3</v>
      </c>
      <c r="Q50" s="5">
        <v>1.1000000000000001E-3</v>
      </c>
      <c r="R50" s="5">
        <v>-1.5657000000000001</v>
      </c>
      <c r="S50" s="5">
        <v>3.8738000000000001</v>
      </c>
      <c r="T50" s="5">
        <v>1.7079</v>
      </c>
      <c r="U50" s="5">
        <v>2.63E-2</v>
      </c>
      <c r="V50" s="5">
        <v>0.58389999999999997</v>
      </c>
      <c r="W50" s="5">
        <v>0.10979999999999999</v>
      </c>
      <c r="X50" s="5">
        <v>9.2999999999999992E-3</v>
      </c>
      <c r="Y50" s="5">
        <v>0.11360000000000001</v>
      </c>
      <c r="Z50" s="5">
        <v>10.3637</v>
      </c>
      <c r="AA50" s="5">
        <v>777.33619999999996</v>
      </c>
      <c r="AB50" s="5" t="s">
        <v>70</v>
      </c>
      <c r="AC50" s="5" t="s">
        <v>70</v>
      </c>
      <c r="AD50" s="5" t="s">
        <v>70</v>
      </c>
      <c r="AE50" s="5" t="s">
        <v>96</v>
      </c>
      <c r="AF50" s="5">
        <v>1.2470000000000001</v>
      </c>
      <c r="AG50" s="5">
        <v>1E-3</v>
      </c>
      <c r="AH50" s="5">
        <v>8.0000000000000004E-4</v>
      </c>
      <c r="AI50" s="5">
        <v>0.1371</v>
      </c>
      <c r="AJ50" s="5">
        <v>139.0609</v>
      </c>
      <c r="AK50" s="5">
        <v>5.5E-2</v>
      </c>
      <c r="AL50" s="5">
        <v>1.44E-2</v>
      </c>
      <c r="AM50" s="5">
        <v>18.1816</v>
      </c>
      <c r="AN50" s="5">
        <v>1.782</v>
      </c>
      <c r="AO50" s="5">
        <v>15.1646</v>
      </c>
      <c r="AP50" s="5">
        <v>27.023800000000001</v>
      </c>
      <c r="AQ50" s="5">
        <v>16.8872</v>
      </c>
      <c r="AR50" s="5">
        <v>-15.119899999999999</v>
      </c>
      <c r="AS50" s="5">
        <v>-0.7409</v>
      </c>
      <c r="AT50" s="5">
        <v>0.89659999999999995</v>
      </c>
      <c r="AU50" s="5">
        <v>0.84750000000000003</v>
      </c>
      <c r="AV50" s="5">
        <v>11.991099999999999</v>
      </c>
      <c r="AW50" s="5">
        <v>24.2029</v>
      </c>
      <c r="AX50" s="5">
        <v>-1.1819</v>
      </c>
      <c r="AY50" s="5">
        <v>15.1112</v>
      </c>
      <c r="AZ50" s="5">
        <v>-7.4452999999999996</v>
      </c>
      <c r="BA50" s="5">
        <v>0.01</v>
      </c>
      <c r="BB50" s="5">
        <v>0.01</v>
      </c>
      <c r="BC50" s="5">
        <v>0.01</v>
      </c>
      <c r="BD50" s="5">
        <v>161</v>
      </c>
      <c r="BE50" s="5">
        <v>228</v>
      </c>
      <c r="BF50" s="5">
        <v>299</v>
      </c>
      <c r="BG50" s="5">
        <v>129</v>
      </c>
      <c r="BH50" s="5">
        <v>122</v>
      </c>
      <c r="BI50" s="5">
        <v>1341</v>
      </c>
      <c r="BJ50" s="5">
        <v>1952</v>
      </c>
      <c r="BK50" s="5" t="s">
        <v>71</v>
      </c>
      <c r="BL50" s="5" t="s">
        <v>71</v>
      </c>
      <c r="BM50" s="5">
        <v>0</v>
      </c>
      <c r="BN50" s="5"/>
      <c r="BO50" s="5"/>
      <c r="BP50" s="5" t="s">
        <v>739</v>
      </c>
      <c r="BQ50" s="5" t="s">
        <v>733</v>
      </c>
      <c r="BR50" s="5">
        <v>6511</v>
      </c>
    </row>
    <row r="51" spans="1:70">
      <c r="D51" s="242"/>
      <c r="O51" s="241"/>
      <c r="P51" s="241"/>
      <c r="Q51" s="241"/>
      <c r="R51" s="241"/>
      <c r="S51" s="241"/>
      <c r="T51" s="241"/>
      <c r="U51" s="241"/>
      <c r="V51" s="241"/>
      <c r="AN51" s="241"/>
    </row>
    <row r="52" spans="1:70">
      <c r="D52" s="242"/>
      <c r="O52" s="241"/>
      <c r="P52" s="241"/>
      <c r="Q52" s="241"/>
      <c r="R52" s="241"/>
      <c r="S52" s="241"/>
      <c r="T52" s="241"/>
      <c r="U52" s="241"/>
      <c r="V52" s="241"/>
      <c r="AN52" s="241"/>
    </row>
    <row r="53" spans="1:70">
      <c r="D53" s="242"/>
      <c r="O53" s="241"/>
      <c r="P53" s="241"/>
      <c r="Q53" s="241"/>
      <c r="R53" s="241"/>
      <c r="S53" s="241"/>
      <c r="T53" s="241"/>
      <c r="U53" s="241"/>
      <c r="V53" s="241"/>
      <c r="AN53" s="241"/>
    </row>
    <row r="54" spans="1:70">
      <c r="D54" s="242"/>
      <c r="O54" s="241"/>
      <c r="P54" s="241"/>
      <c r="Q54" s="241"/>
      <c r="R54" s="241"/>
      <c r="S54" s="241"/>
      <c r="T54" s="241"/>
      <c r="U54" s="241"/>
      <c r="V54" s="241"/>
      <c r="AN54" s="241"/>
    </row>
    <row r="55" spans="1:70">
      <c r="D55" s="242"/>
      <c r="O55" s="241"/>
      <c r="P55" s="241"/>
      <c r="Q55" s="241"/>
      <c r="R55" s="241"/>
      <c r="S55" s="241"/>
      <c r="T55" s="241"/>
      <c r="U55" s="241"/>
      <c r="V55" s="241"/>
      <c r="AN55" s="241"/>
    </row>
    <row r="56" spans="1:70">
      <c r="D56" s="242"/>
      <c r="O56" s="241"/>
      <c r="P56" s="241"/>
      <c r="Q56" s="241"/>
      <c r="R56" s="241"/>
      <c r="S56" s="241"/>
      <c r="T56" s="241"/>
      <c r="U56" s="241"/>
      <c r="V56" s="241"/>
      <c r="AN56" s="241"/>
    </row>
    <row r="57" spans="1:70" s="244" customFormat="1">
      <c r="A57" s="307" t="s">
        <v>375</v>
      </c>
      <c r="B57" s="307">
        <v>3076</v>
      </c>
      <c r="C57" s="307">
        <v>5670</v>
      </c>
      <c r="D57" s="308">
        <v>42618.426388888889</v>
      </c>
      <c r="E57" s="307" t="s">
        <v>376</v>
      </c>
      <c r="F57" s="307"/>
      <c r="G57" s="307"/>
      <c r="H57" s="307"/>
      <c r="I57" s="307" t="s">
        <v>95</v>
      </c>
      <c r="J57" s="307">
        <v>0.8</v>
      </c>
      <c r="K57" s="307">
        <v>1</v>
      </c>
      <c r="L57" s="307">
        <v>140</v>
      </c>
      <c r="M57" s="307">
        <v>6</v>
      </c>
      <c r="N57" s="307">
        <v>4587</v>
      </c>
      <c r="O57" s="310">
        <v>1.4277</v>
      </c>
      <c r="P57" s="310">
        <v>0</v>
      </c>
      <c r="Q57" s="310">
        <v>0</v>
      </c>
      <c r="R57" s="310">
        <v>0</v>
      </c>
      <c r="S57" s="310">
        <v>4.3221999999999996</v>
      </c>
      <c r="T57" s="310" t="s">
        <v>167</v>
      </c>
      <c r="U57" s="310">
        <v>0.01</v>
      </c>
      <c r="V57" s="310" t="s">
        <v>167</v>
      </c>
      <c r="W57" s="307" t="s">
        <v>167</v>
      </c>
      <c r="X57" s="307">
        <v>0</v>
      </c>
      <c r="Y57" s="307" t="s">
        <v>167</v>
      </c>
      <c r="Z57" s="307">
        <v>6.3327999999999998</v>
      </c>
      <c r="AA57" s="307">
        <v>922.29300000000001</v>
      </c>
      <c r="AB57" s="307" t="s">
        <v>70</v>
      </c>
      <c r="AC57" s="307" t="s">
        <v>70</v>
      </c>
      <c r="AD57" s="307" t="s">
        <v>70</v>
      </c>
      <c r="AE57" s="307" t="s">
        <v>96</v>
      </c>
      <c r="AF57" s="307">
        <v>1.3958999999999999</v>
      </c>
      <c r="AG57" s="307">
        <v>0</v>
      </c>
      <c r="AH57" s="307">
        <v>0</v>
      </c>
      <c r="AI57" s="307">
        <v>2.0000000000000001E-4</v>
      </c>
      <c r="AJ57" s="307">
        <v>700.92679999999996</v>
      </c>
      <c r="AK57" s="307">
        <v>1E-4</v>
      </c>
      <c r="AL57" s="307">
        <v>2.8999999999999998E-3</v>
      </c>
      <c r="AM57" s="307">
        <v>14925.723599999999</v>
      </c>
      <c r="AN57" s="310">
        <v>2.2181999999999999</v>
      </c>
      <c r="AO57" s="307">
        <v>9942.1376999999993</v>
      </c>
      <c r="AP57" s="307">
        <v>22053.7441</v>
      </c>
      <c r="AQ57" s="307">
        <v>22053.7441</v>
      </c>
      <c r="AR57" s="307">
        <v>271.9776</v>
      </c>
      <c r="AS57" s="307">
        <v>-9938.3438000000006</v>
      </c>
      <c r="AT57" s="307">
        <v>38.158499999999997</v>
      </c>
      <c r="AU57" s="307">
        <v>-22051.675999999999</v>
      </c>
      <c r="AV57" s="307">
        <v>-301.96800000000002</v>
      </c>
      <c r="AW57" s="307">
        <v>2.3199999999999998E-2</v>
      </c>
      <c r="AX57" s="307">
        <v>-22051.675999999999</v>
      </c>
      <c r="AY57" s="307">
        <v>-301.96800000000002</v>
      </c>
      <c r="AZ57" s="307">
        <v>2.3199999999999998E-2</v>
      </c>
      <c r="BA57" s="307">
        <v>0.01</v>
      </c>
      <c r="BB57" s="307">
        <v>0.01</v>
      </c>
      <c r="BC57" s="307">
        <v>0.01</v>
      </c>
      <c r="BD57" s="307">
        <v>182</v>
      </c>
      <c r="BE57" s="307">
        <v>186</v>
      </c>
      <c r="BF57" s="307">
        <v>299</v>
      </c>
      <c r="BG57" s="307">
        <v>128</v>
      </c>
      <c r="BH57" s="307">
        <v>197</v>
      </c>
      <c r="BI57" s="307">
        <v>1068</v>
      </c>
      <c r="BJ57" s="307">
        <v>1575</v>
      </c>
      <c r="BK57" s="307" t="s">
        <v>71</v>
      </c>
      <c r="BL57" s="307" t="s">
        <v>71</v>
      </c>
      <c r="BM57" s="307">
        <v>0</v>
      </c>
      <c r="BN57" s="307"/>
      <c r="BO57" s="307"/>
      <c r="BP57" s="307" t="s">
        <v>740</v>
      </c>
      <c r="BQ57" s="307" t="s">
        <v>733</v>
      </c>
      <c r="BR57" s="307">
        <v>6511</v>
      </c>
    </row>
    <row r="58" spans="1:70">
      <c r="A58" s="5" t="s">
        <v>378</v>
      </c>
      <c r="B58" s="5">
        <v>3077</v>
      </c>
      <c r="C58" s="5">
        <v>5671</v>
      </c>
      <c r="D58" s="306">
        <v>42618.426388888889</v>
      </c>
      <c r="E58" s="5" t="s">
        <v>376</v>
      </c>
      <c r="F58" s="5"/>
      <c r="G58" s="5"/>
      <c r="H58" s="5"/>
      <c r="I58" s="5" t="s">
        <v>95</v>
      </c>
      <c r="J58" s="5">
        <v>0.8</v>
      </c>
      <c r="K58" s="5">
        <v>1</v>
      </c>
      <c r="L58" s="5">
        <v>140</v>
      </c>
      <c r="M58" s="5">
        <v>6</v>
      </c>
      <c r="N58" s="5">
        <v>4587</v>
      </c>
      <c r="O58" s="5">
        <v>1.2556</v>
      </c>
      <c r="P58" s="5">
        <v>2.9999999999999997E-4</v>
      </c>
      <c r="Q58" s="5">
        <v>2.9999999999999997E-4</v>
      </c>
      <c r="R58" s="5">
        <v>-1.5929</v>
      </c>
      <c r="S58" s="5">
        <v>4.4844999999999997</v>
      </c>
      <c r="T58" s="5">
        <v>1.5348999999999999</v>
      </c>
      <c r="U58" s="5">
        <v>1.77E-2</v>
      </c>
      <c r="V58" s="5">
        <v>0.65890000000000004</v>
      </c>
      <c r="W58" s="5">
        <v>0.20200000000000001</v>
      </c>
      <c r="X58" s="5">
        <v>4.1999999999999997E-3</v>
      </c>
      <c r="Y58" s="5">
        <v>0.19320000000000001</v>
      </c>
      <c r="Z58" s="5">
        <v>8.7957999999999998</v>
      </c>
      <c r="AA58" s="5">
        <v>880.28530000000001</v>
      </c>
      <c r="AB58" s="5" t="s">
        <v>70</v>
      </c>
      <c r="AC58" s="5" t="s">
        <v>70</v>
      </c>
      <c r="AD58" s="5" t="s">
        <v>70</v>
      </c>
      <c r="AE58" s="5" t="s">
        <v>96</v>
      </c>
      <c r="AF58" s="5">
        <v>1.2253000000000001</v>
      </c>
      <c r="AG58" s="5">
        <v>2.0000000000000001E-4</v>
      </c>
      <c r="AH58" s="5">
        <v>1E-4</v>
      </c>
      <c r="AI58" s="5">
        <v>3.15E-2</v>
      </c>
      <c r="AJ58" s="5">
        <v>182.14009999999999</v>
      </c>
      <c r="AK58" s="5">
        <v>1.2800000000000001E-2</v>
      </c>
      <c r="AL58" s="5">
        <v>1.0999999999999999E-2</v>
      </c>
      <c r="AM58" s="5">
        <v>77.851399999999998</v>
      </c>
      <c r="AN58" s="5">
        <v>1.4961</v>
      </c>
      <c r="AO58" s="5">
        <v>66.172799999999995</v>
      </c>
      <c r="AP58" s="5">
        <v>99.001499999999993</v>
      </c>
      <c r="AQ58" s="5">
        <v>77.028300000000002</v>
      </c>
      <c r="AR58" s="5">
        <v>36.945799999999998</v>
      </c>
      <c r="AS58" s="5">
        <v>37.062600000000003</v>
      </c>
      <c r="AT58" s="5">
        <v>-40.499600000000001</v>
      </c>
      <c r="AU58" s="5">
        <v>81.772900000000007</v>
      </c>
      <c r="AV58" s="5">
        <v>-30.309100000000001</v>
      </c>
      <c r="AW58" s="5">
        <v>46.860100000000003</v>
      </c>
      <c r="AX58" s="5">
        <v>5.9882999999999997</v>
      </c>
      <c r="AY58" s="5">
        <v>-59.295299999999997</v>
      </c>
      <c r="AZ58" s="5">
        <v>-48.801299999999998</v>
      </c>
      <c r="BA58" s="5">
        <v>0.01</v>
      </c>
      <c r="BB58" s="5">
        <v>0.01</v>
      </c>
      <c r="BC58" s="5">
        <v>0.01</v>
      </c>
      <c r="BD58" s="5">
        <v>208</v>
      </c>
      <c r="BE58" s="5">
        <v>162</v>
      </c>
      <c r="BF58" s="5">
        <v>299</v>
      </c>
      <c r="BG58" s="5">
        <v>114</v>
      </c>
      <c r="BH58" s="5">
        <v>211</v>
      </c>
      <c r="BI58" s="5">
        <v>1105</v>
      </c>
      <c r="BJ58" s="5">
        <v>1575</v>
      </c>
      <c r="BK58" s="5" t="s">
        <v>71</v>
      </c>
      <c r="BL58" s="5" t="s">
        <v>71</v>
      </c>
      <c r="BM58" s="5">
        <v>0</v>
      </c>
      <c r="BN58" s="5"/>
      <c r="BO58" s="5"/>
      <c r="BP58" s="5" t="s">
        <v>741</v>
      </c>
      <c r="BQ58" s="5" t="s">
        <v>733</v>
      </c>
      <c r="BR58" s="5">
        <v>6511</v>
      </c>
    </row>
    <row r="59" spans="1:70">
      <c r="A59" s="5" t="s">
        <v>380</v>
      </c>
      <c r="B59" s="5">
        <v>3078</v>
      </c>
      <c r="C59" s="5">
        <v>5908</v>
      </c>
      <c r="D59" s="306">
        <v>42618.426388888889</v>
      </c>
      <c r="E59" s="5" t="s">
        <v>376</v>
      </c>
      <c r="F59" s="5"/>
      <c r="G59" s="5"/>
      <c r="H59" s="5"/>
      <c r="I59" s="5" t="s">
        <v>95</v>
      </c>
      <c r="J59" s="5">
        <v>0.8</v>
      </c>
      <c r="K59" s="5">
        <v>1</v>
      </c>
      <c r="L59" s="5">
        <v>140</v>
      </c>
      <c r="M59" s="5">
        <v>6</v>
      </c>
      <c r="N59" s="5">
        <v>4587</v>
      </c>
      <c r="O59" s="5">
        <v>1.3237000000000001</v>
      </c>
      <c r="P59" s="5">
        <v>4.0000000000000002E-4</v>
      </c>
      <c r="Q59" s="5">
        <v>2.9999999999999997E-4</v>
      </c>
      <c r="R59" s="5">
        <v>-1.5108999999999999</v>
      </c>
      <c r="S59" s="5">
        <v>3.8691</v>
      </c>
      <c r="T59" s="5">
        <v>1.4833000000000001</v>
      </c>
      <c r="U59" s="5">
        <v>1.77E-2</v>
      </c>
      <c r="V59" s="5">
        <v>0.67500000000000004</v>
      </c>
      <c r="W59" s="5">
        <v>0.1482</v>
      </c>
      <c r="X59" s="5">
        <v>4.1999999999999997E-3</v>
      </c>
      <c r="Y59" s="5">
        <v>0.1474</v>
      </c>
      <c r="Z59" s="5">
        <v>7.8380000000000001</v>
      </c>
      <c r="AA59" s="5">
        <v>930.36609999999996</v>
      </c>
      <c r="AB59" s="5" t="s">
        <v>70</v>
      </c>
      <c r="AC59" s="5" t="s">
        <v>70</v>
      </c>
      <c r="AD59" s="5" t="s">
        <v>70</v>
      </c>
      <c r="AE59" s="5" t="s">
        <v>96</v>
      </c>
      <c r="AF59" s="5">
        <v>1.2935000000000001</v>
      </c>
      <c r="AG59" s="5">
        <v>2.0000000000000001E-4</v>
      </c>
      <c r="AH59" s="5">
        <v>1E-4</v>
      </c>
      <c r="AI59" s="5">
        <v>3.95E-2</v>
      </c>
      <c r="AJ59" s="5">
        <v>205.25049999999999</v>
      </c>
      <c r="AK59" s="5">
        <v>1.5299999999999999E-2</v>
      </c>
      <c r="AL59" s="5">
        <v>9.7000000000000003E-3</v>
      </c>
      <c r="AM59" s="5">
        <v>65.402699999999996</v>
      </c>
      <c r="AN59" s="5">
        <v>1.4321999999999999</v>
      </c>
      <c r="AO59" s="5">
        <v>57.970500000000001</v>
      </c>
      <c r="AP59" s="5">
        <v>83.028000000000006</v>
      </c>
      <c r="AQ59" s="5">
        <v>61.557699999999997</v>
      </c>
      <c r="AR59" s="5">
        <v>18.011299999999999</v>
      </c>
      <c r="AS59" s="5">
        <v>49.951300000000003</v>
      </c>
      <c r="AT59" s="5">
        <v>23.260200000000001</v>
      </c>
      <c r="AU59" s="5">
        <v>72.3048</v>
      </c>
      <c r="AV59" s="5">
        <v>-7.3798000000000004</v>
      </c>
      <c r="AW59" s="5">
        <v>-40.139800000000001</v>
      </c>
      <c r="AX59" s="5">
        <v>-23.4481</v>
      </c>
      <c r="AY59" s="5">
        <v>30.755400000000002</v>
      </c>
      <c r="AZ59" s="5">
        <v>-47.892000000000003</v>
      </c>
      <c r="BA59" s="5">
        <v>0.01</v>
      </c>
      <c r="BB59" s="5">
        <v>0.01</v>
      </c>
      <c r="BC59" s="5">
        <v>0.01</v>
      </c>
      <c r="BD59" s="5">
        <v>188</v>
      </c>
      <c r="BE59" s="5">
        <v>193</v>
      </c>
      <c r="BF59" s="5">
        <v>299</v>
      </c>
      <c r="BG59" s="5">
        <v>312</v>
      </c>
      <c r="BH59" s="5">
        <v>42</v>
      </c>
      <c r="BI59" s="5">
        <v>1045</v>
      </c>
      <c r="BJ59" s="5">
        <v>1535</v>
      </c>
      <c r="BK59" s="5"/>
      <c r="BL59" s="5" t="s">
        <v>71</v>
      </c>
      <c r="BM59" s="5">
        <v>0</v>
      </c>
      <c r="BN59" s="5"/>
      <c r="BO59" s="5"/>
      <c r="BP59" s="5" t="s">
        <v>742</v>
      </c>
      <c r="BQ59" s="5" t="s">
        <v>733</v>
      </c>
      <c r="BR59" s="5">
        <v>6511</v>
      </c>
    </row>
    <row r="60" spans="1:70">
      <c r="A60" s="5" t="s">
        <v>382</v>
      </c>
      <c r="B60" s="5">
        <v>3079</v>
      </c>
      <c r="C60" s="5">
        <v>5909</v>
      </c>
      <c r="D60" s="306">
        <v>42640.666666666664</v>
      </c>
      <c r="E60" s="5" t="s">
        <v>376</v>
      </c>
      <c r="F60" s="5"/>
      <c r="G60" s="5"/>
      <c r="H60" s="5"/>
      <c r="I60" s="5" t="s">
        <v>95</v>
      </c>
      <c r="J60" s="5">
        <v>0.8</v>
      </c>
      <c r="K60" s="5">
        <v>1</v>
      </c>
      <c r="L60" s="5">
        <v>140</v>
      </c>
      <c r="M60" s="5">
        <v>6</v>
      </c>
      <c r="N60" s="5">
        <v>4587</v>
      </c>
      <c r="O60" s="5">
        <v>1.2947</v>
      </c>
      <c r="P60" s="5">
        <v>5.5999999999999999E-3</v>
      </c>
      <c r="Q60" s="5">
        <v>4.4000000000000003E-3</v>
      </c>
      <c r="R60" s="5">
        <v>-0.77239999999999998</v>
      </c>
      <c r="S60" s="5">
        <v>3.8058000000000001</v>
      </c>
      <c r="T60" s="5">
        <v>1.9533</v>
      </c>
      <c r="U60" s="5">
        <v>2.4E-2</v>
      </c>
      <c r="V60" s="5">
        <v>0.51049999999999995</v>
      </c>
      <c r="W60" s="5">
        <v>0.15040000000000001</v>
      </c>
      <c r="X60" s="5">
        <v>1.03E-2</v>
      </c>
      <c r="Y60" s="5">
        <v>0.14660000000000001</v>
      </c>
      <c r="Z60" s="5">
        <v>26.994599999999998</v>
      </c>
      <c r="AA60" s="5">
        <v>967.4479</v>
      </c>
      <c r="AB60" s="5" t="s">
        <v>70</v>
      </c>
      <c r="AC60" s="5" t="s">
        <v>70</v>
      </c>
      <c r="AD60" s="5" t="s">
        <v>70</v>
      </c>
      <c r="AE60" s="5" t="s">
        <v>96</v>
      </c>
      <c r="AF60" s="5">
        <v>1.2642</v>
      </c>
      <c r="AG60" s="5">
        <v>4.0000000000000001E-3</v>
      </c>
      <c r="AH60" s="5">
        <v>3.2000000000000002E-3</v>
      </c>
      <c r="AI60" s="5">
        <v>0.57689999999999997</v>
      </c>
      <c r="AJ60" s="5">
        <v>144.1814</v>
      </c>
      <c r="AK60" s="5">
        <v>0.22819999999999999</v>
      </c>
      <c r="AL60" s="5">
        <v>1.3899999999999999E-2</v>
      </c>
      <c r="AM60" s="5">
        <v>4.3685999999999998</v>
      </c>
      <c r="AN60" s="5">
        <v>1.2259</v>
      </c>
      <c r="AO60" s="5">
        <v>4.0446999999999997</v>
      </c>
      <c r="AP60" s="5">
        <v>4.9583000000000004</v>
      </c>
      <c r="AQ60" s="5">
        <v>4.2770000000000001</v>
      </c>
      <c r="AR60" s="5">
        <v>2.4786000000000001</v>
      </c>
      <c r="AS60" s="5">
        <v>-2.2189999999999999</v>
      </c>
      <c r="AT60" s="5">
        <v>-2.3003999999999998</v>
      </c>
      <c r="AU60" s="5">
        <v>-0.5806</v>
      </c>
      <c r="AV60" s="5">
        <v>-3.8416999999999999</v>
      </c>
      <c r="AW60" s="5">
        <v>3.0802999999999998</v>
      </c>
      <c r="AX60" s="5">
        <v>-3.3426999999999998</v>
      </c>
      <c r="AY60" s="5">
        <v>-1.3432999999999999</v>
      </c>
      <c r="AZ60" s="5">
        <v>-2.3054000000000001</v>
      </c>
      <c r="BA60" s="5">
        <v>0.01</v>
      </c>
      <c r="BB60" s="5">
        <v>0.01</v>
      </c>
      <c r="BC60" s="5">
        <v>0.01</v>
      </c>
      <c r="BD60" s="5">
        <v>206</v>
      </c>
      <c r="BE60" s="5">
        <v>189</v>
      </c>
      <c r="BF60" s="5">
        <v>299</v>
      </c>
      <c r="BG60" s="5">
        <v>199</v>
      </c>
      <c r="BH60" s="5">
        <v>208</v>
      </c>
      <c r="BI60" s="5">
        <v>1077</v>
      </c>
      <c r="BJ60" s="5">
        <v>1613</v>
      </c>
      <c r="BK60" s="5" t="s">
        <v>71</v>
      </c>
      <c r="BL60" s="5" t="s">
        <v>71</v>
      </c>
      <c r="BM60" s="5">
        <v>0</v>
      </c>
      <c r="BN60" s="5"/>
      <c r="BO60" s="5"/>
      <c r="BP60" s="5" t="s">
        <v>743</v>
      </c>
      <c r="BQ60" s="5" t="s">
        <v>733</v>
      </c>
      <c r="BR60" s="5">
        <v>6511</v>
      </c>
    </row>
    <row r="61" spans="1:70">
      <c r="A61" s="5" t="s">
        <v>384</v>
      </c>
      <c r="B61" s="5">
        <v>3080</v>
      </c>
      <c r="C61" s="5">
        <v>6152</v>
      </c>
      <c r="D61" s="306">
        <v>42618.426388888889</v>
      </c>
      <c r="E61" s="5" t="s">
        <v>376</v>
      </c>
      <c r="F61" s="5"/>
      <c r="G61" s="5"/>
      <c r="H61" s="5"/>
      <c r="I61" s="5" t="s">
        <v>95</v>
      </c>
      <c r="J61" s="5">
        <v>0.8</v>
      </c>
      <c r="K61" s="5">
        <v>1</v>
      </c>
      <c r="L61" s="5">
        <v>140</v>
      </c>
      <c r="M61" s="5">
        <v>6</v>
      </c>
      <c r="N61" s="5">
        <v>4587</v>
      </c>
      <c r="O61" s="5">
        <v>1.2272000000000001</v>
      </c>
      <c r="P61" s="5">
        <v>5.0000000000000001E-4</v>
      </c>
      <c r="Q61" s="5">
        <v>4.0000000000000002E-4</v>
      </c>
      <c r="R61" s="5">
        <v>-0.81489999999999996</v>
      </c>
      <c r="S61" s="5">
        <v>4.1254</v>
      </c>
      <c r="T61" s="5">
        <v>1.3187</v>
      </c>
      <c r="U61" s="5">
        <v>1.72E-2</v>
      </c>
      <c r="V61" s="5">
        <v>0.76049999999999995</v>
      </c>
      <c r="W61" s="5">
        <v>0.24809999999999999</v>
      </c>
      <c r="X61" s="5">
        <v>4.4999999999999997E-3</v>
      </c>
      <c r="Y61" s="5">
        <v>0.251</v>
      </c>
      <c r="Z61" s="5">
        <v>6.8800999999999997</v>
      </c>
      <c r="AA61" s="5">
        <v>908.6096</v>
      </c>
      <c r="AB61" s="5" t="s">
        <v>70</v>
      </c>
      <c r="AC61" s="5" t="s">
        <v>70</v>
      </c>
      <c r="AD61" s="5" t="s">
        <v>70</v>
      </c>
      <c r="AE61" s="5" t="s">
        <v>96</v>
      </c>
      <c r="AF61" s="5">
        <v>1.1982999999999999</v>
      </c>
      <c r="AG61" s="5">
        <v>2.0000000000000001E-4</v>
      </c>
      <c r="AH61" s="5">
        <v>2.0000000000000001E-4</v>
      </c>
      <c r="AI61" s="5">
        <v>5.2999999999999999E-2</v>
      </c>
      <c r="AJ61" s="5">
        <v>229.37629999999999</v>
      </c>
      <c r="AK61" s="5">
        <v>2.2100000000000002E-2</v>
      </c>
      <c r="AL61" s="5">
        <v>8.6999999999999994E-3</v>
      </c>
      <c r="AM61" s="5">
        <v>45.191200000000002</v>
      </c>
      <c r="AN61" s="5">
        <v>1.3754999999999999</v>
      </c>
      <c r="AO61" s="5">
        <v>39.662399999999998</v>
      </c>
      <c r="AP61" s="5">
        <v>54.555399999999999</v>
      </c>
      <c r="AQ61" s="5">
        <v>44.526800000000001</v>
      </c>
      <c r="AR61" s="5">
        <v>1.5698000000000001</v>
      </c>
      <c r="AS61" s="5">
        <v>34.4</v>
      </c>
      <c r="AT61" s="5">
        <v>19.679500000000001</v>
      </c>
      <c r="AU61" s="5">
        <v>-38.106299999999997</v>
      </c>
      <c r="AV61" s="5">
        <v>-18.061800000000002</v>
      </c>
      <c r="AW61" s="5">
        <v>34.611699999999999</v>
      </c>
      <c r="AX61" s="5">
        <v>-31.8156</v>
      </c>
      <c r="AY61" s="5">
        <v>16.55</v>
      </c>
      <c r="AZ61" s="5">
        <v>-26.391300000000001</v>
      </c>
      <c r="BA61" s="5">
        <v>0.01</v>
      </c>
      <c r="BB61" s="5">
        <v>0.01</v>
      </c>
      <c r="BC61" s="5">
        <v>0.01</v>
      </c>
      <c r="BD61" s="5">
        <v>205</v>
      </c>
      <c r="BE61" s="5">
        <v>174</v>
      </c>
      <c r="BF61" s="5">
        <v>299</v>
      </c>
      <c r="BG61" s="5">
        <v>130</v>
      </c>
      <c r="BH61" s="5">
        <v>107</v>
      </c>
      <c r="BI61" s="5">
        <v>1097</v>
      </c>
      <c r="BJ61" s="5">
        <v>1579</v>
      </c>
      <c r="BK61" s="5"/>
      <c r="BL61" s="5" t="s">
        <v>71</v>
      </c>
      <c r="BM61" s="5">
        <v>0</v>
      </c>
      <c r="BN61" s="5"/>
      <c r="BO61" s="5"/>
      <c r="BP61" s="5" t="s">
        <v>744</v>
      </c>
      <c r="BQ61" s="5" t="s">
        <v>733</v>
      </c>
      <c r="BR61" s="5">
        <v>6511</v>
      </c>
    </row>
    <row r="62" spans="1:70">
      <c r="A62" s="5" t="s">
        <v>385</v>
      </c>
      <c r="B62" s="5">
        <v>3081</v>
      </c>
      <c r="C62" s="5">
        <v>5650</v>
      </c>
      <c r="D62" s="306">
        <v>42619.774305555555</v>
      </c>
      <c r="E62" s="5" t="s">
        <v>386</v>
      </c>
      <c r="F62" s="5"/>
      <c r="G62" s="5"/>
      <c r="H62" s="5"/>
      <c r="I62" s="5" t="s">
        <v>95</v>
      </c>
      <c r="J62" s="5">
        <v>0.8</v>
      </c>
      <c r="K62" s="5">
        <v>1</v>
      </c>
      <c r="L62" s="5">
        <v>140</v>
      </c>
      <c r="M62" s="5">
        <v>6</v>
      </c>
      <c r="N62" s="5">
        <v>4587</v>
      </c>
      <c r="O62" s="5">
        <v>1.4314</v>
      </c>
      <c r="P62" s="5">
        <v>5.1999999999999998E-3</v>
      </c>
      <c r="Q62" s="5">
        <v>3.5999999999999999E-3</v>
      </c>
      <c r="R62" s="5">
        <v>0.6986</v>
      </c>
      <c r="S62" s="5">
        <v>3.4714999999999998</v>
      </c>
      <c r="T62" s="5">
        <v>2.2705000000000002</v>
      </c>
      <c r="U62" s="5">
        <v>2.06E-2</v>
      </c>
      <c r="V62" s="5">
        <v>0.4415</v>
      </c>
      <c r="W62" s="5">
        <v>0.12520000000000001</v>
      </c>
      <c r="X62" s="5">
        <v>5.1999999999999998E-3</v>
      </c>
      <c r="Y62" s="5">
        <v>0.12640000000000001</v>
      </c>
      <c r="Z62" s="5">
        <v>15.5006</v>
      </c>
      <c r="AA62" s="5">
        <v>928.58730000000003</v>
      </c>
      <c r="AB62" s="5" t="s">
        <v>70</v>
      </c>
      <c r="AC62" s="5" t="s">
        <v>70</v>
      </c>
      <c r="AD62" s="5" t="s">
        <v>70</v>
      </c>
      <c r="AE62" s="5" t="s">
        <v>96</v>
      </c>
      <c r="AF62" s="5">
        <v>1.4000999999999999</v>
      </c>
      <c r="AG62" s="5">
        <v>3.5000000000000001E-3</v>
      </c>
      <c r="AH62" s="5">
        <v>2.5000000000000001E-3</v>
      </c>
      <c r="AI62" s="5">
        <v>0.5756</v>
      </c>
      <c r="AJ62" s="5">
        <v>163.85550000000001</v>
      </c>
      <c r="AK62" s="5">
        <v>0.20549999999999999</v>
      </c>
      <c r="AL62" s="5">
        <v>1.2200000000000001E-2</v>
      </c>
      <c r="AM62" s="5">
        <v>4.8528000000000002</v>
      </c>
      <c r="AN62" s="5">
        <v>1.2387999999999999</v>
      </c>
      <c r="AO62" s="5">
        <v>4.3555999999999999</v>
      </c>
      <c r="AP62" s="5">
        <v>5.3959000000000001</v>
      </c>
      <c r="AQ62" s="5">
        <v>5.0031999999999996</v>
      </c>
      <c r="AR62" s="5">
        <v>2.5100000000000001E-2</v>
      </c>
      <c r="AS62" s="5">
        <v>4.0602</v>
      </c>
      <c r="AT62" s="5">
        <v>1.5764</v>
      </c>
      <c r="AU62" s="5">
        <v>-3.5815999999999999</v>
      </c>
      <c r="AV62" s="5">
        <v>-1.4415</v>
      </c>
      <c r="AW62" s="5">
        <v>3.7696999999999998</v>
      </c>
      <c r="AX62" s="5">
        <v>-3.742</v>
      </c>
      <c r="AY62" s="5">
        <v>1.222</v>
      </c>
      <c r="AZ62" s="5">
        <v>-3.0880000000000001</v>
      </c>
      <c r="BA62" s="5">
        <v>0.01</v>
      </c>
      <c r="BB62" s="5">
        <v>0.01</v>
      </c>
      <c r="BC62" s="5">
        <v>0.01</v>
      </c>
      <c r="BD62" s="5">
        <v>198</v>
      </c>
      <c r="BE62" s="5">
        <v>185</v>
      </c>
      <c r="BF62" s="5">
        <v>299</v>
      </c>
      <c r="BG62" s="5">
        <v>267</v>
      </c>
      <c r="BH62" s="5">
        <v>80</v>
      </c>
      <c r="BI62" s="5">
        <v>994</v>
      </c>
      <c r="BJ62" s="5">
        <v>1470</v>
      </c>
      <c r="BK62" s="5" t="s">
        <v>71</v>
      </c>
      <c r="BL62" s="5" t="s">
        <v>71</v>
      </c>
      <c r="BM62" s="5">
        <v>0</v>
      </c>
      <c r="BN62" s="5"/>
      <c r="BO62" s="5"/>
      <c r="BP62" s="5" t="s">
        <v>745</v>
      </c>
      <c r="BQ62" s="5" t="s">
        <v>733</v>
      </c>
      <c r="BR62" s="5">
        <v>6511</v>
      </c>
    </row>
    <row r="63" spans="1:70">
      <c r="A63" s="5" t="s">
        <v>388</v>
      </c>
      <c r="B63" s="5">
        <v>3082</v>
      </c>
      <c r="C63" s="5">
        <v>5691</v>
      </c>
      <c r="D63" s="306">
        <v>42619.774305555555</v>
      </c>
      <c r="E63" s="5" t="s">
        <v>386</v>
      </c>
      <c r="F63" s="5"/>
      <c r="G63" s="5"/>
      <c r="H63" s="5"/>
      <c r="I63" s="5" t="s">
        <v>95</v>
      </c>
      <c r="J63" s="5">
        <v>0.8</v>
      </c>
      <c r="K63" s="5">
        <v>1</v>
      </c>
      <c r="L63" s="5">
        <v>140</v>
      </c>
      <c r="M63" s="5">
        <v>6</v>
      </c>
      <c r="N63" s="5">
        <v>4587</v>
      </c>
      <c r="O63" s="5">
        <v>1.3391999999999999</v>
      </c>
      <c r="P63" s="5">
        <v>1E-4</v>
      </c>
      <c r="Q63" s="5">
        <v>1E-4</v>
      </c>
      <c r="R63" s="5">
        <v>-1.4934000000000001</v>
      </c>
      <c r="S63" s="5">
        <v>3.762</v>
      </c>
      <c r="T63" s="5">
        <v>1.3142</v>
      </c>
      <c r="U63" s="5">
        <v>1.9199999999999998E-2</v>
      </c>
      <c r="V63" s="5">
        <v>0.76080000000000003</v>
      </c>
      <c r="W63" s="5">
        <v>0.20849999999999999</v>
      </c>
      <c r="X63" s="5">
        <v>2.7000000000000001E-3</v>
      </c>
      <c r="Y63" s="5">
        <v>0.2082</v>
      </c>
      <c r="Z63" s="5">
        <v>11.1219</v>
      </c>
      <c r="AA63" s="5">
        <v>916.95640000000003</v>
      </c>
      <c r="AB63" s="5" t="s">
        <v>70</v>
      </c>
      <c r="AC63" s="5" t="s">
        <v>70</v>
      </c>
      <c r="AD63" s="5" t="s">
        <v>70</v>
      </c>
      <c r="AE63" s="5" t="s">
        <v>96</v>
      </c>
      <c r="AF63" s="5">
        <v>1.3089999999999999</v>
      </c>
      <c r="AG63" s="5">
        <v>1E-4</v>
      </c>
      <c r="AH63" s="5">
        <v>0</v>
      </c>
      <c r="AI63" s="5">
        <v>1.18E-2</v>
      </c>
      <c r="AJ63" s="5">
        <v>188.26429999999999</v>
      </c>
      <c r="AK63" s="5">
        <v>4.4999999999999997E-3</v>
      </c>
      <c r="AL63" s="5">
        <v>1.06E-2</v>
      </c>
      <c r="AM63" s="5">
        <v>221.25200000000001</v>
      </c>
      <c r="AN63" s="5">
        <v>1.5024999999999999</v>
      </c>
      <c r="AO63" s="5">
        <v>194.8777</v>
      </c>
      <c r="AP63" s="5">
        <v>292.80500000000001</v>
      </c>
      <c r="AQ63" s="5">
        <v>204.8571</v>
      </c>
      <c r="AR63" s="5">
        <v>71.921300000000002</v>
      </c>
      <c r="AS63" s="5">
        <v>179.92679999999999</v>
      </c>
      <c r="AT63" s="5">
        <v>-20.760100000000001</v>
      </c>
      <c r="AU63" s="5">
        <v>113.869</v>
      </c>
      <c r="AV63" s="5">
        <v>-14.4373</v>
      </c>
      <c r="AW63" s="5">
        <v>269.37</v>
      </c>
      <c r="AX63" s="5">
        <v>172.92140000000001</v>
      </c>
      <c r="AY63" s="5">
        <v>-78.050299999999993</v>
      </c>
      <c r="AZ63" s="5">
        <v>-77.283600000000007</v>
      </c>
      <c r="BA63" s="5">
        <v>0.01</v>
      </c>
      <c r="BB63" s="5">
        <v>0.01</v>
      </c>
      <c r="BC63" s="5">
        <v>0.01</v>
      </c>
      <c r="BD63" s="5">
        <v>199</v>
      </c>
      <c r="BE63" s="5">
        <v>184</v>
      </c>
      <c r="BF63" s="5">
        <v>299</v>
      </c>
      <c r="BG63" s="5">
        <v>99</v>
      </c>
      <c r="BH63" s="5">
        <v>125</v>
      </c>
      <c r="BI63" s="5">
        <v>1094</v>
      </c>
      <c r="BJ63" s="5">
        <v>1600</v>
      </c>
      <c r="BK63" s="5" t="s">
        <v>71</v>
      </c>
      <c r="BL63" s="5" t="s">
        <v>71</v>
      </c>
      <c r="BM63" s="5">
        <v>0</v>
      </c>
      <c r="BN63" s="5"/>
      <c r="BO63" s="5"/>
      <c r="BP63" s="5" t="s">
        <v>746</v>
      </c>
      <c r="BQ63" s="5" t="s">
        <v>733</v>
      </c>
      <c r="BR63" s="5">
        <v>6511</v>
      </c>
    </row>
    <row r="65" spans="1:70">
      <c r="D65" s="242"/>
    </row>
    <row r="67" spans="1:70">
      <c r="D67" s="242"/>
      <c r="O67" s="241"/>
      <c r="P67" s="241"/>
      <c r="Q67" s="241"/>
      <c r="R67" s="241"/>
      <c r="S67" s="241"/>
      <c r="T67" s="241"/>
      <c r="U67" s="241"/>
      <c r="V67" s="241"/>
      <c r="AN67" s="241"/>
    </row>
    <row r="68" spans="1:70">
      <c r="D68" s="242"/>
      <c r="O68" s="241"/>
      <c r="P68" s="241"/>
      <c r="Q68" s="241"/>
      <c r="R68" s="241"/>
      <c r="S68" s="241"/>
      <c r="T68" s="241"/>
      <c r="U68" s="241"/>
      <c r="V68" s="241"/>
      <c r="AN68" s="241"/>
    </row>
    <row r="69" spans="1:70">
      <c r="D69" s="242"/>
      <c r="O69" s="241"/>
      <c r="P69" s="241"/>
      <c r="Q69" s="241"/>
      <c r="R69" s="241"/>
      <c r="S69" s="241"/>
      <c r="T69" s="241"/>
      <c r="U69" s="241"/>
      <c r="V69" s="241"/>
      <c r="AN69" s="241"/>
    </row>
    <row r="70" spans="1:70">
      <c r="D70" s="242"/>
      <c r="O70" s="241"/>
      <c r="P70" s="241"/>
      <c r="Q70" s="241"/>
      <c r="R70" s="241"/>
      <c r="S70" s="241"/>
      <c r="T70" s="241"/>
      <c r="U70" s="241"/>
      <c r="V70" s="241"/>
      <c r="AN70" s="241"/>
    </row>
    <row r="71" spans="1:70" s="244" customFormat="1">
      <c r="A71" s="307" t="s">
        <v>390</v>
      </c>
      <c r="B71" s="307">
        <v>3083</v>
      </c>
      <c r="C71" s="307">
        <v>5692</v>
      </c>
      <c r="D71" s="308">
        <v>42619.774305555555</v>
      </c>
      <c r="E71" s="307" t="s">
        <v>386</v>
      </c>
      <c r="F71" s="307"/>
      <c r="G71" s="307"/>
      <c r="H71" s="307"/>
      <c r="I71" s="307" t="s">
        <v>95</v>
      </c>
      <c r="J71" s="307">
        <v>0.8</v>
      </c>
      <c r="K71" s="307">
        <v>1</v>
      </c>
      <c r="L71" s="307">
        <v>140</v>
      </c>
      <c r="M71" s="307">
        <v>6</v>
      </c>
      <c r="N71" s="307">
        <v>4587</v>
      </c>
      <c r="O71" s="307">
        <v>1.4104000000000001</v>
      </c>
      <c r="P71" s="307">
        <v>1.6299999999999999E-2</v>
      </c>
      <c r="Q71" s="307">
        <v>1.15E-2</v>
      </c>
      <c r="R71" s="307">
        <v>4.2542</v>
      </c>
      <c r="S71" s="307">
        <v>3.3792</v>
      </c>
      <c r="T71" s="307">
        <v>2.3995000000000002</v>
      </c>
      <c r="U71" s="307">
        <v>2.41E-2</v>
      </c>
      <c r="V71" s="307">
        <v>0.41449999999999998</v>
      </c>
      <c r="W71" s="307">
        <v>0.1244</v>
      </c>
      <c r="X71" s="307">
        <v>7.4000000000000003E-3</v>
      </c>
      <c r="Y71" s="307">
        <v>0.1106</v>
      </c>
      <c r="Z71" s="307">
        <v>41.6357</v>
      </c>
      <c r="AA71" s="307">
        <v>983.18359999999996</v>
      </c>
      <c r="AB71" s="307" t="s">
        <v>70</v>
      </c>
      <c r="AC71" s="307" t="s">
        <v>70</v>
      </c>
      <c r="AD71" s="307" t="s">
        <v>70</v>
      </c>
      <c r="AE71" s="307" t="s">
        <v>96</v>
      </c>
      <c r="AF71" s="307">
        <v>1.3788</v>
      </c>
      <c r="AG71" s="307">
        <v>1.24E-2</v>
      </c>
      <c r="AH71" s="307">
        <v>8.9999999999999993E-3</v>
      </c>
      <c r="AI71" s="307">
        <v>1.5535000000000001</v>
      </c>
      <c r="AJ71" s="307">
        <v>125.4187</v>
      </c>
      <c r="AK71" s="307">
        <v>0.56330000000000002</v>
      </c>
      <c r="AL71" s="307">
        <v>1.5900000000000001E-2</v>
      </c>
      <c r="AM71" s="307">
        <v>1.7592000000000001</v>
      </c>
      <c r="AN71" s="307">
        <v>1.0906</v>
      </c>
      <c r="AO71" s="307">
        <v>1.6826000000000001</v>
      </c>
      <c r="AP71" s="307">
        <v>1.8351</v>
      </c>
      <c r="AQ71" s="307">
        <v>1.8208</v>
      </c>
      <c r="AR71" s="307">
        <v>-0.80430000000000001</v>
      </c>
      <c r="AS71" s="307">
        <v>-1.2952999999999999</v>
      </c>
      <c r="AT71" s="307">
        <v>-0.71179999999999999</v>
      </c>
      <c r="AU71" s="307">
        <v>1.6105</v>
      </c>
      <c r="AV71" s="307">
        <v>-0.80759999999999998</v>
      </c>
      <c r="AW71" s="307">
        <v>-0.34889999999999999</v>
      </c>
      <c r="AX71" s="307">
        <v>7.4999999999999997E-2</v>
      </c>
      <c r="AY71" s="307">
        <v>0.84060000000000001</v>
      </c>
      <c r="AZ71" s="307">
        <v>-1.6133999999999999</v>
      </c>
      <c r="BA71" s="307">
        <v>0.01</v>
      </c>
      <c r="BB71" s="307">
        <v>0.01</v>
      </c>
      <c r="BC71" s="307">
        <v>0.01</v>
      </c>
      <c r="BD71" s="307">
        <v>187</v>
      </c>
      <c r="BE71" s="307">
        <v>188</v>
      </c>
      <c r="BF71" s="307">
        <v>299</v>
      </c>
      <c r="BG71" s="307">
        <v>290</v>
      </c>
      <c r="BH71" s="307">
        <v>43</v>
      </c>
      <c r="BI71" s="307">
        <v>1101</v>
      </c>
      <c r="BJ71" s="307">
        <v>1600</v>
      </c>
      <c r="BK71" s="307" t="s">
        <v>71</v>
      </c>
      <c r="BL71" s="307" t="s">
        <v>71</v>
      </c>
      <c r="BM71" s="307">
        <v>0</v>
      </c>
      <c r="BN71" s="307"/>
      <c r="BO71" s="307"/>
      <c r="BP71" s="307" t="s">
        <v>747</v>
      </c>
      <c r="BQ71" s="307" t="s">
        <v>733</v>
      </c>
      <c r="BR71" s="307">
        <v>6511</v>
      </c>
    </row>
    <row r="72" spans="1:70" s="247" customFormat="1">
      <c r="A72" s="311" t="s">
        <v>392</v>
      </c>
      <c r="B72" s="311">
        <v>3084</v>
      </c>
      <c r="C72" s="311">
        <v>5693</v>
      </c>
      <c r="D72" s="312">
        <v>42619.774305555555</v>
      </c>
      <c r="E72" s="311" t="s">
        <v>386</v>
      </c>
      <c r="F72" s="311"/>
      <c r="G72" s="311"/>
      <c r="H72" s="311"/>
      <c r="I72" s="311" t="s">
        <v>95</v>
      </c>
      <c r="J72" s="311">
        <v>0.8</v>
      </c>
      <c r="K72" s="311">
        <v>1</v>
      </c>
      <c r="L72" s="311">
        <v>140</v>
      </c>
      <c r="M72" s="311">
        <v>6</v>
      </c>
      <c r="N72" s="311">
        <v>4587</v>
      </c>
      <c r="O72" s="311">
        <v>1.3628</v>
      </c>
      <c r="P72" s="311">
        <v>1.14E-2</v>
      </c>
      <c r="Q72" s="311">
        <v>8.3999999999999995E-3</v>
      </c>
      <c r="R72" s="311">
        <v>3.669</v>
      </c>
      <c r="S72" s="311">
        <v>3.6166</v>
      </c>
      <c r="T72" s="311">
        <v>2.3416999999999999</v>
      </c>
      <c r="U72" s="311">
        <v>2.5600000000000001E-2</v>
      </c>
      <c r="V72" s="311">
        <v>0.43099999999999999</v>
      </c>
      <c r="W72" s="311">
        <v>0.11990000000000001</v>
      </c>
      <c r="X72" s="311">
        <v>1.26E-2</v>
      </c>
      <c r="Y72" s="311">
        <v>0.1203</v>
      </c>
      <c r="Z72" s="311">
        <v>39.993699999999997</v>
      </c>
      <c r="AA72" s="311">
        <v>974.97360000000003</v>
      </c>
      <c r="AB72" s="311" t="s">
        <v>70</v>
      </c>
      <c r="AC72" s="311" t="s">
        <v>70</v>
      </c>
      <c r="AD72" s="311" t="s">
        <v>70</v>
      </c>
      <c r="AE72" s="311" t="s">
        <v>96</v>
      </c>
      <c r="AF72" s="311">
        <v>1.331</v>
      </c>
      <c r="AG72" s="311">
        <v>8.3000000000000001E-3</v>
      </c>
      <c r="AH72" s="311">
        <v>6.1999999999999998E-3</v>
      </c>
      <c r="AI72" s="311">
        <v>1.1128</v>
      </c>
      <c r="AJ72" s="311">
        <v>133.88939999999999</v>
      </c>
      <c r="AK72" s="311">
        <v>0.41799999999999998</v>
      </c>
      <c r="AL72" s="311">
        <v>1.49E-2</v>
      </c>
      <c r="AM72" s="311">
        <v>2.3772000000000002</v>
      </c>
      <c r="AN72" s="311">
        <v>1.2027000000000001</v>
      </c>
      <c r="AO72" s="311">
        <v>2.2118000000000002</v>
      </c>
      <c r="AP72" s="311">
        <v>2.6600999999999999</v>
      </c>
      <c r="AQ72" s="311">
        <v>2.3609</v>
      </c>
      <c r="AR72" s="311">
        <v>0.60240000000000005</v>
      </c>
      <c r="AS72" s="311">
        <v>1.4175</v>
      </c>
      <c r="AT72" s="311">
        <v>1.5873999999999999</v>
      </c>
      <c r="AU72" s="311">
        <v>-1.8723000000000001</v>
      </c>
      <c r="AV72" s="311">
        <v>-0.99990000000000001</v>
      </c>
      <c r="AW72" s="311">
        <v>1.6033999999999999</v>
      </c>
      <c r="AX72" s="311">
        <v>-1.5489999999999999</v>
      </c>
      <c r="AY72" s="311">
        <v>1.5802</v>
      </c>
      <c r="AZ72" s="311">
        <v>-0.82320000000000004</v>
      </c>
      <c r="BA72" s="311">
        <v>0.01</v>
      </c>
      <c r="BB72" s="311">
        <v>0.01</v>
      </c>
      <c r="BC72" s="311">
        <v>0.01</v>
      </c>
      <c r="BD72" s="311">
        <v>226</v>
      </c>
      <c r="BE72" s="311">
        <v>161</v>
      </c>
      <c r="BF72" s="311">
        <v>299</v>
      </c>
      <c r="BG72" s="311">
        <v>145</v>
      </c>
      <c r="BH72" s="311">
        <v>137</v>
      </c>
      <c r="BI72" s="311">
        <v>1076</v>
      </c>
      <c r="BJ72" s="311">
        <v>1600</v>
      </c>
      <c r="BK72" s="311" t="s">
        <v>71</v>
      </c>
      <c r="BL72" s="311" t="s">
        <v>71</v>
      </c>
      <c r="BM72" s="311">
        <v>0</v>
      </c>
      <c r="BN72" s="311"/>
      <c r="BO72" s="311"/>
      <c r="BP72" s="311" t="s">
        <v>748</v>
      </c>
      <c r="BQ72" s="311" t="s">
        <v>733</v>
      </c>
      <c r="BR72" s="311">
        <v>6511</v>
      </c>
    </row>
    <row r="73" spans="1:70" s="247" customFormat="1">
      <c r="A73" s="311" t="s">
        <v>394</v>
      </c>
      <c r="B73" s="311">
        <v>3085</v>
      </c>
      <c r="C73" s="311">
        <v>5694</v>
      </c>
      <c r="D73" s="312">
        <v>42619.774305555555</v>
      </c>
      <c r="E73" s="311" t="s">
        <v>386</v>
      </c>
      <c r="F73" s="311"/>
      <c r="G73" s="311"/>
      <c r="H73" s="311"/>
      <c r="I73" s="311" t="s">
        <v>95</v>
      </c>
      <c r="J73" s="311">
        <v>0.8</v>
      </c>
      <c r="K73" s="311">
        <v>1</v>
      </c>
      <c r="L73" s="311">
        <v>140</v>
      </c>
      <c r="M73" s="311">
        <v>6</v>
      </c>
      <c r="N73" s="311">
        <v>4587</v>
      </c>
      <c r="O73" s="311">
        <v>1.4319999999999999</v>
      </c>
      <c r="P73" s="311">
        <v>1.03E-2</v>
      </c>
      <c r="Q73" s="311">
        <v>7.1999999999999998E-3</v>
      </c>
      <c r="R73" s="311">
        <v>2.0950000000000002</v>
      </c>
      <c r="S73" s="311">
        <v>3.4786999999999999</v>
      </c>
      <c r="T73" s="311">
        <v>2.4582999999999999</v>
      </c>
      <c r="U73" s="311">
        <v>2.1399999999999999E-2</v>
      </c>
      <c r="V73" s="311">
        <v>0.40699999999999997</v>
      </c>
      <c r="W73" s="311">
        <v>0.1182</v>
      </c>
      <c r="X73" s="311">
        <v>5.7000000000000002E-3</v>
      </c>
      <c r="Y73" s="311">
        <v>0.1143</v>
      </c>
      <c r="Z73" s="311">
        <v>28.4998</v>
      </c>
      <c r="AA73" s="311">
        <v>926.80849999999998</v>
      </c>
      <c r="AB73" s="311" t="s">
        <v>70</v>
      </c>
      <c r="AC73" s="311" t="s">
        <v>70</v>
      </c>
      <c r="AD73" s="311" t="s">
        <v>70</v>
      </c>
      <c r="AE73" s="311" t="s">
        <v>96</v>
      </c>
      <c r="AF73" s="311">
        <v>1.4006000000000001</v>
      </c>
      <c r="AG73" s="311">
        <v>7.1000000000000004E-3</v>
      </c>
      <c r="AH73" s="311">
        <v>5.1000000000000004E-3</v>
      </c>
      <c r="AI73" s="311">
        <v>1.0580000000000001</v>
      </c>
      <c r="AJ73" s="311">
        <v>149.1696</v>
      </c>
      <c r="AK73" s="311">
        <v>0.37769999999999998</v>
      </c>
      <c r="AL73" s="311">
        <v>1.34E-2</v>
      </c>
      <c r="AM73" s="311">
        <v>2.6341000000000001</v>
      </c>
      <c r="AN73" s="311">
        <v>1.1859999999999999</v>
      </c>
      <c r="AO73" s="311">
        <v>2.3990999999999998</v>
      </c>
      <c r="AP73" s="311">
        <v>2.8452000000000002</v>
      </c>
      <c r="AQ73" s="311">
        <v>2.7578</v>
      </c>
      <c r="AR73" s="311">
        <v>-1.1158999999999999</v>
      </c>
      <c r="AS73" s="311">
        <v>-2.1225999999999998</v>
      </c>
      <c r="AT73" s="311">
        <v>-7.1300000000000002E-2</v>
      </c>
      <c r="AU73" s="311">
        <v>1.0752999999999999</v>
      </c>
      <c r="AV73" s="311">
        <v>-0.65100000000000002</v>
      </c>
      <c r="AW73" s="311">
        <v>2.5525000000000002</v>
      </c>
      <c r="AX73" s="311">
        <v>-2.2075999999999998</v>
      </c>
      <c r="AY73" s="311">
        <v>1.1197999999999999</v>
      </c>
      <c r="AZ73" s="311">
        <v>1.2158</v>
      </c>
      <c r="BA73" s="311">
        <v>0.01</v>
      </c>
      <c r="BB73" s="311">
        <v>0.01</v>
      </c>
      <c r="BC73" s="311">
        <v>0.01</v>
      </c>
      <c r="BD73" s="311">
        <v>229</v>
      </c>
      <c r="BE73" s="311">
        <v>173</v>
      </c>
      <c r="BF73" s="311">
        <v>299</v>
      </c>
      <c r="BG73" s="311">
        <v>141</v>
      </c>
      <c r="BH73" s="311">
        <v>121</v>
      </c>
      <c r="BI73" s="311">
        <v>1098</v>
      </c>
      <c r="BJ73" s="311">
        <v>1600</v>
      </c>
      <c r="BK73" s="311" t="s">
        <v>71</v>
      </c>
      <c r="BL73" s="311" t="s">
        <v>71</v>
      </c>
      <c r="BM73" s="311">
        <v>0</v>
      </c>
      <c r="BN73" s="311"/>
      <c r="BO73" s="311"/>
      <c r="BP73" s="311" t="s">
        <v>749</v>
      </c>
      <c r="BQ73" s="311" t="s">
        <v>733</v>
      </c>
      <c r="BR73" s="311">
        <v>6511</v>
      </c>
    </row>
    <row r="74" spans="1:70" s="247" customFormat="1">
      <c r="A74" s="311" t="s">
        <v>396</v>
      </c>
      <c r="B74" s="311">
        <v>3086</v>
      </c>
      <c r="C74" s="311">
        <v>5695</v>
      </c>
      <c r="D74" s="312">
        <v>42620.197222222225</v>
      </c>
      <c r="E74" s="311" t="s">
        <v>397</v>
      </c>
      <c r="F74" s="311"/>
      <c r="G74" s="311"/>
      <c r="H74" s="311"/>
      <c r="I74" s="311" t="s">
        <v>95</v>
      </c>
      <c r="J74" s="311">
        <v>0.8</v>
      </c>
      <c r="K74" s="311">
        <v>1</v>
      </c>
      <c r="L74" s="311">
        <v>140</v>
      </c>
      <c r="M74" s="311">
        <v>6</v>
      </c>
      <c r="N74" s="311">
        <v>4587</v>
      </c>
      <c r="O74" s="311">
        <v>1.3634999999999999</v>
      </c>
      <c r="P74" s="311">
        <v>1.34E-2</v>
      </c>
      <c r="Q74" s="311">
        <v>9.7999999999999997E-3</v>
      </c>
      <c r="R74" s="311">
        <v>0</v>
      </c>
      <c r="S74" s="311">
        <v>3.4508000000000001</v>
      </c>
      <c r="T74" s="311">
        <v>2.5163000000000002</v>
      </c>
      <c r="U74" s="311">
        <v>2.3300000000000001E-2</v>
      </c>
      <c r="V74" s="311">
        <v>0.39879999999999999</v>
      </c>
      <c r="W74" s="311">
        <v>9.8000000000000004E-2</v>
      </c>
      <c r="X74" s="311">
        <v>7.3000000000000001E-3</v>
      </c>
      <c r="Y74" s="311">
        <v>9.9199999999999997E-2</v>
      </c>
      <c r="Z74" s="311">
        <v>38.2149</v>
      </c>
      <c r="AA74" s="311">
        <v>937.07090000000005</v>
      </c>
      <c r="AB74" s="311" t="s">
        <v>70</v>
      </c>
      <c r="AC74" s="311" t="s">
        <v>70</v>
      </c>
      <c r="AD74" s="311" t="s">
        <v>70</v>
      </c>
      <c r="AE74" s="311" t="s">
        <v>96</v>
      </c>
      <c r="AF74" s="311">
        <v>1.3324</v>
      </c>
      <c r="AG74" s="311">
        <v>1.01E-2</v>
      </c>
      <c r="AH74" s="311">
        <v>7.6E-3</v>
      </c>
      <c r="AI74" s="311">
        <v>1.3108</v>
      </c>
      <c r="AJ74" s="311">
        <v>129.21889999999999</v>
      </c>
      <c r="AK74" s="311">
        <v>0.4919</v>
      </c>
      <c r="AL74" s="311">
        <v>1.55E-2</v>
      </c>
      <c r="AM74" s="311">
        <v>2.0173999999999999</v>
      </c>
      <c r="AN74" s="311">
        <v>1.2279</v>
      </c>
      <c r="AO74" s="311">
        <v>1.8567</v>
      </c>
      <c r="AP74" s="311">
        <v>2.2799</v>
      </c>
      <c r="AQ74" s="311">
        <v>2.0222000000000002</v>
      </c>
      <c r="AR74" s="311">
        <v>0.2457</v>
      </c>
      <c r="AS74" s="311">
        <v>-1.8221000000000001</v>
      </c>
      <c r="AT74" s="311">
        <v>-0.2581</v>
      </c>
      <c r="AU74" s="311">
        <v>-1.5282</v>
      </c>
      <c r="AV74" s="311">
        <v>-0.43759999999999999</v>
      </c>
      <c r="AW74" s="311">
        <v>1.6343000000000001</v>
      </c>
      <c r="AX74" s="311">
        <v>-1.4765999999999999</v>
      </c>
      <c r="AY74" s="311">
        <v>-3.3999999999999998E-3</v>
      </c>
      <c r="AZ74" s="311">
        <v>-1.3816999999999999</v>
      </c>
      <c r="BA74" s="311">
        <v>0.01</v>
      </c>
      <c r="BB74" s="311">
        <v>0.01</v>
      </c>
      <c r="BC74" s="311">
        <v>0.01</v>
      </c>
      <c r="BD74" s="311">
        <v>223</v>
      </c>
      <c r="BE74" s="311">
        <v>167</v>
      </c>
      <c r="BF74" s="311">
        <v>299</v>
      </c>
      <c r="BG74" s="311">
        <v>212</v>
      </c>
      <c r="BH74" s="311">
        <v>162</v>
      </c>
      <c r="BI74" s="311">
        <v>1104</v>
      </c>
      <c r="BJ74" s="311">
        <v>1600</v>
      </c>
      <c r="BK74" s="311" t="s">
        <v>71</v>
      </c>
      <c r="BL74" s="311" t="s">
        <v>71</v>
      </c>
      <c r="BM74" s="311">
        <v>0</v>
      </c>
      <c r="BN74" s="311"/>
      <c r="BO74" s="311"/>
      <c r="BP74" s="311" t="s">
        <v>750</v>
      </c>
      <c r="BQ74" s="311" t="s">
        <v>733</v>
      </c>
      <c r="BR74" s="311">
        <v>6511</v>
      </c>
    </row>
    <row r="76" spans="1:70">
      <c r="D76" s="242"/>
      <c r="O76" s="241"/>
      <c r="P76" s="241"/>
      <c r="Q76" s="241"/>
      <c r="R76" s="241"/>
      <c r="S76" s="241"/>
      <c r="T76" s="241"/>
      <c r="U76" s="241"/>
      <c r="V76" s="241"/>
      <c r="AN76" s="241"/>
    </row>
    <row r="77" spans="1:70">
      <c r="D77" s="242"/>
      <c r="O77" s="241"/>
      <c r="P77" s="241"/>
      <c r="Q77" s="241"/>
      <c r="R77" s="241"/>
      <c r="S77" s="241"/>
      <c r="T77" s="241"/>
      <c r="U77" s="241"/>
      <c r="V77" s="241"/>
      <c r="AN77" s="241"/>
    </row>
    <row r="78" spans="1:70">
      <c r="D78" s="242"/>
      <c r="O78" s="241"/>
      <c r="P78" s="241"/>
      <c r="Q78" s="241"/>
      <c r="R78" s="241"/>
      <c r="S78" s="241"/>
      <c r="T78" s="241"/>
      <c r="U78" s="241"/>
      <c r="V78" s="241"/>
      <c r="AN78" s="241"/>
    </row>
    <row r="79" spans="1:70">
      <c r="D79" s="242"/>
      <c r="O79" s="241"/>
      <c r="P79" s="241"/>
      <c r="Q79" s="241"/>
      <c r="R79" s="241"/>
      <c r="S79" s="241"/>
      <c r="T79" s="241"/>
      <c r="U79" s="241"/>
      <c r="V79" s="241"/>
      <c r="AN79" s="241"/>
    </row>
    <row r="80" spans="1:70" s="244" customFormat="1">
      <c r="A80" s="307" t="s">
        <v>415</v>
      </c>
      <c r="B80" s="307">
        <v>3120</v>
      </c>
      <c r="C80" s="307">
        <v>6053</v>
      </c>
      <c r="D80" s="308">
        <v>42640.810416666667</v>
      </c>
      <c r="E80" s="307" t="s">
        <v>411</v>
      </c>
      <c r="F80" s="307"/>
      <c r="G80" s="307"/>
      <c r="H80" s="307"/>
      <c r="I80" s="307" t="s">
        <v>95</v>
      </c>
      <c r="J80" s="307">
        <v>0.8</v>
      </c>
      <c r="K80" s="307">
        <v>1</v>
      </c>
      <c r="L80" s="307">
        <v>140</v>
      </c>
      <c r="M80" s="307">
        <v>6</v>
      </c>
      <c r="N80" s="307">
        <v>4587</v>
      </c>
      <c r="O80" s="307">
        <v>1.1944999999999999</v>
      </c>
      <c r="P80" s="307">
        <v>1.6E-2</v>
      </c>
      <c r="Q80" s="307">
        <v>1.34E-2</v>
      </c>
      <c r="R80" s="307">
        <v>9.6274999999999995</v>
      </c>
      <c r="S80" s="307">
        <v>3.1821999999999999</v>
      </c>
      <c r="T80" s="307">
        <v>2.8662999999999998</v>
      </c>
      <c r="U80" s="307">
        <v>3.39E-2</v>
      </c>
      <c r="V80" s="307">
        <v>0.33800000000000002</v>
      </c>
      <c r="W80" s="307">
        <v>9.5100000000000004E-2</v>
      </c>
      <c r="X80" s="307">
        <v>8.2000000000000007E-3</v>
      </c>
      <c r="Y80" s="307">
        <v>9.2700000000000005E-2</v>
      </c>
      <c r="Z80" s="307">
        <v>34.884900000000002</v>
      </c>
      <c r="AA80" s="307">
        <v>898.04849999999999</v>
      </c>
      <c r="AB80" s="307" t="s">
        <v>70</v>
      </c>
      <c r="AC80" s="307" t="s">
        <v>70</v>
      </c>
      <c r="AD80" s="307" t="s">
        <v>70</v>
      </c>
      <c r="AE80" s="307" t="s">
        <v>96</v>
      </c>
      <c r="AF80" s="307">
        <v>1.1649</v>
      </c>
      <c r="AG80" s="307">
        <v>1.4E-2</v>
      </c>
      <c r="AH80" s="307">
        <v>1.2E-2</v>
      </c>
      <c r="AI80" s="307">
        <v>1.3581000000000001</v>
      </c>
      <c r="AJ80" s="307">
        <v>97.273700000000005</v>
      </c>
      <c r="AK80" s="307">
        <v>0.58289999999999997</v>
      </c>
      <c r="AL80" s="307">
        <v>2.06E-2</v>
      </c>
      <c r="AM80" s="307">
        <v>1.6950000000000001</v>
      </c>
      <c r="AN80" s="307">
        <v>1.3508</v>
      </c>
      <c r="AO80" s="307">
        <v>1.5091000000000001</v>
      </c>
      <c r="AP80" s="307">
        <v>2.0385</v>
      </c>
      <c r="AQ80" s="307">
        <v>1.7028000000000001</v>
      </c>
      <c r="AR80" s="307">
        <v>1.5074000000000001</v>
      </c>
      <c r="AS80" s="307">
        <v>-5.0700000000000002E-2</v>
      </c>
      <c r="AT80" s="307">
        <v>5.0500000000000003E-2</v>
      </c>
      <c r="AU80" s="307">
        <v>-7.1999999999999995E-2</v>
      </c>
      <c r="AV80" s="307">
        <v>-0.1145</v>
      </c>
      <c r="AW80" s="307">
        <v>2.0339999999999998</v>
      </c>
      <c r="AX80" s="307">
        <v>5.3900000000000003E-2</v>
      </c>
      <c r="AY80" s="307">
        <v>1.6992</v>
      </c>
      <c r="AZ80" s="307">
        <v>9.7600000000000006E-2</v>
      </c>
      <c r="BA80" s="307">
        <v>0.01</v>
      </c>
      <c r="BB80" s="307">
        <v>0.01</v>
      </c>
      <c r="BC80" s="307">
        <v>0.01</v>
      </c>
      <c r="BD80" s="307">
        <v>165</v>
      </c>
      <c r="BE80" s="307">
        <v>215</v>
      </c>
      <c r="BF80" s="307">
        <v>299</v>
      </c>
      <c r="BG80" s="307">
        <v>163</v>
      </c>
      <c r="BH80" s="307">
        <v>199</v>
      </c>
      <c r="BI80" s="307">
        <v>1331</v>
      </c>
      <c r="BJ80" s="307">
        <v>1952</v>
      </c>
      <c r="BK80" s="307" t="s">
        <v>71</v>
      </c>
      <c r="BL80" s="307" t="s">
        <v>71</v>
      </c>
      <c r="BM80" s="307">
        <v>0</v>
      </c>
      <c r="BN80" s="307"/>
      <c r="BO80" s="307"/>
      <c r="BP80" s="307" t="s">
        <v>751</v>
      </c>
      <c r="BQ80" s="307" t="s">
        <v>752</v>
      </c>
      <c r="BR80" s="307">
        <v>6511</v>
      </c>
    </row>
    <row r="81" spans="1:70" s="247" customFormat="1">
      <c r="A81" s="311" t="s">
        <v>417</v>
      </c>
      <c r="B81" s="311">
        <v>3121</v>
      </c>
      <c r="C81" s="311">
        <v>6054</v>
      </c>
      <c r="D81" s="312">
        <v>42640.810416666667</v>
      </c>
      <c r="E81" s="311" t="s">
        <v>411</v>
      </c>
      <c r="F81" s="311"/>
      <c r="G81" s="311"/>
      <c r="H81" s="311"/>
      <c r="I81" s="311" t="s">
        <v>95</v>
      </c>
      <c r="J81" s="311">
        <v>0.8</v>
      </c>
      <c r="K81" s="311">
        <v>1</v>
      </c>
      <c r="L81" s="311">
        <v>140</v>
      </c>
      <c r="M81" s="311">
        <v>6</v>
      </c>
      <c r="N81" s="311">
        <v>4587</v>
      </c>
      <c r="O81" s="311">
        <v>1.1980999999999999</v>
      </c>
      <c r="P81" s="311">
        <v>2.0899999999999998E-2</v>
      </c>
      <c r="Q81" s="311">
        <v>1.7399999999999999E-2</v>
      </c>
      <c r="R81" s="311">
        <v>16.275099999999998</v>
      </c>
      <c r="S81" s="311">
        <v>3.0991</v>
      </c>
      <c r="T81" s="311">
        <v>2.1436999999999999</v>
      </c>
      <c r="U81" s="311">
        <v>3.4200000000000001E-2</v>
      </c>
      <c r="V81" s="311">
        <v>0.48139999999999999</v>
      </c>
      <c r="W81" s="311">
        <v>0.20300000000000001</v>
      </c>
      <c r="X81" s="311">
        <v>8.6999999999999994E-3</v>
      </c>
      <c r="Y81" s="311">
        <v>0.1966</v>
      </c>
      <c r="Z81" s="311">
        <v>33.843400000000003</v>
      </c>
      <c r="AA81" s="311">
        <v>812.93439999999998</v>
      </c>
      <c r="AB81" s="311" t="s">
        <v>70</v>
      </c>
      <c r="AC81" s="311" t="s">
        <v>70</v>
      </c>
      <c r="AD81" s="311" t="s">
        <v>70</v>
      </c>
      <c r="AE81" s="311" t="s">
        <v>96</v>
      </c>
      <c r="AF81" s="311">
        <v>1.1693</v>
      </c>
      <c r="AG81" s="311">
        <v>1.83E-2</v>
      </c>
      <c r="AH81" s="311">
        <v>1.5699999999999999E-2</v>
      </c>
      <c r="AI81" s="311">
        <v>1.7202</v>
      </c>
      <c r="AJ81" s="311">
        <v>93.8827</v>
      </c>
      <c r="AK81" s="311">
        <v>0.73560000000000003</v>
      </c>
      <c r="AL81" s="311">
        <v>2.1299999999999999E-2</v>
      </c>
      <c r="AM81" s="311">
        <v>1.3381000000000001</v>
      </c>
      <c r="AN81" s="311">
        <v>1.4533</v>
      </c>
      <c r="AO81" s="311">
        <v>1.131</v>
      </c>
      <c r="AP81" s="311">
        <v>1.6436999999999999</v>
      </c>
      <c r="AQ81" s="311">
        <v>1.4335</v>
      </c>
      <c r="AR81" s="311">
        <v>1.1163000000000001</v>
      </c>
      <c r="AS81" s="311">
        <v>-0.1817</v>
      </c>
      <c r="AT81" s="311">
        <v>-8.9999999999999998E-4</v>
      </c>
      <c r="AU81" s="311">
        <v>-7.3999999999999996E-2</v>
      </c>
      <c r="AV81" s="311">
        <v>-0.44679999999999997</v>
      </c>
      <c r="AW81" s="311">
        <v>-1.5801000000000001</v>
      </c>
      <c r="AX81" s="311">
        <v>0.221</v>
      </c>
      <c r="AY81" s="311">
        <v>1.3602000000000001</v>
      </c>
      <c r="AZ81" s="311">
        <v>-0.39489999999999997</v>
      </c>
      <c r="BA81" s="311">
        <v>0.01</v>
      </c>
      <c r="BB81" s="311">
        <v>0.01</v>
      </c>
      <c r="BC81" s="311">
        <v>0.01</v>
      </c>
      <c r="BD81" s="311">
        <v>164</v>
      </c>
      <c r="BE81" s="311">
        <v>216</v>
      </c>
      <c r="BF81" s="311">
        <v>299</v>
      </c>
      <c r="BG81" s="311">
        <v>129</v>
      </c>
      <c r="BH81" s="311">
        <v>73</v>
      </c>
      <c r="BI81" s="311">
        <v>1335</v>
      </c>
      <c r="BJ81" s="311">
        <v>1952</v>
      </c>
      <c r="BK81" s="311" t="s">
        <v>71</v>
      </c>
      <c r="BL81" s="311" t="s">
        <v>71</v>
      </c>
      <c r="BM81" s="311">
        <v>0</v>
      </c>
      <c r="BN81" s="311"/>
      <c r="BO81" s="311"/>
      <c r="BP81" s="311" t="s">
        <v>753</v>
      </c>
      <c r="BQ81" s="311" t="s">
        <v>752</v>
      </c>
      <c r="BR81" s="311">
        <v>6511</v>
      </c>
    </row>
    <row r="82" spans="1:70" s="247" customFormat="1">
      <c r="A82" s="311" t="s">
        <v>419</v>
      </c>
      <c r="B82" s="311">
        <v>3122</v>
      </c>
      <c r="C82" s="311">
        <v>6055</v>
      </c>
      <c r="D82" s="312">
        <v>42640.810416666667</v>
      </c>
      <c r="E82" s="311" t="s">
        <v>411</v>
      </c>
      <c r="F82" s="311"/>
      <c r="G82" s="311"/>
      <c r="H82" s="311"/>
      <c r="I82" s="311" t="s">
        <v>95</v>
      </c>
      <c r="J82" s="311">
        <v>0.8</v>
      </c>
      <c r="K82" s="311">
        <v>1</v>
      </c>
      <c r="L82" s="311">
        <v>140</v>
      </c>
      <c r="M82" s="311">
        <v>6</v>
      </c>
      <c r="N82" s="311">
        <v>4587</v>
      </c>
      <c r="O82" s="311">
        <v>1.2075</v>
      </c>
      <c r="P82" s="311">
        <v>2.3900000000000001E-2</v>
      </c>
      <c r="Q82" s="311">
        <v>1.9800000000000002E-2</v>
      </c>
      <c r="R82" s="311">
        <v>16.977399999999999</v>
      </c>
      <c r="S82" s="311">
        <v>3.0914999999999999</v>
      </c>
      <c r="T82" s="311">
        <v>2.5196000000000001</v>
      </c>
      <c r="U82" s="311">
        <v>3.44E-2</v>
      </c>
      <c r="V82" s="311">
        <v>0.39069999999999999</v>
      </c>
      <c r="W82" s="311">
        <v>0.1186</v>
      </c>
      <c r="X82" s="311">
        <v>8.6999999999999994E-3</v>
      </c>
      <c r="Y82" s="311">
        <v>0.1168</v>
      </c>
      <c r="Z82" s="311">
        <v>37.725200000000001</v>
      </c>
      <c r="AA82" s="311">
        <v>822.40210000000002</v>
      </c>
      <c r="AB82" s="311" t="s">
        <v>70</v>
      </c>
      <c r="AC82" s="311" t="s">
        <v>70</v>
      </c>
      <c r="AD82" s="311" t="s">
        <v>70</v>
      </c>
      <c r="AE82" s="311" t="s">
        <v>96</v>
      </c>
      <c r="AF82" s="311">
        <v>1.1781999999999999</v>
      </c>
      <c r="AG82" s="311">
        <v>2.0899999999999998E-2</v>
      </c>
      <c r="AH82" s="311">
        <v>1.78E-2</v>
      </c>
      <c r="AI82" s="311">
        <v>1.9061999999999999</v>
      </c>
      <c r="AJ82" s="311">
        <v>91.117199999999997</v>
      </c>
      <c r="AK82" s="311">
        <v>0.80889999999999995</v>
      </c>
      <c r="AL82" s="311">
        <v>2.1899999999999999E-2</v>
      </c>
      <c r="AM82" s="311">
        <v>1.2141999999999999</v>
      </c>
      <c r="AN82" s="311">
        <v>1.2835000000000001</v>
      </c>
      <c r="AO82" s="311">
        <v>1.1168</v>
      </c>
      <c r="AP82" s="311">
        <v>1.4334</v>
      </c>
      <c r="AQ82" s="311">
        <v>1.2116</v>
      </c>
      <c r="AR82" s="311">
        <v>0.1081</v>
      </c>
      <c r="AS82" s="311">
        <v>-1.1082000000000001</v>
      </c>
      <c r="AT82" s="311">
        <v>-8.6999999999999994E-2</v>
      </c>
      <c r="AU82" s="311">
        <v>-0.1179</v>
      </c>
      <c r="AV82" s="311">
        <v>-0.1232</v>
      </c>
      <c r="AW82" s="311">
        <v>1.4232</v>
      </c>
      <c r="AX82" s="311">
        <v>-1.2018</v>
      </c>
      <c r="AY82" s="311">
        <v>-0.1087</v>
      </c>
      <c r="AZ82" s="311">
        <v>-0.109</v>
      </c>
      <c r="BA82" s="311">
        <v>0.01</v>
      </c>
      <c r="BB82" s="311">
        <v>0.01</v>
      </c>
      <c r="BC82" s="311">
        <v>0.01</v>
      </c>
      <c r="BD82" s="311">
        <v>218</v>
      </c>
      <c r="BE82" s="311">
        <v>161</v>
      </c>
      <c r="BF82" s="311">
        <v>299</v>
      </c>
      <c r="BG82" s="311">
        <v>113</v>
      </c>
      <c r="BH82" s="311">
        <v>177</v>
      </c>
      <c r="BI82" s="311">
        <v>1312</v>
      </c>
      <c r="BJ82" s="311">
        <v>1952</v>
      </c>
      <c r="BK82" s="311" t="s">
        <v>71</v>
      </c>
      <c r="BL82" s="311" t="s">
        <v>71</v>
      </c>
      <c r="BM82" s="311">
        <v>0</v>
      </c>
      <c r="BN82" s="311"/>
      <c r="BO82" s="311"/>
      <c r="BP82" s="311" t="s">
        <v>754</v>
      </c>
      <c r="BQ82" s="311" t="s">
        <v>752</v>
      </c>
      <c r="BR82" s="311">
        <v>6511</v>
      </c>
    </row>
    <row r="83" spans="1:70" s="247" customFormat="1">
      <c r="A83" s="311" t="s">
        <v>421</v>
      </c>
      <c r="B83" s="311">
        <v>3123</v>
      </c>
      <c r="C83" s="311">
        <v>5884</v>
      </c>
      <c r="D83" s="312">
        <v>42641.018750000003</v>
      </c>
      <c r="E83" s="311" t="s">
        <v>422</v>
      </c>
      <c r="F83" s="311"/>
      <c r="G83" s="311"/>
      <c r="H83" s="311"/>
      <c r="I83" s="311" t="s">
        <v>95</v>
      </c>
      <c r="J83" s="311">
        <v>0.8</v>
      </c>
      <c r="K83" s="311">
        <v>1</v>
      </c>
      <c r="L83" s="311">
        <v>140</v>
      </c>
      <c r="M83" s="311">
        <v>6</v>
      </c>
      <c r="N83" s="311">
        <v>4587</v>
      </c>
      <c r="O83" s="311">
        <v>1.2617</v>
      </c>
      <c r="P83" s="311">
        <v>2.4500000000000001E-2</v>
      </c>
      <c r="Q83" s="311">
        <v>1.9400000000000001E-2</v>
      </c>
      <c r="R83" s="311">
        <v>13.0778</v>
      </c>
      <c r="S83" s="311">
        <v>3.02</v>
      </c>
      <c r="T83" s="311">
        <v>2.1408</v>
      </c>
      <c r="U83" s="311">
        <v>3.5400000000000001E-2</v>
      </c>
      <c r="V83" s="311">
        <v>0.47120000000000001</v>
      </c>
      <c r="W83" s="311">
        <v>0.14879999999999999</v>
      </c>
      <c r="X83" s="311">
        <v>8.8999999999999999E-3</v>
      </c>
      <c r="Y83" s="311">
        <v>0.1474</v>
      </c>
      <c r="Z83" s="311">
        <v>36.399700000000003</v>
      </c>
      <c r="AA83" s="311">
        <v>798.54369999999994</v>
      </c>
      <c r="AB83" s="311" t="s">
        <v>70</v>
      </c>
      <c r="AC83" s="311" t="s">
        <v>70</v>
      </c>
      <c r="AD83" s="311" t="s">
        <v>70</v>
      </c>
      <c r="AE83" s="311" t="s">
        <v>96</v>
      </c>
      <c r="AF83" s="311">
        <v>1.2312000000000001</v>
      </c>
      <c r="AG83" s="311">
        <v>2.18E-2</v>
      </c>
      <c r="AH83" s="311">
        <v>1.77E-2</v>
      </c>
      <c r="AI83" s="311">
        <v>1.9144000000000001</v>
      </c>
      <c r="AJ83" s="311">
        <v>87.644199999999998</v>
      </c>
      <c r="AK83" s="311">
        <v>0.77749999999999997</v>
      </c>
      <c r="AL83" s="311">
        <v>2.2800000000000001E-2</v>
      </c>
      <c r="AM83" s="311">
        <v>1.2634000000000001</v>
      </c>
      <c r="AN83" s="311">
        <v>1.2416</v>
      </c>
      <c r="AO83" s="311">
        <v>1.1465000000000001</v>
      </c>
      <c r="AP83" s="311">
        <v>1.4235</v>
      </c>
      <c r="AQ83" s="311">
        <v>1.3311999999999999</v>
      </c>
      <c r="AR83" s="311">
        <v>2.9999999999999997E-4</v>
      </c>
      <c r="AS83" s="311">
        <v>1.1460999999999999</v>
      </c>
      <c r="AT83" s="311">
        <v>3.0200000000000001E-2</v>
      </c>
      <c r="AU83" s="311">
        <v>-0.91849999999999998</v>
      </c>
      <c r="AV83" s="311">
        <v>-2.8500000000000001E-2</v>
      </c>
      <c r="AW83" s="311">
        <v>1.0871999999999999</v>
      </c>
      <c r="AX83" s="311">
        <v>-1.0169999999999999</v>
      </c>
      <c r="AY83" s="311">
        <v>2.3E-2</v>
      </c>
      <c r="AZ83" s="311">
        <v>-0.85860000000000003</v>
      </c>
      <c r="BA83" s="311">
        <v>0.01</v>
      </c>
      <c r="BB83" s="311">
        <v>0.01</v>
      </c>
      <c r="BC83" s="311">
        <v>0.01</v>
      </c>
      <c r="BD83" s="311">
        <v>235</v>
      </c>
      <c r="BE83" s="311">
        <v>165</v>
      </c>
      <c r="BF83" s="311">
        <v>299</v>
      </c>
      <c r="BG83" s="311">
        <v>138</v>
      </c>
      <c r="BH83" s="311">
        <v>130</v>
      </c>
      <c r="BI83" s="311">
        <v>1214</v>
      </c>
      <c r="BJ83" s="311">
        <v>1750</v>
      </c>
      <c r="BK83" s="311" t="s">
        <v>71</v>
      </c>
      <c r="BL83" s="311" t="s">
        <v>71</v>
      </c>
      <c r="BM83" s="311">
        <v>0</v>
      </c>
      <c r="BN83" s="311"/>
      <c r="BO83" s="311"/>
      <c r="BP83" s="311" t="s">
        <v>755</v>
      </c>
      <c r="BQ83" s="311" t="s">
        <v>752</v>
      </c>
      <c r="BR83" s="311">
        <v>6511</v>
      </c>
    </row>
    <row r="84" spans="1:70" s="247" customFormat="1">
      <c r="A84" s="311" t="s">
        <v>424</v>
      </c>
      <c r="B84" s="311">
        <v>3124</v>
      </c>
      <c r="C84" s="311">
        <v>5885</v>
      </c>
      <c r="D84" s="312">
        <v>42641.018750000003</v>
      </c>
      <c r="E84" s="311" t="s">
        <v>422</v>
      </c>
      <c r="F84" s="311"/>
      <c r="G84" s="311"/>
      <c r="H84" s="311"/>
      <c r="I84" s="311" t="s">
        <v>95</v>
      </c>
      <c r="J84" s="311">
        <v>0.8</v>
      </c>
      <c r="K84" s="311">
        <v>1</v>
      </c>
      <c r="L84" s="311">
        <v>140</v>
      </c>
      <c r="M84" s="311">
        <v>6</v>
      </c>
      <c r="N84" s="311">
        <v>4587</v>
      </c>
      <c r="O84" s="311">
        <v>1.3782000000000001</v>
      </c>
      <c r="P84" s="311">
        <v>4.2599999999999999E-2</v>
      </c>
      <c r="Q84" s="311">
        <v>3.09E-2</v>
      </c>
      <c r="R84" s="311">
        <v>33.012999999999998</v>
      </c>
      <c r="S84" s="311">
        <v>3.028</v>
      </c>
      <c r="T84" s="311">
        <v>2.9073000000000002</v>
      </c>
      <c r="U84" s="311">
        <v>3.8699999999999998E-2</v>
      </c>
      <c r="V84" s="311">
        <v>0.33400000000000002</v>
      </c>
      <c r="W84" s="311">
        <v>0.10539999999999999</v>
      </c>
      <c r="X84" s="311">
        <v>8.8999999999999999E-3</v>
      </c>
      <c r="Y84" s="311">
        <v>9.8000000000000004E-2</v>
      </c>
      <c r="Z84" s="311">
        <v>42.648299999999999</v>
      </c>
      <c r="AA84" s="311">
        <v>791.91639999999995</v>
      </c>
      <c r="AB84" s="311" t="s">
        <v>70</v>
      </c>
      <c r="AC84" s="311" t="s">
        <v>70</v>
      </c>
      <c r="AD84" s="311" t="s">
        <v>70</v>
      </c>
      <c r="AE84" s="311" t="s">
        <v>96</v>
      </c>
      <c r="AF84" s="311">
        <v>1.3480000000000001</v>
      </c>
      <c r="AG84" s="311">
        <v>3.8600000000000002E-2</v>
      </c>
      <c r="AH84" s="311">
        <v>2.87E-2</v>
      </c>
      <c r="AI84" s="311">
        <v>2.9962</v>
      </c>
      <c r="AJ84" s="311">
        <v>77.537499999999994</v>
      </c>
      <c r="AK84" s="311">
        <v>1.1113999999999999</v>
      </c>
      <c r="AL84" s="311">
        <v>2.58E-2</v>
      </c>
      <c r="AM84" s="311">
        <v>0.874</v>
      </c>
      <c r="AN84" s="311">
        <v>1.2538</v>
      </c>
      <c r="AO84" s="311">
        <v>0.83109999999999995</v>
      </c>
      <c r="AP84" s="311">
        <v>1.042</v>
      </c>
      <c r="AQ84" s="311">
        <v>0.86109999999999998</v>
      </c>
      <c r="AR84" s="311">
        <v>-0.39529999999999998</v>
      </c>
      <c r="AS84" s="311">
        <v>-0.71919999999999995</v>
      </c>
      <c r="AT84" s="311">
        <v>0.13089999999999999</v>
      </c>
      <c r="AU84" s="311">
        <v>9.1200000000000003E-2</v>
      </c>
      <c r="AV84" s="311">
        <v>0.1371</v>
      </c>
      <c r="AW84" s="311">
        <v>1.0288999999999999</v>
      </c>
      <c r="AX84" s="311">
        <v>-0.75370000000000004</v>
      </c>
      <c r="AY84" s="311">
        <v>0.41639999999999999</v>
      </c>
      <c r="AZ84" s="311">
        <v>1.1299999999999999E-2</v>
      </c>
      <c r="BA84" s="311">
        <v>0.01</v>
      </c>
      <c r="BB84" s="311">
        <v>0.01</v>
      </c>
      <c r="BC84" s="311">
        <v>0.01</v>
      </c>
      <c r="BD84" s="311">
        <v>198</v>
      </c>
      <c r="BE84" s="311">
        <v>185</v>
      </c>
      <c r="BF84" s="311">
        <v>299</v>
      </c>
      <c r="BG84" s="311">
        <v>165</v>
      </c>
      <c r="BH84" s="311">
        <v>326</v>
      </c>
      <c r="BI84" s="311">
        <v>1256</v>
      </c>
      <c r="BJ84" s="311">
        <v>1750</v>
      </c>
      <c r="BK84" s="311" t="s">
        <v>71</v>
      </c>
      <c r="BL84" s="311" t="s">
        <v>71</v>
      </c>
      <c r="BM84" s="311">
        <v>0</v>
      </c>
      <c r="BN84" s="311"/>
      <c r="BO84" s="311"/>
      <c r="BP84" s="311" t="s">
        <v>756</v>
      </c>
      <c r="BQ84" s="311" t="s">
        <v>752</v>
      </c>
      <c r="BR84" s="311">
        <v>6511</v>
      </c>
    </row>
    <row r="85" spans="1:70" s="247" customFormat="1">
      <c r="A85" s="311" t="s">
        <v>426</v>
      </c>
      <c r="B85" s="311">
        <v>3125</v>
      </c>
      <c r="C85" s="311">
        <v>5886</v>
      </c>
      <c r="D85" s="312">
        <v>42641.018750000003</v>
      </c>
      <c r="E85" s="311" t="s">
        <v>422</v>
      </c>
      <c r="F85" s="311"/>
      <c r="G85" s="311"/>
      <c r="H85" s="311"/>
      <c r="I85" s="311" t="s">
        <v>95</v>
      </c>
      <c r="J85" s="311">
        <v>0.8</v>
      </c>
      <c r="K85" s="311">
        <v>1</v>
      </c>
      <c r="L85" s="311">
        <v>140</v>
      </c>
      <c r="M85" s="311">
        <v>6</v>
      </c>
      <c r="N85" s="311">
        <v>4587</v>
      </c>
      <c r="O85" s="311">
        <v>1.0838000000000001</v>
      </c>
      <c r="P85" s="311">
        <v>4.9700000000000001E-2</v>
      </c>
      <c r="Q85" s="311">
        <v>4.5900000000000003E-2</v>
      </c>
      <c r="R85" s="311">
        <v>35.5242</v>
      </c>
      <c r="S85" s="311">
        <v>2.8479999999999999</v>
      </c>
      <c r="T85" s="311">
        <v>2.8235999999999999</v>
      </c>
      <c r="U85" s="311">
        <v>4.1700000000000001E-2</v>
      </c>
      <c r="V85" s="311">
        <v>0.33660000000000001</v>
      </c>
      <c r="W85" s="311">
        <v>9.5600000000000004E-2</v>
      </c>
      <c r="X85" s="311">
        <v>9.9000000000000008E-3</v>
      </c>
      <c r="Y85" s="311">
        <v>9.2399999999999996E-2</v>
      </c>
      <c r="Z85" s="311">
        <v>62.435699999999997</v>
      </c>
      <c r="AA85" s="311">
        <v>817.95230000000004</v>
      </c>
      <c r="AB85" s="311" t="s">
        <v>70</v>
      </c>
      <c r="AC85" s="311" t="s">
        <v>70</v>
      </c>
      <c r="AD85" s="311" t="s">
        <v>70</v>
      </c>
      <c r="AE85" s="311" t="s">
        <v>96</v>
      </c>
      <c r="AF85" s="311">
        <v>1.0559000000000001</v>
      </c>
      <c r="AG85" s="311">
        <v>4.5699999999999998E-2</v>
      </c>
      <c r="AH85" s="311">
        <v>4.3299999999999998E-2</v>
      </c>
      <c r="AI85" s="311">
        <v>3.2473999999999998</v>
      </c>
      <c r="AJ85" s="311">
        <v>71.041899999999998</v>
      </c>
      <c r="AK85" s="311">
        <v>1.5378000000000001</v>
      </c>
      <c r="AL85" s="311">
        <v>2.8199999999999999E-2</v>
      </c>
      <c r="AM85" s="311">
        <v>0.62209999999999999</v>
      </c>
      <c r="AN85" s="311">
        <v>1.3947000000000001</v>
      </c>
      <c r="AO85" s="311">
        <v>0.57110000000000005</v>
      </c>
      <c r="AP85" s="311">
        <v>0.79649999999999999</v>
      </c>
      <c r="AQ85" s="311">
        <v>0.63270000000000004</v>
      </c>
      <c r="AR85" s="311">
        <v>0.54390000000000005</v>
      </c>
      <c r="AS85" s="311">
        <v>0.15359999999999999</v>
      </c>
      <c r="AT85" s="311">
        <v>8.1900000000000001E-2</v>
      </c>
      <c r="AU85" s="311">
        <v>-0.1022</v>
      </c>
      <c r="AV85" s="311">
        <v>-5.8299999999999998E-2</v>
      </c>
      <c r="AW85" s="311">
        <v>0.78779999999999994</v>
      </c>
      <c r="AX85" s="311">
        <v>-0.17499999999999999</v>
      </c>
      <c r="AY85" s="311">
        <v>0.60770000000000002</v>
      </c>
      <c r="AZ85" s="311">
        <v>2.2200000000000001E-2</v>
      </c>
      <c r="BA85" s="311">
        <v>0.01</v>
      </c>
      <c r="BB85" s="311">
        <v>0.01</v>
      </c>
      <c r="BC85" s="311">
        <v>0.01</v>
      </c>
      <c r="BD85" s="311">
        <v>164</v>
      </c>
      <c r="BE85" s="311">
        <v>215</v>
      </c>
      <c r="BF85" s="311">
        <v>299</v>
      </c>
      <c r="BG85" s="311">
        <v>149</v>
      </c>
      <c r="BH85" s="311">
        <v>121</v>
      </c>
      <c r="BI85" s="311">
        <v>1264</v>
      </c>
      <c r="BJ85" s="311">
        <v>1750</v>
      </c>
      <c r="BK85" s="311" t="s">
        <v>71</v>
      </c>
      <c r="BL85" s="311" t="s">
        <v>71</v>
      </c>
      <c r="BM85" s="311">
        <v>0</v>
      </c>
      <c r="BN85" s="311"/>
      <c r="BO85" s="311"/>
      <c r="BP85" s="311" t="s">
        <v>757</v>
      </c>
      <c r="BQ85" s="311" t="s">
        <v>752</v>
      </c>
      <c r="BR85" s="311">
        <v>6511</v>
      </c>
    </row>
    <row r="86" spans="1:70" s="247" customFormat="1">
      <c r="A86" s="311" t="s">
        <v>428</v>
      </c>
      <c r="B86" s="311">
        <v>3126</v>
      </c>
      <c r="C86" s="311">
        <v>5887</v>
      </c>
      <c r="D86" s="312">
        <v>42641.018750000003</v>
      </c>
      <c r="E86" s="311" t="s">
        <v>422</v>
      </c>
      <c r="F86" s="311"/>
      <c r="G86" s="311"/>
      <c r="H86" s="311"/>
      <c r="I86" s="311" t="s">
        <v>95</v>
      </c>
      <c r="J86" s="311">
        <v>0.8</v>
      </c>
      <c r="K86" s="311">
        <v>1</v>
      </c>
      <c r="L86" s="311">
        <v>140</v>
      </c>
      <c r="M86" s="311">
        <v>6</v>
      </c>
      <c r="N86" s="311">
        <v>4587</v>
      </c>
      <c r="O86" s="311">
        <v>1.1955</v>
      </c>
      <c r="P86" s="311">
        <v>2.3800000000000002E-2</v>
      </c>
      <c r="Q86" s="311">
        <v>1.9900000000000001E-2</v>
      </c>
      <c r="R86" s="311">
        <v>18.82</v>
      </c>
      <c r="S86" s="311">
        <v>2.8847</v>
      </c>
      <c r="T86" s="311">
        <v>2.0396999999999998</v>
      </c>
      <c r="U86" s="311">
        <v>3.6799999999999999E-2</v>
      </c>
      <c r="V86" s="311">
        <v>0.42699999999999999</v>
      </c>
      <c r="W86" s="311">
        <v>0.17269999999999999</v>
      </c>
      <c r="X86" s="311">
        <v>6.6E-3</v>
      </c>
      <c r="Y86" s="311">
        <v>0.157</v>
      </c>
      <c r="Z86" s="311">
        <v>44.0685</v>
      </c>
      <c r="AA86" s="311">
        <v>797.2183</v>
      </c>
      <c r="AB86" s="311" t="s">
        <v>70</v>
      </c>
      <c r="AC86" s="311" t="s">
        <v>70</v>
      </c>
      <c r="AD86" s="311" t="s">
        <v>70</v>
      </c>
      <c r="AE86" s="311" t="s">
        <v>96</v>
      </c>
      <c r="AF86" s="311">
        <v>1.1659999999999999</v>
      </c>
      <c r="AG86" s="311">
        <v>2.1700000000000001E-2</v>
      </c>
      <c r="AH86" s="311">
        <v>1.8599999999999998E-2</v>
      </c>
      <c r="AI86" s="311">
        <v>1.7561</v>
      </c>
      <c r="AJ86" s="311">
        <v>81.06</v>
      </c>
      <c r="AK86" s="311">
        <v>0.75309999999999999</v>
      </c>
      <c r="AL86" s="311">
        <v>2.47E-2</v>
      </c>
      <c r="AM86" s="311">
        <v>1.3031999999999999</v>
      </c>
      <c r="AN86" s="311">
        <v>1.4775</v>
      </c>
      <c r="AO86" s="311">
        <v>1.1343000000000001</v>
      </c>
      <c r="AP86" s="311">
        <v>1.6759999999999999</v>
      </c>
      <c r="AQ86" s="311">
        <v>1.3088</v>
      </c>
      <c r="AR86" s="311">
        <v>0.42220000000000002</v>
      </c>
      <c r="AS86" s="311">
        <v>-1.0428999999999999</v>
      </c>
      <c r="AT86" s="311">
        <v>-0.1444</v>
      </c>
      <c r="AU86" s="311">
        <v>0.2152</v>
      </c>
      <c r="AV86" s="311">
        <v>-0.14219999999999999</v>
      </c>
      <c r="AW86" s="311">
        <v>1.6559999999999999</v>
      </c>
      <c r="AX86" s="311">
        <v>-1.2031000000000001</v>
      </c>
      <c r="AY86" s="311">
        <v>-0.50270000000000004</v>
      </c>
      <c r="AZ86" s="311">
        <v>0.1132</v>
      </c>
      <c r="BA86" s="311">
        <v>0.01</v>
      </c>
      <c r="BB86" s="311">
        <v>0.01</v>
      </c>
      <c r="BC86" s="311">
        <v>0.01</v>
      </c>
      <c r="BD86" s="311">
        <v>215</v>
      </c>
      <c r="BE86" s="311">
        <v>174</v>
      </c>
      <c r="BF86" s="311">
        <v>299</v>
      </c>
      <c r="BG86" s="311">
        <v>350</v>
      </c>
      <c r="BH86" s="311">
        <v>207</v>
      </c>
      <c r="BI86" s="311">
        <v>1259</v>
      </c>
      <c r="BJ86" s="311">
        <v>1750</v>
      </c>
      <c r="BK86" s="311" t="s">
        <v>71</v>
      </c>
      <c r="BL86" s="311" t="s">
        <v>71</v>
      </c>
      <c r="BM86" s="311">
        <v>0</v>
      </c>
      <c r="BN86" s="311"/>
      <c r="BO86" s="311"/>
      <c r="BP86" s="311" t="s">
        <v>758</v>
      </c>
      <c r="BQ86" s="311" t="s">
        <v>752</v>
      </c>
      <c r="BR86" s="311">
        <v>6511</v>
      </c>
    </row>
    <row r="87" spans="1:70" s="247" customFormat="1">
      <c r="A87" s="311" t="s">
        <v>430</v>
      </c>
      <c r="B87" s="311">
        <v>3127</v>
      </c>
      <c r="C87" s="311">
        <v>5888</v>
      </c>
      <c r="D87" s="312">
        <v>42641.018750000003</v>
      </c>
      <c r="E87" s="311" t="s">
        <v>422</v>
      </c>
      <c r="F87" s="311"/>
      <c r="G87" s="311"/>
      <c r="H87" s="311"/>
      <c r="I87" s="311" t="s">
        <v>95</v>
      </c>
      <c r="J87" s="311">
        <v>0.8</v>
      </c>
      <c r="K87" s="311">
        <v>1</v>
      </c>
      <c r="L87" s="311">
        <v>140</v>
      </c>
      <c r="M87" s="311">
        <v>6</v>
      </c>
      <c r="N87" s="311">
        <v>4587</v>
      </c>
      <c r="O87" s="311">
        <v>1.3852</v>
      </c>
      <c r="P87" s="311">
        <v>3.5400000000000001E-2</v>
      </c>
      <c r="Q87" s="311">
        <v>2.5600000000000001E-2</v>
      </c>
      <c r="R87" s="311">
        <v>25.267900000000001</v>
      </c>
      <c r="S87" s="311">
        <v>3.0253999999999999</v>
      </c>
      <c r="T87" s="311">
        <v>2.2599</v>
      </c>
      <c r="U87" s="311">
        <v>3.8199999999999998E-2</v>
      </c>
      <c r="V87" s="311">
        <v>0.43990000000000001</v>
      </c>
      <c r="W87" s="311">
        <v>0.14330000000000001</v>
      </c>
      <c r="X87" s="311">
        <v>1.1299999999999999E-2</v>
      </c>
      <c r="Y87" s="311">
        <v>0.14149999999999999</v>
      </c>
      <c r="Z87" s="311">
        <v>37.251800000000003</v>
      </c>
      <c r="AA87" s="311">
        <v>852.98249999999996</v>
      </c>
      <c r="AB87" s="311" t="s">
        <v>70</v>
      </c>
      <c r="AC87" s="311" t="s">
        <v>70</v>
      </c>
      <c r="AD87" s="311" t="s">
        <v>70</v>
      </c>
      <c r="AE87" s="311" t="s">
        <v>96</v>
      </c>
      <c r="AF87" s="311">
        <v>1.3537999999999999</v>
      </c>
      <c r="AG87" s="311">
        <v>3.1800000000000002E-2</v>
      </c>
      <c r="AH87" s="311">
        <v>2.35E-2</v>
      </c>
      <c r="AI87" s="311">
        <v>2.6427999999999998</v>
      </c>
      <c r="AJ87" s="311">
        <v>83.124899999999997</v>
      </c>
      <c r="AK87" s="311">
        <v>0.97599999999999998</v>
      </c>
      <c r="AL87" s="311">
        <v>2.41E-2</v>
      </c>
      <c r="AM87" s="311">
        <v>1.0004999999999999</v>
      </c>
      <c r="AN87" s="311">
        <v>1.169</v>
      </c>
      <c r="AO87" s="311">
        <v>0.93630000000000002</v>
      </c>
      <c r="AP87" s="311">
        <v>1.0945</v>
      </c>
      <c r="AQ87" s="311">
        <v>1.0623</v>
      </c>
      <c r="AR87" s="311">
        <v>0.61060000000000003</v>
      </c>
      <c r="AS87" s="311">
        <v>0.69089999999999996</v>
      </c>
      <c r="AT87" s="311">
        <v>0.1628</v>
      </c>
      <c r="AU87" s="311">
        <v>0.48180000000000001</v>
      </c>
      <c r="AV87" s="311">
        <v>-0.19900000000000001</v>
      </c>
      <c r="AW87" s="311">
        <v>-0.96250000000000002</v>
      </c>
      <c r="AX87" s="311">
        <v>-0.65569999999999995</v>
      </c>
      <c r="AY87" s="311">
        <v>0.69040000000000001</v>
      </c>
      <c r="AZ87" s="311">
        <v>-0.47110000000000002</v>
      </c>
      <c r="BA87" s="311">
        <v>0.01</v>
      </c>
      <c r="BB87" s="311">
        <v>0.01</v>
      </c>
      <c r="BC87" s="311">
        <v>0.01</v>
      </c>
      <c r="BD87" s="311">
        <v>194</v>
      </c>
      <c r="BE87" s="311">
        <v>232</v>
      </c>
      <c r="BF87" s="311">
        <v>299</v>
      </c>
      <c r="BG87" s="311">
        <v>118</v>
      </c>
      <c r="BH87" s="311">
        <v>202</v>
      </c>
      <c r="BI87" s="311">
        <v>1131</v>
      </c>
      <c r="BJ87" s="311">
        <v>1750</v>
      </c>
      <c r="BK87" s="311" t="s">
        <v>71</v>
      </c>
      <c r="BL87" s="311" t="s">
        <v>71</v>
      </c>
      <c r="BM87" s="311">
        <v>0</v>
      </c>
      <c r="BN87" s="311"/>
      <c r="BO87" s="311"/>
      <c r="BP87" s="311" t="s">
        <v>759</v>
      </c>
      <c r="BQ87" s="311" t="s">
        <v>752</v>
      </c>
      <c r="BR87" s="311">
        <v>6511</v>
      </c>
    </row>
    <row r="88" spans="1:70" s="247" customFormat="1">
      <c r="A88" s="311" t="s">
        <v>432</v>
      </c>
      <c r="B88" s="311">
        <v>3128</v>
      </c>
      <c r="C88" s="311">
        <v>5889</v>
      </c>
      <c r="D88" s="312">
        <v>42641.226388888892</v>
      </c>
      <c r="E88" s="311" t="s">
        <v>433</v>
      </c>
      <c r="F88" s="311"/>
      <c r="G88" s="311"/>
      <c r="H88" s="311"/>
      <c r="I88" s="311" t="s">
        <v>95</v>
      </c>
      <c r="J88" s="311">
        <v>0.8</v>
      </c>
      <c r="K88" s="311">
        <v>1</v>
      </c>
      <c r="L88" s="311">
        <v>140</v>
      </c>
      <c r="M88" s="311">
        <v>6</v>
      </c>
      <c r="N88" s="311">
        <v>4587</v>
      </c>
      <c r="O88" s="311">
        <v>1.3191999999999999</v>
      </c>
      <c r="P88" s="311">
        <v>8.9999999999999993E-3</v>
      </c>
      <c r="Q88" s="311">
        <v>6.7999999999999996E-3</v>
      </c>
      <c r="R88" s="311">
        <v>4.9273999999999996</v>
      </c>
      <c r="S88" s="311">
        <v>3.4394999999999998</v>
      </c>
      <c r="T88" s="311">
        <v>2.0190999999999999</v>
      </c>
      <c r="U88" s="311">
        <v>3.1099999999999999E-2</v>
      </c>
      <c r="V88" s="311">
        <v>0.45190000000000002</v>
      </c>
      <c r="W88" s="311">
        <v>0.13569999999999999</v>
      </c>
      <c r="X88" s="311">
        <v>1.0200000000000001E-2</v>
      </c>
      <c r="Y88" s="311">
        <v>0.1215</v>
      </c>
      <c r="Z88" s="311">
        <v>21.2515</v>
      </c>
      <c r="AA88" s="311">
        <v>868.69870000000003</v>
      </c>
      <c r="AB88" s="311" t="s">
        <v>70</v>
      </c>
      <c r="AC88" s="311" t="s">
        <v>70</v>
      </c>
      <c r="AD88" s="311" t="s">
        <v>70</v>
      </c>
      <c r="AE88" s="311" t="s">
        <v>96</v>
      </c>
      <c r="AF88" s="311">
        <v>1.2875000000000001</v>
      </c>
      <c r="AG88" s="311">
        <v>7.4999999999999997E-3</v>
      </c>
      <c r="AH88" s="311">
        <v>5.7999999999999996E-3</v>
      </c>
      <c r="AI88" s="311">
        <v>0.80630000000000002</v>
      </c>
      <c r="AJ88" s="311">
        <v>107.5685</v>
      </c>
      <c r="AK88" s="311">
        <v>0.31309999999999999</v>
      </c>
      <c r="AL88" s="311">
        <v>1.8599999999999998E-2</v>
      </c>
      <c r="AM88" s="311">
        <v>3.1751</v>
      </c>
      <c r="AN88" s="311">
        <v>1.4784999999999999</v>
      </c>
      <c r="AO88" s="311">
        <v>2.6450999999999998</v>
      </c>
      <c r="AP88" s="311">
        <v>3.9108000000000001</v>
      </c>
      <c r="AQ88" s="311">
        <v>3.3584999999999998</v>
      </c>
      <c r="AR88" s="311">
        <v>-2.0566</v>
      </c>
      <c r="AS88" s="311">
        <v>-1.6007</v>
      </c>
      <c r="AT88" s="311">
        <v>-0.45219999999999999</v>
      </c>
      <c r="AU88" s="311">
        <v>0.60570000000000002</v>
      </c>
      <c r="AV88" s="311">
        <v>-1.7511000000000001</v>
      </c>
      <c r="AW88" s="311">
        <v>3.444</v>
      </c>
      <c r="AX88" s="311">
        <v>-2.0468999999999999</v>
      </c>
      <c r="AY88" s="311">
        <v>2.2107000000000001</v>
      </c>
      <c r="AZ88" s="311">
        <v>1.484</v>
      </c>
      <c r="BA88" s="311">
        <v>0.01</v>
      </c>
      <c r="BB88" s="311">
        <v>0.01</v>
      </c>
      <c r="BC88" s="311">
        <v>0.01</v>
      </c>
      <c r="BD88" s="311">
        <v>181</v>
      </c>
      <c r="BE88" s="311">
        <v>201</v>
      </c>
      <c r="BF88" s="311">
        <v>299</v>
      </c>
      <c r="BG88" s="311">
        <v>320</v>
      </c>
      <c r="BH88" s="311">
        <v>57</v>
      </c>
      <c r="BI88" s="311">
        <v>1130</v>
      </c>
      <c r="BJ88" s="311">
        <v>1700</v>
      </c>
      <c r="BK88" s="311" t="s">
        <v>71</v>
      </c>
      <c r="BL88" s="311" t="s">
        <v>71</v>
      </c>
      <c r="BM88" s="311">
        <v>0</v>
      </c>
      <c r="BN88" s="311"/>
      <c r="BO88" s="311"/>
      <c r="BP88" s="311" t="s">
        <v>760</v>
      </c>
      <c r="BQ88" s="311" t="s">
        <v>752</v>
      </c>
      <c r="BR88" s="311">
        <v>6511</v>
      </c>
    </row>
    <row r="89" spans="1:70" s="247" customFormat="1">
      <c r="A89" s="311" t="s">
        <v>435</v>
      </c>
      <c r="B89" s="311">
        <v>3129</v>
      </c>
      <c r="C89" s="311">
        <v>5890</v>
      </c>
      <c r="D89" s="312">
        <v>42641.226388888892</v>
      </c>
      <c r="E89" s="311" t="s">
        <v>433</v>
      </c>
      <c r="F89" s="311"/>
      <c r="G89" s="311"/>
      <c r="H89" s="311"/>
      <c r="I89" s="311" t="s">
        <v>95</v>
      </c>
      <c r="J89" s="311">
        <v>0.8</v>
      </c>
      <c r="K89" s="311">
        <v>1</v>
      </c>
      <c r="L89" s="311">
        <v>140</v>
      </c>
      <c r="M89" s="311">
        <v>6</v>
      </c>
      <c r="N89" s="311">
        <v>4587</v>
      </c>
      <c r="O89" s="311">
        <v>1.3998999999999999</v>
      </c>
      <c r="P89" s="311">
        <v>3.1800000000000002E-2</v>
      </c>
      <c r="Q89" s="311">
        <v>2.2700000000000001E-2</v>
      </c>
      <c r="R89" s="311">
        <v>20.715499999999999</v>
      </c>
      <c r="S89" s="311">
        <v>3.0228000000000002</v>
      </c>
      <c r="T89" s="311">
        <v>2.649</v>
      </c>
      <c r="U89" s="311">
        <v>3.7199999999999997E-2</v>
      </c>
      <c r="V89" s="311">
        <v>0.36859999999999998</v>
      </c>
      <c r="W89" s="311">
        <v>0.1047</v>
      </c>
      <c r="X89" s="311">
        <v>8.8000000000000005E-3</v>
      </c>
      <c r="Y89" s="311">
        <v>9.8100000000000007E-2</v>
      </c>
      <c r="Z89" s="311">
        <v>41.985599999999998</v>
      </c>
      <c r="AA89" s="311">
        <v>803.08810000000005</v>
      </c>
      <c r="AB89" s="311" t="s">
        <v>70</v>
      </c>
      <c r="AC89" s="311" t="s">
        <v>70</v>
      </c>
      <c r="AD89" s="311" t="s">
        <v>70</v>
      </c>
      <c r="AE89" s="311" t="s">
        <v>96</v>
      </c>
      <c r="AF89" s="311">
        <v>1.3687</v>
      </c>
      <c r="AG89" s="311">
        <v>2.8799999999999999E-2</v>
      </c>
      <c r="AH89" s="311">
        <v>2.1000000000000001E-2</v>
      </c>
      <c r="AI89" s="311">
        <v>2.3748</v>
      </c>
      <c r="AJ89" s="311">
        <v>82.517600000000002</v>
      </c>
      <c r="AK89" s="311">
        <v>0.86760000000000004</v>
      </c>
      <c r="AL89" s="311">
        <v>2.4199999999999999E-2</v>
      </c>
      <c r="AM89" s="311">
        <v>1.1284000000000001</v>
      </c>
      <c r="AN89" s="311">
        <v>1.2397</v>
      </c>
      <c r="AO89" s="311">
        <v>1.0322</v>
      </c>
      <c r="AP89" s="311">
        <v>1.2796000000000001</v>
      </c>
      <c r="AQ89" s="311">
        <v>1.1825000000000001</v>
      </c>
      <c r="AR89" s="311">
        <v>-0.35920000000000002</v>
      </c>
      <c r="AS89" s="311">
        <v>-0.96519999999999995</v>
      </c>
      <c r="AT89" s="311">
        <v>6.9199999999999998E-2</v>
      </c>
      <c r="AU89" s="311">
        <v>0.15590000000000001</v>
      </c>
      <c r="AV89" s="311">
        <v>-0.1484</v>
      </c>
      <c r="AW89" s="311">
        <v>-1.2613000000000001</v>
      </c>
      <c r="AX89" s="311">
        <v>-1.0992</v>
      </c>
      <c r="AY89" s="311">
        <v>0.39600000000000002</v>
      </c>
      <c r="AZ89" s="311">
        <v>-0.18260000000000001</v>
      </c>
      <c r="BA89" s="311">
        <v>0.01</v>
      </c>
      <c r="BB89" s="311">
        <v>0.01</v>
      </c>
      <c r="BC89" s="311">
        <v>0.01</v>
      </c>
      <c r="BD89" s="311">
        <v>194</v>
      </c>
      <c r="BE89" s="311">
        <v>183</v>
      </c>
      <c r="BF89" s="311">
        <v>299</v>
      </c>
      <c r="BG89" s="311">
        <v>286</v>
      </c>
      <c r="BH89" s="311">
        <v>171</v>
      </c>
      <c r="BI89" s="311">
        <v>1138</v>
      </c>
      <c r="BJ89" s="311">
        <v>1700</v>
      </c>
      <c r="BK89" s="311" t="s">
        <v>71</v>
      </c>
      <c r="BL89" s="311" t="s">
        <v>71</v>
      </c>
      <c r="BM89" s="311">
        <v>0</v>
      </c>
      <c r="BN89" s="311"/>
      <c r="BO89" s="311"/>
      <c r="BP89" s="311" t="s">
        <v>761</v>
      </c>
      <c r="BQ89" s="311" t="s">
        <v>752</v>
      </c>
      <c r="BR89" s="311">
        <v>6511</v>
      </c>
    </row>
    <row r="92" spans="1:70">
      <c r="D92" s="242"/>
      <c r="O92" s="241"/>
      <c r="P92" s="241"/>
      <c r="Q92" s="241"/>
      <c r="R92" s="241"/>
      <c r="S92" s="241"/>
      <c r="T92" s="241"/>
      <c r="U92" s="241"/>
      <c r="V92" s="241"/>
      <c r="AN92" s="241"/>
    </row>
    <row r="95" spans="1:70">
      <c r="O95" s="241"/>
      <c r="P95" s="241"/>
      <c r="Q95" s="241"/>
      <c r="R95" s="241"/>
      <c r="S95" s="241"/>
      <c r="T95" s="241"/>
      <c r="U95" s="241"/>
      <c r="V95" s="241"/>
      <c r="AN95" s="241"/>
    </row>
    <row r="96" spans="1:70">
      <c r="O96" s="241"/>
      <c r="P96" s="241"/>
      <c r="Q96" s="241"/>
      <c r="R96" s="241"/>
      <c r="S96" s="241"/>
      <c r="T96" s="241"/>
      <c r="U96" s="241"/>
      <c r="V96" s="241"/>
      <c r="AN96" s="241"/>
    </row>
    <row r="97" spans="1:70">
      <c r="O97" s="241"/>
      <c r="P97" s="241"/>
      <c r="Q97" s="241"/>
      <c r="R97" s="241"/>
      <c r="S97" s="241"/>
      <c r="T97" s="241"/>
      <c r="U97" s="241"/>
      <c r="V97" s="241"/>
      <c r="AN97" s="241"/>
    </row>
    <row r="98" spans="1:70" s="244" customFormat="1"/>
    <row r="99" spans="1:70" s="247" customFormat="1"/>
    <row r="100" spans="1:70">
      <c r="A100" s="5" t="s">
        <v>610</v>
      </c>
      <c r="B100" s="5">
        <v>3682</v>
      </c>
      <c r="C100" s="5">
        <v>6586</v>
      </c>
      <c r="D100" s="306">
        <v>42802.237500000003</v>
      </c>
      <c r="E100" s="5" t="s">
        <v>611</v>
      </c>
      <c r="F100" s="5"/>
      <c r="G100" s="5"/>
      <c r="H100" s="5"/>
      <c r="I100" s="5" t="s">
        <v>95</v>
      </c>
      <c r="J100" s="5">
        <v>0.8</v>
      </c>
      <c r="K100" s="5">
        <v>1</v>
      </c>
      <c r="L100" s="5">
        <v>0</v>
      </c>
      <c r="M100" s="5">
        <v>6</v>
      </c>
      <c r="N100" s="5">
        <v>0</v>
      </c>
      <c r="O100" s="309">
        <v>1.9513</v>
      </c>
      <c r="P100" s="309">
        <v>1.9511000000000001</v>
      </c>
      <c r="Q100" s="309">
        <v>0.99990000000000001</v>
      </c>
      <c r="R100" s="309">
        <v>0.76870000000000005</v>
      </c>
      <c r="S100" s="309">
        <v>2.7259000000000002</v>
      </c>
      <c r="T100" s="309">
        <v>1.6081000000000001</v>
      </c>
      <c r="U100" s="309">
        <v>0.81540000000000001</v>
      </c>
      <c r="V100" s="309">
        <v>1.3599999999999999E-2</v>
      </c>
      <c r="W100" s="5">
        <v>0.17610000000000001</v>
      </c>
      <c r="X100" s="5">
        <v>0.18310000000000001</v>
      </c>
      <c r="Y100" s="5">
        <v>4.7999999999999996E-3</v>
      </c>
      <c r="Z100" s="5">
        <v>-13.234299999999999</v>
      </c>
      <c r="AA100" s="5">
        <v>209.94030000000001</v>
      </c>
      <c r="AB100" s="5" t="s">
        <v>70</v>
      </c>
      <c r="AC100" s="5" t="s">
        <v>70</v>
      </c>
      <c r="AD100" s="5" t="s">
        <v>70</v>
      </c>
      <c r="AE100" s="5" t="s">
        <v>96</v>
      </c>
      <c r="AF100" s="5">
        <v>1.9117999999999999</v>
      </c>
      <c r="AG100" s="5">
        <v>1.952</v>
      </c>
      <c r="AH100" s="5">
        <v>1.0209999999999999</v>
      </c>
      <c r="AI100" s="5">
        <v>8.5897000000000006</v>
      </c>
      <c r="AJ100" s="5">
        <v>4.4004000000000003</v>
      </c>
      <c r="AK100" s="5">
        <v>2.2465000000000002</v>
      </c>
      <c r="AL100" s="5">
        <v>0.45450000000000002</v>
      </c>
      <c r="AM100" s="5">
        <v>-9.4000000000000004E-3</v>
      </c>
      <c r="AN100" s="309">
        <v>1.9453</v>
      </c>
      <c r="AO100" s="5">
        <v>0.3216</v>
      </c>
      <c r="AP100" s="5">
        <v>0.62560000000000004</v>
      </c>
      <c r="AQ100" s="5">
        <v>0.53669999999999995</v>
      </c>
      <c r="AR100" s="5">
        <v>-0.11</v>
      </c>
      <c r="AS100" s="5">
        <v>-0.30099999999999999</v>
      </c>
      <c r="AT100" s="5">
        <v>2.7099999999999999E-2</v>
      </c>
      <c r="AU100" s="5">
        <v>0.5837</v>
      </c>
      <c r="AV100" s="5">
        <v>-0.20480000000000001</v>
      </c>
      <c r="AW100" s="5">
        <v>9.35E-2</v>
      </c>
      <c r="AX100" s="5">
        <v>-6.0199999999999997E-2</v>
      </c>
      <c r="AY100" s="5">
        <v>6.9599999999999995E-2</v>
      </c>
      <c r="AZ100" s="5">
        <v>0.52869999999999995</v>
      </c>
      <c r="BA100" s="5">
        <v>0.01</v>
      </c>
      <c r="BB100" s="5">
        <v>0.01</v>
      </c>
      <c r="BC100" s="5">
        <v>0.01</v>
      </c>
      <c r="BD100" s="5">
        <v>233</v>
      </c>
      <c r="BE100" s="5">
        <v>192</v>
      </c>
      <c r="BF100" s="5">
        <v>299</v>
      </c>
      <c r="BG100" s="5">
        <v>321</v>
      </c>
      <c r="BH100" s="5">
        <v>178</v>
      </c>
      <c r="BI100" s="5">
        <v>1208</v>
      </c>
      <c r="BJ100" s="5">
        <v>1812</v>
      </c>
      <c r="BK100" s="5" t="s">
        <v>71</v>
      </c>
      <c r="BL100" s="5" t="s">
        <v>71</v>
      </c>
      <c r="BM100" s="5">
        <v>0</v>
      </c>
      <c r="BN100" s="5"/>
      <c r="BO100" s="5"/>
      <c r="BP100" s="5" t="s">
        <v>614</v>
      </c>
      <c r="BQ100" s="5"/>
      <c r="BR100" s="5">
        <v>6511</v>
      </c>
    </row>
    <row r="101" spans="1:70">
      <c r="A101" s="5" t="s">
        <v>615</v>
      </c>
      <c r="B101" s="5">
        <v>3683</v>
      </c>
      <c r="C101" s="5">
        <v>6587</v>
      </c>
      <c r="D101" s="306">
        <v>42802.237500000003</v>
      </c>
      <c r="E101" s="5" t="s">
        <v>611</v>
      </c>
      <c r="F101" s="5"/>
      <c r="G101" s="5"/>
      <c r="H101" s="5"/>
      <c r="I101" s="5" t="s">
        <v>95</v>
      </c>
      <c r="J101" s="5">
        <v>0.8</v>
      </c>
      <c r="K101" s="5">
        <v>1</v>
      </c>
      <c r="L101" s="5">
        <v>140</v>
      </c>
      <c r="M101" s="5">
        <v>6</v>
      </c>
      <c r="N101" s="5">
        <v>4587</v>
      </c>
      <c r="O101" s="309">
        <v>1.6102000000000001</v>
      </c>
      <c r="P101" s="309">
        <v>0</v>
      </c>
      <c r="Q101" s="309">
        <v>0</v>
      </c>
      <c r="R101" s="309">
        <v>-0.3105</v>
      </c>
      <c r="S101" s="309">
        <v>3.8944000000000001</v>
      </c>
      <c r="T101" s="309" t="s">
        <v>167</v>
      </c>
      <c r="U101" s="309">
        <v>0.01</v>
      </c>
      <c r="V101" s="309" t="s">
        <v>167</v>
      </c>
      <c r="W101" s="5" t="s">
        <v>167</v>
      </c>
      <c r="X101" s="5">
        <v>0</v>
      </c>
      <c r="Y101" s="5" t="s">
        <v>167</v>
      </c>
      <c r="Z101" s="5">
        <v>-8.9924999999999997</v>
      </c>
      <c r="AA101" s="5">
        <v>941.44960000000003</v>
      </c>
      <c r="AB101" s="5" t="s">
        <v>70</v>
      </c>
      <c r="AC101" s="5" t="s">
        <v>70</v>
      </c>
      <c r="AD101" s="5" t="s">
        <v>70</v>
      </c>
      <c r="AE101" s="5" t="s">
        <v>96</v>
      </c>
      <c r="AF101" s="5">
        <v>1.5745</v>
      </c>
      <c r="AG101" s="5">
        <v>0</v>
      </c>
      <c r="AH101" s="5">
        <v>0</v>
      </c>
      <c r="AI101" s="5">
        <v>5.9999999999999995E-4</v>
      </c>
      <c r="AJ101" s="5">
        <v>496.69650000000001</v>
      </c>
      <c r="AK101" s="5">
        <v>2.0000000000000001E-4</v>
      </c>
      <c r="AL101" s="5">
        <v>4.0000000000000001E-3</v>
      </c>
      <c r="AM101" s="5">
        <v>5630.1986999999999</v>
      </c>
      <c r="AN101" s="309">
        <v>3.4094000000000002</v>
      </c>
      <c r="AO101" s="5">
        <v>4589.0522000000001</v>
      </c>
      <c r="AP101" s="5">
        <v>15645.929700000001</v>
      </c>
      <c r="AQ101" s="5">
        <v>4589.0518000000002</v>
      </c>
      <c r="AR101" s="5">
        <v>-3661.9897000000001</v>
      </c>
      <c r="AS101" s="5">
        <v>2741.9836</v>
      </c>
      <c r="AT101" s="5">
        <v>361.60489999999999</v>
      </c>
      <c r="AU101" s="5">
        <v>-3842.5713000000001</v>
      </c>
      <c r="AV101" s="5">
        <v>-14445.459000000001</v>
      </c>
      <c r="AW101" s="5">
        <v>-4621.5214999999998</v>
      </c>
      <c r="AX101" s="5">
        <v>-3661.9893000000002</v>
      </c>
      <c r="AY101" s="5">
        <v>2741.9834000000001</v>
      </c>
      <c r="AZ101" s="5">
        <v>361.60660000000001</v>
      </c>
      <c r="BA101" s="5">
        <v>0.01</v>
      </c>
      <c r="BB101" s="5">
        <v>0.01</v>
      </c>
      <c r="BC101" s="5">
        <v>0.01</v>
      </c>
      <c r="BD101" s="5">
        <v>248</v>
      </c>
      <c r="BE101" s="5">
        <v>174</v>
      </c>
      <c r="BF101" s="5">
        <v>299</v>
      </c>
      <c r="BG101" s="5">
        <v>206</v>
      </c>
      <c r="BH101" s="5">
        <v>202</v>
      </c>
      <c r="BI101" s="5">
        <v>1236</v>
      </c>
      <c r="BJ101" s="5">
        <v>1812</v>
      </c>
      <c r="BK101" s="5" t="s">
        <v>71</v>
      </c>
      <c r="BL101" s="5" t="s">
        <v>71</v>
      </c>
      <c r="BM101" s="5">
        <v>0</v>
      </c>
      <c r="BN101" s="5"/>
      <c r="BO101" s="5"/>
      <c r="BP101" s="5" t="s">
        <v>618</v>
      </c>
      <c r="BQ101" s="5"/>
      <c r="BR101" s="5">
        <v>6511</v>
      </c>
    </row>
    <row r="102" spans="1:70">
      <c r="A102" s="5" t="s">
        <v>619</v>
      </c>
      <c r="B102" s="5">
        <v>3684</v>
      </c>
      <c r="C102" s="5">
        <v>6588</v>
      </c>
      <c r="D102" s="306">
        <v>42802.237500000003</v>
      </c>
      <c r="E102" s="5" t="s">
        <v>611</v>
      </c>
      <c r="F102" s="5"/>
      <c r="G102" s="5"/>
      <c r="H102" s="5"/>
      <c r="I102" s="5" t="s">
        <v>95</v>
      </c>
      <c r="J102" s="5">
        <v>0.8</v>
      </c>
      <c r="K102" s="5">
        <v>1</v>
      </c>
      <c r="L102" s="5">
        <v>140</v>
      </c>
      <c r="M102" s="5">
        <v>6</v>
      </c>
      <c r="N102" s="5">
        <v>4587</v>
      </c>
      <c r="O102" s="309">
        <v>1.8305</v>
      </c>
      <c r="P102" s="309">
        <v>2.41E-2</v>
      </c>
      <c r="Q102" s="309">
        <v>1.32E-2</v>
      </c>
      <c r="R102" s="309">
        <v>4.6436000000000002</v>
      </c>
      <c r="S102" s="309">
        <v>3.9729000000000001</v>
      </c>
      <c r="T102" s="309">
        <v>2.1091000000000002</v>
      </c>
      <c r="U102" s="309">
        <v>4.1700000000000001E-2</v>
      </c>
      <c r="V102" s="309">
        <v>0.4748</v>
      </c>
      <c r="W102" s="5">
        <v>0.1258</v>
      </c>
      <c r="X102" s="5">
        <v>1.78E-2</v>
      </c>
      <c r="Y102" s="5">
        <v>0.12230000000000001</v>
      </c>
      <c r="Z102" s="5">
        <v>20.700299999999999</v>
      </c>
      <c r="AA102" s="5">
        <v>1031.7593999999999</v>
      </c>
      <c r="AB102" s="5" t="s">
        <v>70</v>
      </c>
      <c r="AC102" s="5" t="s">
        <v>70</v>
      </c>
      <c r="AD102" s="5" t="s">
        <v>70</v>
      </c>
      <c r="AE102" s="5" t="s">
        <v>96</v>
      </c>
      <c r="AF102" s="5">
        <v>1.7907999999999999</v>
      </c>
      <c r="AG102" s="5">
        <v>2.0899999999999998E-2</v>
      </c>
      <c r="AH102" s="5">
        <v>1.17E-2</v>
      </c>
      <c r="AI102" s="5">
        <v>1.7111000000000001</v>
      </c>
      <c r="AJ102" s="5">
        <v>81.778700000000001</v>
      </c>
      <c r="AK102" s="5">
        <v>0.4778</v>
      </c>
      <c r="AL102" s="5">
        <v>2.4500000000000001E-2</v>
      </c>
      <c r="AM102" s="5">
        <v>2.0687000000000002</v>
      </c>
      <c r="AN102" s="309">
        <v>1.2689999999999999</v>
      </c>
      <c r="AO102" s="5">
        <v>1.8641000000000001</v>
      </c>
      <c r="AP102" s="5">
        <v>2.3656000000000001</v>
      </c>
      <c r="AQ102" s="5">
        <v>2.1301999999999999</v>
      </c>
      <c r="AR102" s="5">
        <v>1.619</v>
      </c>
      <c r="AS102" s="5">
        <v>-0.92210000000000003</v>
      </c>
      <c r="AT102" s="5">
        <v>-5.74E-2</v>
      </c>
      <c r="AU102" s="5">
        <v>0.47420000000000001</v>
      </c>
      <c r="AV102" s="5">
        <v>0.69499999999999995</v>
      </c>
      <c r="AW102" s="5">
        <v>2.2109000000000001</v>
      </c>
      <c r="AX102" s="5">
        <v>0.96560000000000001</v>
      </c>
      <c r="AY102" s="5">
        <v>1.7423</v>
      </c>
      <c r="AZ102" s="5">
        <v>-0.75480000000000003</v>
      </c>
      <c r="BA102" s="5">
        <v>0.01</v>
      </c>
      <c r="BB102" s="5">
        <v>0.01</v>
      </c>
      <c r="BC102" s="5">
        <v>0.01</v>
      </c>
      <c r="BD102" s="5">
        <v>250</v>
      </c>
      <c r="BE102" s="5">
        <v>169</v>
      </c>
      <c r="BF102" s="5">
        <v>299</v>
      </c>
      <c r="BG102" s="5">
        <v>178</v>
      </c>
      <c r="BH102" s="5">
        <v>149</v>
      </c>
      <c r="BI102" s="5">
        <v>1240</v>
      </c>
      <c r="BJ102" s="5">
        <v>1812</v>
      </c>
      <c r="BK102" s="5" t="s">
        <v>71</v>
      </c>
      <c r="BL102" s="5" t="s">
        <v>71</v>
      </c>
      <c r="BM102" s="5">
        <v>0</v>
      </c>
      <c r="BN102" s="5"/>
      <c r="BO102" s="5"/>
      <c r="BP102" s="5" t="s">
        <v>622</v>
      </c>
      <c r="BQ102" s="5"/>
      <c r="BR102" s="5">
        <v>6511</v>
      </c>
    </row>
    <row r="103" spans="1:70">
      <c r="A103" s="5" t="s">
        <v>623</v>
      </c>
      <c r="B103" s="5">
        <v>3685</v>
      </c>
      <c r="C103" s="5">
        <v>6589</v>
      </c>
      <c r="D103" s="306">
        <v>42802.237500000003</v>
      </c>
      <c r="E103" s="5" t="s">
        <v>611</v>
      </c>
      <c r="F103" s="5"/>
      <c r="G103" s="5"/>
      <c r="H103" s="5"/>
      <c r="I103" s="5" t="s">
        <v>95</v>
      </c>
      <c r="J103" s="5">
        <v>0.8</v>
      </c>
      <c r="K103" s="5">
        <v>1</v>
      </c>
      <c r="L103" s="5">
        <v>140</v>
      </c>
      <c r="M103" s="5">
        <v>6</v>
      </c>
      <c r="N103" s="5">
        <v>4587</v>
      </c>
      <c r="O103" s="309">
        <v>1.9635</v>
      </c>
      <c r="P103" s="309">
        <v>1.8E-3</v>
      </c>
      <c r="Q103" s="309">
        <v>8.9999999999999998E-4</v>
      </c>
      <c r="R103" s="309">
        <v>0.50929999999999997</v>
      </c>
      <c r="S103" s="309">
        <v>5.1097000000000001</v>
      </c>
      <c r="T103" s="309">
        <v>1.1325000000000001</v>
      </c>
      <c r="U103" s="309">
        <v>3.2099999999999997E-2</v>
      </c>
      <c r="V103" s="309">
        <v>0.89229999999999998</v>
      </c>
      <c r="W103" s="5">
        <v>0.17080000000000001</v>
      </c>
      <c r="X103" s="5">
        <v>9.4000000000000004E-3</v>
      </c>
      <c r="Y103" s="5">
        <v>0.1696</v>
      </c>
      <c r="Z103" s="5">
        <v>-6.6662999999999997</v>
      </c>
      <c r="AA103" s="5">
        <v>958.41690000000006</v>
      </c>
      <c r="AB103" s="5" t="s">
        <v>70</v>
      </c>
      <c r="AC103" s="5" t="s">
        <v>70</v>
      </c>
      <c r="AD103" s="5" t="s">
        <v>70</v>
      </c>
      <c r="AE103" s="5" t="s">
        <v>96</v>
      </c>
      <c r="AF103" s="5">
        <v>1.925</v>
      </c>
      <c r="AG103" s="5">
        <v>1.2999999999999999E-3</v>
      </c>
      <c r="AH103" s="5">
        <v>6.9999999999999999E-4</v>
      </c>
      <c r="AI103" s="5">
        <v>0.11609999999999999</v>
      </c>
      <c r="AJ103" s="5">
        <v>86.097899999999996</v>
      </c>
      <c r="AK103" s="5">
        <v>3.0200000000000001E-2</v>
      </c>
      <c r="AL103" s="5">
        <v>2.3199999999999998E-2</v>
      </c>
      <c r="AM103" s="5">
        <v>33.138199999999998</v>
      </c>
      <c r="AN103" s="309">
        <v>1.7483</v>
      </c>
      <c r="AO103" s="5">
        <v>25.248100000000001</v>
      </c>
      <c r="AP103" s="5">
        <v>44.140500000000003</v>
      </c>
      <c r="AQ103" s="5">
        <v>37.518300000000004</v>
      </c>
      <c r="AR103" s="5">
        <v>9.0664999999999996</v>
      </c>
      <c r="AS103" s="5">
        <v>-20.8172</v>
      </c>
      <c r="AT103" s="5">
        <v>11.0413</v>
      </c>
      <c r="AU103" s="5">
        <v>-20.151700000000002</v>
      </c>
      <c r="AV103" s="5">
        <v>-24.888999999999999</v>
      </c>
      <c r="AW103" s="5">
        <v>-30.3781</v>
      </c>
      <c r="AX103" s="5">
        <v>-30.540600000000001</v>
      </c>
      <c r="AY103" s="5">
        <v>-1.7816000000000001</v>
      </c>
      <c r="AZ103" s="5">
        <v>21.719200000000001</v>
      </c>
      <c r="BA103" s="5">
        <v>0.01</v>
      </c>
      <c r="BB103" s="5">
        <v>0.01</v>
      </c>
      <c r="BC103" s="5">
        <v>0.01</v>
      </c>
      <c r="BD103" s="5">
        <v>202</v>
      </c>
      <c r="BE103" s="5">
        <v>215</v>
      </c>
      <c r="BF103" s="5">
        <v>299</v>
      </c>
      <c r="BG103" s="5">
        <v>297</v>
      </c>
      <c r="BH103" s="5">
        <v>241</v>
      </c>
      <c r="BI103" s="5">
        <v>1221</v>
      </c>
      <c r="BJ103" s="5">
        <v>1812</v>
      </c>
      <c r="BK103" s="5" t="s">
        <v>71</v>
      </c>
      <c r="BL103" s="5" t="s">
        <v>71</v>
      </c>
      <c r="BM103" s="5">
        <v>0</v>
      </c>
      <c r="BN103" s="5"/>
      <c r="BO103" s="5"/>
      <c r="BP103" s="5" t="s">
        <v>626</v>
      </c>
      <c r="BQ103" s="5"/>
      <c r="BR103" s="5">
        <v>6511</v>
      </c>
    </row>
    <row r="104" spans="1:70">
      <c r="A104" s="5" t="s">
        <v>627</v>
      </c>
      <c r="B104" s="5">
        <v>3686</v>
      </c>
      <c r="C104" s="5">
        <v>6590</v>
      </c>
      <c r="D104" s="306">
        <v>42802.237500000003</v>
      </c>
      <c r="E104" s="5" t="s">
        <v>611</v>
      </c>
      <c r="F104" s="5"/>
      <c r="G104" s="5"/>
      <c r="H104" s="5"/>
      <c r="I104" s="5" t="s">
        <v>95</v>
      </c>
      <c r="J104" s="5">
        <v>0.8</v>
      </c>
      <c r="K104" s="5">
        <v>1</v>
      </c>
      <c r="L104" s="5">
        <v>140</v>
      </c>
      <c r="M104" s="5">
        <v>6</v>
      </c>
      <c r="N104" s="5">
        <v>4587</v>
      </c>
      <c r="O104" s="309">
        <v>1.6066</v>
      </c>
      <c r="P104" s="309">
        <v>1.66E-2</v>
      </c>
      <c r="Q104" s="309">
        <v>1.04E-2</v>
      </c>
      <c r="R104" s="309">
        <v>0.62239999999999995</v>
      </c>
      <c r="S104" s="309">
        <v>3.5834999999999999</v>
      </c>
      <c r="T104" s="309">
        <v>2.7658</v>
      </c>
      <c r="U104" s="309">
        <v>2.7199999999999998E-2</v>
      </c>
      <c r="V104" s="309">
        <v>0.36170000000000002</v>
      </c>
      <c r="W104" s="5">
        <v>9.4399999999999998E-2</v>
      </c>
      <c r="X104" s="5">
        <v>1.0699999999999999E-2</v>
      </c>
      <c r="Y104" s="5">
        <v>9.3299999999999994E-2</v>
      </c>
      <c r="Z104" s="5">
        <v>2.3645999999999998</v>
      </c>
      <c r="AA104" s="5">
        <v>948.70180000000005</v>
      </c>
      <c r="AB104" s="5" t="s">
        <v>70</v>
      </c>
      <c r="AC104" s="5" t="s">
        <v>70</v>
      </c>
      <c r="AD104" s="5" t="s">
        <v>70</v>
      </c>
      <c r="AE104" s="5" t="s">
        <v>96</v>
      </c>
      <c r="AF104" s="5">
        <v>1.5725</v>
      </c>
      <c r="AG104" s="5">
        <v>1.2999999999999999E-2</v>
      </c>
      <c r="AH104" s="5">
        <v>8.3000000000000001E-3</v>
      </c>
      <c r="AI104" s="5">
        <v>1.5669</v>
      </c>
      <c r="AJ104" s="5">
        <v>120.7744</v>
      </c>
      <c r="AK104" s="5">
        <v>0.49819999999999998</v>
      </c>
      <c r="AL104" s="5">
        <v>1.66E-2</v>
      </c>
      <c r="AM104" s="5">
        <v>1.9905999999999999</v>
      </c>
      <c r="AN104" s="309">
        <v>1.2887999999999999</v>
      </c>
      <c r="AO104" s="5">
        <v>1.8186</v>
      </c>
      <c r="AP104" s="5">
        <v>2.3437000000000001</v>
      </c>
      <c r="AQ104" s="5">
        <v>1.9509000000000001</v>
      </c>
      <c r="AR104" s="5">
        <v>-1.708</v>
      </c>
      <c r="AS104" s="5">
        <v>-0.61109999999999998</v>
      </c>
      <c r="AT104" s="5">
        <v>-0.1275</v>
      </c>
      <c r="AU104" s="5">
        <v>-2.58E-2</v>
      </c>
      <c r="AV104" s="5">
        <v>-0.40939999999999999</v>
      </c>
      <c r="AW104" s="5">
        <v>2.3075000000000001</v>
      </c>
      <c r="AX104" s="5">
        <v>-0.66930000000000001</v>
      </c>
      <c r="AY104" s="5">
        <v>1.8055000000000001</v>
      </c>
      <c r="AZ104" s="5">
        <v>0.31280000000000002</v>
      </c>
      <c r="BA104" s="5">
        <v>0.01</v>
      </c>
      <c r="BB104" s="5">
        <v>0.01</v>
      </c>
      <c r="BC104" s="5">
        <v>0.01</v>
      </c>
      <c r="BD104" s="5">
        <v>219</v>
      </c>
      <c r="BE104" s="5">
        <v>195</v>
      </c>
      <c r="BF104" s="5">
        <v>299</v>
      </c>
      <c r="BG104" s="5">
        <v>172</v>
      </c>
      <c r="BH104" s="5">
        <v>128</v>
      </c>
      <c r="BI104" s="5">
        <v>1234</v>
      </c>
      <c r="BJ104" s="5">
        <v>1812</v>
      </c>
      <c r="BK104" s="5" t="s">
        <v>71</v>
      </c>
      <c r="BL104" s="5" t="s">
        <v>71</v>
      </c>
      <c r="BM104" s="5">
        <v>0</v>
      </c>
      <c r="BN104" s="5"/>
      <c r="BO104" s="5"/>
      <c r="BP104" s="5" t="s">
        <v>630</v>
      </c>
      <c r="BQ104" s="5"/>
      <c r="BR104" s="5">
        <v>6511</v>
      </c>
    </row>
    <row r="105" spans="1:70">
      <c r="A105" s="5" t="s">
        <v>631</v>
      </c>
      <c r="B105" s="5">
        <v>3687</v>
      </c>
      <c r="C105" s="5">
        <v>6591</v>
      </c>
      <c r="D105" s="306">
        <v>42802.396527777775</v>
      </c>
      <c r="E105" s="5" t="s">
        <v>632</v>
      </c>
      <c r="F105" s="5"/>
      <c r="G105" s="5"/>
      <c r="H105" s="5"/>
      <c r="I105" s="5" t="s">
        <v>95</v>
      </c>
      <c r="J105" s="5">
        <v>0.8</v>
      </c>
      <c r="K105" s="5">
        <v>1</v>
      </c>
      <c r="L105" s="5">
        <v>140</v>
      </c>
      <c r="M105" s="5">
        <v>6</v>
      </c>
      <c r="N105" s="5">
        <v>4587</v>
      </c>
      <c r="O105" s="309">
        <v>1.7277</v>
      </c>
      <c r="P105" s="309">
        <v>5.0000000000000001E-4</v>
      </c>
      <c r="Q105" s="309">
        <v>2.9999999999999997E-4</v>
      </c>
      <c r="R105" s="309">
        <v>-1.7363999999999999</v>
      </c>
      <c r="S105" s="309">
        <v>4.1269999999999998</v>
      </c>
      <c r="T105" s="309">
        <v>1.6948000000000001</v>
      </c>
      <c r="U105" s="309">
        <v>1.8100000000000002E-2</v>
      </c>
      <c r="V105" s="309">
        <v>0.5907</v>
      </c>
      <c r="W105" s="5">
        <v>0.1278</v>
      </c>
      <c r="X105" s="5">
        <v>3.8999999999999998E-3</v>
      </c>
      <c r="Y105" s="5">
        <v>0.12759999999999999</v>
      </c>
      <c r="Z105" s="5">
        <v>-9.1293000000000006</v>
      </c>
      <c r="AA105" s="5">
        <v>949.38589999999999</v>
      </c>
      <c r="AB105" s="5" t="s">
        <v>70</v>
      </c>
      <c r="AC105" s="5" t="s">
        <v>70</v>
      </c>
      <c r="AD105" s="5" t="s">
        <v>70</v>
      </c>
      <c r="AE105" s="5" t="s">
        <v>96</v>
      </c>
      <c r="AF105" s="5">
        <v>1.6908000000000001</v>
      </c>
      <c r="AG105" s="5">
        <v>2.9999999999999997E-4</v>
      </c>
      <c r="AH105" s="5">
        <v>2.0000000000000001E-4</v>
      </c>
      <c r="AI105" s="5">
        <v>5.1700000000000003E-2</v>
      </c>
      <c r="AJ105" s="5">
        <v>164.88589999999999</v>
      </c>
      <c r="AK105" s="5">
        <v>1.5299999999999999E-2</v>
      </c>
      <c r="AL105" s="5">
        <v>1.21E-2</v>
      </c>
      <c r="AM105" s="5">
        <v>65.441100000000006</v>
      </c>
      <c r="AN105" s="309">
        <v>1.2633000000000001</v>
      </c>
      <c r="AO105" s="5">
        <v>57.533700000000003</v>
      </c>
      <c r="AP105" s="5">
        <v>72.684899999999999</v>
      </c>
      <c r="AQ105" s="5">
        <v>68.638999999999996</v>
      </c>
      <c r="AR105" s="5">
        <v>-9.5596999999999994</v>
      </c>
      <c r="AS105" s="5">
        <v>-53.153799999999997</v>
      </c>
      <c r="AT105" s="5">
        <v>19.834700000000002</v>
      </c>
      <c r="AU105" s="5">
        <v>56.650799999999997</v>
      </c>
      <c r="AV105" s="5">
        <v>6.6238999999999999</v>
      </c>
      <c r="AW105" s="5">
        <v>45.054600000000001</v>
      </c>
      <c r="AX105" s="5">
        <v>-41.459600000000002</v>
      </c>
      <c r="AY105" s="5">
        <v>25.5105</v>
      </c>
      <c r="AZ105" s="5">
        <v>48.390300000000003</v>
      </c>
      <c r="BA105" s="5">
        <v>0.01</v>
      </c>
      <c r="BB105" s="5">
        <v>0.01</v>
      </c>
      <c r="BC105" s="5">
        <v>0.01</v>
      </c>
      <c r="BD105" s="5">
        <v>243</v>
      </c>
      <c r="BE105" s="5">
        <v>190</v>
      </c>
      <c r="BF105" s="5">
        <v>299</v>
      </c>
      <c r="BG105" s="5">
        <v>264</v>
      </c>
      <c r="BH105" s="5">
        <v>191</v>
      </c>
      <c r="BI105" s="5">
        <v>1250</v>
      </c>
      <c r="BJ105" s="5">
        <v>1812</v>
      </c>
      <c r="BK105" s="5" t="s">
        <v>71</v>
      </c>
      <c r="BL105" s="5" t="s">
        <v>71</v>
      </c>
      <c r="BM105" s="5">
        <v>0</v>
      </c>
      <c r="BN105" s="5"/>
      <c r="BO105" s="5"/>
      <c r="BP105" s="5" t="s">
        <v>635</v>
      </c>
      <c r="BQ105" s="5"/>
      <c r="BR105" s="5">
        <v>6511</v>
      </c>
    </row>
    <row r="106" spans="1:70">
      <c r="A106" s="5" t="s">
        <v>636</v>
      </c>
      <c r="B106" s="5">
        <v>3688</v>
      </c>
      <c r="C106" s="5">
        <v>6592</v>
      </c>
      <c r="D106" s="306">
        <v>42802.396527777775</v>
      </c>
      <c r="E106" s="5" t="s">
        <v>632</v>
      </c>
      <c r="F106" s="5"/>
      <c r="G106" s="5"/>
      <c r="H106" s="5"/>
      <c r="I106" s="5" t="s">
        <v>95</v>
      </c>
      <c r="J106" s="5">
        <v>0.8</v>
      </c>
      <c r="K106" s="5">
        <v>1</v>
      </c>
      <c r="L106" s="5">
        <v>140</v>
      </c>
      <c r="M106" s="5">
        <v>6</v>
      </c>
      <c r="N106" s="5">
        <v>4587</v>
      </c>
      <c r="O106" s="309">
        <v>1.9486000000000001</v>
      </c>
      <c r="P106" s="309">
        <v>4.4200000000000003E-2</v>
      </c>
      <c r="Q106" s="309">
        <v>2.2700000000000001E-2</v>
      </c>
      <c r="R106" s="309">
        <v>13.856400000000001</v>
      </c>
      <c r="S106" s="309">
        <v>3.5613000000000001</v>
      </c>
      <c r="T106" s="309">
        <v>2.3712</v>
      </c>
      <c r="U106" s="309">
        <v>4.2000000000000003E-2</v>
      </c>
      <c r="V106" s="309">
        <v>0.41980000000000001</v>
      </c>
      <c r="W106" s="5">
        <v>0.1343</v>
      </c>
      <c r="X106" s="5">
        <v>2.0199999999999999E-2</v>
      </c>
      <c r="Y106" s="5">
        <v>0.13980000000000001</v>
      </c>
      <c r="Z106" s="5">
        <v>25.078900000000001</v>
      </c>
      <c r="AA106" s="5">
        <v>1008.4978</v>
      </c>
      <c r="AB106" s="5" t="s">
        <v>70</v>
      </c>
      <c r="AC106" s="5" t="s">
        <v>70</v>
      </c>
      <c r="AD106" s="5" t="s">
        <v>70</v>
      </c>
      <c r="AE106" s="5" t="s">
        <v>96</v>
      </c>
      <c r="AF106" s="5">
        <v>1.9085000000000001</v>
      </c>
      <c r="AG106" s="5">
        <v>3.9E-2</v>
      </c>
      <c r="AH106" s="5">
        <v>2.0400000000000001E-2</v>
      </c>
      <c r="AI106" s="5">
        <v>3.1854</v>
      </c>
      <c r="AJ106" s="5">
        <v>81.778400000000005</v>
      </c>
      <c r="AK106" s="5">
        <v>0.83450000000000002</v>
      </c>
      <c r="AL106" s="5">
        <v>2.4500000000000001E-2</v>
      </c>
      <c r="AM106" s="5">
        <v>1.1738</v>
      </c>
      <c r="AN106" s="309">
        <v>1.4083000000000001</v>
      </c>
      <c r="AO106" s="5">
        <v>1.0270999999999999</v>
      </c>
      <c r="AP106" s="5">
        <v>1.4464999999999999</v>
      </c>
      <c r="AQ106" s="5">
        <v>1.2150000000000001</v>
      </c>
      <c r="AR106" s="5">
        <v>1.0157</v>
      </c>
      <c r="AS106" s="5">
        <v>-0.11609999999999999</v>
      </c>
      <c r="AT106" s="5">
        <v>9.9299999999999999E-2</v>
      </c>
      <c r="AU106" s="5">
        <v>0.15179999999999999</v>
      </c>
      <c r="AV106" s="5">
        <v>0.1011</v>
      </c>
      <c r="AW106" s="5">
        <v>-1.4349000000000001</v>
      </c>
      <c r="AX106" s="5">
        <v>0.128</v>
      </c>
      <c r="AY106" s="5">
        <v>1.2041999999999999</v>
      </c>
      <c r="AZ106" s="5">
        <v>9.8400000000000001E-2</v>
      </c>
      <c r="BA106" s="5">
        <v>0.01</v>
      </c>
      <c r="BB106" s="5">
        <v>0.01</v>
      </c>
      <c r="BC106" s="5">
        <v>0.01</v>
      </c>
      <c r="BD106" s="5">
        <v>253</v>
      </c>
      <c r="BE106" s="5">
        <v>181</v>
      </c>
      <c r="BF106" s="5">
        <v>299</v>
      </c>
      <c r="BG106" s="5">
        <v>140</v>
      </c>
      <c r="BH106" s="5">
        <v>218</v>
      </c>
      <c r="BI106" s="5">
        <v>1223</v>
      </c>
      <c r="BJ106" s="5">
        <v>1812</v>
      </c>
      <c r="BK106" s="5" t="s">
        <v>71</v>
      </c>
      <c r="BL106" s="5" t="s">
        <v>71</v>
      </c>
      <c r="BM106" s="5">
        <v>0</v>
      </c>
      <c r="BN106" s="5"/>
      <c r="BO106" s="5"/>
      <c r="BP106" s="5" t="s">
        <v>639</v>
      </c>
      <c r="BQ106" s="5"/>
      <c r="BR106" s="5">
        <v>6511</v>
      </c>
    </row>
    <row r="107" spans="1:70">
      <c r="A107" s="5" t="s">
        <v>640</v>
      </c>
      <c r="B107" s="5">
        <v>3689</v>
      </c>
      <c r="C107" s="5">
        <v>6593</v>
      </c>
      <c r="D107" s="306">
        <v>42802.396527777775</v>
      </c>
      <c r="E107" s="5" t="s">
        <v>632</v>
      </c>
      <c r="F107" s="5"/>
      <c r="G107" s="5"/>
      <c r="H107" s="5"/>
      <c r="I107" s="5" t="s">
        <v>95</v>
      </c>
      <c r="J107" s="5">
        <v>0.8</v>
      </c>
      <c r="K107" s="5">
        <v>1</v>
      </c>
      <c r="L107" s="5">
        <v>140</v>
      </c>
      <c r="M107" s="5">
        <v>6</v>
      </c>
      <c r="N107" s="5">
        <v>4587</v>
      </c>
      <c r="O107" s="309">
        <v>1.6995</v>
      </c>
      <c r="P107" s="309">
        <v>8.0000000000000004E-4</v>
      </c>
      <c r="Q107" s="309">
        <v>5.0000000000000001E-4</v>
      </c>
      <c r="R107" s="309">
        <v>-0.58840000000000003</v>
      </c>
      <c r="S107" s="309">
        <v>3.5084</v>
      </c>
      <c r="T107" s="309">
        <v>0.99229999999999996</v>
      </c>
      <c r="U107" s="309">
        <v>2.07E-2</v>
      </c>
      <c r="V107" s="309">
        <v>1.0975999999999999</v>
      </c>
      <c r="W107" s="5">
        <v>0.21190000000000001</v>
      </c>
      <c r="X107" s="5">
        <v>5.4000000000000003E-3</v>
      </c>
      <c r="Y107" s="5">
        <v>0.251</v>
      </c>
      <c r="Z107" s="5">
        <v>-9.8400000000000001E-2</v>
      </c>
      <c r="AA107" s="5">
        <v>1001.3824</v>
      </c>
      <c r="AB107" s="5" t="s">
        <v>70</v>
      </c>
      <c r="AC107" s="5" t="s">
        <v>70</v>
      </c>
      <c r="AD107" s="5" t="s">
        <v>70</v>
      </c>
      <c r="AE107" s="5" t="s">
        <v>96</v>
      </c>
      <c r="AF107" s="5">
        <v>1.6633</v>
      </c>
      <c r="AG107" s="5">
        <v>5.0000000000000001E-4</v>
      </c>
      <c r="AH107" s="5">
        <v>2.9999999999999997E-4</v>
      </c>
      <c r="AI107" s="5">
        <v>7.6100000000000001E-2</v>
      </c>
      <c r="AJ107" s="5">
        <v>153.82339999999999</v>
      </c>
      <c r="AK107" s="5">
        <v>2.29E-2</v>
      </c>
      <c r="AL107" s="5">
        <v>1.2999999999999999E-2</v>
      </c>
      <c r="AM107" s="5">
        <v>43.679900000000004</v>
      </c>
      <c r="AN107" s="309">
        <v>1.8584000000000001</v>
      </c>
      <c r="AO107" s="5">
        <v>37.073099999999997</v>
      </c>
      <c r="AP107" s="5">
        <v>68.896600000000007</v>
      </c>
      <c r="AQ107" s="5">
        <v>38.7624</v>
      </c>
      <c r="AR107" s="5">
        <v>20.664200000000001</v>
      </c>
      <c r="AS107" s="5">
        <v>15.2554</v>
      </c>
      <c r="AT107" s="5">
        <v>26.733499999999999</v>
      </c>
      <c r="AU107" s="5">
        <v>-5.4989999999999997</v>
      </c>
      <c r="AV107" s="5">
        <v>-57.732100000000003</v>
      </c>
      <c r="AW107" s="5">
        <v>37.195399999999999</v>
      </c>
      <c r="AX107" s="5">
        <v>-32.033200000000001</v>
      </c>
      <c r="AY107" s="5">
        <v>13.8955</v>
      </c>
      <c r="AZ107" s="5">
        <v>16.832000000000001</v>
      </c>
      <c r="BA107" s="5">
        <v>0.01</v>
      </c>
      <c r="BB107" s="5">
        <v>0.01</v>
      </c>
      <c r="BC107" s="5">
        <v>0.01</v>
      </c>
      <c r="BD107" s="5">
        <v>231</v>
      </c>
      <c r="BE107" s="5">
        <v>177</v>
      </c>
      <c r="BF107" s="5">
        <v>299</v>
      </c>
      <c r="BG107" s="5">
        <v>235</v>
      </c>
      <c r="BH107" s="5">
        <v>127</v>
      </c>
      <c r="BI107" s="5">
        <v>1239</v>
      </c>
      <c r="BJ107" s="5">
        <v>1812</v>
      </c>
      <c r="BK107" s="5" t="s">
        <v>71</v>
      </c>
      <c r="BL107" s="5" t="s">
        <v>71</v>
      </c>
      <c r="BM107" s="5">
        <v>0</v>
      </c>
      <c r="BN107" s="5"/>
      <c r="BO107" s="5"/>
      <c r="BP107" s="5" t="s">
        <v>643</v>
      </c>
      <c r="BQ107" s="5"/>
      <c r="BR107" s="5">
        <v>6511</v>
      </c>
    </row>
    <row r="108" spans="1:70">
      <c r="A108" s="5" t="s">
        <v>644</v>
      </c>
      <c r="B108" s="5">
        <v>3690</v>
      </c>
      <c r="C108" s="5">
        <v>6594</v>
      </c>
      <c r="D108" s="306">
        <v>42802.396527777775</v>
      </c>
      <c r="E108" s="5" t="s">
        <v>632</v>
      </c>
      <c r="F108" s="5"/>
      <c r="G108" s="5"/>
      <c r="H108" s="5"/>
      <c r="I108" s="5" t="s">
        <v>95</v>
      </c>
      <c r="J108" s="5">
        <v>0.8</v>
      </c>
      <c r="K108" s="5">
        <v>1</v>
      </c>
      <c r="L108" s="5">
        <v>140</v>
      </c>
      <c r="M108" s="5">
        <v>6</v>
      </c>
      <c r="N108" s="5">
        <v>4587</v>
      </c>
      <c r="O108" s="309">
        <v>1.7814000000000001</v>
      </c>
      <c r="P108" s="309">
        <v>3.7000000000000002E-3</v>
      </c>
      <c r="Q108" s="309">
        <v>2.0999999999999999E-3</v>
      </c>
      <c r="R108" s="309">
        <v>-0.56130000000000002</v>
      </c>
      <c r="S108" s="309">
        <v>3.8342000000000001</v>
      </c>
      <c r="T108" s="309">
        <v>1.4186000000000001</v>
      </c>
      <c r="U108" s="309">
        <v>2.6800000000000001E-2</v>
      </c>
      <c r="V108" s="309">
        <v>0.7117</v>
      </c>
      <c r="W108" s="5">
        <v>0.16830000000000001</v>
      </c>
      <c r="X108" s="5">
        <v>9.4999999999999998E-3</v>
      </c>
      <c r="Y108" s="5">
        <v>0.16320000000000001</v>
      </c>
      <c r="Z108" s="5">
        <v>0.17530000000000001</v>
      </c>
      <c r="AA108" s="5">
        <v>976.47889999999995</v>
      </c>
      <c r="AB108" s="5" t="s">
        <v>70</v>
      </c>
      <c r="AC108" s="5" t="s">
        <v>70</v>
      </c>
      <c r="AD108" s="5" t="s">
        <v>70</v>
      </c>
      <c r="AE108" s="5" t="s">
        <v>96</v>
      </c>
      <c r="AF108" s="5">
        <v>1.7448999999999999</v>
      </c>
      <c r="AG108" s="5">
        <v>2.7000000000000001E-3</v>
      </c>
      <c r="AH108" s="5">
        <v>1.6000000000000001E-3</v>
      </c>
      <c r="AI108" s="5">
        <v>0.34060000000000001</v>
      </c>
      <c r="AJ108" s="5">
        <v>123.92529999999999</v>
      </c>
      <c r="AK108" s="5">
        <v>9.7600000000000006E-2</v>
      </c>
      <c r="AL108" s="5">
        <v>1.61E-2</v>
      </c>
      <c r="AM108" s="5">
        <v>10.231199999999999</v>
      </c>
      <c r="AN108" s="309">
        <v>1.4246000000000001</v>
      </c>
      <c r="AO108" s="5">
        <v>8.7635000000000005</v>
      </c>
      <c r="AP108" s="5">
        <v>12.484500000000001</v>
      </c>
      <c r="AQ108" s="5">
        <v>10.3558</v>
      </c>
      <c r="AR108" s="5">
        <v>8.7256</v>
      </c>
      <c r="AS108" s="5">
        <v>0.55549999999999999</v>
      </c>
      <c r="AT108" s="5">
        <v>-0.5958</v>
      </c>
      <c r="AU108" s="5">
        <v>0.96409999999999996</v>
      </c>
      <c r="AV108" s="5">
        <v>-1.9595</v>
      </c>
      <c r="AW108" s="5">
        <v>12.292</v>
      </c>
      <c r="AX108" s="5">
        <v>-0.53580000000000005</v>
      </c>
      <c r="AY108" s="5">
        <v>10.2064</v>
      </c>
      <c r="AZ108" s="5">
        <v>1.6691</v>
      </c>
      <c r="BA108" s="5">
        <v>0.01</v>
      </c>
      <c r="BB108" s="5">
        <v>0.01</v>
      </c>
      <c r="BC108" s="5">
        <v>0.01</v>
      </c>
      <c r="BD108" s="5">
        <v>252</v>
      </c>
      <c r="BE108" s="5">
        <v>169</v>
      </c>
      <c r="BF108" s="5">
        <v>299</v>
      </c>
      <c r="BG108" s="5">
        <v>138</v>
      </c>
      <c r="BH108" s="5">
        <v>236</v>
      </c>
      <c r="BI108" s="5">
        <v>1233</v>
      </c>
      <c r="BJ108" s="5">
        <v>1812</v>
      </c>
      <c r="BK108" s="5" t="s">
        <v>71</v>
      </c>
      <c r="BL108" s="5" t="s">
        <v>71</v>
      </c>
      <c r="BM108" s="5">
        <v>0</v>
      </c>
      <c r="BN108" s="5"/>
      <c r="BO108" s="5"/>
      <c r="BP108" s="5" t="s">
        <v>647</v>
      </c>
      <c r="BQ108" s="5"/>
      <c r="BR108" s="5">
        <v>6511</v>
      </c>
    </row>
    <row r="109" spans="1:70">
      <c r="A109" s="5" t="s">
        <v>648</v>
      </c>
      <c r="B109" s="5">
        <v>3691</v>
      </c>
      <c r="C109" s="5">
        <v>6595</v>
      </c>
      <c r="D109" s="306">
        <v>42802.396527777775</v>
      </c>
      <c r="E109" s="5" t="s">
        <v>632</v>
      </c>
      <c r="F109" s="5"/>
      <c r="G109" s="5"/>
      <c r="H109" s="5"/>
      <c r="I109" s="5" t="s">
        <v>95</v>
      </c>
      <c r="J109" s="5">
        <v>0.8</v>
      </c>
      <c r="K109" s="5">
        <v>1</v>
      </c>
      <c r="L109" s="5">
        <v>140</v>
      </c>
      <c r="M109" s="5">
        <v>6</v>
      </c>
      <c r="N109" s="5">
        <v>4587</v>
      </c>
      <c r="O109" s="309">
        <v>1.5281</v>
      </c>
      <c r="P109" s="309">
        <v>6.6E-3</v>
      </c>
      <c r="Q109" s="309">
        <v>4.4000000000000003E-3</v>
      </c>
      <c r="R109" s="309">
        <v>-0.65439999999999998</v>
      </c>
      <c r="S109" s="309">
        <v>3.7501000000000002</v>
      </c>
      <c r="T109" s="309">
        <v>2.5651999999999999</v>
      </c>
      <c r="U109" s="309">
        <v>2.53E-2</v>
      </c>
      <c r="V109" s="309">
        <v>0.38879999999999998</v>
      </c>
      <c r="W109" s="5">
        <v>8.7999999999999995E-2</v>
      </c>
      <c r="X109" s="5">
        <v>9.1999999999999998E-3</v>
      </c>
      <c r="Y109" s="5">
        <v>8.6199999999999999E-2</v>
      </c>
      <c r="Z109" s="5">
        <v>6.6064999999999996</v>
      </c>
      <c r="AA109" s="5">
        <v>977.98400000000004</v>
      </c>
      <c r="AB109" s="5" t="s">
        <v>70</v>
      </c>
      <c r="AC109" s="5" t="s">
        <v>70</v>
      </c>
      <c r="AD109" s="5" t="s">
        <v>70</v>
      </c>
      <c r="AE109" s="5" t="s">
        <v>96</v>
      </c>
      <c r="AF109" s="5">
        <v>1.4936</v>
      </c>
      <c r="AG109" s="5">
        <v>4.7999999999999996E-3</v>
      </c>
      <c r="AH109" s="5">
        <v>3.2000000000000002E-3</v>
      </c>
      <c r="AI109" s="5">
        <v>0.63849999999999996</v>
      </c>
      <c r="AJ109" s="5">
        <v>131.85820000000001</v>
      </c>
      <c r="AK109" s="5">
        <v>0.2137</v>
      </c>
      <c r="AL109" s="5">
        <v>1.52E-2</v>
      </c>
      <c r="AM109" s="5">
        <v>4.6632999999999996</v>
      </c>
      <c r="AN109" s="309">
        <v>1.2753000000000001</v>
      </c>
      <c r="AO109" s="5">
        <v>4.0674000000000001</v>
      </c>
      <c r="AP109" s="5">
        <v>5.1870000000000003</v>
      </c>
      <c r="AQ109" s="5">
        <v>4.9980000000000002</v>
      </c>
      <c r="AR109" s="5">
        <v>-1.6639999999999999</v>
      </c>
      <c r="AS109" s="5">
        <v>-3.4931000000000001</v>
      </c>
      <c r="AT109" s="5">
        <v>-1.2543</v>
      </c>
      <c r="AU109" s="5">
        <v>-1.7523</v>
      </c>
      <c r="AV109" s="5">
        <v>-0.88890000000000002</v>
      </c>
      <c r="AW109" s="5">
        <v>4.8003999999999998</v>
      </c>
      <c r="AX109" s="5">
        <v>-4.2365000000000004</v>
      </c>
      <c r="AY109" s="5">
        <v>2.4129</v>
      </c>
      <c r="AZ109" s="5">
        <v>-1.1001000000000001</v>
      </c>
      <c r="BA109" s="5">
        <v>0.01</v>
      </c>
      <c r="BB109" s="5">
        <v>0.01</v>
      </c>
      <c r="BC109" s="5">
        <v>0.01</v>
      </c>
      <c r="BD109" s="5">
        <v>236</v>
      </c>
      <c r="BE109" s="5">
        <v>157</v>
      </c>
      <c r="BF109" s="5">
        <v>299</v>
      </c>
      <c r="BG109" s="5">
        <v>264</v>
      </c>
      <c r="BH109" s="5">
        <v>294</v>
      </c>
      <c r="BI109" s="5">
        <v>1243</v>
      </c>
      <c r="BJ109" s="5">
        <v>1812</v>
      </c>
      <c r="BK109" s="5" t="s">
        <v>71</v>
      </c>
      <c r="BL109" s="5" t="s">
        <v>71</v>
      </c>
      <c r="BM109" s="5">
        <v>0</v>
      </c>
      <c r="BN109" s="5"/>
      <c r="BO109" s="5"/>
      <c r="BP109" s="5" t="s">
        <v>651</v>
      </c>
      <c r="BQ109" s="5"/>
      <c r="BR109" s="5">
        <v>6511</v>
      </c>
    </row>
    <row r="110" spans="1:70">
      <c r="A110" s="5" t="s">
        <v>534</v>
      </c>
      <c r="B110" s="5">
        <v>3692</v>
      </c>
      <c r="C110" s="5">
        <v>6596</v>
      </c>
      <c r="D110" s="306">
        <v>42802.571527777778</v>
      </c>
      <c r="E110" s="5" t="s">
        <v>535</v>
      </c>
      <c r="F110" s="5"/>
      <c r="G110" s="5"/>
      <c r="H110" s="5"/>
      <c r="I110" s="5" t="s">
        <v>95</v>
      </c>
      <c r="J110" s="5">
        <v>0.8</v>
      </c>
      <c r="K110" s="5">
        <v>1</v>
      </c>
      <c r="L110" s="5">
        <v>140</v>
      </c>
      <c r="M110" s="5">
        <v>6</v>
      </c>
      <c r="N110" s="5">
        <v>4587</v>
      </c>
      <c r="O110" s="309">
        <v>1.9195</v>
      </c>
      <c r="P110" s="309">
        <v>7.4999999999999997E-3</v>
      </c>
      <c r="Q110" s="309">
        <v>3.8999999999999998E-3</v>
      </c>
      <c r="R110" s="309">
        <v>-1.042</v>
      </c>
      <c r="S110" s="309">
        <v>4.8094000000000001</v>
      </c>
      <c r="T110" s="309">
        <v>1.3389</v>
      </c>
      <c r="U110" s="309">
        <v>4.07E-2</v>
      </c>
      <c r="V110" s="309">
        <v>0.76880000000000004</v>
      </c>
      <c r="W110" s="5">
        <v>0.2422</v>
      </c>
      <c r="X110" s="5">
        <v>2.1600000000000001E-2</v>
      </c>
      <c r="Y110" s="5">
        <v>0.25540000000000002</v>
      </c>
      <c r="Z110" s="5">
        <v>-2.2877000000000001</v>
      </c>
      <c r="AA110" s="5">
        <v>976.34199999999998</v>
      </c>
      <c r="AB110" s="5" t="s">
        <v>70</v>
      </c>
      <c r="AC110" s="5" t="s">
        <v>70</v>
      </c>
      <c r="AD110" s="5" t="s">
        <v>70</v>
      </c>
      <c r="AE110" s="5" t="s">
        <v>96</v>
      </c>
      <c r="AF110" s="5">
        <v>1.8809</v>
      </c>
      <c r="AG110" s="5">
        <v>6.0000000000000001E-3</v>
      </c>
      <c r="AH110" s="5">
        <v>3.2000000000000002E-3</v>
      </c>
      <c r="AI110" s="5">
        <v>0.5111</v>
      </c>
      <c r="AJ110" s="5">
        <v>85.537099999999995</v>
      </c>
      <c r="AK110" s="5">
        <v>0.13589999999999999</v>
      </c>
      <c r="AL110" s="5">
        <v>2.3400000000000001E-2</v>
      </c>
      <c r="AM110" s="5">
        <v>7.3368000000000002</v>
      </c>
      <c r="AN110" s="309">
        <v>1.472</v>
      </c>
      <c r="AO110" s="5">
        <v>6.3159999999999998</v>
      </c>
      <c r="AP110" s="5">
        <v>9.2969000000000008</v>
      </c>
      <c r="AQ110" s="5">
        <v>7.2215999999999996</v>
      </c>
      <c r="AR110" s="5">
        <v>5.4077999999999999</v>
      </c>
      <c r="AS110" s="5">
        <v>-3.2629000000000001</v>
      </c>
      <c r="AT110" s="5">
        <v>-3.1600000000000003E-2</v>
      </c>
      <c r="AU110" s="5">
        <v>-1.248</v>
      </c>
      <c r="AV110" s="5">
        <v>-2.1551999999999998</v>
      </c>
      <c r="AW110" s="5">
        <v>8.9571000000000005</v>
      </c>
      <c r="AX110" s="5">
        <v>3.6027</v>
      </c>
      <c r="AY110" s="5">
        <v>5.9523000000000001</v>
      </c>
      <c r="AZ110" s="5">
        <v>1.9341999999999999</v>
      </c>
      <c r="BA110" s="5">
        <v>0.01</v>
      </c>
      <c r="BB110" s="5">
        <v>0.01</v>
      </c>
      <c r="BC110" s="5">
        <v>0.01</v>
      </c>
      <c r="BD110" s="5">
        <v>245</v>
      </c>
      <c r="BE110" s="5">
        <v>183</v>
      </c>
      <c r="BF110" s="5">
        <v>299</v>
      </c>
      <c r="BG110" s="5">
        <v>159</v>
      </c>
      <c r="BH110" s="5">
        <v>288</v>
      </c>
      <c r="BI110" s="5">
        <v>1222</v>
      </c>
      <c r="BJ110" s="5">
        <v>1812</v>
      </c>
      <c r="BK110" s="5" t="s">
        <v>71</v>
      </c>
      <c r="BL110" s="5" t="s">
        <v>71</v>
      </c>
      <c r="BM110" s="5">
        <v>0</v>
      </c>
      <c r="BN110" s="5"/>
      <c r="BO110" s="5"/>
      <c r="BP110" s="5" t="s">
        <v>536</v>
      </c>
      <c r="BQ110" s="5"/>
      <c r="BR110" s="5">
        <v>6511</v>
      </c>
    </row>
    <row r="111" spans="1:70">
      <c r="A111" s="5" t="s">
        <v>537</v>
      </c>
      <c r="B111" s="5">
        <v>3693</v>
      </c>
      <c r="C111" s="5">
        <v>6597</v>
      </c>
      <c r="D111" s="306">
        <v>42802.571527777778</v>
      </c>
      <c r="E111" s="5" t="s">
        <v>535</v>
      </c>
      <c r="F111" s="5"/>
      <c r="G111" s="5"/>
      <c r="H111" s="5"/>
      <c r="I111" s="5" t="s">
        <v>95</v>
      </c>
      <c r="J111" s="5">
        <v>0.8</v>
      </c>
      <c r="K111" s="5">
        <v>1</v>
      </c>
      <c r="L111" s="5">
        <v>140</v>
      </c>
      <c r="M111" s="5">
        <v>6</v>
      </c>
      <c r="N111" s="5">
        <v>4587</v>
      </c>
      <c r="O111" s="309">
        <v>1.6248</v>
      </c>
      <c r="P111" s="309">
        <v>3.7000000000000002E-3</v>
      </c>
      <c r="Q111" s="309">
        <v>2.3E-3</v>
      </c>
      <c r="R111" s="309">
        <v>-0.61550000000000005</v>
      </c>
      <c r="S111" s="309">
        <v>3.0634999999999999</v>
      </c>
      <c r="T111" s="309">
        <v>0.69920000000000004</v>
      </c>
      <c r="U111" s="309">
        <v>5.2699999999999997E-2</v>
      </c>
      <c r="V111" s="309">
        <v>1.3375999999999999</v>
      </c>
      <c r="W111" s="5">
        <v>0.1701</v>
      </c>
      <c r="X111" s="5">
        <v>1.1299999999999999E-2</v>
      </c>
      <c r="Y111" s="5">
        <v>9.5600000000000004E-2</v>
      </c>
      <c r="Z111" s="5">
        <v>-3.2454999999999998</v>
      </c>
      <c r="AA111" s="5">
        <v>962.93240000000003</v>
      </c>
      <c r="AB111" s="5" t="s">
        <v>70</v>
      </c>
      <c r="AC111" s="5" t="s">
        <v>70</v>
      </c>
      <c r="AD111" s="5" t="s">
        <v>70</v>
      </c>
      <c r="AE111" s="5" t="s">
        <v>96</v>
      </c>
      <c r="AF111" s="5">
        <v>1.5896999999999999</v>
      </c>
      <c r="AG111" s="5">
        <v>3.3999999999999998E-3</v>
      </c>
      <c r="AH111" s="5">
        <v>2.0999999999999999E-3</v>
      </c>
      <c r="AI111" s="5">
        <v>0.1691</v>
      </c>
      <c r="AJ111" s="5">
        <v>49.847099999999998</v>
      </c>
      <c r="AK111" s="5">
        <v>5.3199999999999997E-2</v>
      </c>
      <c r="AL111" s="5">
        <v>4.0099999999999997E-2</v>
      </c>
      <c r="AM111" s="5">
        <v>18.758700000000001</v>
      </c>
      <c r="AN111" s="309">
        <v>3.0607000000000002</v>
      </c>
      <c r="AO111" s="5">
        <v>14.0909</v>
      </c>
      <c r="AP111" s="5">
        <v>43.127499999999998</v>
      </c>
      <c r="AQ111" s="5">
        <v>17.328700000000001</v>
      </c>
      <c r="AR111" s="5">
        <v>-9.0864999999999991</v>
      </c>
      <c r="AS111" s="5">
        <v>4.2858999999999998</v>
      </c>
      <c r="AT111" s="5">
        <v>9.8803999999999998</v>
      </c>
      <c r="AU111" s="5">
        <v>19.398099999999999</v>
      </c>
      <c r="AV111" s="5">
        <v>-25.476299999999998</v>
      </c>
      <c r="AW111" s="5">
        <v>28.8904</v>
      </c>
      <c r="AX111" s="5">
        <v>10.708399999999999</v>
      </c>
      <c r="AY111" s="5">
        <v>12.950699999999999</v>
      </c>
      <c r="AZ111" s="5">
        <v>4.2302</v>
      </c>
      <c r="BA111" s="5">
        <v>0.01</v>
      </c>
      <c r="BB111" s="5">
        <v>0.01</v>
      </c>
      <c r="BC111" s="5">
        <v>0.01</v>
      </c>
      <c r="BD111" s="5">
        <v>228</v>
      </c>
      <c r="BE111" s="5">
        <v>204</v>
      </c>
      <c r="BF111" s="5">
        <v>299</v>
      </c>
      <c r="BG111" s="5">
        <v>185</v>
      </c>
      <c r="BH111" s="5">
        <v>203</v>
      </c>
      <c r="BI111" s="5">
        <v>1246</v>
      </c>
      <c r="BJ111" s="5">
        <v>1812</v>
      </c>
      <c r="BK111" s="5" t="s">
        <v>71</v>
      </c>
      <c r="BL111" s="5" t="s">
        <v>71</v>
      </c>
      <c r="BM111" s="5">
        <v>0</v>
      </c>
      <c r="BN111" s="5"/>
      <c r="BO111" s="5"/>
      <c r="BP111" s="5" t="s">
        <v>538</v>
      </c>
      <c r="BQ111" s="5"/>
      <c r="BR111" s="5">
        <v>6511</v>
      </c>
    </row>
    <row r="112" spans="1:70">
      <c r="A112" s="5" t="s">
        <v>539</v>
      </c>
      <c r="B112" s="5">
        <v>3694</v>
      </c>
      <c r="C112" s="5">
        <v>6598</v>
      </c>
      <c r="D112" s="306">
        <v>42802.571527777778</v>
      </c>
      <c r="E112" s="5" t="s">
        <v>535</v>
      </c>
      <c r="F112" s="5"/>
      <c r="G112" s="5"/>
      <c r="H112" s="5"/>
      <c r="I112" s="5" t="s">
        <v>95</v>
      </c>
      <c r="J112" s="5">
        <v>0.8</v>
      </c>
      <c r="K112" s="5">
        <v>1</v>
      </c>
      <c r="L112" s="5">
        <v>140</v>
      </c>
      <c r="M112" s="5">
        <v>6</v>
      </c>
      <c r="N112" s="5">
        <v>4587</v>
      </c>
      <c r="O112" s="309">
        <v>1.6334</v>
      </c>
      <c r="P112" s="309">
        <v>5.9999999999999995E-4</v>
      </c>
      <c r="Q112" s="309">
        <v>4.0000000000000002E-4</v>
      </c>
      <c r="R112" s="309">
        <v>0</v>
      </c>
      <c r="S112" s="309">
        <v>7.7111000000000001</v>
      </c>
      <c r="T112" s="309">
        <v>0.84079999999999999</v>
      </c>
      <c r="U112" s="309">
        <v>4.5699999999999998E-2</v>
      </c>
      <c r="V112" s="309">
        <v>1.1765000000000001</v>
      </c>
      <c r="W112" s="5">
        <v>0.1588</v>
      </c>
      <c r="X112" s="5">
        <v>1.03E-2</v>
      </c>
      <c r="Y112" s="5">
        <v>0.1532</v>
      </c>
      <c r="Z112" s="5">
        <v>0.31209999999999999</v>
      </c>
      <c r="AA112" s="5">
        <v>971.14229999999998</v>
      </c>
      <c r="AB112" s="5" t="s">
        <v>70</v>
      </c>
      <c r="AC112" s="5" t="s">
        <v>70</v>
      </c>
      <c r="AD112" s="5" t="s">
        <v>70</v>
      </c>
      <c r="AE112" s="5" t="s">
        <v>96</v>
      </c>
      <c r="AF112" s="5">
        <v>1.5976999999999999</v>
      </c>
      <c r="AG112" s="5">
        <v>4.0000000000000002E-4</v>
      </c>
      <c r="AH112" s="5">
        <v>2.9999999999999997E-4</v>
      </c>
      <c r="AI112" s="5">
        <v>2.46E-2</v>
      </c>
      <c r="AJ112" s="5">
        <v>55.143300000000004</v>
      </c>
      <c r="AK112" s="5">
        <v>7.7000000000000002E-3</v>
      </c>
      <c r="AL112" s="5">
        <v>3.6299999999999999E-2</v>
      </c>
      <c r="AM112" s="5">
        <v>129.7269</v>
      </c>
      <c r="AN112" s="309">
        <v>2.4796999999999998</v>
      </c>
      <c r="AO112" s="5">
        <v>101.24930000000001</v>
      </c>
      <c r="AP112" s="5">
        <v>251.06290000000001</v>
      </c>
      <c r="AQ112" s="5">
        <v>117.9385</v>
      </c>
      <c r="AR112" s="5">
        <v>59.054099999999998</v>
      </c>
      <c r="AS112" s="5">
        <v>-82.133600000000001</v>
      </c>
      <c r="AT112" s="5">
        <v>4.2557999999999998</v>
      </c>
      <c r="AU112" s="5">
        <v>-2.6067</v>
      </c>
      <c r="AV112" s="5">
        <v>11.1214</v>
      </c>
      <c r="AW112" s="5">
        <v>250.80289999999999</v>
      </c>
      <c r="AX112" s="5">
        <v>95.792100000000005</v>
      </c>
      <c r="AY112" s="5">
        <v>68.768699999999995</v>
      </c>
      <c r="AZ112" s="5">
        <v>-2.0537999999999998</v>
      </c>
      <c r="BA112" s="5">
        <v>0.01</v>
      </c>
      <c r="BB112" s="5">
        <v>0.01</v>
      </c>
      <c r="BC112" s="5">
        <v>0.01</v>
      </c>
      <c r="BD112" s="5">
        <v>241</v>
      </c>
      <c r="BE112" s="5">
        <v>169</v>
      </c>
      <c r="BF112" s="5">
        <v>299</v>
      </c>
      <c r="BG112" s="5">
        <v>208</v>
      </c>
      <c r="BH112" s="5">
        <v>213</v>
      </c>
      <c r="BI112" s="5">
        <v>1240</v>
      </c>
      <c r="BJ112" s="5">
        <v>1812</v>
      </c>
      <c r="BK112" s="5" t="s">
        <v>71</v>
      </c>
      <c r="BL112" s="5" t="s">
        <v>71</v>
      </c>
      <c r="BM112" s="5">
        <v>0</v>
      </c>
      <c r="BN112" s="5"/>
      <c r="BO112" s="5"/>
      <c r="BP112" s="5" t="s">
        <v>540</v>
      </c>
      <c r="BQ112" s="5"/>
      <c r="BR112" s="5">
        <v>6511</v>
      </c>
    </row>
    <row r="113" spans="1:70">
      <c r="A113" s="5" t="s">
        <v>541</v>
      </c>
      <c r="B113" s="5">
        <v>3695</v>
      </c>
      <c r="C113" s="5">
        <v>6599</v>
      </c>
      <c r="D113" s="306">
        <v>42802.571527777778</v>
      </c>
      <c r="E113" s="5" t="s">
        <v>535</v>
      </c>
      <c r="F113" s="5"/>
      <c r="G113" s="5"/>
      <c r="H113" s="5"/>
      <c r="I113" s="5" t="s">
        <v>95</v>
      </c>
      <c r="J113" s="5">
        <v>0.8</v>
      </c>
      <c r="K113" s="5">
        <v>1</v>
      </c>
      <c r="L113" s="5">
        <v>140</v>
      </c>
      <c r="M113" s="5">
        <v>6</v>
      </c>
      <c r="N113" s="5">
        <v>4587</v>
      </c>
      <c r="O113" s="309">
        <v>1.5860000000000001</v>
      </c>
      <c r="P113" s="309">
        <v>1.2999999999999999E-3</v>
      </c>
      <c r="Q113" s="309">
        <v>8.9999999999999998E-4</v>
      </c>
      <c r="R113" s="309">
        <v>-1.2609999999999999</v>
      </c>
      <c r="S113" s="309">
        <v>6.6585999999999999</v>
      </c>
      <c r="T113" s="309">
        <v>1.3839999999999999</v>
      </c>
      <c r="U113" s="309">
        <v>3.4299999999999997E-2</v>
      </c>
      <c r="V113" s="309">
        <v>0.72160000000000002</v>
      </c>
      <c r="W113" s="5">
        <v>0.1925</v>
      </c>
      <c r="X113" s="5">
        <v>1.29E-2</v>
      </c>
      <c r="Y113" s="5">
        <v>0.18940000000000001</v>
      </c>
      <c r="Z113" s="5">
        <v>-3.1086999999999998</v>
      </c>
      <c r="AA113" s="5">
        <v>959.37480000000005</v>
      </c>
      <c r="AB113" s="5" t="s">
        <v>70</v>
      </c>
      <c r="AC113" s="5" t="s">
        <v>70</v>
      </c>
      <c r="AD113" s="5" t="s">
        <v>70</v>
      </c>
      <c r="AE113" s="5" t="s">
        <v>96</v>
      </c>
      <c r="AF113" s="5">
        <v>1.5516000000000001</v>
      </c>
      <c r="AG113" s="5">
        <v>8.9999999999999998E-4</v>
      </c>
      <c r="AH113" s="5">
        <v>5.9999999999999995E-4</v>
      </c>
      <c r="AI113" s="5">
        <v>7.2599999999999998E-2</v>
      </c>
      <c r="AJ113" s="5">
        <v>84.313199999999995</v>
      </c>
      <c r="AK113" s="5">
        <v>2.3400000000000001E-2</v>
      </c>
      <c r="AL113" s="5">
        <v>2.3699999999999999E-2</v>
      </c>
      <c r="AM113" s="5">
        <v>42.742699999999999</v>
      </c>
      <c r="AN113" s="309">
        <v>1.6066</v>
      </c>
      <c r="AO113" s="5">
        <v>36.603299999999997</v>
      </c>
      <c r="AP113" s="5">
        <v>58.808399999999999</v>
      </c>
      <c r="AQ113" s="5">
        <v>40.011000000000003</v>
      </c>
      <c r="AR113" s="5">
        <v>-13.826599999999999</v>
      </c>
      <c r="AS113" s="5">
        <v>-23.983499999999999</v>
      </c>
      <c r="AT113" s="5">
        <v>-23.946200000000001</v>
      </c>
      <c r="AU113" s="5">
        <v>4.3593000000000002</v>
      </c>
      <c r="AV113" s="5">
        <v>-42.676600000000001</v>
      </c>
      <c r="AW113" s="5">
        <v>40.225999999999999</v>
      </c>
      <c r="AX113" s="5">
        <v>36.927500000000002</v>
      </c>
      <c r="AY113" s="5">
        <v>-8.3984000000000005</v>
      </c>
      <c r="AZ113" s="5">
        <v>-12.9116</v>
      </c>
      <c r="BA113" s="5">
        <v>0.01</v>
      </c>
      <c r="BB113" s="5">
        <v>0.01</v>
      </c>
      <c r="BC113" s="5">
        <v>0.01</v>
      </c>
      <c r="BD113" s="5">
        <v>228</v>
      </c>
      <c r="BE113" s="5">
        <v>175</v>
      </c>
      <c r="BF113" s="5">
        <v>299</v>
      </c>
      <c r="BG113" s="5">
        <v>268</v>
      </c>
      <c r="BH113" s="5">
        <v>229</v>
      </c>
      <c r="BI113" s="5">
        <v>1232</v>
      </c>
      <c r="BJ113" s="5">
        <v>1812</v>
      </c>
      <c r="BK113" s="5" t="s">
        <v>71</v>
      </c>
      <c r="BL113" s="5" t="s">
        <v>71</v>
      </c>
      <c r="BM113" s="5">
        <v>0</v>
      </c>
      <c r="BN113" s="5"/>
      <c r="BO113" s="5"/>
      <c r="BP113" s="5" t="s">
        <v>542</v>
      </c>
      <c r="BQ113" s="5"/>
      <c r="BR113" s="5">
        <v>6511</v>
      </c>
    </row>
    <row r="114" spans="1:70">
      <c r="A114" s="5" t="s">
        <v>543</v>
      </c>
      <c r="B114" s="5">
        <v>3696</v>
      </c>
      <c r="C114" s="5">
        <v>6600</v>
      </c>
      <c r="D114" s="306">
        <v>42802.571527777778</v>
      </c>
      <c r="E114" s="5" t="s">
        <v>535</v>
      </c>
      <c r="F114" s="5"/>
      <c r="G114" s="5"/>
      <c r="H114" s="5"/>
      <c r="I114" s="5" t="s">
        <v>95</v>
      </c>
      <c r="J114" s="5">
        <v>0.8</v>
      </c>
      <c r="K114" s="5">
        <v>1</v>
      </c>
      <c r="L114" s="5">
        <v>140</v>
      </c>
      <c r="M114" s="5">
        <v>6</v>
      </c>
      <c r="N114" s="5">
        <v>4587</v>
      </c>
      <c r="O114" s="309">
        <v>1.6836</v>
      </c>
      <c r="P114" s="309">
        <v>3.0000000000000001E-3</v>
      </c>
      <c r="Q114" s="309">
        <v>1.8E-3</v>
      </c>
      <c r="R114" s="309">
        <v>-1.1879</v>
      </c>
      <c r="S114" s="309">
        <v>4.5734000000000004</v>
      </c>
      <c r="T114" s="309">
        <v>1.3065</v>
      </c>
      <c r="U114" s="309">
        <v>3.3599999999999998E-2</v>
      </c>
      <c r="V114" s="309">
        <v>0.75</v>
      </c>
      <c r="W114" s="5">
        <v>0.1736</v>
      </c>
      <c r="X114" s="5">
        <v>1.2800000000000001E-2</v>
      </c>
      <c r="Y114" s="5">
        <v>0.16370000000000001</v>
      </c>
      <c r="Z114" s="5">
        <v>-7.0768000000000004</v>
      </c>
      <c r="AA114" s="5">
        <v>943.50210000000004</v>
      </c>
      <c r="AB114" s="5" t="s">
        <v>70</v>
      </c>
      <c r="AC114" s="5" t="s">
        <v>70</v>
      </c>
      <c r="AD114" s="5" t="s">
        <v>70</v>
      </c>
      <c r="AE114" s="5" t="s">
        <v>96</v>
      </c>
      <c r="AF114" s="5">
        <v>1.6465000000000001</v>
      </c>
      <c r="AG114" s="5">
        <v>2.3E-3</v>
      </c>
      <c r="AH114" s="5">
        <v>1.4E-3</v>
      </c>
      <c r="AI114" s="5">
        <v>0.1888</v>
      </c>
      <c r="AJ114" s="5">
        <v>81.7</v>
      </c>
      <c r="AK114" s="5">
        <v>5.7299999999999997E-2</v>
      </c>
      <c r="AL114" s="5">
        <v>2.4500000000000001E-2</v>
      </c>
      <c r="AM114" s="5">
        <v>17.417200000000001</v>
      </c>
      <c r="AN114" s="309">
        <v>1.6435</v>
      </c>
      <c r="AO114" s="5">
        <v>14.494899999999999</v>
      </c>
      <c r="AP114" s="5">
        <v>23.822900000000001</v>
      </c>
      <c r="AQ114" s="5">
        <v>16.976500000000001</v>
      </c>
      <c r="AR114" s="5">
        <v>13.375500000000001</v>
      </c>
      <c r="AS114" s="5">
        <v>-4.2984999999999998</v>
      </c>
      <c r="AT114" s="5">
        <v>3.5665</v>
      </c>
      <c r="AU114" s="5">
        <v>9.1599000000000004</v>
      </c>
      <c r="AV114" s="5">
        <v>17.885899999999999</v>
      </c>
      <c r="AW114" s="5">
        <v>-12.795299999999999</v>
      </c>
      <c r="AX114" s="5">
        <v>-0.43219999999999997</v>
      </c>
      <c r="AY114" s="5">
        <v>10.02</v>
      </c>
      <c r="AZ114" s="5">
        <v>13.6972</v>
      </c>
      <c r="BA114" s="5">
        <v>0.01</v>
      </c>
      <c r="BB114" s="5">
        <v>0.01</v>
      </c>
      <c r="BC114" s="5">
        <v>0.01</v>
      </c>
      <c r="BD114" s="5">
        <v>252</v>
      </c>
      <c r="BE114" s="5">
        <v>185</v>
      </c>
      <c r="BF114" s="5">
        <v>299</v>
      </c>
      <c r="BG114" s="5">
        <v>309</v>
      </c>
      <c r="BH114" s="5">
        <v>226</v>
      </c>
      <c r="BI114" s="5">
        <v>1239</v>
      </c>
      <c r="BJ114" s="5">
        <v>1812</v>
      </c>
      <c r="BK114" s="5" t="s">
        <v>71</v>
      </c>
      <c r="BL114" s="5" t="s">
        <v>71</v>
      </c>
      <c r="BM114" s="5">
        <v>0</v>
      </c>
      <c r="BN114" s="5"/>
      <c r="BO114" s="5"/>
      <c r="BP114" s="5" t="s">
        <v>544</v>
      </c>
      <c r="BQ114" s="5"/>
      <c r="BR114" s="5">
        <v>6511</v>
      </c>
    </row>
    <row r="115" spans="1:70">
      <c r="A115" s="5" t="s">
        <v>545</v>
      </c>
      <c r="B115" s="5">
        <v>3697</v>
      </c>
      <c r="C115" s="5">
        <v>6601</v>
      </c>
      <c r="D115" s="306">
        <v>42802.731944444444</v>
      </c>
      <c r="E115" s="5" t="s">
        <v>546</v>
      </c>
      <c r="F115" s="5"/>
      <c r="G115" s="5"/>
      <c r="H115" s="5"/>
      <c r="I115" s="5" t="s">
        <v>95</v>
      </c>
      <c r="J115" s="5">
        <v>0.8</v>
      </c>
      <c r="K115" s="5">
        <v>1</v>
      </c>
      <c r="L115" s="5">
        <v>140</v>
      </c>
      <c r="M115" s="5">
        <v>6</v>
      </c>
      <c r="N115" s="5">
        <v>4587</v>
      </c>
      <c r="O115" s="309">
        <v>1.7371000000000001</v>
      </c>
      <c r="P115" s="309">
        <v>1.9699999999999999E-2</v>
      </c>
      <c r="Q115" s="309">
        <v>1.14E-2</v>
      </c>
      <c r="R115" s="309">
        <v>8.0592000000000006</v>
      </c>
      <c r="S115" s="309">
        <v>3.1983000000000001</v>
      </c>
      <c r="T115" s="309">
        <v>1.7125999999999999</v>
      </c>
      <c r="U115" s="309">
        <v>3.0800000000000001E-2</v>
      </c>
      <c r="V115" s="309">
        <v>0.58420000000000005</v>
      </c>
      <c r="W115" s="5">
        <v>0.17660000000000001</v>
      </c>
      <c r="X115" s="5">
        <v>9.1000000000000004E-3</v>
      </c>
      <c r="Y115" s="5">
        <v>0.17399999999999999</v>
      </c>
      <c r="Z115" s="5">
        <v>12.4903</v>
      </c>
      <c r="AA115" s="5">
        <v>962.52189999999996</v>
      </c>
      <c r="AB115" s="5" t="s">
        <v>70</v>
      </c>
      <c r="AC115" s="5" t="s">
        <v>70</v>
      </c>
      <c r="AD115" s="5" t="s">
        <v>70</v>
      </c>
      <c r="AE115" s="5" t="s">
        <v>96</v>
      </c>
      <c r="AF115" s="5">
        <v>1.6999</v>
      </c>
      <c r="AG115" s="5">
        <v>1.6799999999999999E-2</v>
      </c>
      <c r="AH115" s="5">
        <v>9.9000000000000008E-3</v>
      </c>
      <c r="AI115" s="5">
        <v>1.6553</v>
      </c>
      <c r="AJ115" s="5">
        <v>98.311800000000005</v>
      </c>
      <c r="AK115" s="5">
        <v>0.4869</v>
      </c>
      <c r="AL115" s="5">
        <v>2.0299999999999999E-2</v>
      </c>
      <c r="AM115" s="5">
        <v>2.0335000000000001</v>
      </c>
      <c r="AN115" s="309">
        <v>1.3426</v>
      </c>
      <c r="AO115" s="5">
        <v>1.8321000000000001</v>
      </c>
      <c r="AP115" s="5">
        <v>2.4597000000000002</v>
      </c>
      <c r="AQ115" s="5">
        <v>1.9947999999999999</v>
      </c>
      <c r="AR115" s="5">
        <v>-2.0199999999999999E-2</v>
      </c>
      <c r="AS115" s="5">
        <v>-1.5992</v>
      </c>
      <c r="AT115" s="5">
        <v>-0.89370000000000005</v>
      </c>
      <c r="AU115" s="5">
        <v>0.29749999999999999</v>
      </c>
      <c r="AV115" s="5">
        <v>-1.194</v>
      </c>
      <c r="AW115" s="5">
        <v>2.1297000000000001</v>
      </c>
      <c r="AX115" s="5">
        <v>-1.98</v>
      </c>
      <c r="AY115" s="5">
        <v>-9.8599999999999993E-2</v>
      </c>
      <c r="AZ115" s="5">
        <v>0.2213</v>
      </c>
      <c r="BA115" s="5">
        <v>0.01</v>
      </c>
      <c r="BB115" s="5">
        <v>0.01</v>
      </c>
      <c r="BC115" s="5">
        <v>0.01</v>
      </c>
      <c r="BD115" s="5">
        <v>246</v>
      </c>
      <c r="BE115" s="5">
        <v>170</v>
      </c>
      <c r="BF115" s="5">
        <v>299</v>
      </c>
      <c r="BG115" s="5">
        <v>182</v>
      </c>
      <c r="BH115" s="5">
        <v>218</v>
      </c>
      <c r="BI115" s="5">
        <v>1211</v>
      </c>
      <c r="BJ115" s="5">
        <v>1812</v>
      </c>
      <c r="BK115" s="5" t="s">
        <v>71</v>
      </c>
      <c r="BL115" s="5" t="s">
        <v>71</v>
      </c>
      <c r="BM115" s="5">
        <v>0</v>
      </c>
      <c r="BN115" s="5"/>
      <c r="BO115" s="5"/>
      <c r="BP115" s="5" t="s">
        <v>547</v>
      </c>
      <c r="BQ115" s="5"/>
      <c r="BR115" s="5">
        <v>6511</v>
      </c>
    </row>
    <row r="116" spans="1:70">
      <c r="A116" s="5" t="s">
        <v>548</v>
      </c>
      <c r="B116" s="5">
        <v>3698</v>
      </c>
      <c r="C116" s="5">
        <v>6602</v>
      </c>
      <c r="D116" s="306">
        <v>42802.731944444444</v>
      </c>
      <c r="E116" s="5" t="s">
        <v>546</v>
      </c>
      <c r="F116" s="5"/>
      <c r="G116" s="5"/>
      <c r="H116" s="5"/>
      <c r="I116" s="5" t="s">
        <v>95</v>
      </c>
      <c r="J116" s="5">
        <v>0.8</v>
      </c>
      <c r="K116" s="5">
        <v>1</v>
      </c>
      <c r="L116" s="5">
        <v>140</v>
      </c>
      <c r="M116" s="5">
        <v>6</v>
      </c>
      <c r="N116" s="5">
        <v>4587</v>
      </c>
      <c r="O116" s="309">
        <v>1.3879999999999999</v>
      </c>
      <c r="P116" s="309">
        <v>9.4999999999999998E-3</v>
      </c>
      <c r="Q116" s="309">
        <v>6.7999999999999996E-3</v>
      </c>
      <c r="R116" s="309">
        <v>0</v>
      </c>
      <c r="S116" s="309">
        <v>4.6151</v>
      </c>
      <c r="T116" s="309">
        <v>1.1520999999999999</v>
      </c>
      <c r="U116" s="309">
        <v>4.8399999999999999E-2</v>
      </c>
      <c r="V116" s="309">
        <v>0.88100000000000001</v>
      </c>
      <c r="W116" s="5">
        <v>0.34029999999999999</v>
      </c>
      <c r="X116" s="5">
        <v>1.8100000000000002E-2</v>
      </c>
      <c r="Y116" s="5">
        <v>0.33729999999999999</v>
      </c>
      <c r="Z116" s="5">
        <v>6.8800999999999997</v>
      </c>
      <c r="AA116" s="5">
        <v>953.49080000000004</v>
      </c>
      <c r="AB116" s="5" t="s">
        <v>70</v>
      </c>
      <c r="AC116" s="5" t="s">
        <v>70</v>
      </c>
      <c r="AD116" s="5" t="s">
        <v>70</v>
      </c>
      <c r="AE116" s="5" t="s">
        <v>96</v>
      </c>
      <c r="AF116" s="5">
        <v>1.3521000000000001</v>
      </c>
      <c r="AG116" s="5">
        <v>8.0000000000000002E-3</v>
      </c>
      <c r="AH116" s="5">
        <v>6.0000000000000001E-3</v>
      </c>
      <c r="AI116" s="5">
        <v>0.48870000000000002</v>
      </c>
      <c r="AJ116" s="5">
        <v>60.702399999999997</v>
      </c>
      <c r="AK116" s="5">
        <v>0.1807</v>
      </c>
      <c r="AL116" s="5">
        <v>3.2899999999999999E-2</v>
      </c>
      <c r="AM116" s="5">
        <v>5.5010000000000003</v>
      </c>
      <c r="AN116" s="309">
        <v>1.198</v>
      </c>
      <c r="AO116" s="5">
        <v>5.0194999999999999</v>
      </c>
      <c r="AP116" s="5">
        <v>6.0133999999999999</v>
      </c>
      <c r="AQ116" s="5">
        <v>5.7110000000000003</v>
      </c>
      <c r="AR116" s="5">
        <v>3.8969</v>
      </c>
      <c r="AS116" s="5">
        <v>2.3593999999999999</v>
      </c>
      <c r="AT116" s="5">
        <v>2.1080000000000001</v>
      </c>
      <c r="AU116" s="5">
        <v>3.6360000000000001</v>
      </c>
      <c r="AV116" s="5">
        <v>-4.4714</v>
      </c>
      <c r="AW116" s="5">
        <v>-1.7168000000000001</v>
      </c>
      <c r="AX116" s="5">
        <v>1.0170999999999999</v>
      </c>
      <c r="AY116" s="5">
        <v>2.7158000000000002</v>
      </c>
      <c r="AZ116" s="5">
        <v>-4.9199000000000002</v>
      </c>
      <c r="BA116" s="5">
        <v>0.01</v>
      </c>
      <c r="BB116" s="5">
        <v>0.01</v>
      </c>
      <c r="BC116" s="5">
        <v>0.01</v>
      </c>
      <c r="BD116" s="5">
        <v>228</v>
      </c>
      <c r="BE116" s="5">
        <v>189</v>
      </c>
      <c r="BF116" s="5">
        <v>299</v>
      </c>
      <c r="BG116" s="5">
        <v>191</v>
      </c>
      <c r="BH116" s="5">
        <v>260</v>
      </c>
      <c r="BI116" s="5">
        <v>1247</v>
      </c>
      <c r="BJ116" s="5">
        <v>1812</v>
      </c>
      <c r="BK116" s="5" t="s">
        <v>71</v>
      </c>
      <c r="BL116" s="5" t="s">
        <v>71</v>
      </c>
      <c r="BM116" s="5">
        <v>0</v>
      </c>
      <c r="BN116" s="5"/>
      <c r="BO116" s="5"/>
      <c r="BP116" s="5" t="s">
        <v>549</v>
      </c>
      <c r="BQ116" s="5"/>
      <c r="BR116" s="5">
        <v>6511</v>
      </c>
    </row>
    <row r="117" spans="1:70">
      <c r="A117" s="5" t="s">
        <v>550</v>
      </c>
      <c r="B117" s="5">
        <v>3699</v>
      </c>
      <c r="C117" s="5">
        <v>6603</v>
      </c>
      <c r="D117" s="306">
        <v>42802.731944444444</v>
      </c>
      <c r="E117" s="5" t="s">
        <v>546</v>
      </c>
      <c r="F117" s="5"/>
      <c r="G117" s="5"/>
      <c r="H117" s="5"/>
      <c r="I117" s="5" t="s">
        <v>95</v>
      </c>
      <c r="J117" s="5">
        <v>0.8</v>
      </c>
      <c r="K117" s="5">
        <v>1</v>
      </c>
      <c r="L117" s="5">
        <v>140</v>
      </c>
      <c r="M117" s="5">
        <v>6</v>
      </c>
      <c r="N117" s="5">
        <v>4587</v>
      </c>
      <c r="O117" s="309">
        <v>1.8408</v>
      </c>
      <c r="P117" s="309">
        <v>1.1000000000000001E-3</v>
      </c>
      <c r="Q117" s="309">
        <v>5.9999999999999995E-4</v>
      </c>
      <c r="R117" s="309">
        <v>-1.0865</v>
      </c>
      <c r="S117" s="309">
        <v>3.9630000000000001</v>
      </c>
      <c r="T117" s="309">
        <v>1.3452</v>
      </c>
      <c r="U117" s="309">
        <v>1.8800000000000001E-2</v>
      </c>
      <c r="V117" s="309">
        <v>0.7429</v>
      </c>
      <c r="W117" s="5">
        <v>0.2089</v>
      </c>
      <c r="X117" s="5">
        <v>5.0000000000000001E-3</v>
      </c>
      <c r="Y117" s="5">
        <v>0.21179999999999999</v>
      </c>
      <c r="Z117" s="5">
        <v>1.1331</v>
      </c>
      <c r="AA117" s="5">
        <v>969.08979999999997</v>
      </c>
      <c r="AB117" s="5" t="s">
        <v>70</v>
      </c>
      <c r="AC117" s="5" t="s">
        <v>70</v>
      </c>
      <c r="AD117" s="5" t="s">
        <v>70</v>
      </c>
      <c r="AE117" s="5" t="s">
        <v>96</v>
      </c>
      <c r="AF117" s="5">
        <v>1.8023</v>
      </c>
      <c r="AG117" s="5">
        <v>5.9999999999999995E-4</v>
      </c>
      <c r="AH117" s="5">
        <v>2.9999999999999997E-4</v>
      </c>
      <c r="AI117" s="5">
        <v>0.1166</v>
      </c>
      <c r="AJ117" s="5">
        <v>198.11490000000001</v>
      </c>
      <c r="AK117" s="5">
        <v>3.2300000000000002E-2</v>
      </c>
      <c r="AL117" s="5">
        <v>1.01E-2</v>
      </c>
      <c r="AM117" s="5">
        <v>30.9053</v>
      </c>
      <c r="AN117" s="309">
        <v>1.4645999999999999</v>
      </c>
      <c r="AO117" s="5">
        <v>25.976700000000001</v>
      </c>
      <c r="AP117" s="5">
        <v>38.045200000000001</v>
      </c>
      <c r="AQ117" s="5">
        <v>31.712199999999999</v>
      </c>
      <c r="AR117" s="5">
        <v>-4.0838000000000001</v>
      </c>
      <c r="AS117" s="5">
        <v>-25.5883</v>
      </c>
      <c r="AT117" s="5">
        <v>1.8305</v>
      </c>
      <c r="AU117" s="5">
        <v>5.6540999999999997</v>
      </c>
      <c r="AV117" s="5">
        <v>-3.5815999999999999</v>
      </c>
      <c r="AW117" s="5">
        <v>-37.451900000000002</v>
      </c>
      <c r="AX117" s="5">
        <v>-30.961200000000002</v>
      </c>
      <c r="AY117" s="5">
        <v>4.5757000000000003</v>
      </c>
      <c r="AZ117" s="5">
        <v>-5.1117999999999997</v>
      </c>
      <c r="BA117" s="5">
        <v>0.01</v>
      </c>
      <c r="BB117" s="5">
        <v>0.01</v>
      </c>
      <c r="BC117" s="5">
        <v>0.01</v>
      </c>
      <c r="BD117" s="5">
        <v>239</v>
      </c>
      <c r="BE117" s="5">
        <v>196</v>
      </c>
      <c r="BF117" s="5">
        <v>299</v>
      </c>
      <c r="BG117" s="5">
        <v>144</v>
      </c>
      <c r="BH117" s="5">
        <v>138</v>
      </c>
      <c r="BI117" s="5">
        <v>1222</v>
      </c>
      <c r="BJ117" s="5">
        <v>1812</v>
      </c>
      <c r="BK117" s="5" t="s">
        <v>71</v>
      </c>
      <c r="BL117" s="5" t="s">
        <v>71</v>
      </c>
      <c r="BM117" s="5">
        <v>0</v>
      </c>
      <c r="BN117" s="5"/>
      <c r="BO117" s="5"/>
      <c r="BP117" s="5" t="s">
        <v>551</v>
      </c>
      <c r="BQ117" s="5"/>
      <c r="BR117" s="5">
        <v>6511</v>
      </c>
    </row>
    <row r="118" spans="1:70">
      <c r="A118" s="5" t="s">
        <v>552</v>
      </c>
      <c r="B118" s="5">
        <v>3700</v>
      </c>
      <c r="C118" s="5">
        <v>6604</v>
      </c>
      <c r="D118" s="306">
        <v>42802.731944444444</v>
      </c>
      <c r="E118" s="5" t="s">
        <v>546</v>
      </c>
      <c r="F118" s="5"/>
      <c r="G118" s="5"/>
      <c r="H118" s="5"/>
      <c r="I118" s="5" t="s">
        <v>95</v>
      </c>
      <c r="J118" s="5">
        <v>0.8</v>
      </c>
      <c r="K118" s="5">
        <v>1</v>
      </c>
      <c r="L118" s="5">
        <v>140</v>
      </c>
      <c r="M118" s="5">
        <v>6</v>
      </c>
      <c r="N118" s="5">
        <v>4587</v>
      </c>
      <c r="O118" s="309">
        <v>1.8754</v>
      </c>
      <c r="P118" s="309">
        <v>2.1499999999999998E-2</v>
      </c>
      <c r="Q118" s="309">
        <v>1.14E-2</v>
      </c>
      <c r="R118" s="309">
        <v>6.3987999999999996</v>
      </c>
      <c r="S118" s="309">
        <v>3.3416000000000001</v>
      </c>
      <c r="T118" s="309">
        <v>2.3860999999999999</v>
      </c>
      <c r="U118" s="309">
        <v>2.7799999999999998E-2</v>
      </c>
      <c r="V118" s="309">
        <v>0.41670000000000001</v>
      </c>
      <c r="W118" s="5">
        <v>9.4799999999999995E-2</v>
      </c>
      <c r="X118" s="5">
        <v>8.3000000000000001E-3</v>
      </c>
      <c r="Y118" s="5">
        <v>9.4600000000000004E-2</v>
      </c>
      <c r="Z118" s="5">
        <v>23.984300000000001</v>
      </c>
      <c r="AA118" s="5">
        <v>1005.7611000000001</v>
      </c>
      <c r="AB118" s="5" t="s">
        <v>70</v>
      </c>
      <c r="AC118" s="5" t="s">
        <v>70</v>
      </c>
      <c r="AD118" s="5" t="s">
        <v>70</v>
      </c>
      <c r="AE118" s="5" t="s">
        <v>96</v>
      </c>
      <c r="AF118" s="5">
        <v>1.8361000000000001</v>
      </c>
      <c r="AG118" s="5">
        <v>1.72E-2</v>
      </c>
      <c r="AH118" s="5">
        <v>9.4000000000000004E-3</v>
      </c>
      <c r="AI118" s="5">
        <v>2.0032999999999999</v>
      </c>
      <c r="AJ118" s="5">
        <v>116.2979</v>
      </c>
      <c r="AK118" s="5">
        <v>0.54549999999999998</v>
      </c>
      <c r="AL118" s="5">
        <v>1.72E-2</v>
      </c>
      <c r="AM118" s="5">
        <v>1.8159000000000001</v>
      </c>
      <c r="AN118" s="309">
        <v>1.1924999999999999</v>
      </c>
      <c r="AO118" s="5">
        <v>1.6908000000000001</v>
      </c>
      <c r="AP118" s="5">
        <v>2.0162</v>
      </c>
      <c r="AQ118" s="5">
        <v>1.8308</v>
      </c>
      <c r="AR118" s="5">
        <v>0.4713</v>
      </c>
      <c r="AS118" s="5">
        <v>-1.6221000000000001</v>
      </c>
      <c r="AT118" s="5">
        <v>-7.3300000000000004E-2</v>
      </c>
      <c r="AU118" s="5">
        <v>-2.98E-2</v>
      </c>
      <c r="AV118" s="5">
        <v>-9.9900000000000003E-2</v>
      </c>
      <c r="AW118" s="5">
        <v>2.0135000000000001</v>
      </c>
      <c r="AX118" s="5">
        <v>-1.758</v>
      </c>
      <c r="AY118" s="5">
        <v>-0.50849999999999995</v>
      </c>
      <c r="AZ118" s="5">
        <v>-5.11E-2</v>
      </c>
      <c r="BA118" s="5">
        <v>0.01</v>
      </c>
      <c r="BB118" s="5">
        <v>0.01</v>
      </c>
      <c r="BC118" s="5">
        <v>0.01</v>
      </c>
      <c r="BD118" s="5">
        <v>243</v>
      </c>
      <c r="BE118" s="5">
        <v>181</v>
      </c>
      <c r="BF118" s="5">
        <v>299</v>
      </c>
      <c r="BG118" s="5">
        <v>356</v>
      </c>
      <c r="BH118" s="5">
        <v>304</v>
      </c>
      <c r="BI118" s="5">
        <v>1220</v>
      </c>
      <c r="BJ118" s="5">
        <v>1812</v>
      </c>
      <c r="BK118" s="5" t="s">
        <v>71</v>
      </c>
      <c r="BL118" s="5" t="s">
        <v>71</v>
      </c>
      <c r="BM118" s="5">
        <v>0</v>
      </c>
      <c r="BN118" s="5"/>
      <c r="BO118" s="5"/>
      <c r="BP118" s="5" t="s">
        <v>553</v>
      </c>
      <c r="BQ118" s="5"/>
      <c r="BR118" s="5">
        <v>6511</v>
      </c>
    </row>
    <row r="119" spans="1:70">
      <c r="A119" s="5" t="s">
        <v>554</v>
      </c>
      <c r="B119" s="5">
        <v>3701</v>
      </c>
      <c r="C119" s="5">
        <v>6605</v>
      </c>
      <c r="D119" s="306">
        <v>42802.731944444444</v>
      </c>
      <c r="E119" s="5" t="s">
        <v>546</v>
      </c>
      <c r="F119" s="5"/>
      <c r="G119" s="5"/>
      <c r="H119" s="5"/>
      <c r="I119" s="5" t="s">
        <v>95</v>
      </c>
      <c r="J119" s="5">
        <v>0.8</v>
      </c>
      <c r="K119" s="5">
        <v>1</v>
      </c>
      <c r="L119" s="5">
        <v>140</v>
      </c>
      <c r="M119" s="5">
        <v>6</v>
      </c>
      <c r="N119" s="5">
        <v>4587</v>
      </c>
      <c r="O119" s="309">
        <v>1.7058</v>
      </c>
      <c r="P119" s="309">
        <v>1.9E-3</v>
      </c>
      <c r="Q119" s="309">
        <v>1.1000000000000001E-3</v>
      </c>
      <c r="R119" s="309">
        <v>-0.58620000000000005</v>
      </c>
      <c r="S119" s="309">
        <v>5.9023000000000003</v>
      </c>
      <c r="T119" s="309">
        <v>0.96150000000000002</v>
      </c>
      <c r="U119" s="309">
        <v>4.1700000000000001E-2</v>
      </c>
      <c r="V119" s="309">
        <v>1.0418000000000001</v>
      </c>
      <c r="W119" s="5">
        <v>0.24840000000000001</v>
      </c>
      <c r="X119" s="5">
        <v>1.6799999999999999E-2</v>
      </c>
      <c r="Y119" s="5">
        <v>0.2457</v>
      </c>
      <c r="Z119" s="5">
        <v>-7.4873000000000003</v>
      </c>
      <c r="AA119" s="5">
        <v>969.91089999999997</v>
      </c>
      <c r="AB119" s="5" t="s">
        <v>70</v>
      </c>
      <c r="AC119" s="5" t="s">
        <v>70</v>
      </c>
      <c r="AD119" s="5" t="s">
        <v>70</v>
      </c>
      <c r="AE119" s="5" t="s">
        <v>96</v>
      </c>
      <c r="AF119" s="5">
        <v>1.6679999999999999</v>
      </c>
      <c r="AG119" s="5">
        <v>1.5E-3</v>
      </c>
      <c r="AH119" s="5">
        <v>8.9999999999999998E-4</v>
      </c>
      <c r="AI119" s="5">
        <v>0.1036</v>
      </c>
      <c r="AJ119" s="5">
        <v>70.7303</v>
      </c>
      <c r="AK119" s="5">
        <v>3.1099999999999999E-2</v>
      </c>
      <c r="AL119" s="5">
        <v>2.8299999999999999E-2</v>
      </c>
      <c r="AM119" s="5">
        <v>32.1721</v>
      </c>
      <c r="AN119" s="309">
        <v>1.323</v>
      </c>
      <c r="AO119" s="5">
        <v>29.236000000000001</v>
      </c>
      <c r="AP119" s="5">
        <v>38.679299999999998</v>
      </c>
      <c r="AQ119" s="5">
        <v>30.652000000000001</v>
      </c>
      <c r="AR119" s="5">
        <v>-9.2922999999999991</v>
      </c>
      <c r="AS119" s="5">
        <v>11.716100000000001</v>
      </c>
      <c r="AT119" s="5">
        <v>25.122299999999999</v>
      </c>
      <c r="AU119" s="5">
        <v>20.483699999999999</v>
      </c>
      <c r="AV119" s="5">
        <v>-26.174800000000001</v>
      </c>
      <c r="AW119" s="5">
        <v>19.7834</v>
      </c>
      <c r="AX119" s="5">
        <v>24.1068</v>
      </c>
      <c r="AY119" s="5">
        <v>18.9315</v>
      </c>
      <c r="AZ119" s="5">
        <v>8.6999999999999994E-2</v>
      </c>
      <c r="BA119" s="5">
        <v>0.01</v>
      </c>
      <c r="BB119" s="5">
        <v>0.01</v>
      </c>
      <c r="BC119" s="5">
        <v>0.01</v>
      </c>
      <c r="BD119" s="5">
        <v>242</v>
      </c>
      <c r="BE119" s="5">
        <v>196</v>
      </c>
      <c r="BF119" s="5">
        <v>299</v>
      </c>
      <c r="BG119" s="5">
        <v>431</v>
      </c>
      <c r="BH119" s="5">
        <v>281</v>
      </c>
      <c r="BI119" s="5">
        <v>1210</v>
      </c>
      <c r="BJ119" s="5">
        <v>1812</v>
      </c>
      <c r="BK119" s="5" t="s">
        <v>71</v>
      </c>
      <c r="BL119" s="5" t="s">
        <v>71</v>
      </c>
      <c r="BM119" s="5">
        <v>0</v>
      </c>
      <c r="BN119" s="5"/>
      <c r="BO119" s="5"/>
      <c r="BP119" s="5" t="s">
        <v>555</v>
      </c>
      <c r="BQ119" s="5"/>
      <c r="BR119" s="5">
        <v>6511</v>
      </c>
    </row>
    <row r="120" spans="1:70">
      <c r="A120" s="5" t="s">
        <v>556</v>
      </c>
      <c r="B120" s="5">
        <v>3702</v>
      </c>
      <c r="C120" s="5">
        <v>6606</v>
      </c>
      <c r="D120" s="306">
        <v>42802.890972222223</v>
      </c>
      <c r="E120" s="5" t="s">
        <v>557</v>
      </c>
      <c r="F120" s="5"/>
      <c r="G120" s="5"/>
      <c r="H120" s="5"/>
      <c r="I120" s="5" t="s">
        <v>95</v>
      </c>
      <c r="J120" s="5">
        <v>0.8</v>
      </c>
      <c r="K120" s="5">
        <v>1</v>
      </c>
      <c r="L120" s="5">
        <v>140</v>
      </c>
      <c r="M120" s="5">
        <v>6</v>
      </c>
      <c r="N120" s="5">
        <v>4587</v>
      </c>
      <c r="O120" s="309">
        <v>2.1499000000000001</v>
      </c>
      <c r="P120" s="309">
        <v>6.4899999999999999E-2</v>
      </c>
      <c r="Q120" s="309">
        <v>3.0200000000000001E-2</v>
      </c>
      <c r="R120" s="309">
        <v>25.117100000000001</v>
      </c>
      <c r="S120" s="309">
        <v>3.3818000000000001</v>
      </c>
      <c r="T120" s="309">
        <v>2.8792</v>
      </c>
      <c r="U120" s="309">
        <v>4.1000000000000002E-2</v>
      </c>
      <c r="V120" s="309">
        <v>0.34229999999999999</v>
      </c>
      <c r="W120" s="5">
        <v>7.2400000000000006E-2</v>
      </c>
      <c r="X120" s="5">
        <v>2.0199999999999999E-2</v>
      </c>
      <c r="Y120" s="5">
        <v>7.1599999999999997E-2</v>
      </c>
      <c r="Z120" s="5">
        <v>33.699399999999997</v>
      </c>
      <c r="AA120" s="5">
        <v>991.80409999999995</v>
      </c>
      <c r="AB120" s="5" t="s">
        <v>70</v>
      </c>
      <c r="AC120" s="5" t="s">
        <v>70</v>
      </c>
      <c r="AD120" s="5" t="s">
        <v>70</v>
      </c>
      <c r="AE120" s="5" t="s">
        <v>96</v>
      </c>
      <c r="AF120" s="5">
        <v>2.1063999999999998</v>
      </c>
      <c r="AG120" s="5">
        <v>5.7700000000000001E-2</v>
      </c>
      <c r="AH120" s="5">
        <v>2.7400000000000001E-2</v>
      </c>
      <c r="AI120" s="5">
        <v>4.6226000000000003</v>
      </c>
      <c r="AJ120" s="5">
        <v>80.074600000000004</v>
      </c>
      <c r="AK120" s="5">
        <v>1.0972999999999999</v>
      </c>
      <c r="AL120" s="5">
        <v>2.5000000000000001E-2</v>
      </c>
      <c r="AM120" s="5">
        <v>0.88639999999999997</v>
      </c>
      <c r="AN120" s="309">
        <v>1.2873000000000001</v>
      </c>
      <c r="AO120" s="5">
        <v>0.83609999999999995</v>
      </c>
      <c r="AP120" s="5">
        <v>1.0764</v>
      </c>
      <c r="AQ120" s="5">
        <v>0.86650000000000005</v>
      </c>
      <c r="AR120" s="5">
        <v>-0.27789999999999998</v>
      </c>
      <c r="AS120" s="5">
        <v>-0.78700000000000003</v>
      </c>
      <c r="AT120" s="5">
        <v>-5.1200000000000002E-2</v>
      </c>
      <c r="AU120" s="5">
        <v>4.4299999999999999E-2</v>
      </c>
      <c r="AV120" s="5">
        <v>-8.5400000000000004E-2</v>
      </c>
      <c r="AW120" s="5">
        <v>1.0720000000000001</v>
      </c>
      <c r="AX120" s="5">
        <v>-0.81640000000000001</v>
      </c>
      <c r="AY120" s="5">
        <v>0.28460000000000002</v>
      </c>
      <c r="AZ120" s="5">
        <v>5.6399999999999999E-2</v>
      </c>
      <c r="BA120" s="5">
        <v>0.01</v>
      </c>
      <c r="BB120" s="5">
        <v>0.01</v>
      </c>
      <c r="BC120" s="5">
        <v>0.01</v>
      </c>
      <c r="BD120" s="5">
        <v>254</v>
      </c>
      <c r="BE120" s="5">
        <v>204</v>
      </c>
      <c r="BF120" s="5">
        <v>299</v>
      </c>
      <c r="BG120" s="5">
        <v>180</v>
      </c>
      <c r="BH120" s="5">
        <v>247</v>
      </c>
      <c r="BI120" s="5">
        <v>1229</v>
      </c>
      <c r="BJ120" s="5">
        <v>1812</v>
      </c>
      <c r="BK120" s="5" t="s">
        <v>71</v>
      </c>
      <c r="BL120" s="5" t="s">
        <v>71</v>
      </c>
      <c r="BM120" s="5">
        <v>0</v>
      </c>
      <c r="BN120" s="5"/>
      <c r="BO120" s="5"/>
      <c r="BP120" s="5" t="s">
        <v>558</v>
      </c>
      <c r="BQ120" s="5"/>
      <c r="BR120" s="5">
        <v>6511</v>
      </c>
    </row>
    <row r="121" spans="1:70">
      <c r="A121" s="5" t="s">
        <v>559</v>
      </c>
      <c r="B121" s="5">
        <v>3703</v>
      </c>
      <c r="C121" s="5">
        <v>6607</v>
      </c>
      <c r="D121" s="306">
        <v>42802.890972222223</v>
      </c>
      <c r="E121" s="5" t="s">
        <v>557</v>
      </c>
      <c r="F121" s="5"/>
      <c r="G121" s="5"/>
      <c r="H121" s="5"/>
      <c r="I121" s="5" t="s">
        <v>95</v>
      </c>
      <c r="J121" s="5">
        <v>0.8</v>
      </c>
      <c r="K121" s="5">
        <v>1</v>
      </c>
      <c r="L121" s="5">
        <v>140</v>
      </c>
      <c r="M121" s="5">
        <v>6</v>
      </c>
      <c r="N121" s="5">
        <v>4587</v>
      </c>
      <c r="O121" s="309">
        <v>1.7263999999999999</v>
      </c>
      <c r="P121" s="309">
        <v>4.9500000000000002E-2</v>
      </c>
      <c r="Q121" s="309">
        <v>2.86E-2</v>
      </c>
      <c r="R121" s="309">
        <v>28.671800000000001</v>
      </c>
      <c r="S121" s="309">
        <v>3.0476000000000001</v>
      </c>
      <c r="T121" s="309">
        <v>2.5164</v>
      </c>
      <c r="U121" s="309">
        <v>3.1800000000000002E-2</v>
      </c>
      <c r="V121" s="309">
        <v>0.39369999999999999</v>
      </c>
      <c r="W121" s="5">
        <v>0.13389999999999999</v>
      </c>
      <c r="X121" s="5">
        <v>1.0500000000000001E-2</v>
      </c>
      <c r="Y121" s="5">
        <v>0.13500000000000001</v>
      </c>
      <c r="Z121" s="5">
        <v>37.530700000000003</v>
      </c>
      <c r="AA121" s="5">
        <v>962.93240000000003</v>
      </c>
      <c r="AB121" s="5" t="s">
        <v>70</v>
      </c>
      <c r="AC121" s="5" t="s">
        <v>70</v>
      </c>
      <c r="AD121" s="5" t="s">
        <v>70</v>
      </c>
      <c r="AE121" s="5" t="s">
        <v>96</v>
      </c>
      <c r="AF121" s="5">
        <v>1.6895</v>
      </c>
      <c r="AG121" s="5">
        <v>4.3099999999999999E-2</v>
      </c>
      <c r="AH121" s="5">
        <v>2.5499999999999998E-2</v>
      </c>
      <c r="AI121" s="5">
        <v>3.8332000000000002</v>
      </c>
      <c r="AJ121" s="5">
        <v>88.864199999999997</v>
      </c>
      <c r="AK121" s="5">
        <v>1.1344000000000001</v>
      </c>
      <c r="AL121" s="5">
        <v>2.2499999999999999E-2</v>
      </c>
      <c r="AM121" s="5">
        <v>0.85899999999999999</v>
      </c>
      <c r="AN121" s="309">
        <v>1.4487000000000001</v>
      </c>
      <c r="AO121" s="5">
        <v>0.74790000000000001</v>
      </c>
      <c r="AP121" s="5">
        <v>1.0834999999999999</v>
      </c>
      <c r="AQ121" s="5">
        <v>0.89370000000000005</v>
      </c>
      <c r="AR121" s="5">
        <v>0.68010000000000004</v>
      </c>
      <c r="AS121" s="5">
        <v>0.31109999999999999</v>
      </c>
      <c r="AT121" s="5">
        <v>3.5000000000000001E-3</v>
      </c>
      <c r="AU121" s="5">
        <v>8.3000000000000001E-3</v>
      </c>
      <c r="AV121" s="5">
        <v>-6.1000000000000004E-3</v>
      </c>
      <c r="AW121" s="5">
        <v>-1.0833999999999999</v>
      </c>
      <c r="AX121" s="5">
        <v>-0.37169999999999997</v>
      </c>
      <c r="AY121" s="5">
        <v>0.81269999999999998</v>
      </c>
      <c r="AZ121" s="5">
        <v>-7.4999999999999997E-3</v>
      </c>
      <c r="BA121" s="5">
        <v>0.01</v>
      </c>
      <c r="BB121" s="5">
        <v>0.01</v>
      </c>
      <c r="BC121" s="5">
        <v>0.01</v>
      </c>
      <c r="BD121" s="5">
        <v>241</v>
      </c>
      <c r="BE121" s="5">
        <v>170</v>
      </c>
      <c r="BF121" s="5">
        <v>299</v>
      </c>
      <c r="BG121" s="5">
        <v>175</v>
      </c>
      <c r="BH121" s="5">
        <v>269</v>
      </c>
      <c r="BI121" s="5">
        <v>1222</v>
      </c>
      <c r="BJ121" s="5">
        <v>1812</v>
      </c>
      <c r="BK121" s="5" t="s">
        <v>71</v>
      </c>
      <c r="BL121" s="5" t="s">
        <v>71</v>
      </c>
      <c r="BM121" s="5">
        <v>0</v>
      </c>
      <c r="BN121" s="5"/>
      <c r="BO121" s="5"/>
      <c r="BP121" s="5" t="s">
        <v>560</v>
      </c>
      <c r="BQ121" s="5"/>
      <c r="BR121" s="5">
        <v>6511</v>
      </c>
    </row>
    <row r="122" spans="1:70">
      <c r="A122" s="5" t="s">
        <v>561</v>
      </c>
      <c r="B122" s="5">
        <v>3704</v>
      </c>
      <c r="C122" s="5">
        <v>6608</v>
      </c>
      <c r="D122" s="306">
        <v>42802.890972222223</v>
      </c>
      <c r="E122" s="5" t="s">
        <v>557</v>
      </c>
      <c r="F122" s="5"/>
      <c r="G122" s="5"/>
      <c r="H122" s="5"/>
      <c r="I122" s="5" t="s">
        <v>95</v>
      </c>
      <c r="J122" s="5">
        <v>0.8</v>
      </c>
      <c r="K122" s="5">
        <v>1</v>
      </c>
      <c r="L122" s="5">
        <v>140</v>
      </c>
      <c r="M122" s="5">
        <v>6</v>
      </c>
      <c r="N122" s="5">
        <v>4587</v>
      </c>
      <c r="O122" s="309">
        <v>1.7974000000000001</v>
      </c>
      <c r="P122" s="309">
        <v>5.4600000000000003E-2</v>
      </c>
      <c r="Q122" s="309">
        <v>3.04E-2</v>
      </c>
      <c r="R122" s="309">
        <v>27.8186</v>
      </c>
      <c r="S122" s="309">
        <v>3.1947000000000001</v>
      </c>
      <c r="T122" s="309">
        <v>2.6972</v>
      </c>
      <c r="U122" s="309">
        <v>3.7699999999999997E-2</v>
      </c>
      <c r="V122" s="309">
        <v>0.36449999999999999</v>
      </c>
      <c r="W122" s="5">
        <v>0.10539999999999999</v>
      </c>
      <c r="X122" s="5">
        <v>1.3100000000000001E-2</v>
      </c>
      <c r="Y122" s="5">
        <v>0.1037</v>
      </c>
      <c r="Z122" s="5">
        <v>43.140900000000002</v>
      </c>
      <c r="AA122" s="5">
        <v>1025.0545999999999</v>
      </c>
      <c r="AB122" s="5" t="s">
        <v>70</v>
      </c>
      <c r="AC122" s="5" t="s">
        <v>70</v>
      </c>
      <c r="AD122" s="5" t="s">
        <v>70</v>
      </c>
      <c r="AE122" s="5" t="s">
        <v>96</v>
      </c>
      <c r="AF122" s="5">
        <v>1.7577</v>
      </c>
      <c r="AG122" s="5">
        <v>4.87E-2</v>
      </c>
      <c r="AH122" s="5">
        <v>2.7699999999999999E-2</v>
      </c>
      <c r="AI122" s="5">
        <v>3.9706000000000001</v>
      </c>
      <c r="AJ122" s="5">
        <v>81.456299999999999</v>
      </c>
      <c r="AK122" s="5">
        <v>1.1294999999999999</v>
      </c>
      <c r="AL122" s="5">
        <v>2.46E-2</v>
      </c>
      <c r="AM122" s="5">
        <v>0.86080000000000001</v>
      </c>
      <c r="AN122" s="309">
        <v>1.268</v>
      </c>
      <c r="AO122" s="5">
        <v>0.78869999999999996</v>
      </c>
      <c r="AP122" s="5">
        <v>1</v>
      </c>
      <c r="AQ122" s="5">
        <v>0.90149999999999997</v>
      </c>
      <c r="AR122" s="5">
        <v>0.66239999999999999</v>
      </c>
      <c r="AS122" s="5">
        <v>0.4274</v>
      </c>
      <c r="AT122" s="5">
        <v>2.1899999999999999E-2</v>
      </c>
      <c r="AU122" s="5">
        <v>-3.1600000000000003E-2</v>
      </c>
      <c r="AV122" s="5">
        <v>-2.0999999999999999E-3</v>
      </c>
      <c r="AW122" s="5">
        <v>0.99950000000000006</v>
      </c>
      <c r="AX122" s="5">
        <v>-0.48830000000000001</v>
      </c>
      <c r="AY122" s="5">
        <v>0.75760000000000005</v>
      </c>
      <c r="AZ122" s="5">
        <v>-1.38E-2</v>
      </c>
      <c r="BA122" s="5">
        <v>0.01</v>
      </c>
      <c r="BB122" s="5">
        <v>0.01</v>
      </c>
      <c r="BC122" s="5">
        <v>0.01</v>
      </c>
      <c r="BD122" s="5">
        <v>237</v>
      </c>
      <c r="BE122" s="5">
        <v>183</v>
      </c>
      <c r="BF122" s="5">
        <v>299</v>
      </c>
      <c r="BG122" s="5">
        <v>97</v>
      </c>
      <c r="BH122" s="5">
        <v>256</v>
      </c>
      <c r="BI122" s="5">
        <v>1200</v>
      </c>
      <c r="BJ122" s="5">
        <v>1812</v>
      </c>
      <c r="BK122" s="5" t="s">
        <v>71</v>
      </c>
      <c r="BL122" s="5" t="s">
        <v>71</v>
      </c>
      <c r="BM122" s="5">
        <v>0</v>
      </c>
      <c r="BN122" s="5"/>
      <c r="BO122" s="5"/>
      <c r="BP122" s="5" t="s">
        <v>562</v>
      </c>
      <c r="BQ122" s="5"/>
      <c r="BR122" s="5">
        <v>6511</v>
      </c>
    </row>
    <row r="123" spans="1:70">
      <c r="A123" s="5" t="s">
        <v>563</v>
      </c>
      <c r="B123" s="5">
        <v>3705</v>
      </c>
      <c r="C123" s="5">
        <v>6609</v>
      </c>
      <c r="D123" s="306">
        <v>42802.890972222223</v>
      </c>
      <c r="E123" s="5" t="s">
        <v>557</v>
      </c>
      <c r="F123" s="5"/>
      <c r="G123" s="5"/>
      <c r="H123" s="5"/>
      <c r="I123" s="5" t="s">
        <v>95</v>
      </c>
      <c r="J123" s="5">
        <v>0.8</v>
      </c>
      <c r="K123" s="5">
        <v>1</v>
      </c>
      <c r="L123" s="5">
        <v>140</v>
      </c>
      <c r="M123" s="5">
        <v>6</v>
      </c>
      <c r="N123" s="5">
        <v>4587</v>
      </c>
      <c r="O123" s="309">
        <v>1.7637</v>
      </c>
      <c r="P123" s="309">
        <v>2.7799999999999998E-2</v>
      </c>
      <c r="Q123" s="309">
        <v>1.5800000000000002E-2</v>
      </c>
      <c r="R123" s="309">
        <v>8.5050000000000008</v>
      </c>
      <c r="S123" s="309">
        <v>3.3441000000000001</v>
      </c>
      <c r="T123" s="309">
        <v>2.109</v>
      </c>
      <c r="U123" s="309">
        <v>3.4099999999999998E-2</v>
      </c>
      <c r="V123" s="309">
        <v>0.47860000000000003</v>
      </c>
      <c r="W123" s="5">
        <v>0.14899999999999999</v>
      </c>
      <c r="X123" s="5">
        <v>1.29E-2</v>
      </c>
      <c r="Y123" s="5">
        <v>0.14929999999999999</v>
      </c>
      <c r="Z123" s="5">
        <v>25.4894</v>
      </c>
      <c r="AA123" s="5">
        <v>1005.6242999999999</v>
      </c>
      <c r="AB123" s="5" t="s">
        <v>70</v>
      </c>
      <c r="AC123" s="5" t="s">
        <v>70</v>
      </c>
      <c r="AD123" s="5" t="s">
        <v>70</v>
      </c>
      <c r="AE123" s="5" t="s">
        <v>96</v>
      </c>
      <c r="AF123" s="5">
        <v>1.7251000000000001</v>
      </c>
      <c r="AG123" s="5">
        <v>2.35E-2</v>
      </c>
      <c r="AH123" s="5">
        <v>1.3599999999999999E-2</v>
      </c>
      <c r="AI123" s="5">
        <v>2.2237</v>
      </c>
      <c r="AJ123" s="5">
        <v>94.455600000000004</v>
      </c>
      <c r="AK123" s="5">
        <v>0.64449999999999996</v>
      </c>
      <c r="AL123" s="5">
        <v>2.12E-2</v>
      </c>
      <c r="AM123" s="5">
        <v>1.5304</v>
      </c>
      <c r="AN123" s="309">
        <v>1.2729999999999999</v>
      </c>
      <c r="AO123" s="5">
        <v>1.3991</v>
      </c>
      <c r="AP123" s="5">
        <v>1.7810999999999999</v>
      </c>
      <c r="AQ123" s="5">
        <v>1.5361</v>
      </c>
      <c r="AR123" s="5">
        <v>1.204</v>
      </c>
      <c r="AS123" s="5">
        <v>-0.71220000000000006</v>
      </c>
      <c r="AT123" s="5">
        <v>2.92E-2</v>
      </c>
      <c r="AU123" s="5">
        <v>8.8499999999999995E-2</v>
      </c>
      <c r="AV123" s="5">
        <v>7.6200000000000004E-2</v>
      </c>
      <c r="AW123" s="5">
        <v>-1.7773000000000001</v>
      </c>
      <c r="AX123" s="5">
        <v>0.77880000000000005</v>
      </c>
      <c r="AY123" s="5">
        <v>1.3206</v>
      </c>
      <c r="AZ123" s="5">
        <v>9.5200000000000007E-2</v>
      </c>
      <c r="BA123" s="5">
        <v>0.01</v>
      </c>
      <c r="BB123" s="5">
        <v>0.01</v>
      </c>
      <c r="BC123" s="5">
        <v>0.01</v>
      </c>
      <c r="BD123" s="5">
        <v>241</v>
      </c>
      <c r="BE123" s="5">
        <v>164</v>
      </c>
      <c r="BF123" s="5">
        <v>299</v>
      </c>
      <c r="BG123" s="5">
        <v>175</v>
      </c>
      <c r="BH123" s="5">
        <v>295</v>
      </c>
      <c r="BI123" s="5">
        <v>1233</v>
      </c>
      <c r="BJ123" s="5">
        <v>1812</v>
      </c>
      <c r="BK123" s="5" t="s">
        <v>71</v>
      </c>
      <c r="BL123" s="5" t="s">
        <v>71</v>
      </c>
      <c r="BM123" s="5">
        <v>0</v>
      </c>
      <c r="BN123" s="5"/>
      <c r="BO123" s="5"/>
      <c r="BP123" s="5" t="s">
        <v>564</v>
      </c>
      <c r="BQ123" s="5"/>
      <c r="BR123" s="5">
        <v>6511</v>
      </c>
    </row>
    <row r="124" spans="1:70">
      <c r="A124" s="5" t="s">
        <v>565</v>
      </c>
      <c r="B124" s="5">
        <v>3706</v>
      </c>
      <c r="C124" s="5">
        <v>6610</v>
      </c>
      <c r="D124" s="306">
        <v>42802.890972222223</v>
      </c>
      <c r="E124" s="5" t="s">
        <v>557</v>
      </c>
      <c r="F124" s="5"/>
      <c r="G124" s="5"/>
      <c r="H124" s="5"/>
      <c r="I124" s="5" t="s">
        <v>95</v>
      </c>
      <c r="J124" s="5">
        <v>0.8</v>
      </c>
      <c r="K124" s="5">
        <v>1</v>
      </c>
      <c r="L124" s="5">
        <v>140</v>
      </c>
      <c r="M124" s="5">
        <v>6</v>
      </c>
      <c r="N124" s="5">
        <v>4587</v>
      </c>
      <c r="O124" s="309">
        <v>1.8698999999999999</v>
      </c>
      <c r="P124" s="309">
        <v>3.2899999999999999E-2</v>
      </c>
      <c r="Q124" s="309">
        <v>1.7600000000000001E-2</v>
      </c>
      <c r="R124" s="309">
        <v>6.1501000000000001</v>
      </c>
      <c r="S124" s="309">
        <v>3.5072999999999999</v>
      </c>
      <c r="T124" s="309">
        <v>2.5741999999999998</v>
      </c>
      <c r="U124" s="309">
        <v>3.2199999999999999E-2</v>
      </c>
      <c r="V124" s="309">
        <v>0.37930000000000003</v>
      </c>
      <c r="W124" s="5">
        <v>0.1023</v>
      </c>
      <c r="X124" s="5">
        <v>1.3899999999999999E-2</v>
      </c>
      <c r="Y124" s="5">
        <v>9.6000000000000002E-2</v>
      </c>
      <c r="Z124" s="5">
        <v>25.899899999999999</v>
      </c>
      <c r="AA124" s="5">
        <v>999.05629999999996</v>
      </c>
      <c r="AB124" s="5" t="s">
        <v>70</v>
      </c>
      <c r="AC124" s="5" t="s">
        <v>70</v>
      </c>
      <c r="AD124" s="5" t="s">
        <v>70</v>
      </c>
      <c r="AE124" s="5" t="s">
        <v>96</v>
      </c>
      <c r="AF124" s="5">
        <v>1.8302</v>
      </c>
      <c r="AG124" s="5">
        <v>2.7E-2</v>
      </c>
      <c r="AH124" s="5">
        <v>1.4800000000000001E-2</v>
      </c>
      <c r="AI124" s="5">
        <v>2.8330000000000002</v>
      </c>
      <c r="AJ124" s="5">
        <v>104.9365</v>
      </c>
      <c r="AK124" s="5">
        <v>0.77400000000000002</v>
      </c>
      <c r="AL124" s="5">
        <v>1.9099999999999999E-2</v>
      </c>
      <c r="AM124" s="5">
        <v>1.2729999999999999</v>
      </c>
      <c r="AN124" s="309">
        <v>1.2437</v>
      </c>
      <c r="AO124" s="5">
        <v>1.1778</v>
      </c>
      <c r="AP124" s="5">
        <v>1.4648000000000001</v>
      </c>
      <c r="AQ124" s="5">
        <v>1.276</v>
      </c>
      <c r="AR124" s="5">
        <v>0.81299999999999994</v>
      </c>
      <c r="AS124" s="5">
        <v>0.83020000000000005</v>
      </c>
      <c r="AT124" s="5">
        <v>0.19270000000000001</v>
      </c>
      <c r="AU124" s="5">
        <v>-0.19670000000000001</v>
      </c>
      <c r="AV124" s="5">
        <v>-0.14269999999999999</v>
      </c>
      <c r="AW124" s="5">
        <v>1.4444999999999999</v>
      </c>
      <c r="AX124" s="5">
        <v>-0.9073</v>
      </c>
      <c r="AY124" s="5">
        <v>0.89649999999999996</v>
      </c>
      <c r="AZ124" s="5">
        <v>-3.5000000000000003E-2</v>
      </c>
      <c r="BA124" s="5">
        <v>0.01</v>
      </c>
      <c r="BB124" s="5">
        <v>0.01</v>
      </c>
      <c r="BC124" s="5">
        <v>0.01</v>
      </c>
      <c r="BD124" s="5">
        <v>256</v>
      </c>
      <c r="BE124" s="5">
        <v>175</v>
      </c>
      <c r="BF124" s="5">
        <v>299</v>
      </c>
      <c r="BG124" s="5">
        <v>263</v>
      </c>
      <c r="BH124" s="5">
        <v>193</v>
      </c>
      <c r="BI124" s="5">
        <v>1226</v>
      </c>
      <c r="BJ124" s="5">
        <v>1812</v>
      </c>
      <c r="BK124" s="5" t="s">
        <v>71</v>
      </c>
      <c r="BL124" s="5" t="s">
        <v>71</v>
      </c>
      <c r="BM124" s="5">
        <v>0</v>
      </c>
      <c r="BN124" s="5"/>
      <c r="BO124" s="5"/>
      <c r="BP124" s="5" t="s">
        <v>566</v>
      </c>
      <c r="BQ124" s="5"/>
      <c r="BR124" s="5">
        <v>6511</v>
      </c>
    </row>
    <row r="125" spans="1:70">
      <c r="A125" s="5" t="s">
        <v>567</v>
      </c>
      <c r="B125" s="5">
        <v>3707</v>
      </c>
      <c r="C125" s="5">
        <v>6613</v>
      </c>
      <c r="D125" s="306">
        <v>42803.048611111109</v>
      </c>
      <c r="E125" s="5" t="s">
        <v>568</v>
      </c>
      <c r="F125" s="5"/>
      <c r="G125" s="5"/>
      <c r="H125" s="5"/>
      <c r="I125" s="5" t="s">
        <v>95</v>
      </c>
      <c r="J125" s="5">
        <v>0.8</v>
      </c>
      <c r="K125" s="5">
        <v>1</v>
      </c>
      <c r="L125" s="5">
        <v>140</v>
      </c>
      <c r="M125" s="5">
        <v>6</v>
      </c>
      <c r="N125" s="5">
        <v>4587</v>
      </c>
      <c r="O125" s="309">
        <v>1.7518</v>
      </c>
      <c r="P125" s="309">
        <v>2.8500000000000001E-2</v>
      </c>
      <c r="Q125" s="309">
        <v>1.6299999999999999E-2</v>
      </c>
      <c r="R125" s="309">
        <v>1.4271</v>
      </c>
      <c r="S125" s="309">
        <v>4.2088000000000001</v>
      </c>
      <c r="T125" s="309">
        <v>2.3435000000000001</v>
      </c>
      <c r="U125" s="309">
        <v>5.1200000000000002E-2</v>
      </c>
      <c r="V125" s="309">
        <v>0.42920000000000003</v>
      </c>
      <c r="W125" s="5">
        <v>0.11020000000000001</v>
      </c>
      <c r="X125" s="5">
        <v>3.1099999999999999E-2</v>
      </c>
      <c r="Y125" s="5">
        <v>0.1147</v>
      </c>
      <c r="Z125" s="5">
        <v>21.658100000000001</v>
      </c>
      <c r="AA125" s="5">
        <v>983.59410000000003</v>
      </c>
      <c r="AB125" s="5" t="s">
        <v>70</v>
      </c>
      <c r="AC125" s="5" t="s">
        <v>70</v>
      </c>
      <c r="AD125" s="5" t="s">
        <v>70</v>
      </c>
      <c r="AE125" s="5" t="s">
        <v>96</v>
      </c>
      <c r="AF125" s="5">
        <v>1.7126999999999999</v>
      </c>
      <c r="AG125" s="5">
        <v>2.46E-2</v>
      </c>
      <c r="AH125" s="5">
        <v>1.44E-2</v>
      </c>
      <c r="AI125" s="5">
        <v>1.9605999999999999</v>
      </c>
      <c r="AJ125" s="5">
        <v>79.760900000000007</v>
      </c>
      <c r="AK125" s="5">
        <v>0.57240000000000002</v>
      </c>
      <c r="AL125" s="5">
        <v>2.5100000000000001E-2</v>
      </c>
      <c r="AM125" s="5">
        <v>1.722</v>
      </c>
      <c r="AN125" s="309">
        <v>1.1413</v>
      </c>
      <c r="AO125" s="5">
        <v>1.6482000000000001</v>
      </c>
      <c r="AP125" s="5">
        <v>1.8812</v>
      </c>
      <c r="AQ125" s="5">
        <v>1.7351000000000001</v>
      </c>
      <c r="AR125" s="5">
        <v>7.5999999999999998E-2</v>
      </c>
      <c r="AS125" s="5">
        <v>-1.5478000000000001</v>
      </c>
      <c r="AT125" s="5">
        <v>0.5615</v>
      </c>
      <c r="AU125" s="5">
        <v>1.859</v>
      </c>
      <c r="AV125" s="5">
        <v>0.17449999999999999</v>
      </c>
      <c r="AW125" s="5">
        <v>0.22950000000000001</v>
      </c>
      <c r="AX125" s="5">
        <v>0.2535</v>
      </c>
      <c r="AY125" s="5">
        <v>-0.57440000000000002</v>
      </c>
      <c r="AZ125" s="5">
        <v>-1.6174999999999999</v>
      </c>
      <c r="BA125" s="5">
        <v>0.01</v>
      </c>
      <c r="BB125" s="5">
        <v>0.01</v>
      </c>
      <c r="BC125" s="5">
        <v>0.01</v>
      </c>
      <c r="BD125" s="5">
        <v>207</v>
      </c>
      <c r="BE125" s="5">
        <v>192</v>
      </c>
      <c r="BF125" s="5">
        <v>299</v>
      </c>
      <c r="BG125" s="5">
        <v>141</v>
      </c>
      <c r="BH125" s="5">
        <v>229</v>
      </c>
      <c r="BI125" s="5">
        <v>1187</v>
      </c>
      <c r="BJ125" s="5">
        <v>1812</v>
      </c>
      <c r="BK125" s="5" t="s">
        <v>71</v>
      </c>
      <c r="BL125" s="5" t="s">
        <v>71</v>
      </c>
      <c r="BM125" s="5">
        <v>0</v>
      </c>
      <c r="BN125" s="5"/>
      <c r="BO125" s="5"/>
      <c r="BP125" s="5" t="s">
        <v>571</v>
      </c>
      <c r="BQ125" s="5"/>
      <c r="BR125" s="5">
        <v>6511</v>
      </c>
    </row>
    <row r="126" spans="1:70">
      <c r="A126" s="5" t="s">
        <v>572</v>
      </c>
      <c r="B126" s="5">
        <v>3708</v>
      </c>
      <c r="C126" s="5">
        <v>6614</v>
      </c>
      <c r="D126" s="306">
        <v>42803.048611111109</v>
      </c>
      <c r="E126" s="5" t="s">
        <v>568</v>
      </c>
      <c r="F126" s="5"/>
      <c r="G126" s="5"/>
      <c r="H126" s="5"/>
      <c r="I126" s="5" t="s">
        <v>95</v>
      </c>
      <c r="J126" s="5">
        <v>0.8</v>
      </c>
      <c r="K126" s="5">
        <v>1</v>
      </c>
      <c r="L126" s="5">
        <v>140</v>
      </c>
      <c r="M126" s="5">
        <v>6</v>
      </c>
      <c r="N126" s="5">
        <v>4587</v>
      </c>
      <c r="O126" s="309">
        <v>1.8944000000000001</v>
      </c>
      <c r="P126" s="309">
        <v>2.5399999999999999E-2</v>
      </c>
      <c r="Q126" s="309">
        <v>1.34E-2</v>
      </c>
      <c r="R126" s="309">
        <v>12.9331</v>
      </c>
      <c r="S126" s="309">
        <v>3.3155000000000001</v>
      </c>
      <c r="T126" s="309">
        <v>2.2017000000000002</v>
      </c>
      <c r="U126" s="309">
        <v>3.0700000000000002E-2</v>
      </c>
      <c r="V126" s="309">
        <v>0.4501</v>
      </c>
      <c r="W126" s="5">
        <v>0.111</v>
      </c>
      <c r="X126" s="5">
        <v>1.0200000000000001E-2</v>
      </c>
      <c r="Y126" s="5">
        <v>0.1129</v>
      </c>
      <c r="Z126" s="5">
        <v>21.794899999999998</v>
      </c>
      <c r="AA126" s="5">
        <v>1008.361</v>
      </c>
      <c r="AB126" s="5" t="s">
        <v>70</v>
      </c>
      <c r="AC126" s="5" t="s">
        <v>70</v>
      </c>
      <c r="AD126" s="5" t="s">
        <v>70</v>
      </c>
      <c r="AE126" s="5" t="s">
        <v>96</v>
      </c>
      <c r="AF126" s="5">
        <v>1.8545</v>
      </c>
      <c r="AG126" s="5">
        <v>2.1299999999999999E-2</v>
      </c>
      <c r="AH126" s="5">
        <v>1.15E-2</v>
      </c>
      <c r="AI126" s="5">
        <v>2.2090999999999998</v>
      </c>
      <c r="AJ126" s="5">
        <v>103.6082</v>
      </c>
      <c r="AK126" s="5">
        <v>0.59560000000000002</v>
      </c>
      <c r="AL126" s="5">
        <v>1.9300000000000001E-2</v>
      </c>
      <c r="AM126" s="5">
        <v>1.6597</v>
      </c>
      <c r="AN126" s="309">
        <v>1.1717</v>
      </c>
      <c r="AO126" s="5">
        <v>1.5728</v>
      </c>
      <c r="AP126" s="5">
        <v>1.8428</v>
      </c>
      <c r="AQ126" s="5">
        <v>1.6521999999999999</v>
      </c>
      <c r="AR126" s="5">
        <v>1.5067999999999999</v>
      </c>
      <c r="AS126" s="5">
        <v>-0.4415</v>
      </c>
      <c r="AT126" s="5">
        <v>9.0399999999999994E-2</v>
      </c>
      <c r="AU126" s="5">
        <v>-0.35649999999999998</v>
      </c>
      <c r="AV126" s="5">
        <v>-0.89539999999999997</v>
      </c>
      <c r="AW126" s="5">
        <v>1.5707</v>
      </c>
      <c r="AX126" s="5">
        <v>-0.34910000000000002</v>
      </c>
      <c r="AY126" s="5">
        <v>-1.3674999999999999</v>
      </c>
      <c r="AZ126" s="5">
        <v>-0.85880000000000001</v>
      </c>
      <c r="BA126" s="5">
        <v>0.01</v>
      </c>
      <c r="BB126" s="5">
        <v>0.01</v>
      </c>
      <c r="BC126" s="5">
        <v>0.01</v>
      </c>
      <c r="BD126" s="5">
        <v>245</v>
      </c>
      <c r="BE126" s="5">
        <v>170</v>
      </c>
      <c r="BF126" s="5">
        <v>299</v>
      </c>
      <c r="BG126" s="5">
        <v>226</v>
      </c>
      <c r="BH126" s="5">
        <v>227</v>
      </c>
      <c r="BI126" s="5">
        <v>1184</v>
      </c>
      <c r="BJ126" s="5">
        <v>1812</v>
      </c>
      <c r="BK126" s="5" t="s">
        <v>71</v>
      </c>
      <c r="BL126" s="5" t="s">
        <v>71</v>
      </c>
      <c r="BM126" s="5">
        <v>0</v>
      </c>
      <c r="BN126" s="5"/>
      <c r="BO126" s="5"/>
      <c r="BP126" s="5" t="s">
        <v>573</v>
      </c>
      <c r="BQ126" s="5"/>
      <c r="BR126" s="5">
        <v>6511</v>
      </c>
    </row>
    <row r="127" spans="1:70">
      <c r="A127" s="5" t="s">
        <v>574</v>
      </c>
      <c r="B127" s="5">
        <v>3709</v>
      </c>
      <c r="C127" s="5">
        <v>6615</v>
      </c>
      <c r="D127" s="306">
        <v>42803.048611111109</v>
      </c>
      <c r="E127" s="5" t="s">
        <v>568</v>
      </c>
      <c r="F127" s="5"/>
      <c r="G127" s="5"/>
      <c r="H127" s="5"/>
      <c r="I127" s="5" t="s">
        <v>95</v>
      </c>
      <c r="J127" s="5">
        <v>0.8</v>
      </c>
      <c r="K127" s="5">
        <v>1</v>
      </c>
      <c r="L127" s="5">
        <v>140</v>
      </c>
      <c r="M127" s="5">
        <v>6</v>
      </c>
      <c r="N127" s="5">
        <v>4587</v>
      </c>
      <c r="O127" s="309">
        <v>1.6758</v>
      </c>
      <c r="P127" s="309">
        <v>4.1599999999999998E-2</v>
      </c>
      <c r="Q127" s="309">
        <v>2.4799999999999999E-2</v>
      </c>
      <c r="R127" s="309">
        <v>22.3767</v>
      </c>
      <c r="S127" s="309">
        <v>3.3773</v>
      </c>
      <c r="T127" s="309">
        <v>2.6835</v>
      </c>
      <c r="U127" s="309">
        <v>4.0399999999999998E-2</v>
      </c>
      <c r="V127" s="309">
        <v>0.36919999999999997</v>
      </c>
      <c r="W127" s="5">
        <v>9.0899999999999995E-2</v>
      </c>
      <c r="X127" s="5">
        <v>2.3199999999999998E-2</v>
      </c>
      <c r="Y127" s="5">
        <v>9.0499999999999997E-2</v>
      </c>
      <c r="Z127" s="5">
        <v>36.025599999999997</v>
      </c>
      <c r="AA127" s="5">
        <v>1006.582</v>
      </c>
      <c r="AB127" s="5" t="s">
        <v>70</v>
      </c>
      <c r="AC127" s="5" t="s">
        <v>70</v>
      </c>
      <c r="AD127" s="5" t="s">
        <v>70</v>
      </c>
      <c r="AE127" s="5" t="s">
        <v>96</v>
      </c>
      <c r="AF127" s="5">
        <v>1.6375</v>
      </c>
      <c r="AG127" s="5">
        <v>3.6200000000000003E-2</v>
      </c>
      <c r="AH127" s="5">
        <v>2.2100000000000002E-2</v>
      </c>
      <c r="AI127" s="5">
        <v>3.0954999999999999</v>
      </c>
      <c r="AJ127" s="5">
        <v>85.434299999999993</v>
      </c>
      <c r="AK127" s="5">
        <v>0.94520000000000004</v>
      </c>
      <c r="AL127" s="5">
        <v>2.3400000000000001E-2</v>
      </c>
      <c r="AM127" s="5">
        <v>1.0346</v>
      </c>
      <c r="AN127" s="309">
        <v>1.2674000000000001</v>
      </c>
      <c r="AO127" s="5">
        <v>0.96379999999999999</v>
      </c>
      <c r="AP127" s="5">
        <v>1.2216</v>
      </c>
      <c r="AQ127" s="5">
        <v>1.0305</v>
      </c>
      <c r="AR127" s="5">
        <v>-0.69869999999999999</v>
      </c>
      <c r="AS127" s="5">
        <v>-0.63390000000000002</v>
      </c>
      <c r="AT127" s="5">
        <v>-0.19739999999999999</v>
      </c>
      <c r="AU127" s="5">
        <v>8.8999999999999996E-2</v>
      </c>
      <c r="AV127" s="5">
        <v>-0.45069999999999999</v>
      </c>
      <c r="AW127" s="5">
        <v>1.1319999999999999</v>
      </c>
      <c r="AX127" s="5">
        <v>-0.70599999999999996</v>
      </c>
      <c r="AY127" s="5">
        <v>0.67679999999999996</v>
      </c>
      <c r="AZ127" s="5">
        <v>0.32490000000000002</v>
      </c>
      <c r="BA127" s="5">
        <v>0.01</v>
      </c>
      <c r="BB127" s="5">
        <v>0.01</v>
      </c>
      <c r="BC127" s="5">
        <v>0.01</v>
      </c>
      <c r="BD127" s="5">
        <v>242</v>
      </c>
      <c r="BE127" s="5">
        <v>170</v>
      </c>
      <c r="BF127" s="5">
        <v>299</v>
      </c>
      <c r="BG127" s="5">
        <v>192</v>
      </c>
      <c r="BH127" s="5">
        <v>158</v>
      </c>
      <c r="BI127" s="5">
        <v>1174</v>
      </c>
      <c r="BJ127" s="5">
        <v>1812</v>
      </c>
      <c r="BK127" s="5" t="s">
        <v>71</v>
      </c>
      <c r="BL127" s="5" t="s">
        <v>71</v>
      </c>
      <c r="BM127" s="5">
        <v>0</v>
      </c>
      <c r="BN127" s="5"/>
      <c r="BO127" s="5"/>
      <c r="BP127" s="5" t="s">
        <v>575</v>
      </c>
      <c r="BQ127" s="5"/>
      <c r="BR127" s="5">
        <v>6511</v>
      </c>
    </row>
    <row r="128" spans="1:70">
      <c r="A128" s="5" t="s">
        <v>576</v>
      </c>
      <c r="B128" s="5">
        <v>3710</v>
      </c>
      <c r="C128" s="5">
        <v>6616</v>
      </c>
      <c r="D128" s="306">
        <v>42803.048611111109</v>
      </c>
      <c r="E128" s="5" t="s">
        <v>568</v>
      </c>
      <c r="F128" s="5"/>
      <c r="G128" s="5"/>
      <c r="H128" s="5"/>
      <c r="I128" s="5" t="s">
        <v>95</v>
      </c>
      <c r="J128" s="5">
        <v>0.8</v>
      </c>
      <c r="K128" s="5">
        <v>1</v>
      </c>
      <c r="L128" s="5">
        <v>140</v>
      </c>
      <c r="M128" s="5">
        <v>6</v>
      </c>
      <c r="N128" s="5">
        <v>4587</v>
      </c>
      <c r="O128" s="309">
        <v>1.8802000000000001</v>
      </c>
      <c r="P128" s="309">
        <v>2.2700000000000001E-2</v>
      </c>
      <c r="Q128" s="309">
        <v>1.21E-2</v>
      </c>
      <c r="R128" s="309">
        <v>7.4459999999999997</v>
      </c>
      <c r="S128" s="309">
        <v>3.2471000000000001</v>
      </c>
      <c r="T128" s="309">
        <v>2.2239</v>
      </c>
      <c r="U128" s="309">
        <v>2.5999999999999999E-2</v>
      </c>
      <c r="V128" s="309">
        <v>0.44629999999999997</v>
      </c>
      <c r="W128" s="5">
        <v>0.14069999999999999</v>
      </c>
      <c r="X128" s="5">
        <v>7.7999999999999996E-3</v>
      </c>
      <c r="Y128" s="5">
        <v>0.13930000000000001</v>
      </c>
      <c r="Z128" s="5">
        <v>17.553100000000001</v>
      </c>
      <c r="AA128" s="5">
        <v>1000.2877</v>
      </c>
      <c r="AB128" s="5" t="s">
        <v>70</v>
      </c>
      <c r="AC128" s="5" t="s">
        <v>70</v>
      </c>
      <c r="AD128" s="5" t="s">
        <v>70</v>
      </c>
      <c r="AE128" s="5" t="s">
        <v>96</v>
      </c>
      <c r="AF128" s="5">
        <v>1.8411999999999999</v>
      </c>
      <c r="AG128" s="5">
        <v>1.8200000000000001E-2</v>
      </c>
      <c r="AH128" s="5">
        <v>9.9000000000000008E-3</v>
      </c>
      <c r="AI128" s="5">
        <v>2.1516000000000002</v>
      </c>
      <c r="AJ128" s="5">
        <v>117.91289999999999</v>
      </c>
      <c r="AK128" s="5">
        <v>0.58430000000000004</v>
      </c>
      <c r="AL128" s="5">
        <v>1.7000000000000001E-2</v>
      </c>
      <c r="AM128" s="5">
        <v>1.6944999999999999</v>
      </c>
      <c r="AN128" s="309">
        <v>1.1619999999999999</v>
      </c>
      <c r="AO128" s="5">
        <v>1.5942000000000001</v>
      </c>
      <c r="AP128" s="5">
        <v>1.8524</v>
      </c>
      <c r="AQ128" s="5">
        <v>1.7152000000000001</v>
      </c>
      <c r="AR128" s="5">
        <v>-1.0075000000000001</v>
      </c>
      <c r="AS128" s="5">
        <v>-1.0214000000000001</v>
      </c>
      <c r="AT128" s="5">
        <v>-0.69499999999999995</v>
      </c>
      <c r="AU128" s="5">
        <v>0.83709999999999996</v>
      </c>
      <c r="AV128" s="5">
        <v>-1.411</v>
      </c>
      <c r="AW128" s="5">
        <v>0.86</v>
      </c>
      <c r="AX128" s="5">
        <v>-1.0798000000000001</v>
      </c>
      <c r="AY128" s="5">
        <v>0.16550000000000001</v>
      </c>
      <c r="AZ128" s="5">
        <v>1.3223</v>
      </c>
      <c r="BA128" s="5">
        <v>0.01</v>
      </c>
      <c r="BB128" s="5">
        <v>0.01</v>
      </c>
      <c r="BC128" s="5">
        <v>0.01</v>
      </c>
      <c r="BD128" s="5">
        <v>214</v>
      </c>
      <c r="BE128" s="5">
        <v>196</v>
      </c>
      <c r="BF128" s="5">
        <v>299</v>
      </c>
      <c r="BG128" s="5">
        <v>293</v>
      </c>
      <c r="BH128" s="5">
        <v>361</v>
      </c>
      <c r="BI128" s="5">
        <v>1189</v>
      </c>
      <c r="BJ128" s="5">
        <v>1812</v>
      </c>
      <c r="BK128" s="5" t="s">
        <v>71</v>
      </c>
      <c r="BL128" s="5" t="s">
        <v>71</v>
      </c>
      <c r="BM128" s="5">
        <v>0</v>
      </c>
      <c r="BN128" s="5"/>
      <c r="BO128" s="5"/>
      <c r="BP128" s="5" t="s">
        <v>577</v>
      </c>
      <c r="BQ128" s="5"/>
      <c r="BR128" s="5">
        <v>6511</v>
      </c>
    </row>
    <row r="129" spans="1:70">
      <c r="A129" s="5" t="s">
        <v>578</v>
      </c>
      <c r="B129" s="5">
        <v>3711</v>
      </c>
      <c r="C129" s="5">
        <v>6617</v>
      </c>
      <c r="D129" s="306">
        <v>42803.048611111109</v>
      </c>
      <c r="E129" s="5" t="s">
        <v>568</v>
      </c>
      <c r="F129" s="5"/>
      <c r="G129" s="5"/>
      <c r="H129" s="5"/>
      <c r="I129" s="5" t="s">
        <v>95</v>
      </c>
      <c r="J129" s="5">
        <v>0.8</v>
      </c>
      <c r="K129" s="5">
        <v>1</v>
      </c>
      <c r="L129" s="5">
        <v>140</v>
      </c>
      <c r="M129" s="5">
        <v>6</v>
      </c>
      <c r="N129" s="5">
        <v>4587</v>
      </c>
      <c r="O129" s="309">
        <v>1.7791999999999999</v>
      </c>
      <c r="P129" s="309">
        <v>4.1399999999999999E-2</v>
      </c>
      <c r="Q129" s="309">
        <v>2.3199999999999998E-2</v>
      </c>
      <c r="R129" s="309">
        <v>21.638999999999999</v>
      </c>
      <c r="S129" s="309">
        <v>3.2259000000000002</v>
      </c>
      <c r="T129" s="309">
        <v>2.3411</v>
      </c>
      <c r="U129" s="309">
        <v>3.44E-2</v>
      </c>
      <c r="V129" s="309">
        <v>0.43190000000000001</v>
      </c>
      <c r="W129" s="5">
        <v>0.1331</v>
      </c>
      <c r="X129" s="5">
        <v>1.24E-2</v>
      </c>
      <c r="Y129" s="5">
        <v>0.1338</v>
      </c>
      <c r="Z129" s="5">
        <v>29.5944</v>
      </c>
      <c r="AA129" s="5">
        <v>1013.2868999999999</v>
      </c>
      <c r="AB129" s="5" t="s">
        <v>70</v>
      </c>
      <c r="AC129" s="5" t="s">
        <v>70</v>
      </c>
      <c r="AD129" s="5" t="s">
        <v>70</v>
      </c>
      <c r="AE129" s="5" t="s">
        <v>96</v>
      </c>
      <c r="AF129" s="5">
        <v>1.7418</v>
      </c>
      <c r="AG129" s="5">
        <v>3.5700000000000003E-2</v>
      </c>
      <c r="AH129" s="5">
        <v>2.0500000000000001E-2</v>
      </c>
      <c r="AI129" s="5">
        <v>3.1819000000000002</v>
      </c>
      <c r="AJ129" s="5">
        <v>89.133600000000001</v>
      </c>
      <c r="AK129" s="5">
        <v>0.91339999999999999</v>
      </c>
      <c r="AL129" s="5">
        <v>2.24E-2</v>
      </c>
      <c r="AM129" s="5">
        <v>1.0724</v>
      </c>
      <c r="AN129" s="309">
        <v>1.2108000000000001</v>
      </c>
      <c r="AO129" s="5">
        <v>1.0127999999999999</v>
      </c>
      <c r="AP129" s="5">
        <v>1.2262999999999999</v>
      </c>
      <c r="AQ129" s="5">
        <v>1.0742</v>
      </c>
      <c r="AR129" s="5">
        <v>0.34329999999999999</v>
      </c>
      <c r="AS129" s="5">
        <v>0.94589999999999996</v>
      </c>
      <c r="AT129" s="5">
        <v>-0.11459999999999999</v>
      </c>
      <c r="AU129" s="5">
        <v>0.47299999999999998</v>
      </c>
      <c r="AV129" s="5">
        <v>-3.4599999999999999E-2</v>
      </c>
      <c r="AW129" s="5">
        <v>1.1309</v>
      </c>
      <c r="AX129" s="5">
        <v>-0.92179999999999995</v>
      </c>
      <c r="AY129" s="5">
        <v>0.3826</v>
      </c>
      <c r="AZ129" s="5">
        <v>0.39729999999999999</v>
      </c>
      <c r="BA129" s="5">
        <v>0.01</v>
      </c>
      <c r="BB129" s="5">
        <v>0.01</v>
      </c>
      <c r="BC129" s="5">
        <v>0.01</v>
      </c>
      <c r="BD129" s="5">
        <v>199</v>
      </c>
      <c r="BE129" s="5">
        <v>211</v>
      </c>
      <c r="BF129" s="5">
        <v>299</v>
      </c>
      <c r="BG129" s="5">
        <v>151</v>
      </c>
      <c r="BH129" s="5">
        <v>264</v>
      </c>
      <c r="BI129" s="5">
        <v>1191</v>
      </c>
      <c r="BJ129" s="5">
        <v>1812</v>
      </c>
      <c r="BK129" s="5" t="s">
        <v>71</v>
      </c>
      <c r="BL129" s="5" t="s">
        <v>71</v>
      </c>
      <c r="BM129" s="5">
        <v>0</v>
      </c>
      <c r="BN129" s="5"/>
      <c r="BO129" s="5"/>
      <c r="BP129" s="5" t="s">
        <v>579</v>
      </c>
      <c r="BQ129" s="5"/>
      <c r="BR129" s="5">
        <v>6511</v>
      </c>
    </row>
    <row r="135" spans="1:70">
      <c r="A135" s="241" t="s">
        <v>890</v>
      </c>
      <c r="B135" s="241">
        <v>3781</v>
      </c>
      <c r="C135" s="241">
        <v>6807</v>
      </c>
      <c r="D135" s="242">
        <v>42851.526388888888</v>
      </c>
      <c r="E135" s="241" t="s">
        <v>891</v>
      </c>
      <c r="I135" s="241" t="s">
        <v>95</v>
      </c>
      <c r="J135" s="241">
        <v>0.8</v>
      </c>
      <c r="K135" s="241">
        <v>1</v>
      </c>
      <c r="L135" s="241">
        <v>140</v>
      </c>
      <c r="M135" s="241">
        <v>6</v>
      </c>
      <c r="N135" s="241">
        <v>4587</v>
      </c>
      <c r="O135" s="243">
        <v>1.2865</v>
      </c>
      <c r="P135" s="243">
        <v>1.03E-2</v>
      </c>
      <c r="Q135" s="243">
        <v>8.0000000000000002E-3</v>
      </c>
      <c r="R135" s="243">
        <v>1.5546</v>
      </c>
      <c r="S135" s="243">
        <v>3.3828999999999998</v>
      </c>
      <c r="T135" s="243">
        <v>2.226</v>
      </c>
      <c r="U135" s="243">
        <v>2.5000000000000001E-2</v>
      </c>
      <c r="V135" s="243">
        <v>0.44359999999999999</v>
      </c>
      <c r="W135" s="241">
        <v>0.1447</v>
      </c>
      <c r="X135" s="241">
        <v>8.0999999999999996E-3</v>
      </c>
      <c r="Y135" s="241">
        <v>0.13589999999999999</v>
      </c>
      <c r="Z135" s="241">
        <v>10.0273</v>
      </c>
      <c r="AA135" s="241">
        <v>923.93489999999997</v>
      </c>
      <c r="AB135" s="241" t="s">
        <v>70</v>
      </c>
      <c r="AC135" s="241" t="s">
        <v>70</v>
      </c>
      <c r="AD135" s="241" t="s">
        <v>70</v>
      </c>
      <c r="AE135" s="241" t="s">
        <v>96</v>
      </c>
      <c r="AF135" s="241">
        <v>1.2553000000000001</v>
      </c>
      <c r="AG135" s="241">
        <v>8.0000000000000002E-3</v>
      </c>
      <c r="AH135" s="241">
        <v>6.4000000000000003E-3</v>
      </c>
      <c r="AI135" s="241">
        <v>0.98419999999999996</v>
      </c>
      <c r="AJ135" s="241">
        <v>123.01600000000001</v>
      </c>
      <c r="AK135" s="241">
        <v>0.39200000000000002</v>
      </c>
      <c r="AL135" s="241">
        <v>1.6299999999999999E-2</v>
      </c>
      <c r="AM135" s="241">
        <v>2.5347</v>
      </c>
      <c r="AN135" s="243">
        <v>1.2419</v>
      </c>
      <c r="AO135" s="241">
        <v>2.2610000000000001</v>
      </c>
      <c r="AP135" s="241">
        <v>2.8079000000000001</v>
      </c>
      <c r="AQ135" s="241">
        <v>2.6741000000000001</v>
      </c>
      <c r="AR135" s="241">
        <v>2.3999999999999998E-3</v>
      </c>
      <c r="AS135" s="241">
        <v>-2.2509999999999999</v>
      </c>
      <c r="AT135" s="241">
        <v>-0.21199999999999999</v>
      </c>
      <c r="AU135" s="241">
        <v>-1.6068</v>
      </c>
      <c r="AV135" s="241">
        <v>-0.21759999999999999</v>
      </c>
      <c r="AW135" s="241">
        <v>2.2925</v>
      </c>
      <c r="AX135" s="241">
        <v>-2.1930999999999998</v>
      </c>
      <c r="AY135" s="241">
        <v>0.14119999999999999</v>
      </c>
      <c r="AZ135" s="241">
        <v>-1.5235000000000001</v>
      </c>
      <c r="BA135" s="241">
        <v>0.01</v>
      </c>
      <c r="BB135" s="241">
        <v>0.01</v>
      </c>
      <c r="BC135" s="241">
        <v>0.01</v>
      </c>
      <c r="BD135" s="241">
        <v>202</v>
      </c>
      <c r="BE135" s="241">
        <v>154</v>
      </c>
      <c r="BF135" s="241">
        <v>299</v>
      </c>
      <c r="BG135" s="241">
        <v>280</v>
      </c>
      <c r="BH135" s="241">
        <v>280</v>
      </c>
      <c r="BI135" s="241">
        <v>1177</v>
      </c>
      <c r="BJ135" s="241">
        <v>1765</v>
      </c>
      <c r="BK135" s="241" t="s">
        <v>71</v>
      </c>
      <c r="BM135" s="241">
        <v>0</v>
      </c>
      <c r="BP135" s="241" t="s">
        <v>894</v>
      </c>
      <c r="BR135" s="241">
        <v>6511</v>
      </c>
    </row>
    <row r="136" spans="1:70">
      <c r="A136" s="241" t="s">
        <v>895</v>
      </c>
      <c r="B136" s="241">
        <v>3782</v>
      </c>
      <c r="C136" s="241">
        <v>6808</v>
      </c>
      <c r="D136" s="242">
        <v>42851.526388888888</v>
      </c>
      <c r="E136" s="241" t="s">
        <v>891</v>
      </c>
      <c r="I136" s="241" t="s">
        <v>95</v>
      </c>
      <c r="J136" s="241">
        <v>0.8</v>
      </c>
      <c r="K136" s="241">
        <v>1</v>
      </c>
      <c r="L136" s="241">
        <v>140</v>
      </c>
      <c r="M136" s="241">
        <v>6</v>
      </c>
      <c r="N136" s="241">
        <v>4587</v>
      </c>
      <c r="O136" s="243">
        <v>1.1807000000000001</v>
      </c>
      <c r="P136" s="243">
        <v>1.04E-2</v>
      </c>
      <c r="Q136" s="243">
        <v>8.8000000000000005E-3</v>
      </c>
      <c r="R136" s="243">
        <v>0.42349999999999999</v>
      </c>
      <c r="S136" s="243">
        <v>3.5034000000000001</v>
      </c>
      <c r="T136" s="243">
        <v>2.3108</v>
      </c>
      <c r="U136" s="243">
        <v>2.5899999999999999E-2</v>
      </c>
      <c r="V136" s="243">
        <v>0.43209999999999998</v>
      </c>
      <c r="W136" s="241">
        <v>0.12959999999999999</v>
      </c>
      <c r="X136" s="241">
        <v>7.9000000000000008E-3</v>
      </c>
      <c r="Y136" s="241">
        <v>0.13519999999999999</v>
      </c>
      <c r="Z136" s="241">
        <v>14.9533</v>
      </c>
      <c r="AA136" s="241">
        <v>923.66129999999998</v>
      </c>
      <c r="AB136" s="241" t="s">
        <v>70</v>
      </c>
      <c r="AC136" s="241" t="s">
        <v>70</v>
      </c>
      <c r="AD136" s="241" t="s">
        <v>70</v>
      </c>
      <c r="AE136" s="241" t="s">
        <v>96</v>
      </c>
      <c r="AF136" s="241">
        <v>1.1518999999999999</v>
      </c>
      <c r="AG136" s="241">
        <v>8.0999999999999996E-3</v>
      </c>
      <c r="AH136" s="241">
        <v>7.0000000000000001E-3</v>
      </c>
      <c r="AI136" s="241">
        <v>0.98180000000000001</v>
      </c>
      <c r="AJ136" s="241">
        <v>121.7821</v>
      </c>
      <c r="AK136" s="241">
        <v>0.42620000000000002</v>
      </c>
      <c r="AL136" s="241">
        <v>1.6400000000000001E-2</v>
      </c>
      <c r="AM136" s="241">
        <v>2.33</v>
      </c>
      <c r="AN136" s="243">
        <v>1.3103</v>
      </c>
      <c r="AO136" s="241">
        <v>2.0737000000000001</v>
      </c>
      <c r="AP136" s="241">
        <v>2.7172000000000001</v>
      </c>
      <c r="AQ136" s="241">
        <v>2.3618999999999999</v>
      </c>
      <c r="AR136" s="241">
        <v>1.1055999999999999</v>
      </c>
      <c r="AS136" s="241">
        <v>-1.7298</v>
      </c>
      <c r="AT136" s="241">
        <v>-0.29270000000000002</v>
      </c>
      <c r="AU136" s="241">
        <v>0.32119999999999999</v>
      </c>
      <c r="AV136" s="241">
        <v>-0.24929999999999999</v>
      </c>
      <c r="AW136" s="241">
        <v>2.6865999999999999</v>
      </c>
      <c r="AX136" s="241">
        <v>1.9785999999999999</v>
      </c>
      <c r="AY136" s="241">
        <v>1.2844</v>
      </c>
      <c r="AZ136" s="241">
        <v>-0.1174</v>
      </c>
      <c r="BA136" s="241">
        <v>0.01</v>
      </c>
      <c r="BB136" s="241">
        <v>0.01</v>
      </c>
      <c r="BC136" s="241">
        <v>0.01</v>
      </c>
      <c r="BD136" s="241">
        <v>212</v>
      </c>
      <c r="BE136" s="241">
        <v>169</v>
      </c>
      <c r="BF136" s="241">
        <v>299</v>
      </c>
      <c r="BG136" s="241">
        <v>201</v>
      </c>
      <c r="BH136" s="241">
        <v>246</v>
      </c>
      <c r="BI136" s="241">
        <v>1179</v>
      </c>
      <c r="BJ136" s="241">
        <v>1765</v>
      </c>
      <c r="BK136" s="241" t="s">
        <v>71</v>
      </c>
      <c r="BM136" s="241">
        <v>0</v>
      </c>
      <c r="BP136" s="241" t="s">
        <v>898</v>
      </c>
      <c r="BR136" s="241">
        <v>6511</v>
      </c>
    </row>
    <row r="137" spans="1:70">
      <c r="A137" s="241" t="s">
        <v>899</v>
      </c>
      <c r="B137" s="241">
        <v>3783</v>
      </c>
      <c r="C137" s="241">
        <v>6809</v>
      </c>
      <c r="D137" s="242">
        <v>42851.526388888888</v>
      </c>
      <c r="E137" s="241" t="s">
        <v>891</v>
      </c>
      <c r="I137" s="241" t="s">
        <v>95</v>
      </c>
      <c r="J137" s="241">
        <v>0.8</v>
      </c>
      <c r="K137" s="241">
        <v>1</v>
      </c>
      <c r="L137" s="241">
        <v>140</v>
      </c>
      <c r="M137" s="241">
        <v>6</v>
      </c>
      <c r="N137" s="241">
        <v>4587</v>
      </c>
      <c r="O137" s="243">
        <v>1.1485000000000001</v>
      </c>
      <c r="P137" s="243">
        <v>4.5999999999999999E-3</v>
      </c>
      <c r="Q137" s="243">
        <v>4.0000000000000001E-3</v>
      </c>
      <c r="R137" s="243">
        <v>-1.7413000000000001</v>
      </c>
      <c r="S137" s="243">
        <v>3.5579000000000001</v>
      </c>
      <c r="T137" s="243">
        <v>2.1379000000000001</v>
      </c>
      <c r="U137" s="243">
        <v>2.3699999999999999E-2</v>
      </c>
      <c r="V137" s="243">
        <v>0.47439999999999999</v>
      </c>
      <c r="W137" s="241">
        <v>0.13950000000000001</v>
      </c>
      <c r="X137" s="241">
        <v>7.4000000000000003E-3</v>
      </c>
      <c r="Y137" s="241">
        <v>0.14499999999999999</v>
      </c>
      <c r="Z137" s="241">
        <v>12.079800000000001</v>
      </c>
      <c r="AA137" s="241">
        <v>958.28</v>
      </c>
      <c r="AB137" s="241" t="s">
        <v>70</v>
      </c>
      <c r="AC137" s="241" t="s">
        <v>70</v>
      </c>
      <c r="AD137" s="241" t="s">
        <v>70</v>
      </c>
      <c r="AE137" s="241" t="s">
        <v>96</v>
      </c>
      <c r="AF137" s="241">
        <v>1.1205000000000001</v>
      </c>
      <c r="AG137" s="241">
        <v>3.3999999999999998E-3</v>
      </c>
      <c r="AH137" s="241">
        <v>3.0000000000000001E-3</v>
      </c>
      <c r="AI137" s="241">
        <v>0.4607</v>
      </c>
      <c r="AJ137" s="241">
        <v>137.01599999999999</v>
      </c>
      <c r="AK137" s="241">
        <v>0.2056</v>
      </c>
      <c r="AL137" s="241">
        <v>1.46E-2</v>
      </c>
      <c r="AM137" s="241">
        <v>4.8497000000000003</v>
      </c>
      <c r="AN137" s="243">
        <v>1.3271999999999999</v>
      </c>
      <c r="AO137" s="241">
        <v>4.1959</v>
      </c>
      <c r="AP137" s="241">
        <v>5.5688000000000004</v>
      </c>
      <c r="AQ137" s="241">
        <v>5.0994999999999999</v>
      </c>
      <c r="AR137" s="241">
        <v>3.8098999999999998</v>
      </c>
      <c r="AS137" s="241">
        <v>1.6705000000000001</v>
      </c>
      <c r="AT137" s="241">
        <v>0.5474</v>
      </c>
      <c r="AU137" s="241">
        <v>2.2746</v>
      </c>
      <c r="AV137" s="241">
        <v>-5.0705</v>
      </c>
      <c r="AW137" s="241">
        <v>-0.35770000000000002</v>
      </c>
      <c r="AX137" s="241">
        <v>0.47539999999999999</v>
      </c>
      <c r="AY137" s="241">
        <v>0.56920000000000004</v>
      </c>
      <c r="AZ137" s="241">
        <v>-5.0453000000000001</v>
      </c>
      <c r="BA137" s="241">
        <v>0.01</v>
      </c>
      <c r="BB137" s="241">
        <v>0.01</v>
      </c>
      <c r="BC137" s="241">
        <v>0.01</v>
      </c>
      <c r="BD137" s="241">
        <v>186</v>
      </c>
      <c r="BE137" s="241">
        <v>182</v>
      </c>
      <c r="BF137" s="241">
        <v>299</v>
      </c>
      <c r="BG137" s="241">
        <v>337</v>
      </c>
      <c r="BH137" s="241">
        <v>140</v>
      </c>
      <c r="BI137" s="241">
        <v>1185</v>
      </c>
      <c r="BJ137" s="241">
        <v>1765</v>
      </c>
      <c r="BK137" s="241" t="s">
        <v>71</v>
      </c>
      <c r="BM137" s="241">
        <v>0</v>
      </c>
      <c r="BP137" s="241" t="s">
        <v>902</v>
      </c>
      <c r="BR137" s="241">
        <v>6511</v>
      </c>
    </row>
    <row r="138" spans="1:70">
      <c r="A138" s="241" t="s">
        <v>903</v>
      </c>
      <c r="B138" s="241">
        <v>3784</v>
      </c>
      <c r="C138" s="241">
        <v>6810</v>
      </c>
      <c r="D138" s="242">
        <v>42851.526388888888</v>
      </c>
      <c r="E138" s="241" t="s">
        <v>891</v>
      </c>
      <c r="I138" s="241" t="s">
        <v>95</v>
      </c>
      <c r="J138" s="241">
        <v>0.8</v>
      </c>
      <c r="K138" s="241">
        <v>1</v>
      </c>
      <c r="L138" s="241">
        <v>140</v>
      </c>
      <c r="M138" s="241">
        <v>6</v>
      </c>
      <c r="N138" s="241">
        <v>4587</v>
      </c>
      <c r="O138" s="243">
        <v>1.3275999999999999</v>
      </c>
      <c r="P138" s="243">
        <v>8.2000000000000007E-3</v>
      </c>
      <c r="Q138" s="243">
        <v>6.1000000000000004E-3</v>
      </c>
      <c r="R138" s="243">
        <v>0</v>
      </c>
      <c r="S138" s="243">
        <v>3.3837999999999999</v>
      </c>
      <c r="T138" s="243">
        <v>2.4350000000000001</v>
      </c>
      <c r="U138" s="243">
        <v>2.1999999999999999E-2</v>
      </c>
      <c r="V138" s="243">
        <v>0.41210000000000002</v>
      </c>
      <c r="W138" s="241">
        <v>0.1056</v>
      </c>
      <c r="X138" s="241">
        <v>6.3E-3</v>
      </c>
      <c r="Y138" s="241">
        <v>0.1048</v>
      </c>
      <c r="Z138" s="241">
        <v>16.047899999999998</v>
      </c>
      <c r="AA138" s="241">
        <v>928.72410000000002</v>
      </c>
      <c r="AB138" s="241" t="s">
        <v>70</v>
      </c>
      <c r="AC138" s="241" t="s">
        <v>70</v>
      </c>
      <c r="AD138" s="241" t="s">
        <v>70</v>
      </c>
      <c r="AE138" s="241" t="s">
        <v>96</v>
      </c>
      <c r="AF138" s="241">
        <v>1.2965</v>
      </c>
      <c r="AG138" s="241">
        <v>6.0000000000000001E-3</v>
      </c>
      <c r="AH138" s="241">
        <v>4.7000000000000002E-3</v>
      </c>
      <c r="AI138" s="241">
        <v>0.84</v>
      </c>
      <c r="AJ138" s="241">
        <v>138.97669999999999</v>
      </c>
      <c r="AK138" s="241">
        <v>0.32400000000000001</v>
      </c>
      <c r="AL138" s="241">
        <v>1.44E-2</v>
      </c>
      <c r="AM138" s="241">
        <v>3.0722999999999998</v>
      </c>
      <c r="AN138" s="243">
        <v>1.2102999999999999</v>
      </c>
      <c r="AO138" s="241">
        <v>2.7970999999999999</v>
      </c>
      <c r="AP138" s="241">
        <v>3.3853</v>
      </c>
      <c r="AQ138" s="241">
        <v>3.1583000000000001</v>
      </c>
      <c r="AR138" s="241">
        <v>0.32369999999999999</v>
      </c>
      <c r="AS138" s="241">
        <v>-2.7646000000000002</v>
      </c>
      <c r="AT138" s="241">
        <v>-0.27610000000000001</v>
      </c>
      <c r="AU138" s="241">
        <v>-0.17610000000000001</v>
      </c>
      <c r="AV138" s="241">
        <v>-0.35639999999999999</v>
      </c>
      <c r="AW138" s="241">
        <v>3.3618999999999999</v>
      </c>
      <c r="AX138" s="241">
        <v>-3.1328</v>
      </c>
      <c r="AY138" s="241">
        <v>-0.34670000000000001</v>
      </c>
      <c r="AZ138" s="241">
        <v>-0.20080000000000001</v>
      </c>
      <c r="BA138" s="241">
        <v>0.01</v>
      </c>
      <c r="BB138" s="241">
        <v>0.01</v>
      </c>
      <c r="BC138" s="241">
        <v>0.01</v>
      </c>
      <c r="BD138" s="241">
        <v>208</v>
      </c>
      <c r="BE138" s="241">
        <v>153</v>
      </c>
      <c r="BF138" s="241">
        <v>299</v>
      </c>
      <c r="BG138" s="241">
        <v>248</v>
      </c>
      <c r="BH138" s="241">
        <v>293</v>
      </c>
      <c r="BI138" s="241">
        <v>1186</v>
      </c>
      <c r="BJ138" s="241">
        <v>1765</v>
      </c>
      <c r="BK138" s="241" t="s">
        <v>71</v>
      </c>
      <c r="BM138" s="241">
        <v>0</v>
      </c>
      <c r="BP138" s="241" t="s">
        <v>906</v>
      </c>
      <c r="BR138" s="241">
        <v>6511</v>
      </c>
    </row>
    <row r="139" spans="1:70">
      <c r="A139" s="241" t="s">
        <v>907</v>
      </c>
      <c r="B139" s="241">
        <v>3785</v>
      </c>
      <c r="C139" s="241">
        <v>6811</v>
      </c>
      <c r="D139" s="242">
        <v>42851.526388888888</v>
      </c>
      <c r="E139" s="241" t="s">
        <v>891</v>
      </c>
      <c r="I139" s="241" t="s">
        <v>95</v>
      </c>
      <c r="J139" s="241">
        <v>0.8</v>
      </c>
      <c r="K139" s="241">
        <v>1</v>
      </c>
      <c r="L139" s="241">
        <v>140</v>
      </c>
      <c r="M139" s="241">
        <v>6</v>
      </c>
      <c r="N139" s="241">
        <v>4587</v>
      </c>
      <c r="O139" s="243">
        <v>1.4275</v>
      </c>
      <c r="P139" s="243">
        <v>8.8999999999999999E-3</v>
      </c>
      <c r="Q139" s="243">
        <v>6.1999999999999998E-3</v>
      </c>
      <c r="R139" s="243">
        <v>0.3503</v>
      </c>
      <c r="S139" s="243">
        <v>3.4247999999999998</v>
      </c>
      <c r="T139" s="243">
        <v>2.3898000000000001</v>
      </c>
      <c r="U139" s="243">
        <v>2.23E-2</v>
      </c>
      <c r="V139" s="243">
        <v>0.42309999999999998</v>
      </c>
      <c r="W139" s="241">
        <v>0.1217</v>
      </c>
      <c r="X139" s="241">
        <v>5.7999999999999996E-3</v>
      </c>
      <c r="Y139" s="241">
        <v>0.12659999999999999</v>
      </c>
      <c r="Z139" s="241">
        <v>14.132300000000001</v>
      </c>
      <c r="AA139" s="241">
        <v>927.35580000000004</v>
      </c>
      <c r="AB139" s="241" t="s">
        <v>70</v>
      </c>
      <c r="AC139" s="241" t="s">
        <v>70</v>
      </c>
      <c r="AD139" s="241" t="s">
        <v>70</v>
      </c>
      <c r="AE139" s="241" t="s">
        <v>96</v>
      </c>
      <c r="AF139" s="241">
        <v>1.3956</v>
      </c>
      <c r="AG139" s="241">
        <v>6.4999999999999997E-3</v>
      </c>
      <c r="AH139" s="241">
        <v>4.7000000000000002E-3</v>
      </c>
      <c r="AI139" s="241">
        <v>0.92200000000000004</v>
      </c>
      <c r="AJ139" s="241">
        <v>140.9127</v>
      </c>
      <c r="AK139" s="241">
        <v>0.33029999999999998</v>
      </c>
      <c r="AL139" s="241">
        <v>1.4200000000000001E-2</v>
      </c>
      <c r="AM139" s="241">
        <v>3.0131000000000001</v>
      </c>
      <c r="AN139" s="243">
        <v>1.1292</v>
      </c>
      <c r="AO139" s="241">
        <v>2.8168000000000002</v>
      </c>
      <c r="AP139" s="241">
        <v>3.1804999999999999</v>
      </c>
      <c r="AQ139" s="241">
        <v>3.1229</v>
      </c>
      <c r="AR139" s="241">
        <v>-0.19789999999999999</v>
      </c>
      <c r="AS139" s="241">
        <v>2.3797999999999999</v>
      </c>
      <c r="AT139" s="241">
        <v>1.4938</v>
      </c>
      <c r="AU139" s="241">
        <v>0.76070000000000004</v>
      </c>
      <c r="AV139" s="241">
        <v>-1.5962000000000001</v>
      </c>
      <c r="AW139" s="241">
        <v>2.6436999999999999</v>
      </c>
      <c r="AX139" s="241">
        <v>3.0251999999999999</v>
      </c>
      <c r="AY139" s="241">
        <v>0.57740000000000002</v>
      </c>
      <c r="AZ139" s="241">
        <v>-0.51729999999999998</v>
      </c>
      <c r="BA139" s="241">
        <v>0.01</v>
      </c>
      <c r="BB139" s="241">
        <v>0.01</v>
      </c>
      <c r="BC139" s="241">
        <v>0.01</v>
      </c>
      <c r="BD139" s="241">
        <v>213</v>
      </c>
      <c r="BE139" s="241">
        <v>155</v>
      </c>
      <c r="BF139" s="241">
        <v>299</v>
      </c>
      <c r="BG139" s="241">
        <v>340</v>
      </c>
      <c r="BH139" s="241">
        <v>194</v>
      </c>
      <c r="BI139" s="241">
        <v>1064</v>
      </c>
      <c r="BJ139" s="241">
        <v>1765</v>
      </c>
      <c r="BK139" s="241" t="s">
        <v>71</v>
      </c>
      <c r="BM139" s="241">
        <v>0</v>
      </c>
      <c r="BP139" s="241" t="s">
        <v>910</v>
      </c>
      <c r="BR139" s="241">
        <v>6511</v>
      </c>
    </row>
    <row r="140" spans="1:70">
      <c r="A140" s="241" t="s">
        <v>810</v>
      </c>
      <c r="B140" s="241">
        <v>3762</v>
      </c>
      <c r="C140" s="241">
        <v>6788</v>
      </c>
      <c r="D140" s="242">
        <v>42850.71597222222</v>
      </c>
      <c r="E140" s="241" t="s">
        <v>811</v>
      </c>
      <c r="I140" s="241" t="s">
        <v>95</v>
      </c>
      <c r="J140" s="241">
        <v>0.8</v>
      </c>
      <c r="K140" s="241">
        <v>1</v>
      </c>
      <c r="L140" s="241">
        <v>4</v>
      </c>
      <c r="M140" s="241">
        <v>6</v>
      </c>
      <c r="N140" s="241">
        <v>131</v>
      </c>
      <c r="O140" s="243">
        <v>1.1923999999999999</v>
      </c>
      <c r="P140" s="243">
        <v>1.1923999999999999</v>
      </c>
      <c r="Q140" s="243">
        <v>1</v>
      </c>
      <c r="R140" s="243">
        <v>0.41930000000000001</v>
      </c>
      <c r="S140" s="243">
        <v>2.9083999999999999</v>
      </c>
      <c r="T140" s="243">
        <v>2.1097999999999999</v>
      </c>
      <c r="U140" s="243">
        <v>0.66749999999999998</v>
      </c>
      <c r="V140" s="243">
        <v>0</v>
      </c>
      <c r="W140" s="241">
        <v>0.1245</v>
      </c>
      <c r="X140" s="241">
        <v>0.12859999999999999</v>
      </c>
      <c r="Y140" s="241">
        <v>0</v>
      </c>
      <c r="Z140" s="241">
        <v>7.9748000000000001</v>
      </c>
      <c r="AA140" s="241">
        <v>16.8689</v>
      </c>
      <c r="AB140" s="241" t="s">
        <v>70</v>
      </c>
      <c r="AC140" s="241" t="s">
        <v>70</v>
      </c>
      <c r="AD140" s="241" t="s">
        <v>70</v>
      </c>
      <c r="AE140" s="241" t="s">
        <v>96</v>
      </c>
      <c r="AF140" s="241">
        <v>1.1601999999999999</v>
      </c>
      <c r="AG140" s="241">
        <v>1.194</v>
      </c>
      <c r="AH140" s="241">
        <v>1.0291999999999999</v>
      </c>
      <c r="AI140" s="241">
        <v>6.3803999999999998</v>
      </c>
      <c r="AJ140" s="241">
        <v>5.3437999999999999</v>
      </c>
      <c r="AK140" s="241">
        <v>2.7498</v>
      </c>
      <c r="AL140" s="241">
        <v>0.37430000000000002</v>
      </c>
      <c r="AM140" s="241">
        <v>-1.06E-2</v>
      </c>
      <c r="AN140" s="243">
        <v>1.8103</v>
      </c>
      <c r="AO140" s="241">
        <v>0.26640000000000003</v>
      </c>
      <c r="AP140" s="241">
        <v>0.48230000000000001</v>
      </c>
      <c r="AQ140" s="241">
        <v>0.44679999999999997</v>
      </c>
      <c r="AR140" s="241">
        <v>-3.3599999999999998E-2</v>
      </c>
      <c r="AS140" s="241">
        <v>-0.26379999999999998</v>
      </c>
      <c r="AT140" s="241">
        <v>1.5599999999999999E-2</v>
      </c>
      <c r="AU140" s="241">
        <v>0.3629</v>
      </c>
      <c r="AV140" s="241">
        <v>-2.75E-2</v>
      </c>
      <c r="AW140" s="241">
        <v>0.3165</v>
      </c>
      <c r="AX140" s="241">
        <v>-0.28889999999999999</v>
      </c>
      <c r="AY140" s="241">
        <v>5.6599999999999998E-2</v>
      </c>
      <c r="AZ140" s="241">
        <v>0.33610000000000001</v>
      </c>
      <c r="BA140" s="241">
        <v>0.01</v>
      </c>
      <c r="BB140" s="241">
        <v>0.01</v>
      </c>
      <c r="BC140" s="241">
        <v>0.01</v>
      </c>
      <c r="BD140" s="241">
        <v>209</v>
      </c>
      <c r="BE140" s="241">
        <v>133</v>
      </c>
      <c r="BF140" s="241">
        <v>275</v>
      </c>
      <c r="BG140" s="241">
        <v>158</v>
      </c>
      <c r="BH140" s="241">
        <v>242</v>
      </c>
      <c r="BI140" s="241">
        <v>1150</v>
      </c>
      <c r="BJ140" s="241">
        <v>1765</v>
      </c>
      <c r="BK140" s="241" t="s">
        <v>71</v>
      </c>
      <c r="BM140" s="241">
        <v>0</v>
      </c>
      <c r="BP140" s="241" t="s">
        <v>814</v>
      </c>
      <c r="BR140" s="241">
        <v>6511</v>
      </c>
    </row>
    <row r="141" spans="1:70">
      <c r="A141" s="241" t="s">
        <v>815</v>
      </c>
      <c r="B141" s="241">
        <v>3763</v>
      </c>
      <c r="C141" s="241">
        <v>6789</v>
      </c>
      <c r="D141" s="242">
        <v>42850.71597222222</v>
      </c>
      <c r="E141" s="241" t="s">
        <v>811</v>
      </c>
      <c r="I141" s="241" t="s">
        <v>95</v>
      </c>
      <c r="J141" s="241">
        <v>0.8</v>
      </c>
      <c r="K141" s="241">
        <v>1</v>
      </c>
      <c r="L141" s="241">
        <v>140</v>
      </c>
      <c r="M141" s="241">
        <v>6</v>
      </c>
      <c r="N141" s="241">
        <v>4587</v>
      </c>
      <c r="O141" s="243">
        <v>1.1554</v>
      </c>
      <c r="P141" s="243">
        <v>7.1000000000000004E-3</v>
      </c>
      <c r="Q141" s="243">
        <v>6.1999999999999998E-3</v>
      </c>
      <c r="R141" s="243">
        <v>0</v>
      </c>
      <c r="S141" s="243">
        <v>3.49</v>
      </c>
      <c r="T141" s="243">
        <v>2.4314</v>
      </c>
      <c r="U141" s="243">
        <v>2.5100000000000001E-2</v>
      </c>
      <c r="V141" s="243">
        <v>0.41310000000000002</v>
      </c>
      <c r="W141" s="241">
        <v>0.11899999999999999</v>
      </c>
      <c r="X141" s="241">
        <v>7.4000000000000003E-3</v>
      </c>
      <c r="Y141" s="241">
        <v>0.1142</v>
      </c>
      <c r="Z141" s="241">
        <v>16.732099999999999</v>
      </c>
      <c r="AA141" s="241">
        <v>882.61130000000003</v>
      </c>
      <c r="AB141" s="241" t="s">
        <v>70</v>
      </c>
      <c r="AC141" s="241" t="s">
        <v>70</v>
      </c>
      <c r="AD141" s="241" t="s">
        <v>70</v>
      </c>
      <c r="AE141" s="241" t="s">
        <v>96</v>
      </c>
      <c r="AF141" s="241">
        <v>1.127</v>
      </c>
      <c r="AG141" s="241">
        <v>5.7000000000000002E-3</v>
      </c>
      <c r="AH141" s="241">
        <v>5.1000000000000004E-3</v>
      </c>
      <c r="AI141" s="241">
        <v>0.68610000000000004</v>
      </c>
      <c r="AJ141" s="241">
        <v>120.52379999999999</v>
      </c>
      <c r="AK141" s="241">
        <v>0.3044</v>
      </c>
      <c r="AL141" s="241">
        <v>1.66E-2</v>
      </c>
      <c r="AM141" s="241">
        <v>3.2686000000000002</v>
      </c>
      <c r="AN141" s="243">
        <v>1.3745000000000001</v>
      </c>
      <c r="AO141" s="241">
        <v>2.7841999999999998</v>
      </c>
      <c r="AP141" s="241">
        <v>3.8267000000000002</v>
      </c>
      <c r="AQ141" s="241">
        <v>3.4796</v>
      </c>
      <c r="AR141" s="241">
        <v>1.4601</v>
      </c>
      <c r="AS141" s="241">
        <v>-2.1511</v>
      </c>
      <c r="AT141" s="241">
        <v>-0.99629999999999996</v>
      </c>
      <c r="AU141" s="241">
        <v>-0.30330000000000001</v>
      </c>
      <c r="AV141" s="241">
        <v>-1.7707999999999999</v>
      </c>
      <c r="AW141" s="241">
        <v>3.3786999999999998</v>
      </c>
      <c r="AX141" s="241">
        <v>-2.9499</v>
      </c>
      <c r="AY141" s="241">
        <v>-1.5125</v>
      </c>
      <c r="AZ141" s="241">
        <v>-1.0573999999999999</v>
      </c>
      <c r="BA141" s="241">
        <v>0.01</v>
      </c>
      <c r="BB141" s="241">
        <v>0.01</v>
      </c>
      <c r="BC141" s="241">
        <v>0.01</v>
      </c>
      <c r="BD141" s="241">
        <v>200</v>
      </c>
      <c r="BE141" s="241">
        <v>173</v>
      </c>
      <c r="BF141" s="241">
        <v>299</v>
      </c>
      <c r="BG141" s="241">
        <v>244</v>
      </c>
      <c r="BH141" s="241">
        <v>227</v>
      </c>
      <c r="BI141" s="241">
        <v>1155</v>
      </c>
      <c r="BJ141" s="241">
        <v>1765</v>
      </c>
      <c r="BK141" s="241" t="s">
        <v>71</v>
      </c>
      <c r="BM141" s="241">
        <v>0</v>
      </c>
      <c r="BP141" s="241" t="s">
        <v>818</v>
      </c>
      <c r="BR141" s="241">
        <v>6511</v>
      </c>
    </row>
    <row r="142" spans="1:70">
      <c r="A142" s="241" t="s">
        <v>819</v>
      </c>
      <c r="B142" s="241">
        <v>3764</v>
      </c>
      <c r="C142" s="241">
        <v>6790</v>
      </c>
      <c r="D142" s="242">
        <v>42850.71597222222</v>
      </c>
      <c r="E142" s="241" t="s">
        <v>811</v>
      </c>
      <c r="I142" s="241" t="s">
        <v>95</v>
      </c>
      <c r="J142" s="241">
        <v>0.8</v>
      </c>
      <c r="K142" s="241">
        <v>1</v>
      </c>
      <c r="L142" s="241">
        <v>140</v>
      </c>
      <c r="M142" s="241">
        <v>6</v>
      </c>
      <c r="N142" s="241">
        <v>4587</v>
      </c>
      <c r="O142" s="243">
        <v>1.3599000000000001</v>
      </c>
      <c r="P142" s="243">
        <v>1.0999999999999999E-2</v>
      </c>
      <c r="Q142" s="243">
        <v>8.0999999999999996E-3</v>
      </c>
      <c r="R142" s="243">
        <v>2.9413999999999998</v>
      </c>
      <c r="S142" s="243">
        <v>3.3765999999999998</v>
      </c>
      <c r="T142" s="243">
        <v>2.1703999999999999</v>
      </c>
      <c r="U142" s="243">
        <v>2.23E-2</v>
      </c>
      <c r="V142" s="243">
        <v>0.42599999999999999</v>
      </c>
      <c r="W142" s="241">
        <v>0.15720000000000001</v>
      </c>
      <c r="X142" s="241">
        <v>5.4000000000000003E-3</v>
      </c>
      <c r="Y142" s="241">
        <v>0.11650000000000001</v>
      </c>
      <c r="Z142" s="241">
        <v>22.0686</v>
      </c>
      <c r="AA142" s="241">
        <v>925.30319999999995</v>
      </c>
      <c r="AB142" s="241" t="s">
        <v>70</v>
      </c>
      <c r="AC142" s="241" t="s">
        <v>70</v>
      </c>
      <c r="AD142" s="241" t="s">
        <v>70</v>
      </c>
      <c r="AE142" s="241" t="s">
        <v>96</v>
      </c>
      <c r="AF142" s="241">
        <v>1.3279000000000001</v>
      </c>
      <c r="AG142" s="241">
        <v>8.3000000000000001E-3</v>
      </c>
      <c r="AH142" s="241">
        <v>6.3E-3</v>
      </c>
      <c r="AI142" s="241">
        <v>1.1112</v>
      </c>
      <c r="AJ142" s="241">
        <v>133.55770000000001</v>
      </c>
      <c r="AK142" s="241">
        <v>0.41839999999999999</v>
      </c>
      <c r="AL142" s="241">
        <v>1.4999999999999999E-2</v>
      </c>
      <c r="AM142" s="241">
        <v>2.3748999999999998</v>
      </c>
      <c r="AN142" s="243">
        <v>1.2223999999999999</v>
      </c>
      <c r="AO142" s="241">
        <v>2.1886000000000001</v>
      </c>
      <c r="AP142" s="241">
        <v>2.6753</v>
      </c>
      <c r="AQ142" s="241">
        <v>2.3708</v>
      </c>
      <c r="AR142" s="241">
        <v>-1.6055999999999999</v>
      </c>
      <c r="AS142" s="241">
        <v>-1.4101999999999999</v>
      </c>
      <c r="AT142" s="241">
        <v>-0.47260000000000002</v>
      </c>
      <c r="AU142" s="241">
        <v>0.1216</v>
      </c>
      <c r="AV142" s="241">
        <v>-0.97270000000000001</v>
      </c>
      <c r="AW142" s="241">
        <v>2.4891999999999999</v>
      </c>
      <c r="AX142" s="241">
        <v>-1.6074999999999999</v>
      </c>
      <c r="AY142" s="241">
        <v>1.595</v>
      </c>
      <c r="AZ142" s="241">
        <v>0.70179999999999998</v>
      </c>
      <c r="BA142" s="241">
        <v>0.01</v>
      </c>
      <c r="BB142" s="241">
        <v>0.01</v>
      </c>
      <c r="BC142" s="241">
        <v>0.01</v>
      </c>
      <c r="BD142" s="241">
        <v>179</v>
      </c>
      <c r="BE142" s="241">
        <v>172</v>
      </c>
      <c r="BF142" s="241">
        <v>299</v>
      </c>
      <c r="BG142" s="241">
        <v>268</v>
      </c>
      <c r="BH142" s="241">
        <v>203</v>
      </c>
      <c r="BI142" s="241">
        <v>1148</v>
      </c>
      <c r="BJ142" s="241">
        <v>1765</v>
      </c>
      <c r="BK142" s="241" t="s">
        <v>71</v>
      </c>
      <c r="BM142" s="241">
        <v>0</v>
      </c>
      <c r="BP142" s="241" t="s">
        <v>822</v>
      </c>
      <c r="BR142" s="241">
        <v>6511</v>
      </c>
    </row>
    <row r="143" spans="1:70">
      <c r="A143" s="241" t="s">
        <v>823</v>
      </c>
      <c r="B143" s="241">
        <v>3765</v>
      </c>
      <c r="C143" s="241">
        <v>6791</v>
      </c>
      <c r="D143" s="242">
        <v>42850.875694444447</v>
      </c>
      <c r="E143" s="241" t="s">
        <v>824</v>
      </c>
      <c r="I143" s="241" t="s">
        <v>95</v>
      </c>
      <c r="J143" s="241">
        <v>0.8</v>
      </c>
      <c r="K143" s="241">
        <v>1</v>
      </c>
      <c r="L143" s="241">
        <v>140</v>
      </c>
      <c r="M143" s="241">
        <v>6</v>
      </c>
      <c r="N143" s="241">
        <v>4587</v>
      </c>
      <c r="O143" s="243">
        <v>1.2836000000000001</v>
      </c>
      <c r="P143" s="243">
        <v>2.9999999999999997E-4</v>
      </c>
      <c r="Q143" s="243">
        <v>2.0000000000000001E-4</v>
      </c>
      <c r="R143" s="243">
        <v>-2.3372999999999999</v>
      </c>
      <c r="S143" s="243">
        <v>4.0664999999999996</v>
      </c>
      <c r="T143" s="243">
        <v>1.4650000000000001</v>
      </c>
      <c r="U143" s="243">
        <v>1.84E-2</v>
      </c>
      <c r="V143" s="243">
        <v>0.68569999999999998</v>
      </c>
      <c r="W143" s="241">
        <v>0.14979999999999999</v>
      </c>
      <c r="X143" s="241">
        <v>3.5999999999999999E-3</v>
      </c>
      <c r="Y143" s="241">
        <v>0.1419</v>
      </c>
      <c r="Z143" s="241">
        <v>1.1331</v>
      </c>
      <c r="AA143" s="241">
        <v>956.22749999999996</v>
      </c>
      <c r="AB143" s="241" t="s">
        <v>70</v>
      </c>
      <c r="AC143" s="241" t="s">
        <v>70</v>
      </c>
      <c r="AD143" s="241" t="s">
        <v>70</v>
      </c>
      <c r="AE143" s="241" t="s">
        <v>96</v>
      </c>
      <c r="AF143" s="241">
        <v>1.2538</v>
      </c>
      <c r="AG143" s="241">
        <v>2.0000000000000001E-4</v>
      </c>
      <c r="AH143" s="241">
        <v>1E-4</v>
      </c>
      <c r="AI143" s="241">
        <v>3.09E-2</v>
      </c>
      <c r="AJ143" s="241">
        <v>180.75739999999999</v>
      </c>
      <c r="AK143" s="241">
        <v>1.23E-2</v>
      </c>
      <c r="AL143" s="241">
        <v>1.11E-2</v>
      </c>
      <c r="AM143" s="241">
        <v>81.190600000000003</v>
      </c>
      <c r="AN143" s="243">
        <v>1.6128</v>
      </c>
      <c r="AO143" s="241">
        <v>65.326400000000007</v>
      </c>
      <c r="AP143" s="241">
        <v>105.3601</v>
      </c>
      <c r="AQ143" s="241">
        <v>85.467500000000001</v>
      </c>
      <c r="AR143" s="241">
        <v>-39.437399999999997</v>
      </c>
      <c r="AS143" s="241">
        <v>-49.300600000000003</v>
      </c>
      <c r="AT143" s="241">
        <v>-16.783300000000001</v>
      </c>
      <c r="AU143" s="241">
        <v>29.7652</v>
      </c>
      <c r="AV143" s="241">
        <v>-53.088000000000001</v>
      </c>
      <c r="AW143" s="241">
        <v>86.002499999999998</v>
      </c>
      <c r="AX143" s="241">
        <v>-63.714100000000002</v>
      </c>
      <c r="AY143" s="241">
        <v>35.913600000000002</v>
      </c>
      <c r="AZ143" s="241">
        <v>44.220199999999998</v>
      </c>
      <c r="BA143" s="241">
        <v>0.01</v>
      </c>
      <c r="BB143" s="241">
        <v>0.01</v>
      </c>
      <c r="BC143" s="241">
        <v>0.01</v>
      </c>
      <c r="BD143" s="241">
        <v>190</v>
      </c>
      <c r="BE143" s="241">
        <v>184</v>
      </c>
      <c r="BF143" s="241">
        <v>299</v>
      </c>
      <c r="BG143" s="241">
        <v>116</v>
      </c>
      <c r="BH143" s="241">
        <v>293</v>
      </c>
      <c r="BI143" s="241">
        <v>1162</v>
      </c>
      <c r="BJ143" s="241">
        <v>1765</v>
      </c>
      <c r="BK143" s="241" t="s">
        <v>71</v>
      </c>
      <c r="BM143" s="241">
        <v>0</v>
      </c>
      <c r="BP143" s="241" t="s">
        <v>827</v>
      </c>
      <c r="BR143" s="241">
        <v>6511</v>
      </c>
    </row>
    <row r="144" spans="1:70">
      <c r="A144" s="241" t="s">
        <v>828</v>
      </c>
      <c r="B144" s="241">
        <v>3766</v>
      </c>
      <c r="C144" s="241">
        <v>6792</v>
      </c>
      <c r="D144" s="242">
        <v>42850.875694444447</v>
      </c>
      <c r="E144" s="241" t="s">
        <v>824</v>
      </c>
      <c r="I144" s="241" t="s">
        <v>95</v>
      </c>
      <c r="J144" s="241">
        <v>0.8</v>
      </c>
      <c r="K144" s="241">
        <v>1</v>
      </c>
      <c r="L144" s="241">
        <v>140</v>
      </c>
      <c r="M144" s="241">
        <v>6</v>
      </c>
      <c r="N144" s="241">
        <v>4587</v>
      </c>
      <c r="O144" s="243">
        <v>1.2667999999999999</v>
      </c>
      <c r="P144" s="243">
        <v>5.0000000000000001E-4</v>
      </c>
      <c r="Q144" s="243">
        <v>4.0000000000000002E-4</v>
      </c>
      <c r="R144" s="243">
        <v>-1.9734</v>
      </c>
      <c r="S144" s="243">
        <v>3.8209</v>
      </c>
      <c r="T144" s="243">
        <v>1.6594</v>
      </c>
      <c r="U144" s="243">
        <v>1.7500000000000002E-2</v>
      </c>
      <c r="V144" s="243">
        <v>0.6048</v>
      </c>
      <c r="W144" s="241">
        <v>0.13550000000000001</v>
      </c>
      <c r="X144" s="241">
        <v>4.3E-3</v>
      </c>
      <c r="Y144" s="241">
        <v>0.13550000000000001</v>
      </c>
      <c r="Z144" s="241">
        <v>-0.91930000000000001</v>
      </c>
      <c r="AA144" s="241">
        <v>983.59410000000003</v>
      </c>
      <c r="AB144" s="241" t="s">
        <v>70</v>
      </c>
      <c r="AC144" s="241" t="s">
        <v>70</v>
      </c>
      <c r="AD144" s="241" t="s">
        <v>70</v>
      </c>
      <c r="AE144" s="241" t="s">
        <v>96</v>
      </c>
      <c r="AF144" s="241">
        <v>1.2371000000000001</v>
      </c>
      <c r="AG144" s="241">
        <v>2.0000000000000001E-4</v>
      </c>
      <c r="AH144" s="241">
        <v>2.0000000000000001E-4</v>
      </c>
      <c r="AI144" s="241">
        <v>5.8700000000000002E-2</v>
      </c>
      <c r="AJ144" s="241">
        <v>246.0324</v>
      </c>
      <c r="AK144" s="241">
        <v>2.3699999999999999E-2</v>
      </c>
      <c r="AL144" s="241">
        <v>8.0999999999999996E-3</v>
      </c>
      <c r="AM144" s="241">
        <v>42.117699999999999</v>
      </c>
      <c r="AN144" s="243">
        <v>1.4194</v>
      </c>
      <c r="AO144" s="241">
        <v>36.586100000000002</v>
      </c>
      <c r="AP144" s="241">
        <v>51.9315</v>
      </c>
      <c r="AQ144" s="241">
        <v>41.386000000000003</v>
      </c>
      <c r="AR144" s="241">
        <v>-31.264399999999998</v>
      </c>
      <c r="AS144" s="241">
        <v>-18.2483</v>
      </c>
      <c r="AT144" s="241">
        <v>5.2990000000000004</v>
      </c>
      <c r="AU144" s="241">
        <v>20.028700000000001</v>
      </c>
      <c r="AV144" s="241">
        <v>-41.345700000000001</v>
      </c>
      <c r="AW144" s="241">
        <v>-24.213100000000001</v>
      </c>
      <c r="AX144" s="241">
        <v>-14.3969</v>
      </c>
      <c r="AY144" s="241">
        <v>14.1776</v>
      </c>
      <c r="AZ144" s="241">
        <v>-36.118200000000002</v>
      </c>
      <c r="BA144" s="241">
        <v>0.01</v>
      </c>
      <c r="BB144" s="241">
        <v>0.01</v>
      </c>
      <c r="BC144" s="241">
        <v>0.01</v>
      </c>
      <c r="BD144" s="241">
        <v>166</v>
      </c>
      <c r="BE144" s="241">
        <v>216</v>
      </c>
      <c r="BF144" s="241">
        <v>299</v>
      </c>
      <c r="BG144" s="241">
        <v>94</v>
      </c>
      <c r="BH144" s="241">
        <v>165</v>
      </c>
      <c r="BI144" s="241">
        <v>1153</v>
      </c>
      <c r="BJ144" s="241">
        <v>1765</v>
      </c>
      <c r="BK144" s="241" t="s">
        <v>71</v>
      </c>
      <c r="BM144" s="241">
        <v>0</v>
      </c>
      <c r="BP144" s="241" t="s">
        <v>831</v>
      </c>
      <c r="BR144" s="241">
        <v>6511</v>
      </c>
    </row>
    <row r="145" spans="1:70">
      <c r="A145" s="241" t="s">
        <v>832</v>
      </c>
      <c r="B145" s="241">
        <v>3767</v>
      </c>
      <c r="C145" s="241">
        <v>6793</v>
      </c>
      <c r="D145" s="242">
        <v>42850.875694444447</v>
      </c>
      <c r="E145" s="241" t="s">
        <v>824</v>
      </c>
      <c r="I145" s="241" t="s">
        <v>95</v>
      </c>
      <c r="J145" s="241">
        <v>0.8</v>
      </c>
      <c r="K145" s="241">
        <v>1</v>
      </c>
      <c r="L145" s="241">
        <v>140</v>
      </c>
      <c r="M145" s="241">
        <v>6</v>
      </c>
      <c r="N145" s="241">
        <v>4587</v>
      </c>
      <c r="O145" s="243">
        <v>1.3086</v>
      </c>
      <c r="P145" s="243">
        <v>4.0000000000000002E-4</v>
      </c>
      <c r="Q145" s="243">
        <v>2.9999999999999997E-4</v>
      </c>
      <c r="R145" s="243">
        <v>-1.5284</v>
      </c>
      <c r="S145" s="243">
        <v>4.2972999999999999</v>
      </c>
      <c r="T145" s="243">
        <v>1.2487999999999999</v>
      </c>
      <c r="U145" s="243">
        <v>1.9400000000000001E-2</v>
      </c>
      <c r="V145" s="243">
        <v>0.79400000000000004</v>
      </c>
      <c r="W145" s="241">
        <v>0.1255</v>
      </c>
      <c r="X145" s="241">
        <v>6.6E-3</v>
      </c>
      <c r="Y145" s="241">
        <v>0.12559999999999999</v>
      </c>
      <c r="Z145" s="241">
        <v>5.7854999999999999</v>
      </c>
      <c r="AA145" s="241">
        <v>975.65779999999995</v>
      </c>
      <c r="AB145" s="241" t="s">
        <v>70</v>
      </c>
      <c r="AC145" s="241" t="s">
        <v>70</v>
      </c>
      <c r="AD145" s="241" t="s">
        <v>70</v>
      </c>
      <c r="AE145" s="241" t="s">
        <v>96</v>
      </c>
      <c r="AF145" s="241">
        <v>1.2785</v>
      </c>
      <c r="AG145" s="241">
        <v>2.0000000000000001E-4</v>
      </c>
      <c r="AH145" s="241">
        <v>1E-4</v>
      </c>
      <c r="AI145" s="241">
        <v>3.3300000000000003E-2</v>
      </c>
      <c r="AJ145" s="241">
        <v>187.0872</v>
      </c>
      <c r="AK145" s="241">
        <v>1.2999999999999999E-2</v>
      </c>
      <c r="AL145" s="241">
        <v>1.0699999999999999E-2</v>
      </c>
      <c r="AM145" s="241">
        <v>76.876300000000001</v>
      </c>
      <c r="AN145" s="243">
        <v>1.8703000000000001</v>
      </c>
      <c r="AO145" s="241">
        <v>62.305</v>
      </c>
      <c r="AP145" s="241">
        <v>116.5273</v>
      </c>
      <c r="AQ145" s="241">
        <v>73.275599999999997</v>
      </c>
      <c r="AR145" s="241">
        <v>-61.451000000000001</v>
      </c>
      <c r="AS145" s="241">
        <v>0.10489999999999999</v>
      </c>
      <c r="AT145" s="241">
        <v>10.2804</v>
      </c>
      <c r="AU145" s="241">
        <v>16.151800000000001</v>
      </c>
      <c r="AV145" s="241">
        <v>-62.235999999999997</v>
      </c>
      <c r="AW145" s="241">
        <v>97.182400000000001</v>
      </c>
      <c r="AX145" s="241">
        <v>6.5602999999999998</v>
      </c>
      <c r="AY145" s="241">
        <v>61.949100000000001</v>
      </c>
      <c r="AZ145" s="241">
        <v>38.582099999999997</v>
      </c>
      <c r="BA145" s="241">
        <v>0.01</v>
      </c>
      <c r="BB145" s="241">
        <v>0.01</v>
      </c>
      <c r="BC145" s="241">
        <v>0.01</v>
      </c>
      <c r="BD145" s="241">
        <v>190</v>
      </c>
      <c r="BE145" s="241">
        <v>192</v>
      </c>
      <c r="BF145" s="241">
        <v>299</v>
      </c>
      <c r="BG145" s="241">
        <v>376</v>
      </c>
      <c r="BH145" s="241">
        <v>113</v>
      </c>
      <c r="BI145" s="241">
        <v>1148</v>
      </c>
      <c r="BJ145" s="241">
        <v>1765</v>
      </c>
      <c r="BK145" s="241" t="s">
        <v>71</v>
      </c>
      <c r="BM145" s="241">
        <v>0</v>
      </c>
      <c r="BP145" s="241" t="s">
        <v>835</v>
      </c>
      <c r="BR145" s="241">
        <v>6511</v>
      </c>
    </row>
    <row r="146" spans="1:70">
      <c r="A146" s="241" t="s">
        <v>836</v>
      </c>
      <c r="B146" s="241">
        <v>3768</v>
      </c>
      <c r="C146" s="241">
        <v>6794</v>
      </c>
      <c r="D146" s="242">
        <v>42850.875694444447</v>
      </c>
      <c r="E146" s="241" t="s">
        <v>824</v>
      </c>
      <c r="I146" s="241" t="s">
        <v>95</v>
      </c>
      <c r="J146" s="241">
        <v>0.8</v>
      </c>
      <c r="K146" s="241">
        <v>1</v>
      </c>
      <c r="L146" s="241">
        <v>140</v>
      </c>
      <c r="M146" s="241">
        <v>6</v>
      </c>
      <c r="N146" s="241">
        <v>4587</v>
      </c>
      <c r="O146" s="243">
        <v>1.3563000000000001</v>
      </c>
      <c r="P146" s="243">
        <v>8.9999999999999998E-4</v>
      </c>
      <c r="Q146" s="243">
        <v>5.9999999999999995E-4</v>
      </c>
      <c r="R146" s="243">
        <v>-2.2119</v>
      </c>
      <c r="S146" s="243">
        <v>3.5394999999999999</v>
      </c>
      <c r="T146" s="243">
        <v>2.0183</v>
      </c>
      <c r="U146" s="243">
        <v>1.6500000000000001E-2</v>
      </c>
      <c r="V146" s="243">
        <v>0.49540000000000001</v>
      </c>
      <c r="W146" s="241">
        <v>0.112</v>
      </c>
      <c r="X146" s="241">
        <v>4.7999999999999996E-3</v>
      </c>
      <c r="Y146" s="241">
        <v>0.112</v>
      </c>
      <c r="Z146" s="241">
        <v>7.4275000000000002</v>
      </c>
      <c r="AA146" s="241">
        <v>943.09159999999997</v>
      </c>
      <c r="AB146" s="241" t="s">
        <v>70</v>
      </c>
      <c r="AC146" s="241" t="s">
        <v>70</v>
      </c>
      <c r="AD146" s="241" t="s">
        <v>70</v>
      </c>
      <c r="AE146" s="241" t="s">
        <v>96</v>
      </c>
      <c r="AF146" s="241">
        <v>1.3250999999999999</v>
      </c>
      <c r="AG146" s="241">
        <v>4.0000000000000002E-4</v>
      </c>
      <c r="AH146" s="241">
        <v>2.9999999999999997E-4</v>
      </c>
      <c r="AI146" s="241">
        <v>0.1026</v>
      </c>
      <c r="AJ146" s="241">
        <v>242.7696</v>
      </c>
      <c r="AK146" s="241">
        <v>3.8699999999999998E-2</v>
      </c>
      <c r="AL146" s="241">
        <v>8.2000000000000007E-3</v>
      </c>
      <c r="AM146" s="241">
        <v>25.818899999999999</v>
      </c>
      <c r="AN146" s="243">
        <v>1.2249000000000001</v>
      </c>
      <c r="AO146" s="241">
        <v>23.72</v>
      </c>
      <c r="AP146" s="241">
        <v>29.055800000000001</v>
      </c>
      <c r="AQ146" s="241">
        <v>25.471499999999999</v>
      </c>
      <c r="AR146" s="241">
        <v>15.5876</v>
      </c>
      <c r="AS146" s="241">
        <v>-15.1784</v>
      </c>
      <c r="AT146" s="241">
        <v>9.4489000000000001</v>
      </c>
      <c r="AU146" s="241">
        <v>21.6754</v>
      </c>
      <c r="AV146" s="241">
        <v>13.8424</v>
      </c>
      <c r="AW146" s="241">
        <v>-13.5205</v>
      </c>
      <c r="AX146" s="241">
        <v>-2.7513000000000001</v>
      </c>
      <c r="AY146" s="241">
        <v>-15.358000000000001</v>
      </c>
      <c r="AZ146" s="241">
        <v>-20.133500000000002</v>
      </c>
      <c r="BA146" s="241">
        <v>0.01</v>
      </c>
      <c r="BB146" s="241">
        <v>0.01</v>
      </c>
      <c r="BC146" s="241">
        <v>0.01</v>
      </c>
      <c r="BD146" s="241">
        <v>231</v>
      </c>
      <c r="BE146" s="241">
        <v>175</v>
      </c>
      <c r="BF146" s="241">
        <v>299</v>
      </c>
      <c r="BG146" s="241">
        <v>266</v>
      </c>
      <c r="BH146" s="241">
        <v>218</v>
      </c>
      <c r="BI146" s="241">
        <v>1147</v>
      </c>
      <c r="BJ146" s="241">
        <v>1765</v>
      </c>
      <c r="BK146" s="241" t="s">
        <v>71</v>
      </c>
      <c r="BM146" s="241">
        <v>0</v>
      </c>
      <c r="BP146" s="241" t="s">
        <v>839</v>
      </c>
      <c r="BR146" s="241">
        <v>6511</v>
      </c>
    </row>
    <row r="147" spans="1:70">
      <c r="A147" s="241" t="s">
        <v>840</v>
      </c>
      <c r="B147" s="241">
        <v>3769</v>
      </c>
      <c r="C147" s="241">
        <v>6795</v>
      </c>
      <c r="D147" s="242">
        <v>42850.875694444447</v>
      </c>
      <c r="E147" s="241" t="s">
        <v>824</v>
      </c>
      <c r="I147" s="241" t="s">
        <v>95</v>
      </c>
      <c r="J147" s="241">
        <v>0.8</v>
      </c>
      <c r="K147" s="241">
        <v>1</v>
      </c>
      <c r="L147" s="241">
        <v>140</v>
      </c>
      <c r="M147" s="241">
        <v>6</v>
      </c>
      <c r="N147" s="241">
        <v>4587</v>
      </c>
      <c r="O147" s="243">
        <v>1.2117</v>
      </c>
      <c r="P147" s="243">
        <v>6.9999999999999999E-4</v>
      </c>
      <c r="Q147" s="243">
        <v>5.9999999999999995E-4</v>
      </c>
      <c r="R147" s="243">
        <v>-1.6506000000000001</v>
      </c>
      <c r="S147" s="243">
        <v>4.6292</v>
      </c>
      <c r="T147" s="243">
        <v>1.4367000000000001</v>
      </c>
      <c r="U147" s="243">
        <v>2.0400000000000001E-2</v>
      </c>
      <c r="V147" s="243">
        <v>0.71050000000000002</v>
      </c>
      <c r="W147" s="241">
        <v>0.2198</v>
      </c>
      <c r="X147" s="241">
        <v>8.6999999999999994E-3</v>
      </c>
      <c r="Y147" s="241">
        <v>0.23369999999999999</v>
      </c>
      <c r="Z147" s="241">
        <v>1.27</v>
      </c>
      <c r="AA147" s="241">
        <v>899.30510000000004</v>
      </c>
      <c r="AB147" s="241" t="s">
        <v>70</v>
      </c>
      <c r="AC147" s="241" t="s">
        <v>70</v>
      </c>
      <c r="AD147" s="241" t="s">
        <v>70</v>
      </c>
      <c r="AE147" s="241" t="s">
        <v>96</v>
      </c>
      <c r="AF147" s="241">
        <v>1.1831</v>
      </c>
      <c r="AG147" s="241">
        <v>4.0000000000000002E-4</v>
      </c>
      <c r="AH147" s="241">
        <v>2.9999999999999997E-4</v>
      </c>
      <c r="AI147" s="241">
        <v>6.4500000000000002E-2</v>
      </c>
      <c r="AJ147" s="241">
        <v>170.94900000000001</v>
      </c>
      <c r="AK147" s="241">
        <v>2.7300000000000001E-2</v>
      </c>
      <c r="AL147" s="241">
        <v>1.17E-2</v>
      </c>
      <c r="AM147" s="241">
        <v>36.684600000000003</v>
      </c>
      <c r="AN147" s="243">
        <v>1.3866000000000001</v>
      </c>
      <c r="AO147" s="241">
        <v>32.3874</v>
      </c>
      <c r="AP147" s="241">
        <v>44.907800000000002</v>
      </c>
      <c r="AQ147" s="241">
        <v>35.551200000000001</v>
      </c>
      <c r="AR147" s="241">
        <v>-14.4064</v>
      </c>
      <c r="AS147" s="241">
        <v>23.800699999999999</v>
      </c>
      <c r="AT147" s="241">
        <v>16.581</v>
      </c>
      <c r="AU147" s="241">
        <v>9.1415000000000006</v>
      </c>
      <c r="AV147" s="241">
        <v>-21.273099999999999</v>
      </c>
      <c r="AW147" s="241">
        <v>38.478499999999997</v>
      </c>
      <c r="AX147" s="241">
        <v>31.007100000000001</v>
      </c>
      <c r="AY147" s="241">
        <v>17.254799999999999</v>
      </c>
      <c r="AZ147" s="241">
        <v>2.1728999999999998</v>
      </c>
      <c r="BA147" s="241">
        <v>0.01</v>
      </c>
      <c r="BB147" s="241">
        <v>0.01</v>
      </c>
      <c r="BC147" s="241">
        <v>0.01</v>
      </c>
      <c r="BD147" s="241">
        <v>204</v>
      </c>
      <c r="BE147" s="241">
        <v>172</v>
      </c>
      <c r="BF147" s="241">
        <v>299</v>
      </c>
      <c r="BG147" s="241">
        <v>175</v>
      </c>
      <c r="BH147" s="241">
        <v>338</v>
      </c>
      <c r="BI147" s="241">
        <v>1158</v>
      </c>
      <c r="BJ147" s="241">
        <v>1765</v>
      </c>
      <c r="BK147" s="241" t="s">
        <v>71</v>
      </c>
      <c r="BM147" s="241">
        <v>0</v>
      </c>
      <c r="BP147" s="241" t="s">
        <v>843</v>
      </c>
      <c r="BR147" s="241">
        <v>6511</v>
      </c>
    </row>
    <row r="148" spans="1:70">
      <c r="A148" s="241" t="s">
        <v>844</v>
      </c>
      <c r="B148" s="241">
        <v>3770</v>
      </c>
      <c r="C148" s="241">
        <v>6796</v>
      </c>
      <c r="D148" s="242">
        <v>42851.033333333333</v>
      </c>
      <c r="E148" s="241" t="s">
        <v>845</v>
      </c>
      <c r="I148" s="241" t="s">
        <v>95</v>
      </c>
      <c r="J148" s="241">
        <v>0.8</v>
      </c>
      <c r="K148" s="241">
        <v>1</v>
      </c>
      <c r="L148" s="241">
        <v>140</v>
      </c>
      <c r="M148" s="241">
        <v>6</v>
      </c>
      <c r="N148" s="241">
        <v>4587</v>
      </c>
      <c r="O148" s="243">
        <v>1.2677</v>
      </c>
      <c r="P148" s="243">
        <v>2.9999999999999997E-4</v>
      </c>
      <c r="Q148" s="243">
        <v>2.9999999999999997E-4</v>
      </c>
      <c r="R148" s="243">
        <v>-1.5775999999999999</v>
      </c>
      <c r="S148" s="243">
        <v>3.7519</v>
      </c>
      <c r="T148" s="243">
        <v>1.4171</v>
      </c>
      <c r="U148" s="243">
        <v>1.83E-2</v>
      </c>
      <c r="V148" s="243">
        <v>0.70530000000000004</v>
      </c>
      <c r="W148" s="241">
        <v>9.9400000000000002E-2</v>
      </c>
      <c r="X148" s="241">
        <v>3.7000000000000002E-3</v>
      </c>
      <c r="Y148" s="241">
        <v>0.10009999999999999</v>
      </c>
      <c r="Z148" s="241">
        <v>-3.7928000000000002</v>
      </c>
      <c r="AA148" s="241">
        <v>974.15269999999998</v>
      </c>
      <c r="AB148" s="241" t="s">
        <v>70</v>
      </c>
      <c r="AC148" s="241" t="s">
        <v>70</v>
      </c>
      <c r="AD148" s="241" t="s">
        <v>70</v>
      </c>
      <c r="AE148" s="241" t="s">
        <v>96</v>
      </c>
      <c r="AF148" s="241">
        <v>1.2373000000000001</v>
      </c>
      <c r="AG148" s="241">
        <v>2.0000000000000001E-4</v>
      </c>
      <c r="AH148" s="241">
        <v>1E-4</v>
      </c>
      <c r="AI148" s="241">
        <v>3.6799999999999999E-2</v>
      </c>
      <c r="AJ148" s="241">
        <v>221.4812</v>
      </c>
      <c r="AK148" s="241">
        <v>1.49E-2</v>
      </c>
      <c r="AL148" s="241">
        <v>8.9999999999999993E-3</v>
      </c>
      <c r="AM148" s="241">
        <v>67.241799999999998</v>
      </c>
      <c r="AN148" s="243">
        <v>1.2683</v>
      </c>
      <c r="AO148" s="241">
        <v>61.461599999999997</v>
      </c>
      <c r="AP148" s="241">
        <v>77.952600000000004</v>
      </c>
      <c r="AQ148" s="241">
        <v>65.165300000000002</v>
      </c>
      <c r="AR148" s="241">
        <v>-0.74929999999999997</v>
      </c>
      <c r="AS148" s="241">
        <v>-20.197199999999999</v>
      </c>
      <c r="AT148" s="241">
        <v>-58.043500000000002</v>
      </c>
      <c r="AU148" s="241">
        <v>50.424900000000001</v>
      </c>
      <c r="AV148" s="241">
        <v>-56.343499999999999</v>
      </c>
      <c r="AW148" s="241">
        <v>18.956199999999999</v>
      </c>
      <c r="AX148" s="241">
        <v>-49.689300000000003</v>
      </c>
      <c r="AY148" s="241">
        <v>-39.614100000000001</v>
      </c>
      <c r="AZ148" s="241">
        <v>14.429600000000001</v>
      </c>
      <c r="BA148" s="241">
        <v>0.01</v>
      </c>
      <c r="BB148" s="241">
        <v>0.01</v>
      </c>
      <c r="BC148" s="241">
        <v>0.01</v>
      </c>
      <c r="BD148" s="241">
        <v>205</v>
      </c>
      <c r="BE148" s="241">
        <v>183</v>
      </c>
      <c r="BF148" s="241">
        <v>299</v>
      </c>
      <c r="BG148" s="241">
        <v>279</v>
      </c>
      <c r="BH148" s="241">
        <v>261</v>
      </c>
      <c r="BI148" s="241">
        <v>1171</v>
      </c>
      <c r="BJ148" s="241">
        <v>1765</v>
      </c>
      <c r="BK148" s="241" t="s">
        <v>71</v>
      </c>
      <c r="BM148" s="241">
        <v>0</v>
      </c>
      <c r="BP148" s="241" t="s">
        <v>848</v>
      </c>
      <c r="BR148" s="241">
        <v>6511</v>
      </c>
    </row>
    <row r="149" spans="1:70">
      <c r="A149" s="241" t="s">
        <v>849</v>
      </c>
      <c r="B149" s="241">
        <v>3771</v>
      </c>
      <c r="C149" s="241">
        <v>6797</v>
      </c>
      <c r="D149" s="242">
        <v>42851.033333333333</v>
      </c>
      <c r="E149" s="241" t="s">
        <v>845</v>
      </c>
      <c r="I149" s="241" t="s">
        <v>95</v>
      </c>
      <c r="J149" s="241">
        <v>0.8</v>
      </c>
      <c r="K149" s="241">
        <v>1</v>
      </c>
      <c r="L149" s="241">
        <v>140</v>
      </c>
      <c r="M149" s="241">
        <v>6</v>
      </c>
      <c r="N149" s="241">
        <v>4587</v>
      </c>
      <c r="O149" s="243">
        <v>1.204</v>
      </c>
      <c r="P149" s="243">
        <v>1E-4</v>
      </c>
      <c r="Q149" s="243">
        <v>1E-4</v>
      </c>
      <c r="R149" s="243">
        <v>-0.8306</v>
      </c>
      <c r="S149" s="243">
        <v>3.5011999999999999</v>
      </c>
      <c r="T149" s="243">
        <v>0.84299999999999997</v>
      </c>
      <c r="U149" s="243">
        <v>1.77E-2</v>
      </c>
      <c r="V149" s="243">
        <v>1.1846000000000001</v>
      </c>
      <c r="W149" s="241">
        <v>0.2402</v>
      </c>
      <c r="X149" s="241">
        <v>4.1999999999999997E-3</v>
      </c>
      <c r="Y149" s="241">
        <v>0.2389</v>
      </c>
      <c r="Z149" s="241">
        <v>-0.50890000000000002</v>
      </c>
      <c r="AA149" s="241">
        <v>960.33249999999998</v>
      </c>
      <c r="AB149" s="241" t="s">
        <v>70</v>
      </c>
      <c r="AC149" s="241" t="s">
        <v>70</v>
      </c>
      <c r="AD149" s="241" t="s">
        <v>70</v>
      </c>
      <c r="AE149" s="241" t="s">
        <v>96</v>
      </c>
      <c r="AF149" s="241">
        <v>1.1746000000000001</v>
      </c>
      <c r="AG149" s="241">
        <v>0</v>
      </c>
      <c r="AH149" s="241">
        <v>0</v>
      </c>
      <c r="AI149" s="241">
        <v>1.03E-2</v>
      </c>
      <c r="AJ149" s="241">
        <v>273.75799999999998</v>
      </c>
      <c r="AK149" s="241">
        <v>4.4000000000000003E-3</v>
      </c>
      <c r="AL149" s="241">
        <v>7.3000000000000001E-3</v>
      </c>
      <c r="AM149" s="241">
        <v>228.0966</v>
      </c>
      <c r="AN149" s="243">
        <v>3.1244999999999998</v>
      </c>
      <c r="AO149" s="241">
        <v>182.19290000000001</v>
      </c>
      <c r="AP149" s="241">
        <v>569.25310000000002</v>
      </c>
      <c r="AQ149" s="241">
        <v>191.68360000000001</v>
      </c>
      <c r="AR149" s="241">
        <v>174.9503</v>
      </c>
      <c r="AS149" s="241">
        <v>6.8693</v>
      </c>
      <c r="AT149" s="241">
        <v>50.392899999999997</v>
      </c>
      <c r="AU149" s="241">
        <v>-105.11839999999999</v>
      </c>
      <c r="AV149" s="241">
        <v>-374.15010000000001</v>
      </c>
      <c r="AW149" s="241">
        <v>415.94580000000002</v>
      </c>
      <c r="AX149" s="241">
        <v>-40.1265</v>
      </c>
      <c r="AY149" s="241">
        <v>144.2833</v>
      </c>
      <c r="AZ149" s="241">
        <v>119.64449999999999</v>
      </c>
      <c r="BA149" s="241">
        <v>0.01</v>
      </c>
      <c r="BB149" s="241">
        <v>0.01</v>
      </c>
      <c r="BC149" s="241">
        <v>0.01</v>
      </c>
      <c r="BD149" s="241">
        <v>214</v>
      </c>
      <c r="BE149" s="241">
        <v>153</v>
      </c>
      <c r="BF149" s="241">
        <v>299</v>
      </c>
      <c r="BG149" s="241">
        <v>235</v>
      </c>
      <c r="BH149" s="241">
        <v>298</v>
      </c>
      <c r="BI149" s="241">
        <v>1165</v>
      </c>
      <c r="BJ149" s="241">
        <v>1765</v>
      </c>
      <c r="BK149" s="241" t="s">
        <v>71</v>
      </c>
      <c r="BM149" s="241">
        <v>0</v>
      </c>
      <c r="BP149" s="241" t="s">
        <v>852</v>
      </c>
      <c r="BR149" s="241">
        <v>6511</v>
      </c>
    </row>
    <row r="150" spans="1:70">
      <c r="A150" s="241" t="s">
        <v>853</v>
      </c>
      <c r="B150" s="241">
        <v>3772</v>
      </c>
      <c r="C150" s="241">
        <v>6798</v>
      </c>
      <c r="D150" s="242">
        <v>42851.033333333333</v>
      </c>
      <c r="E150" s="241" t="s">
        <v>845</v>
      </c>
      <c r="I150" s="241" t="s">
        <v>95</v>
      </c>
      <c r="J150" s="241">
        <v>0.8</v>
      </c>
      <c r="K150" s="241">
        <v>1</v>
      </c>
      <c r="L150" s="241">
        <v>140</v>
      </c>
      <c r="M150" s="241">
        <v>6</v>
      </c>
      <c r="N150" s="241">
        <v>4587</v>
      </c>
      <c r="O150" s="243">
        <v>1.1657</v>
      </c>
      <c r="P150" s="243">
        <v>6.9999999999999999E-4</v>
      </c>
      <c r="Q150" s="243">
        <v>5.9999999999999995E-4</v>
      </c>
      <c r="R150" s="243">
        <v>-1.7157</v>
      </c>
      <c r="S150" s="243">
        <v>3.5524</v>
      </c>
      <c r="T150" s="243">
        <v>1.2181999999999999</v>
      </c>
      <c r="U150" s="243">
        <v>1.9E-2</v>
      </c>
      <c r="V150" s="243">
        <v>0.82140000000000002</v>
      </c>
      <c r="W150" s="241">
        <v>0.23119999999999999</v>
      </c>
      <c r="X150" s="241">
        <v>3.0000000000000001E-3</v>
      </c>
      <c r="Y150" s="241">
        <v>0.2293</v>
      </c>
      <c r="Z150" s="241">
        <v>6.6064999999999996</v>
      </c>
      <c r="AA150" s="241">
        <v>984.82569999999998</v>
      </c>
      <c r="AB150" s="241" t="s">
        <v>70</v>
      </c>
      <c r="AC150" s="241" t="s">
        <v>70</v>
      </c>
      <c r="AD150" s="241" t="s">
        <v>70</v>
      </c>
      <c r="AE150" s="241" t="s">
        <v>96</v>
      </c>
      <c r="AF150" s="241">
        <v>1.1375999999999999</v>
      </c>
      <c r="AG150" s="241">
        <v>4.0000000000000002E-4</v>
      </c>
      <c r="AH150" s="241">
        <v>4.0000000000000002E-4</v>
      </c>
      <c r="AI150" s="241">
        <v>8.0699999999999994E-2</v>
      </c>
      <c r="AJ150" s="241">
        <v>190.04759999999999</v>
      </c>
      <c r="AK150" s="241">
        <v>3.5499999999999997E-2</v>
      </c>
      <c r="AL150" s="241">
        <v>1.0500000000000001E-2</v>
      </c>
      <c r="AM150" s="241">
        <v>28.194900000000001</v>
      </c>
      <c r="AN150" s="243">
        <v>1.4895</v>
      </c>
      <c r="AO150" s="241">
        <v>23.6661</v>
      </c>
      <c r="AP150" s="241">
        <v>35.250500000000002</v>
      </c>
      <c r="AQ150" s="241">
        <v>28.6877</v>
      </c>
      <c r="AR150" s="241">
        <v>-10.8515</v>
      </c>
      <c r="AS150" s="241">
        <v>-20.7973</v>
      </c>
      <c r="AT150" s="241">
        <v>-3.1307999999999998</v>
      </c>
      <c r="AU150" s="241">
        <v>28.231200000000001</v>
      </c>
      <c r="AV150" s="241">
        <v>-16.6782</v>
      </c>
      <c r="AW150" s="241">
        <v>12.9396</v>
      </c>
      <c r="AX150" s="241">
        <v>-11.0497</v>
      </c>
      <c r="AY150" s="241">
        <v>1.7890999999999999</v>
      </c>
      <c r="AZ150" s="241">
        <v>26.413799999999998</v>
      </c>
      <c r="BA150" s="241">
        <v>0.01</v>
      </c>
      <c r="BB150" s="241">
        <v>0.01</v>
      </c>
      <c r="BC150" s="241">
        <v>0.01</v>
      </c>
      <c r="BD150" s="241">
        <v>184</v>
      </c>
      <c r="BE150" s="241">
        <v>181</v>
      </c>
      <c r="BF150" s="241">
        <v>299</v>
      </c>
      <c r="BG150" s="241">
        <v>328</v>
      </c>
      <c r="BH150" s="241">
        <v>156</v>
      </c>
      <c r="BI150" s="241">
        <v>1171</v>
      </c>
      <c r="BJ150" s="241">
        <v>1765</v>
      </c>
      <c r="BK150" s="241" t="s">
        <v>71</v>
      </c>
      <c r="BM150" s="241">
        <v>0</v>
      </c>
      <c r="BP150" s="241" t="s">
        <v>855</v>
      </c>
      <c r="BR150" s="241">
        <v>6511</v>
      </c>
    </row>
    <row r="151" spans="1:70">
      <c r="A151" s="241" t="s">
        <v>856</v>
      </c>
      <c r="B151" s="241">
        <v>3773</v>
      </c>
      <c r="C151" s="241">
        <v>6799</v>
      </c>
      <c r="D151" s="242">
        <v>42851.191666666666</v>
      </c>
      <c r="E151" s="241" t="s">
        <v>857</v>
      </c>
      <c r="I151" s="241" t="s">
        <v>95</v>
      </c>
      <c r="J151" s="241">
        <v>0.8</v>
      </c>
      <c r="K151" s="241">
        <v>1</v>
      </c>
      <c r="L151" s="241">
        <v>140</v>
      </c>
      <c r="M151" s="241">
        <v>6</v>
      </c>
      <c r="N151" s="241">
        <v>4587</v>
      </c>
      <c r="O151" s="243">
        <v>1.1836</v>
      </c>
      <c r="P151" s="243">
        <v>0</v>
      </c>
      <c r="Q151" s="243">
        <v>0</v>
      </c>
      <c r="R151" s="243">
        <v>-0.84489999999999998</v>
      </c>
      <c r="S151" s="243">
        <v>4.5099</v>
      </c>
      <c r="T151" s="243">
        <v>1.7948</v>
      </c>
      <c r="U151" s="243">
        <v>0.01</v>
      </c>
      <c r="V151" s="243">
        <v>0.56410000000000005</v>
      </c>
      <c r="W151" s="241">
        <v>9.3299999999999994E-2</v>
      </c>
      <c r="X151" s="241">
        <v>0</v>
      </c>
      <c r="Y151" s="241">
        <v>9.9099999999999994E-2</v>
      </c>
      <c r="Z151" s="241">
        <v>-3.9297</v>
      </c>
      <c r="AA151" s="241">
        <v>945.41769999999997</v>
      </c>
      <c r="AB151" s="241" t="s">
        <v>70</v>
      </c>
      <c r="AC151" s="241" t="s">
        <v>70</v>
      </c>
      <c r="AD151" s="241" t="s">
        <v>70</v>
      </c>
      <c r="AE151" s="241" t="s">
        <v>96</v>
      </c>
      <c r="AF151" s="241">
        <v>1.155</v>
      </c>
      <c r="AG151" s="241">
        <v>0</v>
      </c>
      <c r="AH151" s="241">
        <v>0</v>
      </c>
      <c r="AI151" s="241">
        <v>2.5000000000000001E-3</v>
      </c>
      <c r="AJ151" s="241">
        <v>559.66049999999996</v>
      </c>
      <c r="AK151" s="241">
        <v>1.1000000000000001E-3</v>
      </c>
      <c r="AL151" s="241">
        <v>3.5999999999999999E-3</v>
      </c>
      <c r="AM151" s="241">
        <v>929.61900000000003</v>
      </c>
      <c r="AN151" s="243">
        <v>2.2757000000000001</v>
      </c>
      <c r="AO151" s="241">
        <v>720.697</v>
      </c>
      <c r="AP151" s="241">
        <v>1640.0712000000001</v>
      </c>
      <c r="AQ151" s="241">
        <v>883.23059999999998</v>
      </c>
      <c r="AR151" s="241">
        <v>-154.649</v>
      </c>
      <c r="AS151" s="241">
        <v>-676.91380000000004</v>
      </c>
      <c r="AT151" s="241">
        <v>-193.06870000000001</v>
      </c>
      <c r="AU151" s="241">
        <v>629.85029999999995</v>
      </c>
      <c r="AV151" s="241">
        <v>-546.67899999999997</v>
      </c>
      <c r="AW151" s="241">
        <v>1412.1841999999999</v>
      </c>
      <c r="AX151" s="241">
        <v>793.17309999999998</v>
      </c>
      <c r="AY151" s="241">
        <v>-72.324600000000004</v>
      </c>
      <c r="AZ151" s="241">
        <v>-381.76139999999998</v>
      </c>
      <c r="BA151" s="241">
        <v>0.01</v>
      </c>
      <c r="BB151" s="241">
        <v>0.01</v>
      </c>
      <c r="BC151" s="241">
        <v>0.01</v>
      </c>
      <c r="BD151" s="241">
        <v>200</v>
      </c>
      <c r="BE151" s="241">
        <v>180</v>
      </c>
      <c r="BF151" s="241">
        <v>299</v>
      </c>
      <c r="BG151" s="241">
        <v>331</v>
      </c>
      <c r="BH151" s="241">
        <v>261</v>
      </c>
      <c r="BI151" s="241">
        <v>1135</v>
      </c>
      <c r="BJ151" s="241">
        <v>1765</v>
      </c>
      <c r="BK151" s="241" t="s">
        <v>71</v>
      </c>
      <c r="BM151" s="241">
        <v>0</v>
      </c>
      <c r="BP151" s="241" t="s">
        <v>860</v>
      </c>
      <c r="BR151" s="241">
        <v>6511</v>
      </c>
    </row>
    <row r="152" spans="1:70">
      <c r="A152" s="241" t="s">
        <v>861</v>
      </c>
      <c r="B152" s="241">
        <v>3774</v>
      </c>
      <c r="C152" s="241">
        <v>6800</v>
      </c>
      <c r="D152" s="242">
        <v>42851.191666666666</v>
      </c>
      <c r="E152" s="241" t="s">
        <v>857</v>
      </c>
      <c r="I152" s="241" t="s">
        <v>95</v>
      </c>
      <c r="J152" s="241">
        <v>0.8</v>
      </c>
      <c r="K152" s="241">
        <v>1</v>
      </c>
      <c r="L152" s="241">
        <v>140</v>
      </c>
      <c r="M152" s="241">
        <v>6</v>
      </c>
      <c r="N152" s="241">
        <v>4587</v>
      </c>
      <c r="O152" s="243">
        <v>1.1940999999999999</v>
      </c>
      <c r="P152" s="243">
        <v>0</v>
      </c>
      <c r="Q152" s="243">
        <v>0</v>
      </c>
      <c r="R152" s="243">
        <v>-0.83750000000000002</v>
      </c>
      <c r="S152" s="243">
        <v>4.2682000000000002</v>
      </c>
      <c r="T152" s="243" t="s">
        <v>167</v>
      </c>
      <c r="U152" s="243">
        <v>0.01</v>
      </c>
      <c r="V152" s="243" t="s">
        <v>167</v>
      </c>
      <c r="W152" s="241" t="s">
        <v>167</v>
      </c>
      <c r="X152" s="241">
        <v>0</v>
      </c>
      <c r="Y152" s="241" t="s">
        <v>167</v>
      </c>
      <c r="Z152" s="241">
        <v>-6.3926999999999996</v>
      </c>
      <c r="AA152" s="241">
        <v>922.15610000000004</v>
      </c>
      <c r="AB152" s="241" t="s">
        <v>70</v>
      </c>
      <c r="AC152" s="241" t="s">
        <v>70</v>
      </c>
      <c r="AD152" s="241" t="s">
        <v>70</v>
      </c>
      <c r="AE152" s="241" t="s">
        <v>96</v>
      </c>
      <c r="AF152" s="241">
        <v>1.1653</v>
      </c>
      <c r="AG152" s="241">
        <v>0</v>
      </c>
      <c r="AH152" s="241">
        <v>0</v>
      </c>
      <c r="AI152" s="241">
        <v>1.2999999999999999E-3</v>
      </c>
      <c r="AJ152" s="241">
        <v>449.73349999999999</v>
      </c>
      <c r="AK152" s="241">
        <v>5.9999999999999995E-4</v>
      </c>
      <c r="AL152" s="241">
        <v>4.4000000000000003E-3</v>
      </c>
      <c r="AM152" s="241">
        <v>1747.9204999999999</v>
      </c>
      <c r="AN152" s="243">
        <v>2.7568999999999999</v>
      </c>
      <c r="AO152" s="241">
        <v>1293.5371</v>
      </c>
      <c r="AP152" s="241">
        <v>3566.1435999999999</v>
      </c>
      <c r="AQ152" s="241">
        <v>1691.9064000000001</v>
      </c>
      <c r="AR152" s="241">
        <v>-706.94230000000005</v>
      </c>
      <c r="AS152" s="241">
        <v>80.983099999999993</v>
      </c>
      <c r="AT152" s="241">
        <v>1080.2373</v>
      </c>
      <c r="AU152" s="241">
        <v>2060.3593999999998</v>
      </c>
      <c r="AV152" s="241">
        <v>-2473.8009999999999</v>
      </c>
      <c r="AW152" s="241">
        <v>1533.8213000000001</v>
      </c>
      <c r="AX152" s="241">
        <v>1025.6858</v>
      </c>
      <c r="AY152" s="241">
        <v>1214.0223000000001</v>
      </c>
      <c r="AZ152" s="241">
        <v>580.22879999999998</v>
      </c>
      <c r="BA152" s="241">
        <v>0.01</v>
      </c>
      <c r="BB152" s="241">
        <v>0.01</v>
      </c>
      <c r="BC152" s="241">
        <v>0.01</v>
      </c>
      <c r="BD152" s="241">
        <v>212</v>
      </c>
      <c r="BE152" s="241">
        <v>156</v>
      </c>
      <c r="BF152" s="241">
        <v>299</v>
      </c>
      <c r="BG152" s="241">
        <v>227</v>
      </c>
      <c r="BH152" s="241">
        <v>213</v>
      </c>
      <c r="BI152" s="241">
        <v>1150</v>
      </c>
      <c r="BJ152" s="241">
        <v>1765</v>
      </c>
      <c r="BK152" s="241" t="s">
        <v>71</v>
      </c>
      <c r="BM152" s="241">
        <v>0</v>
      </c>
      <c r="BP152" s="241" t="s">
        <v>864</v>
      </c>
      <c r="BR152" s="241">
        <v>6511</v>
      </c>
    </row>
    <row r="153" spans="1:70">
      <c r="A153" s="241" t="s">
        <v>865</v>
      </c>
      <c r="B153" s="241">
        <v>3775</v>
      </c>
      <c r="C153" s="241">
        <v>6801</v>
      </c>
      <c r="D153" s="242">
        <v>42851.191666666666</v>
      </c>
      <c r="E153" s="241" t="s">
        <v>857</v>
      </c>
      <c r="I153" s="241" t="s">
        <v>95</v>
      </c>
      <c r="J153" s="241">
        <v>0.8</v>
      </c>
      <c r="K153" s="241">
        <v>1</v>
      </c>
      <c r="L153" s="241">
        <v>140</v>
      </c>
      <c r="M153" s="241">
        <v>6</v>
      </c>
      <c r="N153" s="241">
        <v>4587</v>
      </c>
      <c r="O153" s="243">
        <v>1.3996</v>
      </c>
      <c r="P153" s="243">
        <v>2.2000000000000001E-3</v>
      </c>
      <c r="Q153" s="243">
        <v>1.6000000000000001E-3</v>
      </c>
      <c r="R153" s="243">
        <v>-0.71450000000000002</v>
      </c>
      <c r="S153" s="243">
        <v>3.6183000000000001</v>
      </c>
      <c r="T153" s="243">
        <v>1.6923999999999999</v>
      </c>
      <c r="U153" s="243">
        <v>1.9300000000000001E-2</v>
      </c>
      <c r="V153" s="243">
        <v>0.59560000000000002</v>
      </c>
      <c r="W153" s="241">
        <v>0.13289999999999999</v>
      </c>
      <c r="X153" s="241">
        <v>3.8999999999999998E-3</v>
      </c>
      <c r="Y153" s="241">
        <v>0.13270000000000001</v>
      </c>
      <c r="Z153" s="241">
        <v>5.5118</v>
      </c>
      <c r="AA153" s="241">
        <v>977.16300000000001</v>
      </c>
      <c r="AB153" s="241" t="s">
        <v>70</v>
      </c>
      <c r="AC153" s="241" t="s">
        <v>70</v>
      </c>
      <c r="AD153" s="241" t="s">
        <v>70</v>
      </c>
      <c r="AE153" s="241" t="s">
        <v>96</v>
      </c>
      <c r="AF153" s="241">
        <v>1.3678999999999999</v>
      </c>
      <c r="AG153" s="241">
        <v>1.4E-3</v>
      </c>
      <c r="AH153" s="241">
        <v>1E-3</v>
      </c>
      <c r="AI153" s="241">
        <v>0.2407</v>
      </c>
      <c r="AJ153" s="241">
        <v>170.8466</v>
      </c>
      <c r="AK153" s="241">
        <v>8.7999999999999995E-2</v>
      </c>
      <c r="AL153" s="241">
        <v>1.17E-2</v>
      </c>
      <c r="AM153" s="241">
        <v>11.354699999999999</v>
      </c>
      <c r="AN153" s="243">
        <v>1.5606</v>
      </c>
      <c r="AO153" s="241">
        <v>9.3247999999999998</v>
      </c>
      <c r="AP153" s="241">
        <v>14.5525</v>
      </c>
      <c r="AQ153" s="241">
        <v>11.726599999999999</v>
      </c>
      <c r="AR153" s="241">
        <v>2.5266000000000002</v>
      </c>
      <c r="AS153" s="241">
        <v>8.5876999999999999</v>
      </c>
      <c r="AT153" s="241">
        <v>2.6116000000000001</v>
      </c>
      <c r="AU153" s="241">
        <v>-8.6113</v>
      </c>
      <c r="AV153" s="241">
        <v>-1.0205</v>
      </c>
      <c r="AW153" s="241">
        <v>11.6867</v>
      </c>
      <c r="AX153" s="241">
        <v>-8.9032</v>
      </c>
      <c r="AY153" s="241">
        <v>4.4951999999999996</v>
      </c>
      <c r="AZ153" s="241">
        <v>-6.1677</v>
      </c>
      <c r="BA153" s="241">
        <v>0.01</v>
      </c>
      <c r="BB153" s="241">
        <v>0.01</v>
      </c>
      <c r="BC153" s="241">
        <v>0.01</v>
      </c>
      <c r="BD153" s="241">
        <v>207</v>
      </c>
      <c r="BE153" s="241">
        <v>169</v>
      </c>
      <c r="BF153" s="241">
        <v>299</v>
      </c>
      <c r="BG153" s="241">
        <v>231</v>
      </c>
      <c r="BH153" s="241">
        <v>148</v>
      </c>
      <c r="BI153" s="241">
        <v>1149</v>
      </c>
      <c r="BJ153" s="241">
        <v>1765</v>
      </c>
      <c r="BK153" s="241" t="s">
        <v>71</v>
      </c>
      <c r="BM153" s="241">
        <v>0</v>
      </c>
      <c r="BP153" s="241" t="s">
        <v>868</v>
      </c>
      <c r="BR153" s="241">
        <v>6511</v>
      </c>
    </row>
    <row r="154" spans="1:70">
      <c r="A154" s="241" t="s">
        <v>869</v>
      </c>
      <c r="B154" s="241">
        <v>3776</v>
      </c>
      <c r="C154" s="241">
        <v>6802</v>
      </c>
      <c r="D154" s="242">
        <v>42851.191666666666</v>
      </c>
      <c r="E154" s="241" t="s">
        <v>857</v>
      </c>
      <c r="I154" s="241" t="s">
        <v>95</v>
      </c>
      <c r="J154" s="241">
        <v>0.8</v>
      </c>
      <c r="K154" s="241">
        <v>1</v>
      </c>
      <c r="L154" s="241">
        <v>140</v>
      </c>
      <c r="M154" s="241">
        <v>6</v>
      </c>
      <c r="N154" s="241">
        <v>4587</v>
      </c>
      <c r="O154" s="243">
        <v>1.2151000000000001</v>
      </c>
      <c r="P154" s="243">
        <v>1.1000000000000001E-3</v>
      </c>
      <c r="Q154" s="243">
        <v>8.9999999999999998E-4</v>
      </c>
      <c r="R154" s="243">
        <v>-2.4689000000000001</v>
      </c>
      <c r="S154" s="243">
        <v>3.6575000000000002</v>
      </c>
      <c r="T154" s="243">
        <v>2.1827000000000001</v>
      </c>
      <c r="U154" s="243">
        <v>1.8499999999999999E-2</v>
      </c>
      <c r="V154" s="243">
        <v>0.44840000000000002</v>
      </c>
      <c r="W154" s="241">
        <v>8.1900000000000001E-2</v>
      </c>
      <c r="X154" s="241">
        <v>3.5999999999999999E-3</v>
      </c>
      <c r="Y154" s="241">
        <v>8.0199999999999994E-2</v>
      </c>
      <c r="Z154" s="241">
        <v>3.1856</v>
      </c>
      <c r="AA154" s="241">
        <v>968.81619999999998</v>
      </c>
      <c r="AB154" s="241" t="s">
        <v>70</v>
      </c>
      <c r="AC154" s="241" t="s">
        <v>70</v>
      </c>
      <c r="AD154" s="241" t="s">
        <v>70</v>
      </c>
      <c r="AE154" s="241" t="s">
        <v>96</v>
      </c>
      <c r="AF154" s="241">
        <v>1.1866000000000001</v>
      </c>
      <c r="AG154" s="241">
        <v>6.9999999999999999E-4</v>
      </c>
      <c r="AH154" s="241">
        <v>5.9999999999999995E-4</v>
      </c>
      <c r="AI154" s="241">
        <v>0.126</v>
      </c>
      <c r="AJ154" s="241">
        <v>182.59110000000001</v>
      </c>
      <c r="AK154" s="241">
        <v>5.3100000000000001E-2</v>
      </c>
      <c r="AL154" s="241">
        <v>1.0999999999999999E-2</v>
      </c>
      <c r="AM154" s="241">
        <v>18.8306</v>
      </c>
      <c r="AN154" s="243">
        <v>1.7093</v>
      </c>
      <c r="AO154" s="241">
        <v>15.237299999999999</v>
      </c>
      <c r="AP154" s="241">
        <v>26.044699999999999</v>
      </c>
      <c r="AQ154" s="241">
        <v>18.894500000000001</v>
      </c>
      <c r="AR154" s="241">
        <v>0.50690000000000002</v>
      </c>
      <c r="AS154" s="241">
        <v>-9.8638999999999992</v>
      </c>
      <c r="AT154" s="241">
        <v>-11.6027</v>
      </c>
      <c r="AU154" s="241">
        <v>-24.608799999999999</v>
      </c>
      <c r="AV154" s="241">
        <v>-6.9981</v>
      </c>
      <c r="AW154" s="241">
        <v>4.8742000000000001</v>
      </c>
      <c r="AX154" s="241">
        <v>-6.1548999999999996</v>
      </c>
      <c r="AY154" s="241">
        <v>13.476699999999999</v>
      </c>
      <c r="AZ154" s="241">
        <v>-11.726000000000001</v>
      </c>
      <c r="BA154" s="241">
        <v>0.01</v>
      </c>
      <c r="BB154" s="241">
        <v>0.01</v>
      </c>
      <c r="BC154" s="241">
        <v>0.01</v>
      </c>
      <c r="BD154" s="241">
        <v>199</v>
      </c>
      <c r="BE154" s="241">
        <v>177</v>
      </c>
      <c r="BF154" s="241">
        <v>299</v>
      </c>
      <c r="BG154" s="241">
        <v>212</v>
      </c>
      <c r="BH154" s="241">
        <v>201</v>
      </c>
      <c r="BI154" s="241">
        <v>1148</v>
      </c>
      <c r="BJ154" s="241">
        <v>1765</v>
      </c>
      <c r="BK154" s="241" t="s">
        <v>71</v>
      </c>
      <c r="BM154" s="241">
        <v>0</v>
      </c>
      <c r="BP154" s="241" t="s">
        <v>872</v>
      </c>
      <c r="BR154" s="241">
        <v>6511</v>
      </c>
    </row>
    <row r="155" spans="1:70">
      <c r="A155" s="241" t="s">
        <v>873</v>
      </c>
      <c r="B155" s="241">
        <v>3777</v>
      </c>
      <c r="C155" s="241">
        <v>6803</v>
      </c>
      <c r="D155" s="242">
        <v>42851.191666666666</v>
      </c>
      <c r="E155" s="241" t="s">
        <v>857</v>
      </c>
      <c r="I155" s="241" t="s">
        <v>95</v>
      </c>
      <c r="J155" s="241">
        <v>0.8</v>
      </c>
      <c r="K155" s="241">
        <v>1</v>
      </c>
      <c r="L155" s="241">
        <v>140</v>
      </c>
      <c r="M155" s="241">
        <v>6</v>
      </c>
      <c r="N155" s="241">
        <v>4587</v>
      </c>
      <c r="O155" s="243">
        <v>1.2010000000000001</v>
      </c>
      <c r="P155" s="243">
        <v>2.9999999999999997E-4</v>
      </c>
      <c r="Q155" s="243">
        <v>2.9999999999999997E-4</v>
      </c>
      <c r="R155" s="243">
        <v>-3.3304999999999998</v>
      </c>
      <c r="S155" s="243">
        <v>4.1205999999999996</v>
      </c>
      <c r="T155" s="243" t="s">
        <v>934</v>
      </c>
      <c r="U155" s="243">
        <v>1.78E-2</v>
      </c>
      <c r="V155" s="243" t="s">
        <v>935</v>
      </c>
      <c r="W155" s="241" t="s">
        <v>936</v>
      </c>
      <c r="X155" s="241">
        <v>4.1000000000000003E-3</v>
      </c>
      <c r="Y155" s="241" t="s">
        <v>936</v>
      </c>
      <c r="Z155" s="241">
        <v>-2.1507999999999998</v>
      </c>
      <c r="AA155" s="241">
        <v>942.68100000000004</v>
      </c>
      <c r="AB155" s="241" t="s">
        <v>70</v>
      </c>
      <c r="AC155" s="241" t="s">
        <v>70</v>
      </c>
      <c r="AD155" s="241" t="s">
        <v>70</v>
      </c>
      <c r="AE155" s="241" t="s">
        <v>96</v>
      </c>
      <c r="AF155" s="241">
        <v>1.1717</v>
      </c>
      <c r="AG155" s="241">
        <v>2.0000000000000001E-4</v>
      </c>
      <c r="AH155" s="241">
        <v>1E-4</v>
      </c>
      <c r="AI155" s="241">
        <v>3.2399999999999998E-2</v>
      </c>
      <c r="AJ155" s="241">
        <v>212.1909</v>
      </c>
      <c r="AK155" s="241">
        <v>1.38E-2</v>
      </c>
      <c r="AL155" s="241">
        <v>9.4000000000000004E-3</v>
      </c>
      <c r="AM155" s="241">
        <v>72.305700000000002</v>
      </c>
      <c r="AN155" s="243">
        <v>1.4028</v>
      </c>
      <c r="AO155" s="241">
        <v>60.484000000000002</v>
      </c>
      <c r="AP155" s="241">
        <v>84.846699999999998</v>
      </c>
      <c r="AQ155" s="241">
        <v>77.687600000000003</v>
      </c>
      <c r="AR155" s="241">
        <v>-18.804099999999998</v>
      </c>
      <c r="AS155" s="241">
        <v>-50.878599999999999</v>
      </c>
      <c r="AT155" s="241">
        <v>-26.76</v>
      </c>
      <c r="AU155" s="241">
        <v>18.9496</v>
      </c>
      <c r="AV155" s="241">
        <v>-43.875700000000002</v>
      </c>
      <c r="AW155" s="241">
        <v>70.105599999999995</v>
      </c>
      <c r="AX155" s="241">
        <v>-71.770099999999999</v>
      </c>
      <c r="AY155" s="241">
        <v>12.279299999999999</v>
      </c>
      <c r="AZ155" s="241">
        <v>27.0855</v>
      </c>
      <c r="BA155" s="241">
        <v>0.01</v>
      </c>
      <c r="BB155" s="241">
        <v>0.01</v>
      </c>
      <c r="BC155" s="241">
        <v>0.01</v>
      </c>
      <c r="BD155" s="241">
        <v>208</v>
      </c>
      <c r="BE155" s="241">
        <v>170</v>
      </c>
      <c r="BF155" s="241">
        <v>299</v>
      </c>
      <c r="BG155" s="241">
        <v>258</v>
      </c>
      <c r="BH155" s="241">
        <v>211</v>
      </c>
      <c r="BI155" s="241">
        <v>1158</v>
      </c>
      <c r="BJ155" s="241">
        <v>1765</v>
      </c>
      <c r="BK155" s="241" t="s">
        <v>71</v>
      </c>
      <c r="BM155" s="241">
        <v>0</v>
      </c>
      <c r="BP155" s="241" t="s">
        <v>876</v>
      </c>
      <c r="BR155" s="241">
        <v>6511</v>
      </c>
    </row>
    <row r="156" spans="1:70">
      <c r="A156" s="241" t="s">
        <v>877</v>
      </c>
      <c r="B156" s="241">
        <v>3778</v>
      </c>
      <c r="C156" s="241">
        <v>6804</v>
      </c>
      <c r="D156" s="242">
        <v>42851.350694444445</v>
      </c>
      <c r="E156" s="241" t="s">
        <v>878</v>
      </c>
      <c r="I156" s="241" t="s">
        <v>95</v>
      </c>
      <c r="J156" s="241">
        <v>0.8</v>
      </c>
      <c r="K156" s="241">
        <v>1</v>
      </c>
      <c r="L156" s="241">
        <v>140</v>
      </c>
      <c r="M156" s="241">
        <v>6</v>
      </c>
      <c r="N156" s="241">
        <v>4587</v>
      </c>
      <c r="O156" s="243">
        <v>1.2069000000000001</v>
      </c>
      <c r="P156" s="243">
        <v>5.0000000000000001E-4</v>
      </c>
      <c r="Q156" s="243">
        <v>4.0000000000000002E-4</v>
      </c>
      <c r="R156" s="243">
        <v>-3.3142999999999998</v>
      </c>
      <c r="S156" s="243">
        <v>3.8763999999999998</v>
      </c>
      <c r="T156" s="243">
        <v>1.7334000000000001</v>
      </c>
      <c r="U156" s="243">
        <v>1.9300000000000001E-2</v>
      </c>
      <c r="V156" s="243">
        <v>0.57709999999999995</v>
      </c>
      <c r="W156" s="241">
        <v>0.1147</v>
      </c>
      <c r="X156" s="241">
        <v>5.7999999999999996E-3</v>
      </c>
      <c r="Y156" s="241">
        <v>0.1147</v>
      </c>
      <c r="Z156" s="241">
        <v>-5.8452999999999999</v>
      </c>
      <c r="AA156" s="241">
        <v>993.58299999999997</v>
      </c>
      <c r="AB156" s="241" t="s">
        <v>70</v>
      </c>
      <c r="AC156" s="241" t="s">
        <v>70</v>
      </c>
      <c r="AD156" s="241" t="s">
        <v>70</v>
      </c>
      <c r="AE156" s="241" t="s">
        <v>96</v>
      </c>
      <c r="AF156" s="241">
        <v>1.1781999999999999</v>
      </c>
      <c r="AG156" s="241">
        <v>2.9999999999999997E-4</v>
      </c>
      <c r="AH156" s="241">
        <v>2.0000000000000001E-4</v>
      </c>
      <c r="AI156" s="241">
        <v>5.2600000000000001E-2</v>
      </c>
      <c r="AJ156" s="241">
        <v>187.40729999999999</v>
      </c>
      <c r="AK156" s="241">
        <v>2.23E-2</v>
      </c>
      <c r="AL156" s="241">
        <v>1.0699999999999999E-2</v>
      </c>
      <c r="AM156" s="241">
        <v>44.7776</v>
      </c>
      <c r="AN156" s="243">
        <v>1.4744999999999999</v>
      </c>
      <c r="AO156" s="241">
        <v>39.110799999999998</v>
      </c>
      <c r="AP156" s="241">
        <v>57.668900000000001</v>
      </c>
      <c r="AQ156" s="241">
        <v>42.447899999999997</v>
      </c>
      <c r="AR156" s="241">
        <v>4.4550999999999998</v>
      </c>
      <c r="AS156" s="241">
        <v>-1.2195</v>
      </c>
      <c r="AT156" s="241">
        <v>38.837000000000003</v>
      </c>
      <c r="AU156" s="241">
        <v>52.219900000000003</v>
      </c>
      <c r="AV156" s="241">
        <v>23.9025</v>
      </c>
      <c r="AW156" s="241">
        <v>-5.2389999999999999</v>
      </c>
      <c r="AX156" s="241">
        <v>-17.3506</v>
      </c>
      <c r="AY156" s="241">
        <v>38.607399999999998</v>
      </c>
      <c r="AZ156" s="241">
        <v>3.2016</v>
      </c>
      <c r="BA156" s="241">
        <v>0.01</v>
      </c>
      <c r="BB156" s="241">
        <v>0.01</v>
      </c>
      <c r="BC156" s="241">
        <v>0.01</v>
      </c>
      <c r="BD156" s="241">
        <v>208</v>
      </c>
      <c r="BE156" s="241">
        <v>158</v>
      </c>
      <c r="BF156" s="241">
        <v>299</v>
      </c>
      <c r="BG156" s="241">
        <v>181</v>
      </c>
      <c r="BH156" s="241">
        <v>232</v>
      </c>
      <c r="BI156" s="241">
        <v>1172</v>
      </c>
      <c r="BJ156" s="241">
        <v>1765</v>
      </c>
      <c r="BK156" s="241" t="s">
        <v>71</v>
      </c>
      <c r="BM156" s="241">
        <v>0</v>
      </c>
      <c r="BP156" s="241" t="s">
        <v>881</v>
      </c>
      <c r="BR156" s="241">
        <v>6511</v>
      </c>
    </row>
    <row r="157" spans="1:70">
      <c r="A157" s="241" t="s">
        <v>882</v>
      </c>
      <c r="B157" s="241">
        <v>3779</v>
      </c>
      <c r="C157" s="241">
        <v>6805</v>
      </c>
      <c r="D157" s="242">
        <v>42851.350694444445</v>
      </c>
      <c r="E157" s="241" t="s">
        <v>878</v>
      </c>
      <c r="I157" s="241" t="s">
        <v>95</v>
      </c>
      <c r="J157" s="241">
        <v>0.8</v>
      </c>
      <c r="K157" s="241">
        <v>1</v>
      </c>
      <c r="L157" s="241">
        <v>140</v>
      </c>
      <c r="M157" s="241">
        <v>6</v>
      </c>
      <c r="N157" s="241">
        <v>4587</v>
      </c>
      <c r="O157" s="243">
        <v>1.3624000000000001</v>
      </c>
      <c r="P157" s="243">
        <v>2.0999999999999999E-3</v>
      </c>
      <c r="Q157" s="243">
        <v>1.6000000000000001E-3</v>
      </c>
      <c r="R157" s="243">
        <v>-0.73399999999999999</v>
      </c>
      <c r="S157" s="243">
        <v>3.5270999999999999</v>
      </c>
      <c r="T157" s="243">
        <v>1.8439000000000001</v>
      </c>
      <c r="U157" s="243">
        <v>0.02</v>
      </c>
      <c r="V157" s="243">
        <v>0.55400000000000005</v>
      </c>
      <c r="W157" s="241">
        <v>0.10829999999999999</v>
      </c>
      <c r="X157" s="241">
        <v>4.4000000000000003E-3</v>
      </c>
      <c r="Y157" s="241">
        <v>0.11269999999999999</v>
      </c>
      <c r="Z157" s="241">
        <v>5.2381000000000002</v>
      </c>
      <c r="AA157" s="241">
        <v>1004.8031999999999</v>
      </c>
      <c r="AB157" s="241" t="s">
        <v>70</v>
      </c>
      <c r="AC157" s="241" t="s">
        <v>70</v>
      </c>
      <c r="AD157" s="241" t="s">
        <v>70</v>
      </c>
      <c r="AE157" s="241" t="s">
        <v>96</v>
      </c>
      <c r="AF157" s="241">
        <v>1.3304</v>
      </c>
      <c r="AG157" s="241">
        <v>1.4E-3</v>
      </c>
      <c r="AH157" s="241">
        <v>1.1000000000000001E-3</v>
      </c>
      <c r="AI157" s="241">
        <v>0.2286</v>
      </c>
      <c r="AJ157" s="241">
        <v>159.1748</v>
      </c>
      <c r="AK157" s="241">
        <v>8.5900000000000004E-2</v>
      </c>
      <c r="AL157" s="241">
        <v>1.26E-2</v>
      </c>
      <c r="AM157" s="241">
        <v>11.6273</v>
      </c>
      <c r="AN157" s="243">
        <v>1.2118</v>
      </c>
      <c r="AO157" s="241">
        <v>10.6275</v>
      </c>
      <c r="AP157" s="241">
        <v>12.878</v>
      </c>
      <c r="AQ157" s="241">
        <v>11.7157</v>
      </c>
      <c r="AR157" s="241">
        <v>-1.2439</v>
      </c>
      <c r="AS157" s="241">
        <v>9.9107000000000003</v>
      </c>
      <c r="AT157" s="241">
        <v>3.6297000000000001</v>
      </c>
      <c r="AU157" s="241">
        <v>12.260199999999999</v>
      </c>
      <c r="AV157" s="241">
        <v>9.6199999999999994E-2</v>
      </c>
      <c r="AW157" s="241">
        <v>3.9394999999999998</v>
      </c>
      <c r="AX157" s="241">
        <v>3.3126000000000002</v>
      </c>
      <c r="AY157" s="241">
        <v>4.2279999999999998</v>
      </c>
      <c r="AZ157" s="241">
        <v>-10.411899999999999</v>
      </c>
      <c r="BA157" s="241">
        <v>0.01</v>
      </c>
      <c r="BB157" s="241">
        <v>0.01</v>
      </c>
      <c r="BC157" s="241">
        <v>0.01</v>
      </c>
      <c r="BD157" s="241">
        <v>220</v>
      </c>
      <c r="BE157" s="241">
        <v>160</v>
      </c>
      <c r="BF157" s="241">
        <v>299</v>
      </c>
      <c r="BG157" s="241">
        <v>111</v>
      </c>
      <c r="BH157" s="241">
        <v>368</v>
      </c>
      <c r="BI157" s="241">
        <v>1130</v>
      </c>
      <c r="BJ157" s="241">
        <v>1765</v>
      </c>
      <c r="BK157" s="241" t="s">
        <v>71</v>
      </c>
      <c r="BM157" s="241">
        <v>0</v>
      </c>
      <c r="BP157" s="241" t="s">
        <v>885</v>
      </c>
      <c r="BR157" s="241">
        <v>6511</v>
      </c>
    </row>
    <row r="158" spans="1:70">
      <c r="A158" s="241" t="s">
        <v>886</v>
      </c>
      <c r="B158" s="241">
        <v>3780</v>
      </c>
      <c r="C158" s="241">
        <v>6806</v>
      </c>
      <c r="D158" s="242">
        <v>42851.350694444445</v>
      </c>
      <c r="E158" s="241" t="s">
        <v>878</v>
      </c>
      <c r="I158" s="241" t="s">
        <v>95</v>
      </c>
      <c r="J158" s="241">
        <v>0.8</v>
      </c>
      <c r="K158" s="241">
        <v>1</v>
      </c>
      <c r="L158" s="241">
        <v>140</v>
      </c>
      <c r="M158" s="241">
        <v>6</v>
      </c>
      <c r="N158" s="241">
        <v>4587</v>
      </c>
      <c r="O158" s="243">
        <v>1.2379</v>
      </c>
      <c r="P158" s="243">
        <v>5.9999999999999995E-4</v>
      </c>
      <c r="Q158" s="243">
        <v>5.0000000000000001E-4</v>
      </c>
      <c r="R158" s="243">
        <v>-1.6156999999999999</v>
      </c>
      <c r="S158" s="243">
        <v>3.7656999999999998</v>
      </c>
      <c r="T158" s="243">
        <v>1.3408</v>
      </c>
      <c r="U158" s="243">
        <v>1.7999999999999999E-2</v>
      </c>
      <c r="V158" s="243">
        <v>0.74560000000000004</v>
      </c>
      <c r="W158" s="241">
        <v>0.2293</v>
      </c>
      <c r="X158" s="241">
        <v>4.0000000000000001E-3</v>
      </c>
      <c r="Y158" s="241">
        <v>0.22969999999999999</v>
      </c>
      <c r="Z158" s="241">
        <v>3.5960999999999999</v>
      </c>
      <c r="AA158" s="241">
        <v>988.1096</v>
      </c>
      <c r="AB158" s="241" t="s">
        <v>70</v>
      </c>
      <c r="AC158" s="241" t="s">
        <v>70</v>
      </c>
      <c r="AD158" s="241" t="s">
        <v>70</v>
      </c>
      <c r="AE158" s="241" t="s">
        <v>96</v>
      </c>
      <c r="AF158" s="241">
        <v>1.2081999999999999</v>
      </c>
      <c r="AG158" s="241">
        <v>2.9999999999999997E-4</v>
      </c>
      <c r="AH158" s="241">
        <v>2.9999999999999997E-4</v>
      </c>
      <c r="AI158" s="241">
        <v>7.2999999999999995E-2</v>
      </c>
      <c r="AJ158" s="241">
        <v>216.72880000000001</v>
      </c>
      <c r="AK158" s="241">
        <v>3.0200000000000001E-2</v>
      </c>
      <c r="AL158" s="241">
        <v>9.1999999999999998E-3</v>
      </c>
      <c r="AM158" s="241">
        <v>33.115499999999997</v>
      </c>
      <c r="AN158" s="243">
        <v>1.4015</v>
      </c>
      <c r="AO158" s="241">
        <v>28.647200000000002</v>
      </c>
      <c r="AP158" s="241">
        <v>40.1492</v>
      </c>
      <c r="AQ158" s="241">
        <v>33.094299999999997</v>
      </c>
      <c r="AR158" s="241">
        <v>27.712900000000001</v>
      </c>
      <c r="AS158" s="241">
        <v>-4.7568999999999999</v>
      </c>
      <c r="AT158" s="241">
        <v>5.4795999999999996</v>
      </c>
      <c r="AU158" s="241">
        <v>8.9181000000000008</v>
      </c>
      <c r="AV158" s="241">
        <v>7.7557999999999998</v>
      </c>
      <c r="AW158" s="241">
        <v>-38.370199999999997</v>
      </c>
      <c r="AX158" s="241">
        <v>4.0289999999999999</v>
      </c>
      <c r="AY158" s="241">
        <v>32.002499999999998</v>
      </c>
      <c r="AZ158" s="241">
        <v>7.4051999999999998</v>
      </c>
      <c r="BA158" s="241">
        <v>0.01</v>
      </c>
      <c r="BB158" s="241">
        <v>0.01</v>
      </c>
      <c r="BC158" s="241">
        <v>0.01</v>
      </c>
      <c r="BD158" s="241">
        <v>180</v>
      </c>
      <c r="BE158" s="241">
        <v>217</v>
      </c>
      <c r="BF158" s="241">
        <v>299</v>
      </c>
      <c r="BG158" s="241">
        <v>350</v>
      </c>
      <c r="BH158" s="241">
        <v>199</v>
      </c>
      <c r="BI158" s="241">
        <v>1171</v>
      </c>
      <c r="BJ158" s="241">
        <v>1765</v>
      </c>
      <c r="BK158" s="241" t="s">
        <v>71</v>
      </c>
      <c r="BM158" s="241">
        <v>0</v>
      </c>
      <c r="BP158" s="241" t="s">
        <v>889</v>
      </c>
      <c r="BR158" s="241">
        <v>6511</v>
      </c>
    </row>
    <row r="165" spans="4:4">
      <c r="D165" s="242"/>
    </row>
    <row r="166" spans="4:4">
      <c r="D166" s="242"/>
    </row>
    <row r="167" spans="4:4">
      <c r="D167" s="242"/>
    </row>
    <row r="168" spans="4:4">
      <c r="D168" s="242"/>
    </row>
    <row r="169" spans="4:4">
      <c r="D169" s="242"/>
    </row>
    <row r="170" spans="4:4">
      <c r="D170" s="242"/>
    </row>
    <row r="171" spans="4:4">
      <c r="D171" s="242"/>
    </row>
    <row r="172" spans="4:4">
      <c r="D172" s="242"/>
    </row>
    <row r="173" spans="4:4">
      <c r="D173" s="242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1"/>
  <sheetViews>
    <sheetView workbookViewId="0">
      <selection activeCell="A18" sqref="A18:XFD25"/>
    </sheetView>
  </sheetViews>
  <sheetFormatPr defaultRowHeight="14.25"/>
  <cols>
    <col min="1" max="1" width="43.12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1.077</v>
      </c>
      <c r="P2">
        <v>1E-4</v>
      </c>
      <c r="Q2">
        <v>1E-4</v>
      </c>
      <c r="R2">
        <v>-2.7854000000000001</v>
      </c>
      <c r="S2">
        <v>4.6172000000000004</v>
      </c>
      <c r="T2" t="s">
        <v>350</v>
      </c>
      <c r="U2">
        <v>1.46E-2</v>
      </c>
      <c r="V2" t="s">
        <v>351</v>
      </c>
      <c r="W2" t="s">
        <v>352</v>
      </c>
      <c r="X2">
        <v>5.0000000000000001E-3</v>
      </c>
      <c r="Y2" t="s">
        <v>352</v>
      </c>
      <c r="Z2">
        <v>-6.3384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1.0502</v>
      </c>
      <c r="AG2">
        <v>0</v>
      </c>
      <c r="AH2">
        <v>0</v>
      </c>
      <c r="AI2">
        <v>5.7000000000000002E-3</v>
      </c>
      <c r="AJ2">
        <v>338.72969999999998</v>
      </c>
      <c r="AK2">
        <v>2.7000000000000001E-3</v>
      </c>
      <c r="AL2">
        <v>5.8999999999999999E-3</v>
      </c>
      <c r="AM2">
        <v>367.85599999999999</v>
      </c>
      <c r="AN2">
        <v>1.3307</v>
      </c>
      <c r="AO2">
        <v>324.9812</v>
      </c>
      <c r="AP2">
        <v>432.45620000000002</v>
      </c>
      <c r="AQ2">
        <v>366.17939999999999</v>
      </c>
      <c r="AR2">
        <v>87.279899999999998</v>
      </c>
      <c r="AS2">
        <v>82.222099999999998</v>
      </c>
      <c r="AT2">
        <v>302.0505</v>
      </c>
      <c r="AU2">
        <v>-387.38290000000001</v>
      </c>
      <c r="AV2">
        <v>-125.0672</v>
      </c>
      <c r="AW2">
        <v>145.98310000000001</v>
      </c>
      <c r="AX2">
        <v>-129.70099999999999</v>
      </c>
      <c r="AY2">
        <v>338.06729999999999</v>
      </c>
      <c r="AZ2">
        <v>-54.548499999999997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1.4535</v>
      </c>
      <c r="P3">
        <v>1E-4</v>
      </c>
      <c r="Q3">
        <v>1E-4</v>
      </c>
      <c r="R3">
        <v>-1.3759999999999999</v>
      </c>
      <c r="S3">
        <v>3.9565000000000001</v>
      </c>
      <c r="T3">
        <v>1.3632</v>
      </c>
      <c r="U3">
        <v>1.4500000000000001E-2</v>
      </c>
      <c r="V3">
        <v>0.73309999999999997</v>
      </c>
      <c r="W3">
        <v>0.22639999999999999</v>
      </c>
      <c r="X3">
        <v>5.0000000000000001E-3</v>
      </c>
      <c r="Y3">
        <v>0.22550000000000001</v>
      </c>
      <c r="Z3">
        <v>3.5009000000000001</v>
      </c>
      <c r="AA3">
        <v>936.04819999999995</v>
      </c>
      <c r="AB3" t="s">
        <v>70</v>
      </c>
      <c r="AC3" t="s">
        <v>70</v>
      </c>
      <c r="AD3" t="s">
        <v>70</v>
      </c>
      <c r="AE3" t="s">
        <v>96</v>
      </c>
      <c r="AF3">
        <v>1.4216</v>
      </c>
      <c r="AG3">
        <v>0</v>
      </c>
      <c r="AH3">
        <v>0</v>
      </c>
      <c r="AI3">
        <v>8.8999999999999999E-3</v>
      </c>
      <c r="AJ3">
        <v>359.02120000000002</v>
      </c>
      <c r="AK3">
        <v>3.0999999999999999E-3</v>
      </c>
      <c r="AL3">
        <v>5.5999999999999999E-3</v>
      </c>
      <c r="AM3">
        <v>319.25380000000001</v>
      </c>
      <c r="AN3">
        <v>1.4644999999999999</v>
      </c>
      <c r="AO3">
        <v>266.21080000000001</v>
      </c>
      <c r="AP3">
        <v>389.86720000000003</v>
      </c>
      <c r="AQ3">
        <v>333.45699999999999</v>
      </c>
      <c r="AR3">
        <v>263.06869999999998</v>
      </c>
      <c r="AS3">
        <v>-24.7242</v>
      </c>
      <c r="AT3">
        <v>32.430900000000001</v>
      </c>
      <c r="AU3">
        <v>-49.785600000000002</v>
      </c>
      <c r="AV3">
        <v>-365.9667</v>
      </c>
      <c r="AW3">
        <v>124.8447</v>
      </c>
      <c r="AX3">
        <v>28.215800000000002</v>
      </c>
      <c r="AY3">
        <v>-110.70740000000001</v>
      </c>
      <c r="AZ3">
        <v>-313.27510000000001</v>
      </c>
      <c r="BA3">
        <v>0.01</v>
      </c>
      <c r="BB3">
        <v>0.01</v>
      </c>
      <c r="BC3">
        <v>0.01</v>
      </c>
      <c r="BD3">
        <v>195</v>
      </c>
      <c r="BE3">
        <v>179</v>
      </c>
      <c r="BF3">
        <v>319</v>
      </c>
      <c r="BG3">
        <v>202</v>
      </c>
      <c r="BH3">
        <v>290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0.78720000000000001</v>
      </c>
      <c r="P4">
        <v>0</v>
      </c>
      <c r="Q4">
        <v>0</v>
      </c>
      <c r="R4">
        <v>0</v>
      </c>
      <c r="S4">
        <v>3.5619999999999998</v>
      </c>
      <c r="T4" t="s">
        <v>167</v>
      </c>
      <c r="U4">
        <v>0.01</v>
      </c>
      <c r="V4" t="s">
        <v>167</v>
      </c>
      <c r="W4" t="s">
        <v>167</v>
      </c>
      <c r="X4">
        <v>0</v>
      </c>
      <c r="Y4" t="s">
        <v>167</v>
      </c>
      <c r="Z4">
        <v>6.234</v>
      </c>
      <c r="AA4">
        <v>1007.9297</v>
      </c>
      <c r="AB4" t="s">
        <v>70</v>
      </c>
      <c r="AC4" t="s">
        <v>70</v>
      </c>
      <c r="AD4" t="s">
        <v>70</v>
      </c>
      <c r="AE4" t="s">
        <v>96</v>
      </c>
      <c r="AF4">
        <v>0.75700000000000001</v>
      </c>
      <c r="AG4">
        <v>0</v>
      </c>
      <c r="AH4">
        <v>0</v>
      </c>
      <c r="AI4">
        <v>1.5E-3</v>
      </c>
      <c r="AJ4">
        <v>364.39260000000002</v>
      </c>
      <c r="AK4">
        <v>1E-3</v>
      </c>
      <c r="AL4">
        <v>5.4999999999999997E-3</v>
      </c>
      <c r="AM4">
        <v>1001.5872000000001</v>
      </c>
      <c r="AN4">
        <v>2.5672000000000001</v>
      </c>
      <c r="AO4">
        <v>724.18409999999994</v>
      </c>
      <c r="AP4">
        <v>1859.1198999999999</v>
      </c>
      <c r="AQ4">
        <v>1037.2920999999999</v>
      </c>
      <c r="AR4">
        <v>-668.62819999999999</v>
      </c>
      <c r="AS4">
        <v>-163.4932</v>
      </c>
      <c r="AT4">
        <v>225.0532</v>
      </c>
      <c r="AU4">
        <v>29.834399999999999</v>
      </c>
      <c r="AV4">
        <v>1460.6551999999999</v>
      </c>
      <c r="AW4">
        <v>1149.7491</v>
      </c>
      <c r="AX4">
        <v>-398.09379999999999</v>
      </c>
      <c r="AY4">
        <v>597.4597</v>
      </c>
      <c r="AZ4">
        <v>-748.69100000000003</v>
      </c>
      <c r="BA4">
        <v>0.01</v>
      </c>
      <c r="BB4">
        <v>0.01</v>
      </c>
      <c r="BC4">
        <v>0.01</v>
      </c>
      <c r="BD4">
        <v>136</v>
      </c>
      <c r="BE4">
        <v>115</v>
      </c>
      <c r="BF4">
        <v>285</v>
      </c>
      <c r="BG4">
        <v>238</v>
      </c>
      <c r="BH4">
        <v>284</v>
      </c>
      <c r="BI4">
        <v>1105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1.1736</v>
      </c>
      <c r="P5">
        <v>2.0000000000000001E-4</v>
      </c>
      <c r="Q5">
        <v>2.0000000000000001E-4</v>
      </c>
      <c r="R5">
        <v>-2.5562999999999998</v>
      </c>
      <c r="S5">
        <v>3.6436000000000002</v>
      </c>
      <c r="T5">
        <v>1.7430000000000001</v>
      </c>
      <c r="U5">
        <v>1.7000000000000001E-2</v>
      </c>
      <c r="V5">
        <v>0.57389999999999997</v>
      </c>
      <c r="W5">
        <v>0.1196</v>
      </c>
      <c r="X5">
        <v>4.5999999999999999E-3</v>
      </c>
      <c r="Y5">
        <v>0.1187</v>
      </c>
      <c r="Z5">
        <v>-0.18890000000000001</v>
      </c>
      <c r="AA5">
        <v>943.5643</v>
      </c>
      <c r="AB5" t="s">
        <v>70</v>
      </c>
      <c r="AC5" t="s">
        <v>70</v>
      </c>
      <c r="AD5" t="s">
        <v>70</v>
      </c>
      <c r="AE5" t="s">
        <v>96</v>
      </c>
      <c r="AF5">
        <v>1.1452</v>
      </c>
      <c r="AG5">
        <v>1E-4</v>
      </c>
      <c r="AH5">
        <v>1E-4</v>
      </c>
      <c r="AI5">
        <v>2.5999999999999999E-2</v>
      </c>
      <c r="AJ5">
        <v>268.21940000000001</v>
      </c>
      <c r="AK5">
        <v>1.1299999999999999E-2</v>
      </c>
      <c r="AL5">
        <v>7.4999999999999997E-3</v>
      </c>
      <c r="AM5">
        <v>88.122600000000006</v>
      </c>
      <c r="AN5">
        <v>2.2711000000000001</v>
      </c>
      <c r="AO5">
        <v>73.638300000000001</v>
      </c>
      <c r="AP5">
        <v>167.23820000000001</v>
      </c>
      <c r="AQ5">
        <v>74.886399999999995</v>
      </c>
      <c r="AR5">
        <v>-34.265099999999997</v>
      </c>
      <c r="AS5">
        <v>-10.189500000000001</v>
      </c>
      <c r="AT5">
        <v>64.379199999999997</v>
      </c>
      <c r="AU5">
        <v>43.130200000000002</v>
      </c>
      <c r="AV5">
        <v>-161.5598</v>
      </c>
      <c r="AW5">
        <v>-2.6132</v>
      </c>
      <c r="AX5">
        <v>-63.4116</v>
      </c>
      <c r="AY5">
        <v>-16.340800000000002</v>
      </c>
      <c r="AZ5">
        <v>-36.330800000000004</v>
      </c>
      <c r="BA5">
        <v>0.01</v>
      </c>
      <c r="BB5">
        <v>0.01</v>
      </c>
      <c r="BC5">
        <v>0.01</v>
      </c>
      <c r="BD5">
        <v>154</v>
      </c>
      <c r="BE5">
        <v>211</v>
      </c>
      <c r="BF5">
        <v>319</v>
      </c>
      <c r="BG5">
        <v>178</v>
      </c>
      <c r="BH5">
        <v>167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4959</v>
      </c>
      <c r="D6" s="9">
        <v>42470.640972222223</v>
      </c>
      <c r="E6" t="s">
        <v>172</v>
      </c>
      <c r="I6" t="s">
        <v>95</v>
      </c>
      <c r="J6" t="s">
        <v>70</v>
      </c>
      <c r="K6" t="s">
        <v>70</v>
      </c>
      <c r="L6" t="s">
        <v>70</v>
      </c>
      <c r="M6" t="s">
        <v>70</v>
      </c>
      <c r="N6" t="s">
        <v>70</v>
      </c>
      <c r="O6" t="s">
        <v>70</v>
      </c>
      <c r="P6" t="s">
        <v>70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>
        <v>0</v>
      </c>
      <c r="BE6">
        <v>0</v>
      </c>
      <c r="BF6">
        <v>0</v>
      </c>
      <c r="BG6">
        <v>1</v>
      </c>
      <c r="BH6">
        <v>1</v>
      </c>
      <c r="BI6">
        <v>1</v>
      </c>
      <c r="BJ6">
        <v>321</v>
      </c>
      <c r="BK6" t="s">
        <v>71</v>
      </c>
      <c r="BM6">
        <v>0</v>
      </c>
      <c r="BP6" t="s">
        <v>345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1.1585000000000001</v>
      </c>
      <c r="P7">
        <v>8.9999999999999998E-4</v>
      </c>
      <c r="Q7">
        <v>8.0000000000000004E-4</v>
      </c>
      <c r="R7">
        <v>0.43159999999999998</v>
      </c>
      <c r="S7">
        <v>5.2045000000000003</v>
      </c>
      <c r="T7">
        <v>1.9847999999999999</v>
      </c>
      <c r="U7">
        <v>2.1499999999999998E-2</v>
      </c>
      <c r="V7">
        <v>0.50429999999999997</v>
      </c>
      <c r="W7">
        <v>8.9800000000000005E-2</v>
      </c>
      <c r="X7">
        <v>6.8999999999999999E-3</v>
      </c>
      <c r="Y7">
        <v>8.9599999999999999E-2</v>
      </c>
      <c r="Z7">
        <v>0.76770000000000005</v>
      </c>
      <c r="AA7">
        <v>1020.2288</v>
      </c>
      <c r="AB7" t="s">
        <v>70</v>
      </c>
      <c r="AC7" t="s">
        <v>70</v>
      </c>
      <c r="AD7" t="s">
        <v>70</v>
      </c>
      <c r="AE7" t="s">
        <v>96</v>
      </c>
      <c r="AF7">
        <v>1.1286</v>
      </c>
      <c r="AG7">
        <v>5.0000000000000001E-4</v>
      </c>
      <c r="AH7">
        <v>5.0000000000000001E-4</v>
      </c>
      <c r="AI7">
        <v>6.5699999999999995E-2</v>
      </c>
      <c r="AJ7">
        <v>120.4204</v>
      </c>
      <c r="AK7">
        <v>2.9100000000000001E-2</v>
      </c>
      <c r="AL7">
        <v>1.66E-2</v>
      </c>
      <c r="AM7">
        <v>34.335700000000003</v>
      </c>
      <c r="AN7">
        <v>1.4384999999999999</v>
      </c>
      <c r="AO7">
        <v>29.868600000000001</v>
      </c>
      <c r="AP7">
        <v>42.9666</v>
      </c>
      <c r="AQ7">
        <v>33.286499999999997</v>
      </c>
      <c r="AR7">
        <v>-17.627099999999999</v>
      </c>
      <c r="AS7">
        <v>-23.171399999999998</v>
      </c>
      <c r="AT7">
        <v>6.6711</v>
      </c>
      <c r="AU7">
        <v>0.1321</v>
      </c>
      <c r="AV7">
        <v>11.794600000000001</v>
      </c>
      <c r="AW7">
        <v>41.315800000000003</v>
      </c>
      <c r="AX7">
        <v>-26.871200000000002</v>
      </c>
      <c r="AY7">
        <v>18.913</v>
      </c>
      <c r="AZ7">
        <v>-5.3133999999999997</v>
      </c>
      <c r="BA7">
        <v>0.01</v>
      </c>
      <c r="BB7">
        <v>0.01</v>
      </c>
      <c r="BC7">
        <v>0.01</v>
      </c>
      <c r="BD7">
        <v>217</v>
      </c>
      <c r="BE7">
        <v>139</v>
      </c>
      <c r="BF7">
        <v>319</v>
      </c>
      <c r="BG7">
        <v>202</v>
      </c>
      <c r="BH7">
        <v>133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1.0530999999999999</v>
      </c>
      <c r="P8">
        <v>2.0000000000000001E-4</v>
      </c>
      <c r="Q8">
        <v>1E-4</v>
      </c>
      <c r="R8">
        <v>-3.7982999999999998</v>
      </c>
      <c r="S8">
        <v>3.9291999999999998</v>
      </c>
      <c r="T8">
        <v>1.3121</v>
      </c>
      <c r="U8">
        <v>1.6199999999999999E-2</v>
      </c>
      <c r="V8">
        <v>0.75619999999999998</v>
      </c>
      <c r="W8">
        <v>0.1837</v>
      </c>
      <c r="X8">
        <v>4.8999999999999998E-3</v>
      </c>
      <c r="Y8">
        <v>0.18640000000000001</v>
      </c>
      <c r="Z8">
        <v>-3.3319999999999999</v>
      </c>
      <c r="AA8">
        <v>953.67679999999996</v>
      </c>
      <c r="AB8" t="s">
        <v>70</v>
      </c>
      <c r="AC8" t="s">
        <v>70</v>
      </c>
      <c r="AD8" t="s">
        <v>70</v>
      </c>
      <c r="AE8" t="s">
        <v>96</v>
      </c>
      <c r="AF8">
        <v>1.0266</v>
      </c>
      <c r="AG8">
        <v>1E-4</v>
      </c>
      <c r="AH8">
        <v>1E-4</v>
      </c>
      <c r="AI8">
        <v>1.7299999999999999E-2</v>
      </c>
      <c r="AJ8">
        <v>231.4135</v>
      </c>
      <c r="AK8">
        <v>8.3999999999999995E-3</v>
      </c>
      <c r="AL8">
        <v>8.6E-3</v>
      </c>
      <c r="AM8">
        <v>118.73860000000001</v>
      </c>
      <c r="AN8">
        <v>1.4434</v>
      </c>
      <c r="AO8">
        <v>98.550700000000006</v>
      </c>
      <c r="AP8">
        <v>142.24770000000001</v>
      </c>
      <c r="AQ8">
        <v>126.6204</v>
      </c>
      <c r="AR8">
        <v>-63.104999999999997</v>
      </c>
      <c r="AS8">
        <v>60.500300000000003</v>
      </c>
      <c r="AT8">
        <v>45.494</v>
      </c>
      <c r="AU8">
        <v>42.196199999999997</v>
      </c>
      <c r="AV8">
        <v>-50.743499999999997</v>
      </c>
      <c r="AW8">
        <v>126.0119</v>
      </c>
      <c r="AX8">
        <v>-89.711399999999998</v>
      </c>
      <c r="AY8">
        <v>-89.163799999999995</v>
      </c>
      <c r="AZ8">
        <v>-5.8648999999999996</v>
      </c>
      <c r="BA8">
        <v>0.01</v>
      </c>
      <c r="BB8">
        <v>0.01</v>
      </c>
      <c r="BC8">
        <v>0.01</v>
      </c>
      <c r="BD8">
        <v>189</v>
      </c>
      <c r="BE8">
        <v>163</v>
      </c>
      <c r="BF8">
        <v>319</v>
      </c>
      <c r="BG8">
        <v>132</v>
      </c>
      <c r="BH8">
        <v>227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1.2457</v>
      </c>
      <c r="P9">
        <v>0</v>
      </c>
      <c r="Q9">
        <v>0</v>
      </c>
      <c r="R9">
        <v>0</v>
      </c>
      <c r="S9">
        <v>4.1380999999999997</v>
      </c>
      <c r="T9">
        <v>1.0121</v>
      </c>
      <c r="U9">
        <v>1.5699999999999999E-2</v>
      </c>
      <c r="V9">
        <v>0.98809999999999998</v>
      </c>
      <c r="W9">
        <v>9.9299999999999999E-2</v>
      </c>
      <c r="X9">
        <v>5.0000000000000001E-3</v>
      </c>
      <c r="Y9">
        <v>9.8699999999999996E-2</v>
      </c>
      <c r="Z9">
        <v>1.9977</v>
      </c>
      <c r="AA9">
        <v>1003.83</v>
      </c>
      <c r="AB9" t="s">
        <v>70</v>
      </c>
      <c r="AC9" t="s">
        <v>70</v>
      </c>
      <c r="AD9" t="s">
        <v>70</v>
      </c>
      <c r="AE9" t="s">
        <v>96</v>
      </c>
      <c r="AF9">
        <v>1.2153</v>
      </c>
      <c r="AG9">
        <v>0</v>
      </c>
      <c r="AH9">
        <v>0</v>
      </c>
      <c r="AI9">
        <v>3.5000000000000001E-3</v>
      </c>
      <c r="AJ9">
        <v>266.3997</v>
      </c>
      <c r="AK9">
        <v>1.4E-3</v>
      </c>
      <c r="AL9">
        <v>7.4999999999999997E-3</v>
      </c>
      <c r="AM9">
        <v>699.93449999999996</v>
      </c>
      <c r="AN9">
        <v>2.5125000000000002</v>
      </c>
      <c r="AO9">
        <v>495.53449999999998</v>
      </c>
      <c r="AP9">
        <v>1245.0121999999999</v>
      </c>
      <c r="AQ9">
        <v>766.92750000000001</v>
      </c>
      <c r="AR9">
        <v>-356.22980000000001</v>
      </c>
      <c r="AS9">
        <v>-328.05029999999999</v>
      </c>
      <c r="AT9">
        <v>-105.06100000000001</v>
      </c>
      <c r="AU9">
        <v>551.33789999999999</v>
      </c>
      <c r="AV9">
        <v>-835.70609999999999</v>
      </c>
      <c r="AW9">
        <v>740.05219999999997</v>
      </c>
      <c r="AX9">
        <v>-410.93779999999998</v>
      </c>
      <c r="AY9">
        <v>255.71180000000001</v>
      </c>
      <c r="AZ9">
        <v>594.91120000000001</v>
      </c>
      <c r="BA9">
        <v>0.01</v>
      </c>
      <c r="BB9">
        <v>0.01</v>
      </c>
      <c r="BC9">
        <v>0.01</v>
      </c>
      <c r="BD9">
        <v>228</v>
      </c>
      <c r="BE9">
        <v>145</v>
      </c>
      <c r="BF9">
        <v>319</v>
      </c>
      <c r="BG9">
        <v>104</v>
      </c>
      <c r="BH9">
        <v>136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1.2915000000000001</v>
      </c>
      <c r="P10">
        <v>3.5000000000000001E-3</v>
      </c>
      <c r="Q10">
        <v>2.7000000000000001E-3</v>
      </c>
      <c r="R10">
        <v>-0.77429999999999999</v>
      </c>
      <c r="S10">
        <v>4.0933999999999999</v>
      </c>
      <c r="T10">
        <v>2.0916999999999999</v>
      </c>
      <c r="U10">
        <v>2.6599999999999999E-2</v>
      </c>
      <c r="V10">
        <v>0.48180000000000001</v>
      </c>
      <c r="W10">
        <v>0.1007</v>
      </c>
      <c r="X10">
        <v>1.18E-2</v>
      </c>
      <c r="Y10">
        <v>0.10009999999999999</v>
      </c>
      <c r="Z10">
        <v>17.166599999999999</v>
      </c>
      <c r="AA10">
        <v>1038.5409</v>
      </c>
      <c r="AB10" t="s">
        <v>70</v>
      </c>
      <c r="AC10" t="s">
        <v>70</v>
      </c>
      <c r="AD10" t="s">
        <v>70</v>
      </c>
      <c r="AE10" t="s">
        <v>96</v>
      </c>
      <c r="AF10">
        <v>1.2584</v>
      </c>
      <c r="AG10">
        <v>2.5000000000000001E-3</v>
      </c>
      <c r="AH10">
        <v>2E-3</v>
      </c>
      <c r="AI10">
        <v>0.32129999999999997</v>
      </c>
      <c r="AJ10">
        <v>129.84569999999999</v>
      </c>
      <c r="AK10">
        <v>0.12770000000000001</v>
      </c>
      <c r="AL10">
        <v>1.54E-2</v>
      </c>
      <c r="AM10">
        <v>7.8177000000000003</v>
      </c>
      <c r="AN10">
        <v>1.5369999999999999</v>
      </c>
      <c r="AO10">
        <v>6.5702999999999996</v>
      </c>
      <c r="AP10">
        <v>10.0982</v>
      </c>
      <c r="AQ10">
        <v>7.8075000000000001</v>
      </c>
      <c r="AR10">
        <v>0.90090000000000003</v>
      </c>
      <c r="AS10">
        <v>5.9873000000000003</v>
      </c>
      <c r="AT10">
        <v>2.5512000000000001</v>
      </c>
      <c r="AU10">
        <v>-0.54</v>
      </c>
      <c r="AV10">
        <v>-3.8839000000000001</v>
      </c>
      <c r="AW10">
        <v>9.3056999999999999</v>
      </c>
      <c r="AX10">
        <v>-7.7224000000000004</v>
      </c>
      <c r="AY10">
        <v>1.1487000000000001</v>
      </c>
      <c r="AZ10">
        <v>3.1300000000000001E-2</v>
      </c>
      <c r="BA10">
        <v>0.01</v>
      </c>
      <c r="BB10">
        <v>0.01</v>
      </c>
      <c r="BC10">
        <v>0.01</v>
      </c>
      <c r="BD10">
        <v>234</v>
      </c>
      <c r="BE10">
        <v>148</v>
      </c>
      <c r="BF10">
        <v>319</v>
      </c>
      <c r="BG10">
        <v>169</v>
      </c>
      <c r="BH10">
        <v>148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1.1412</v>
      </c>
      <c r="P11">
        <v>0</v>
      </c>
      <c r="Q11">
        <v>0</v>
      </c>
      <c r="R11">
        <v>-1.7525999999999999</v>
      </c>
      <c r="S11">
        <v>4.9923999999999999</v>
      </c>
      <c r="T11">
        <v>1.1352</v>
      </c>
      <c r="U11">
        <v>0.01</v>
      </c>
      <c r="V11">
        <v>0.8821</v>
      </c>
      <c r="W11">
        <v>0.1019</v>
      </c>
      <c r="X11">
        <v>0</v>
      </c>
      <c r="Y11">
        <v>0.10009999999999999</v>
      </c>
      <c r="Z11">
        <v>4.3208000000000002</v>
      </c>
      <c r="AA11">
        <v>970.89570000000003</v>
      </c>
      <c r="AB11" t="s">
        <v>70</v>
      </c>
      <c r="AC11" t="s">
        <v>70</v>
      </c>
      <c r="AD11" t="s">
        <v>70</v>
      </c>
      <c r="AE11" t="s">
        <v>96</v>
      </c>
      <c r="AF11">
        <v>1.1128</v>
      </c>
      <c r="AG11">
        <v>0</v>
      </c>
      <c r="AH11">
        <v>0</v>
      </c>
      <c r="AI11">
        <v>1E-3</v>
      </c>
      <c r="AJ11">
        <v>425.87490000000003</v>
      </c>
      <c r="AK11">
        <v>5.0000000000000001E-4</v>
      </c>
      <c r="AL11">
        <v>4.7000000000000002E-3</v>
      </c>
      <c r="AM11">
        <v>2202.5673999999999</v>
      </c>
      <c r="AN11">
        <v>1.7665</v>
      </c>
      <c r="AO11">
        <v>1777.1016</v>
      </c>
      <c r="AP11">
        <v>3139.2350999999999</v>
      </c>
      <c r="AQ11">
        <v>2181.8552</v>
      </c>
      <c r="AR11">
        <v>-1001.1772999999999</v>
      </c>
      <c r="AS11">
        <v>-1461.6844000000001</v>
      </c>
      <c r="AT11">
        <v>138.6088</v>
      </c>
      <c r="AU11">
        <v>2559.2642000000001</v>
      </c>
      <c r="AV11">
        <v>-1785.4275</v>
      </c>
      <c r="AW11">
        <v>-342.36340000000001</v>
      </c>
      <c r="AX11">
        <v>-292.49160000000001</v>
      </c>
      <c r="AY11">
        <v>-4.7220000000000004</v>
      </c>
      <c r="AZ11">
        <v>-2162.1559999999999</v>
      </c>
      <c r="BA11">
        <v>0.01</v>
      </c>
      <c r="BB11">
        <v>0.01</v>
      </c>
      <c r="BC11">
        <v>0.01</v>
      </c>
      <c r="BD11">
        <v>200</v>
      </c>
      <c r="BE11">
        <v>166</v>
      </c>
      <c r="BF11">
        <v>319</v>
      </c>
      <c r="BG11">
        <v>136</v>
      </c>
      <c r="BH11">
        <v>110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1.2256</v>
      </c>
      <c r="P12">
        <v>2.0000000000000001E-4</v>
      </c>
      <c r="Q12">
        <v>2.0000000000000001E-4</v>
      </c>
      <c r="R12">
        <v>-2.4479000000000002</v>
      </c>
      <c r="S12">
        <v>3.6839</v>
      </c>
      <c r="T12">
        <v>1.6993</v>
      </c>
      <c r="U12">
        <v>1.7999999999999999E-2</v>
      </c>
      <c r="V12">
        <v>0.58830000000000005</v>
      </c>
      <c r="W12">
        <v>0.10639999999999999</v>
      </c>
      <c r="X12">
        <v>4.0000000000000001E-3</v>
      </c>
      <c r="Y12">
        <v>0.1062</v>
      </c>
      <c r="Z12">
        <v>1.4510000000000001</v>
      </c>
      <c r="AA12">
        <v>1025.6952000000001</v>
      </c>
      <c r="AB12" t="s">
        <v>70</v>
      </c>
      <c r="AC12" t="s">
        <v>70</v>
      </c>
      <c r="AD12" t="s">
        <v>70</v>
      </c>
      <c r="AE12" t="s">
        <v>96</v>
      </c>
      <c r="AF12">
        <v>1.1968000000000001</v>
      </c>
      <c r="AG12">
        <v>1E-4</v>
      </c>
      <c r="AH12">
        <v>1E-4</v>
      </c>
      <c r="AI12">
        <v>2.5499999999999998E-2</v>
      </c>
      <c r="AJ12">
        <v>251.84899999999999</v>
      </c>
      <c r="AK12">
        <v>1.06E-2</v>
      </c>
      <c r="AL12">
        <v>7.9000000000000008E-3</v>
      </c>
      <c r="AM12">
        <v>93.924499999999995</v>
      </c>
      <c r="AN12">
        <v>1.5093000000000001</v>
      </c>
      <c r="AO12">
        <v>75.186099999999996</v>
      </c>
      <c r="AP12">
        <v>113.4819</v>
      </c>
      <c r="AQ12">
        <v>105.4145</v>
      </c>
      <c r="AR12">
        <v>29.376100000000001</v>
      </c>
      <c r="AS12">
        <v>-64.921499999999995</v>
      </c>
      <c r="AT12">
        <v>23.9831</v>
      </c>
      <c r="AU12">
        <v>82.170699999999997</v>
      </c>
      <c r="AV12">
        <v>8.4353999999999996</v>
      </c>
      <c r="AW12">
        <v>-77.813699999999997</v>
      </c>
      <c r="AX12">
        <v>59.915300000000002</v>
      </c>
      <c r="AY12">
        <v>52.588999999999999</v>
      </c>
      <c r="AZ12">
        <v>68.969399999999993</v>
      </c>
      <c r="BA12">
        <v>0.01</v>
      </c>
      <c r="BB12">
        <v>0.01</v>
      </c>
      <c r="BC12">
        <v>0.01</v>
      </c>
      <c r="BD12">
        <v>182</v>
      </c>
      <c r="BE12">
        <v>199</v>
      </c>
      <c r="BF12">
        <v>319</v>
      </c>
      <c r="BG12">
        <v>144</v>
      </c>
      <c r="BH12">
        <v>112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1.5098</v>
      </c>
      <c r="P13">
        <v>2.0000000000000001E-4</v>
      </c>
      <c r="Q13">
        <v>1E-4</v>
      </c>
      <c r="R13">
        <v>-1.9870000000000001</v>
      </c>
      <c r="S13">
        <v>3.9037999999999999</v>
      </c>
      <c r="T13">
        <v>1.4434</v>
      </c>
      <c r="U13">
        <v>1.8599999999999998E-2</v>
      </c>
      <c r="V13">
        <v>0.69199999999999995</v>
      </c>
      <c r="W13">
        <v>0.1069</v>
      </c>
      <c r="X13">
        <v>3.5000000000000001E-3</v>
      </c>
      <c r="Y13">
        <v>0.1061</v>
      </c>
      <c r="Z13">
        <v>-2.7852999999999999</v>
      </c>
      <c r="AA13">
        <v>990.02760000000001</v>
      </c>
      <c r="AB13" t="s">
        <v>70</v>
      </c>
      <c r="AC13" t="s">
        <v>70</v>
      </c>
      <c r="AD13" t="s">
        <v>70</v>
      </c>
      <c r="AE13" t="s">
        <v>96</v>
      </c>
      <c r="AF13">
        <v>1.4755</v>
      </c>
      <c r="AG13">
        <v>1E-4</v>
      </c>
      <c r="AH13">
        <v>1E-4</v>
      </c>
      <c r="AI13">
        <v>2.23E-2</v>
      </c>
      <c r="AJ13">
        <v>226.7715</v>
      </c>
      <c r="AK13">
        <v>7.6E-3</v>
      </c>
      <c r="AL13">
        <v>8.8000000000000005E-3</v>
      </c>
      <c r="AM13">
        <v>132.292</v>
      </c>
      <c r="AN13">
        <v>1.5646</v>
      </c>
      <c r="AO13">
        <v>109.5915</v>
      </c>
      <c r="AP13">
        <v>171.46799999999999</v>
      </c>
      <c r="AQ13">
        <v>133.26660000000001</v>
      </c>
      <c r="AR13">
        <v>1.5661</v>
      </c>
      <c r="AS13">
        <v>96.5381</v>
      </c>
      <c r="AT13">
        <v>51.848199999999999</v>
      </c>
      <c r="AU13">
        <v>-16.924299999999999</v>
      </c>
      <c r="AV13">
        <v>-80.521199999999993</v>
      </c>
      <c r="AW13">
        <v>150.4367</v>
      </c>
      <c r="AX13">
        <v>-132.60220000000001</v>
      </c>
      <c r="AY13">
        <v>7.8939000000000004</v>
      </c>
      <c r="AZ13">
        <v>-10.6927</v>
      </c>
      <c r="BA13">
        <v>0.01</v>
      </c>
      <c r="BB13">
        <v>0.01</v>
      </c>
      <c r="BC13">
        <v>0.01</v>
      </c>
      <c r="BD13">
        <v>243</v>
      </c>
      <c r="BE13">
        <v>165</v>
      </c>
      <c r="BF13">
        <v>319</v>
      </c>
      <c r="BG13">
        <v>157</v>
      </c>
      <c r="BH13">
        <v>203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1.1713</v>
      </c>
      <c r="P14">
        <v>1E-4</v>
      </c>
      <c r="Q14">
        <v>1E-4</v>
      </c>
      <c r="R14">
        <v>0</v>
      </c>
      <c r="S14">
        <v>4.7431000000000001</v>
      </c>
      <c r="T14" t="s">
        <v>353</v>
      </c>
      <c r="U14">
        <v>1.9199999999999998E-2</v>
      </c>
      <c r="V14" t="s">
        <v>167</v>
      </c>
      <c r="W14" t="s">
        <v>167</v>
      </c>
      <c r="X14">
        <v>2.7000000000000001E-3</v>
      </c>
      <c r="Y14" t="s">
        <v>167</v>
      </c>
      <c r="Z14">
        <v>6.234</v>
      </c>
      <c r="AA14">
        <v>992.48749999999995</v>
      </c>
      <c r="AB14" t="s">
        <v>70</v>
      </c>
      <c r="AC14" t="s">
        <v>70</v>
      </c>
      <c r="AD14" t="s">
        <v>70</v>
      </c>
      <c r="AE14" t="s">
        <v>96</v>
      </c>
      <c r="AF14">
        <v>1.1422000000000001</v>
      </c>
      <c r="AG14">
        <v>0</v>
      </c>
      <c r="AH14">
        <v>0</v>
      </c>
      <c r="AI14">
        <v>2E-3</v>
      </c>
      <c r="AJ14">
        <v>58.166499999999999</v>
      </c>
      <c r="AK14">
        <v>8.9999999999999998E-4</v>
      </c>
      <c r="AL14">
        <v>3.44E-2</v>
      </c>
      <c r="AM14">
        <v>1135.2750000000001</v>
      </c>
      <c r="AN14">
        <v>9.1016999999999992</v>
      </c>
      <c r="AO14">
        <v>663.28269999999998</v>
      </c>
      <c r="AP14">
        <v>6037.0181000000002</v>
      </c>
      <c r="AQ14">
        <v>1637.0408</v>
      </c>
      <c r="AR14">
        <v>380.90989999999999</v>
      </c>
      <c r="AS14">
        <v>408.30590000000001</v>
      </c>
      <c r="AT14">
        <v>357.96359999999999</v>
      </c>
      <c r="AU14">
        <v>4663.1499000000003</v>
      </c>
      <c r="AV14">
        <v>-3778.2073</v>
      </c>
      <c r="AW14">
        <v>-652.51149999999996</v>
      </c>
      <c r="AX14">
        <v>443.99990000000003</v>
      </c>
      <c r="AY14">
        <v>784.04049999999995</v>
      </c>
      <c r="AZ14">
        <v>-1366.7653</v>
      </c>
      <c r="BA14">
        <v>0.01</v>
      </c>
      <c r="BB14">
        <v>0.01</v>
      </c>
      <c r="BC14">
        <v>0.01</v>
      </c>
      <c r="BD14">
        <v>188</v>
      </c>
      <c r="BE14">
        <v>216</v>
      </c>
      <c r="BF14">
        <v>319</v>
      </c>
      <c r="BG14">
        <v>62</v>
      </c>
      <c r="BH14">
        <v>59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1.1677</v>
      </c>
      <c r="P15">
        <v>1E-4</v>
      </c>
      <c r="Q15">
        <v>1E-4</v>
      </c>
      <c r="R15">
        <v>-1.7126999999999999</v>
      </c>
      <c r="S15">
        <v>3.5485000000000002</v>
      </c>
      <c r="T15">
        <v>1.2367999999999999</v>
      </c>
      <c r="U15">
        <v>1.5299999999999999E-2</v>
      </c>
      <c r="V15">
        <v>0.81169999999999998</v>
      </c>
      <c r="W15">
        <v>0.21229999999999999</v>
      </c>
      <c r="X15">
        <v>5.0000000000000001E-3</v>
      </c>
      <c r="Y15">
        <v>0.2099</v>
      </c>
      <c r="Z15">
        <v>4.8673999999999999</v>
      </c>
      <c r="AA15">
        <v>1015.0358</v>
      </c>
      <c r="AB15" t="s">
        <v>70</v>
      </c>
      <c r="AC15" t="s">
        <v>70</v>
      </c>
      <c r="AD15" t="s">
        <v>70</v>
      </c>
      <c r="AE15" t="s">
        <v>96</v>
      </c>
      <c r="AF15">
        <v>1.1395999999999999</v>
      </c>
      <c r="AG15">
        <v>0</v>
      </c>
      <c r="AH15">
        <v>0</v>
      </c>
      <c r="AI15">
        <v>1.2E-2</v>
      </c>
      <c r="AJ15">
        <v>296.75420000000003</v>
      </c>
      <c r="AK15">
        <v>5.3E-3</v>
      </c>
      <c r="AL15">
        <v>6.7000000000000002E-3</v>
      </c>
      <c r="AM15">
        <v>190.21449999999999</v>
      </c>
      <c r="AN15">
        <v>1.5508999999999999</v>
      </c>
      <c r="AO15">
        <v>158.91759999999999</v>
      </c>
      <c r="AP15">
        <v>246.46520000000001</v>
      </c>
      <c r="AQ15">
        <v>189.84059999999999</v>
      </c>
      <c r="AR15">
        <v>-24.549600000000002</v>
      </c>
      <c r="AS15">
        <v>-156.04810000000001</v>
      </c>
      <c r="AT15">
        <v>17.352499999999999</v>
      </c>
      <c r="AU15">
        <v>90.651899999999998</v>
      </c>
      <c r="AV15">
        <v>11.196999999999999</v>
      </c>
      <c r="AW15">
        <v>228.91470000000001</v>
      </c>
      <c r="AX15">
        <v>-174.08</v>
      </c>
      <c r="AY15">
        <v>34.8645</v>
      </c>
      <c r="AZ15">
        <v>67.231399999999994</v>
      </c>
      <c r="BA15">
        <v>0.01</v>
      </c>
      <c r="BB15">
        <v>0.01</v>
      </c>
      <c r="BC15">
        <v>0.01</v>
      </c>
      <c r="BD15">
        <v>210</v>
      </c>
      <c r="BE15">
        <v>164</v>
      </c>
      <c r="BF15">
        <v>319</v>
      </c>
      <c r="BG15">
        <v>213</v>
      </c>
      <c r="BH15">
        <v>245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1.0711999999999999</v>
      </c>
      <c r="P16">
        <v>1E-4</v>
      </c>
      <c r="Q16">
        <v>1E-4</v>
      </c>
      <c r="R16">
        <v>-0.9335</v>
      </c>
      <c r="S16">
        <v>4.5401999999999996</v>
      </c>
      <c r="T16">
        <v>1.2945</v>
      </c>
      <c r="U16">
        <v>1.4800000000000001E-2</v>
      </c>
      <c r="V16">
        <v>1.0078</v>
      </c>
      <c r="W16">
        <v>0.1424</v>
      </c>
      <c r="X16">
        <v>5.0000000000000001E-3</v>
      </c>
      <c r="Y16">
        <v>0.29709999999999998</v>
      </c>
      <c r="Z16">
        <v>-2.1021000000000001</v>
      </c>
      <c r="AA16">
        <v>1013.6693</v>
      </c>
      <c r="AB16" t="s">
        <v>70</v>
      </c>
      <c r="AC16" t="s">
        <v>70</v>
      </c>
      <c r="AD16" t="s">
        <v>70</v>
      </c>
      <c r="AE16" t="s">
        <v>96</v>
      </c>
      <c r="AF16">
        <v>1.0447</v>
      </c>
      <c r="AG16">
        <v>0</v>
      </c>
      <c r="AH16">
        <v>0</v>
      </c>
      <c r="AI16">
        <v>6.0000000000000001E-3</v>
      </c>
      <c r="AJ16">
        <v>354.84379999999999</v>
      </c>
      <c r="AK16">
        <v>2.8999999999999998E-3</v>
      </c>
      <c r="AL16">
        <v>5.5999999999999999E-3</v>
      </c>
      <c r="AM16">
        <v>348.29559999999998</v>
      </c>
      <c r="AN16">
        <v>2.2063000000000001</v>
      </c>
      <c r="AO16">
        <v>288.58980000000003</v>
      </c>
      <c r="AP16">
        <v>636.71370000000002</v>
      </c>
      <c r="AQ16">
        <v>302.00799999999998</v>
      </c>
      <c r="AR16">
        <v>-172.93979999999999</v>
      </c>
      <c r="AS16">
        <v>23.68</v>
      </c>
      <c r="AT16">
        <v>229.81549999999999</v>
      </c>
      <c r="AU16">
        <v>212.5746</v>
      </c>
      <c r="AV16">
        <v>-559.34519999999998</v>
      </c>
      <c r="AW16">
        <v>217.5993</v>
      </c>
      <c r="AX16">
        <v>219.74930000000001</v>
      </c>
      <c r="AY16">
        <v>142.14609999999999</v>
      </c>
      <c r="AZ16">
        <v>150.71019999999999</v>
      </c>
      <c r="BA16">
        <v>0.01</v>
      </c>
      <c r="BB16">
        <v>0.01</v>
      </c>
      <c r="BC16">
        <v>0.01</v>
      </c>
      <c r="BD16">
        <v>212</v>
      </c>
      <c r="BE16">
        <v>156</v>
      </c>
      <c r="BF16">
        <v>319</v>
      </c>
      <c r="BG16">
        <v>197</v>
      </c>
      <c r="BH16">
        <v>136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1.0512999999999999</v>
      </c>
      <c r="P17">
        <v>0</v>
      </c>
      <c r="Q17">
        <v>0</v>
      </c>
      <c r="R17">
        <v>0</v>
      </c>
      <c r="S17">
        <v>0</v>
      </c>
      <c r="T17" t="s">
        <v>167</v>
      </c>
      <c r="U17">
        <v>0.01</v>
      </c>
      <c r="V17" t="s">
        <v>167</v>
      </c>
      <c r="W17" t="s">
        <v>167</v>
      </c>
      <c r="X17">
        <v>0</v>
      </c>
      <c r="Y17" t="s">
        <v>167</v>
      </c>
      <c r="Z17">
        <v>-6.2018000000000004</v>
      </c>
      <c r="AA17">
        <v>1021.1854</v>
      </c>
      <c r="AB17" t="s">
        <v>70</v>
      </c>
      <c r="AC17" t="s">
        <v>70</v>
      </c>
      <c r="AD17" t="s">
        <v>70</v>
      </c>
      <c r="AE17" t="s">
        <v>96</v>
      </c>
      <c r="AF17">
        <v>1.0249999999999999</v>
      </c>
      <c r="AG17">
        <v>0</v>
      </c>
      <c r="AH17">
        <v>0</v>
      </c>
      <c r="AI17">
        <v>0</v>
      </c>
      <c r="AJ17" t="s">
        <v>354</v>
      </c>
      <c r="AK17">
        <v>0</v>
      </c>
      <c r="AL17" t="s">
        <v>354</v>
      </c>
      <c r="AM17" t="s">
        <v>354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0.01</v>
      </c>
      <c r="BB17">
        <v>0.01</v>
      </c>
      <c r="BC17">
        <v>0.01</v>
      </c>
      <c r="BD17">
        <v>188</v>
      </c>
      <c r="BE17">
        <v>170</v>
      </c>
      <c r="BF17">
        <v>319</v>
      </c>
      <c r="BG17">
        <v>145</v>
      </c>
      <c r="BH17">
        <v>268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1.1463000000000001</v>
      </c>
      <c r="P18">
        <v>1E-3</v>
      </c>
      <c r="Q18">
        <v>8.9999999999999998E-4</v>
      </c>
      <c r="R18">
        <v>-0.87239999999999995</v>
      </c>
      <c r="S18">
        <v>3.786</v>
      </c>
      <c r="T18">
        <v>1.7706</v>
      </c>
      <c r="U18">
        <v>1.8800000000000001E-2</v>
      </c>
      <c r="V18">
        <v>0.56310000000000004</v>
      </c>
      <c r="W18">
        <v>0.18029999999999999</v>
      </c>
      <c r="X18">
        <v>5.1999999999999998E-3</v>
      </c>
      <c r="Y18">
        <v>0.17510000000000001</v>
      </c>
      <c r="Z18">
        <v>7.8738999999999999</v>
      </c>
      <c r="AA18">
        <v>1033.6212</v>
      </c>
      <c r="AB18" t="s">
        <v>70</v>
      </c>
      <c r="AC18" t="s">
        <v>70</v>
      </c>
      <c r="AD18" t="s">
        <v>70</v>
      </c>
      <c r="AE18" t="s">
        <v>96</v>
      </c>
      <c r="AF18">
        <v>1.1189</v>
      </c>
      <c r="AG18">
        <v>5.0000000000000001E-4</v>
      </c>
      <c r="AH18">
        <v>5.0000000000000001E-4</v>
      </c>
      <c r="AI18">
        <v>0.1022</v>
      </c>
      <c r="AJ18">
        <v>186.46940000000001</v>
      </c>
      <c r="AK18">
        <v>4.5699999999999998E-2</v>
      </c>
      <c r="AL18">
        <v>1.0699999999999999E-2</v>
      </c>
      <c r="AM18">
        <v>21.882100000000001</v>
      </c>
      <c r="AN18">
        <v>1.5046999999999999</v>
      </c>
      <c r="AO18">
        <v>17.872699999999998</v>
      </c>
      <c r="AP18">
        <v>26.893799999999999</v>
      </c>
      <c r="AQ18">
        <v>23.468399999999999</v>
      </c>
      <c r="AR18">
        <v>12.6305</v>
      </c>
      <c r="AS18">
        <v>12.5342</v>
      </c>
      <c r="AT18">
        <v>-1.6734</v>
      </c>
      <c r="AU18">
        <v>2.2166000000000001</v>
      </c>
      <c r="AV18">
        <v>1.3401000000000001</v>
      </c>
      <c r="AW18">
        <v>26.768799999999999</v>
      </c>
      <c r="AX18">
        <v>-16.491399999999999</v>
      </c>
      <c r="AY18">
        <v>16.6889</v>
      </c>
      <c r="AZ18">
        <v>0.53010000000000002</v>
      </c>
      <c r="BA18">
        <v>0.01</v>
      </c>
      <c r="BB18">
        <v>0.01</v>
      </c>
      <c r="BC18">
        <v>0.01</v>
      </c>
      <c r="BD18">
        <v>186</v>
      </c>
      <c r="BE18">
        <v>179</v>
      </c>
      <c r="BF18">
        <v>319</v>
      </c>
      <c r="BG18">
        <v>199</v>
      </c>
      <c r="BH18">
        <v>66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1.2210000000000001</v>
      </c>
      <c r="P19">
        <v>1E-4</v>
      </c>
      <c r="Q19">
        <v>1E-4</v>
      </c>
      <c r="R19">
        <v>-1.6379999999999999</v>
      </c>
      <c r="S19">
        <v>3.5112000000000001</v>
      </c>
      <c r="T19">
        <v>1.4499</v>
      </c>
      <c r="U19">
        <v>1.46E-2</v>
      </c>
      <c r="V19">
        <v>0.6905</v>
      </c>
      <c r="W19">
        <v>0.1431</v>
      </c>
      <c r="X19">
        <v>5.0000000000000001E-3</v>
      </c>
      <c r="Y19">
        <v>0.14299999999999999</v>
      </c>
      <c r="Z19">
        <v>-0.87209999999999999</v>
      </c>
      <c r="AA19">
        <v>965.29269999999997</v>
      </c>
      <c r="AB19" t="s">
        <v>70</v>
      </c>
      <c r="AC19" t="s">
        <v>70</v>
      </c>
      <c r="AD19" t="s">
        <v>70</v>
      </c>
      <c r="AE19" t="s">
        <v>96</v>
      </c>
      <c r="AF19">
        <v>1.1918</v>
      </c>
      <c r="AG19">
        <v>0</v>
      </c>
      <c r="AH19">
        <v>0</v>
      </c>
      <c r="AI19">
        <v>8.2000000000000007E-3</v>
      </c>
      <c r="AJ19">
        <v>383.88080000000002</v>
      </c>
      <c r="AK19">
        <v>3.3999999999999998E-3</v>
      </c>
      <c r="AL19">
        <v>5.1999999999999998E-3</v>
      </c>
      <c r="AM19">
        <v>290.19229999999999</v>
      </c>
      <c r="AN19">
        <v>2.0453000000000001</v>
      </c>
      <c r="AO19">
        <v>242.9804</v>
      </c>
      <c r="AP19">
        <v>496.96589999999998</v>
      </c>
      <c r="AQ19">
        <v>254.0044</v>
      </c>
      <c r="AR19">
        <v>82.579300000000003</v>
      </c>
      <c r="AS19">
        <v>-19.799600000000002</v>
      </c>
      <c r="AT19">
        <v>-227.65790000000001</v>
      </c>
      <c r="AU19">
        <v>-37.436700000000002</v>
      </c>
      <c r="AV19">
        <v>-494.67860000000002</v>
      </c>
      <c r="AW19">
        <v>29.4406</v>
      </c>
      <c r="AX19">
        <v>-238.11760000000001</v>
      </c>
      <c r="AY19">
        <v>12.813700000000001</v>
      </c>
      <c r="AZ19">
        <v>-87.487399999999994</v>
      </c>
      <c r="BA19">
        <v>0.01</v>
      </c>
      <c r="BB19">
        <v>0.01</v>
      </c>
      <c r="BC19">
        <v>0.01</v>
      </c>
      <c r="BD19">
        <v>159</v>
      </c>
      <c r="BE19">
        <v>244</v>
      </c>
      <c r="BF19">
        <v>319</v>
      </c>
      <c r="BG19">
        <v>147</v>
      </c>
      <c r="BH19">
        <v>124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1.2230000000000001</v>
      </c>
      <c r="P20">
        <v>4.0000000000000002E-4</v>
      </c>
      <c r="Q20">
        <v>4.0000000000000002E-4</v>
      </c>
      <c r="R20">
        <v>-1.6353</v>
      </c>
      <c r="S20">
        <v>3.4618000000000002</v>
      </c>
      <c r="T20">
        <v>1.5958000000000001</v>
      </c>
      <c r="U20">
        <v>1.77E-2</v>
      </c>
      <c r="V20">
        <v>0.62639999999999996</v>
      </c>
      <c r="W20">
        <v>0.14710000000000001</v>
      </c>
      <c r="X20">
        <v>4.1999999999999997E-3</v>
      </c>
      <c r="Y20">
        <v>0.1474</v>
      </c>
      <c r="Z20">
        <v>2.1343000000000001</v>
      </c>
      <c r="AA20">
        <v>1022.0053</v>
      </c>
      <c r="AB20" t="s">
        <v>70</v>
      </c>
      <c r="AC20" t="s">
        <v>70</v>
      </c>
      <c r="AD20" t="s">
        <v>70</v>
      </c>
      <c r="AE20" t="s">
        <v>96</v>
      </c>
      <c r="AF20">
        <v>1.194</v>
      </c>
      <c r="AG20">
        <v>2.0000000000000001E-4</v>
      </c>
      <c r="AH20">
        <v>2.0000000000000001E-4</v>
      </c>
      <c r="AI20">
        <v>4.8000000000000001E-2</v>
      </c>
      <c r="AJ20">
        <v>221.1294</v>
      </c>
      <c r="AK20">
        <v>2.01E-2</v>
      </c>
      <c r="AL20">
        <v>8.9999999999999993E-3</v>
      </c>
      <c r="AM20">
        <v>49.774099999999997</v>
      </c>
      <c r="AN20">
        <v>1.9078999999999999</v>
      </c>
      <c r="AO20">
        <v>39.834600000000002</v>
      </c>
      <c r="AP20">
        <v>76.001300000000001</v>
      </c>
      <c r="AQ20">
        <v>48.033000000000001</v>
      </c>
      <c r="AR20">
        <v>39.004800000000003</v>
      </c>
      <c r="AS20">
        <v>5.1661000000000001</v>
      </c>
      <c r="AT20">
        <v>6.2236000000000002</v>
      </c>
      <c r="AU20">
        <v>-14.660500000000001</v>
      </c>
      <c r="AV20">
        <v>26.898299999999999</v>
      </c>
      <c r="AW20">
        <v>69.553899999999999</v>
      </c>
      <c r="AX20">
        <v>-3.0448</v>
      </c>
      <c r="AY20">
        <v>44.49</v>
      </c>
      <c r="AZ20">
        <v>-17.8475</v>
      </c>
      <c r="BA20">
        <v>0.01</v>
      </c>
      <c r="BB20">
        <v>0.01</v>
      </c>
      <c r="BC20">
        <v>0.01</v>
      </c>
      <c r="BD20">
        <v>180</v>
      </c>
      <c r="BE20">
        <v>194</v>
      </c>
      <c r="BF20">
        <v>319</v>
      </c>
      <c r="BG20">
        <v>179</v>
      </c>
      <c r="BH20">
        <v>368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160</v>
      </c>
      <c r="M21">
        <v>6</v>
      </c>
      <c r="N21">
        <v>5242</v>
      </c>
      <c r="O21">
        <v>1.1711</v>
      </c>
      <c r="P21">
        <v>1E-4</v>
      </c>
      <c r="Q21">
        <v>0</v>
      </c>
      <c r="R21">
        <v>-0.85389999999999999</v>
      </c>
      <c r="S21">
        <v>3.5821999999999998</v>
      </c>
      <c r="T21">
        <v>0.84930000000000005</v>
      </c>
      <c r="U21">
        <v>1.2999999999999999E-2</v>
      </c>
      <c r="V21">
        <v>1.1775</v>
      </c>
      <c r="W21">
        <v>4.8399999999999999E-2</v>
      </c>
      <c r="X21">
        <v>4.5999999999999999E-3</v>
      </c>
      <c r="Y21">
        <v>4.7199999999999999E-2</v>
      </c>
      <c r="Z21">
        <v>-6.3384</v>
      </c>
      <c r="AA21">
        <v>977.31849999999997</v>
      </c>
      <c r="AB21" t="s">
        <v>70</v>
      </c>
      <c r="AC21" t="s">
        <v>70</v>
      </c>
      <c r="AD21" t="s">
        <v>70</v>
      </c>
      <c r="AE21" t="s">
        <v>96</v>
      </c>
      <c r="AF21">
        <v>1.143</v>
      </c>
      <c r="AG21">
        <v>0</v>
      </c>
      <c r="AH21">
        <v>0</v>
      </c>
      <c r="AI21">
        <v>5.8999999999999999E-3</v>
      </c>
      <c r="AJ21">
        <v>327.34469999999999</v>
      </c>
      <c r="AK21">
        <v>2.5999999999999999E-3</v>
      </c>
      <c r="AL21">
        <v>6.1000000000000004E-3</v>
      </c>
      <c r="AM21">
        <v>385.12970000000001</v>
      </c>
      <c r="AN21">
        <v>2.4687999999999999</v>
      </c>
      <c r="AO21">
        <v>293.86219999999997</v>
      </c>
      <c r="AP21">
        <v>725.47400000000005</v>
      </c>
      <c r="AQ21">
        <v>364.93790000000001</v>
      </c>
      <c r="AR21">
        <v>78.656999999999996</v>
      </c>
      <c r="AS21">
        <v>-159.2439</v>
      </c>
      <c r="AT21">
        <v>-234.11410000000001</v>
      </c>
      <c r="AU21">
        <v>698.36569999999995</v>
      </c>
      <c r="AV21">
        <v>134.71440000000001</v>
      </c>
      <c r="AW21">
        <v>143.00299999999999</v>
      </c>
      <c r="AX21">
        <v>-15.006</v>
      </c>
      <c r="AY21">
        <v>299.12959999999998</v>
      </c>
      <c r="AZ21">
        <v>-208.50890000000001</v>
      </c>
      <c r="BA21">
        <v>0.01</v>
      </c>
      <c r="BB21">
        <v>0.01</v>
      </c>
      <c r="BC21">
        <v>0.01</v>
      </c>
      <c r="BD21">
        <v>205</v>
      </c>
      <c r="BE21">
        <v>162</v>
      </c>
      <c r="BF21">
        <v>319</v>
      </c>
      <c r="BG21">
        <v>135</v>
      </c>
      <c r="BH21">
        <v>172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160</v>
      </c>
      <c r="M22">
        <v>6</v>
      </c>
      <c r="N22">
        <v>5242</v>
      </c>
      <c r="O22">
        <v>0.47120000000000001</v>
      </c>
      <c r="P22">
        <v>8.0000000000000004E-4</v>
      </c>
      <c r="Q22">
        <v>1.8E-3</v>
      </c>
      <c r="R22">
        <v>-2.1223999999999998</v>
      </c>
      <c r="S22">
        <v>3.8494000000000002</v>
      </c>
      <c r="T22" t="s">
        <v>355</v>
      </c>
      <c r="U22">
        <v>1.83E-2</v>
      </c>
      <c r="V22" t="s">
        <v>356</v>
      </c>
      <c r="W22" t="s">
        <v>357</v>
      </c>
      <c r="X22">
        <v>5.7999999999999996E-3</v>
      </c>
      <c r="Y22" t="s">
        <v>358</v>
      </c>
      <c r="Z22">
        <v>14.9801</v>
      </c>
      <c r="AA22">
        <v>974.58540000000005</v>
      </c>
      <c r="AB22" t="s">
        <v>70</v>
      </c>
      <c r="AC22" t="s">
        <v>70</v>
      </c>
      <c r="AD22" t="s">
        <v>70</v>
      </c>
      <c r="AE22" t="s">
        <v>96</v>
      </c>
      <c r="AF22">
        <v>0.43190000000000001</v>
      </c>
      <c r="AG22">
        <v>4.0000000000000002E-4</v>
      </c>
      <c r="AH22">
        <v>1E-3</v>
      </c>
      <c r="AI22">
        <v>7.7499999999999999E-2</v>
      </c>
      <c r="AJ22">
        <v>183.1216</v>
      </c>
      <c r="AK22">
        <v>8.9700000000000002E-2</v>
      </c>
      <c r="AL22">
        <v>1.09E-2</v>
      </c>
      <c r="AM22">
        <v>11.135199999999999</v>
      </c>
      <c r="AN22">
        <v>1.1767000000000001</v>
      </c>
      <c r="AO22">
        <v>10.4057</v>
      </c>
      <c r="AP22">
        <v>12.2447</v>
      </c>
      <c r="AQ22">
        <v>11.0078</v>
      </c>
      <c r="AR22">
        <v>5.1622000000000003</v>
      </c>
      <c r="AS22">
        <v>-7.8661000000000003</v>
      </c>
      <c r="AT22">
        <v>-4.4446000000000003</v>
      </c>
      <c r="AU22">
        <v>-10.100199999999999</v>
      </c>
      <c r="AV22">
        <v>-6.9051</v>
      </c>
      <c r="AW22">
        <v>0.48949999999999999</v>
      </c>
      <c r="AX22">
        <v>-2.9851000000000001</v>
      </c>
      <c r="AY22">
        <v>3.6606999999999998</v>
      </c>
      <c r="AZ22">
        <v>-9.9428999999999998</v>
      </c>
      <c r="BA22">
        <v>0.01</v>
      </c>
      <c r="BB22">
        <v>0.01</v>
      </c>
      <c r="BC22">
        <v>0.01</v>
      </c>
      <c r="BD22">
        <v>191</v>
      </c>
      <c r="BE22">
        <v>71</v>
      </c>
      <c r="BF22">
        <v>310</v>
      </c>
      <c r="BG22">
        <v>149</v>
      </c>
      <c r="BH22">
        <v>275</v>
      </c>
      <c r="BI22">
        <v>1186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1.1233</v>
      </c>
      <c r="P23">
        <v>2.9999999999999997E-4</v>
      </c>
      <c r="Q23">
        <v>2.9999999999999997E-4</v>
      </c>
      <c r="R23">
        <v>-0.89019999999999999</v>
      </c>
      <c r="S23">
        <v>4.1360000000000001</v>
      </c>
      <c r="T23">
        <v>1.8915</v>
      </c>
      <c r="U23">
        <v>1.72E-2</v>
      </c>
      <c r="V23">
        <v>0.51670000000000005</v>
      </c>
      <c r="W23">
        <v>8.4000000000000005E-2</v>
      </c>
      <c r="X23">
        <v>4.4999999999999997E-3</v>
      </c>
      <c r="Y23">
        <v>7.9600000000000004E-2</v>
      </c>
      <c r="Z23">
        <v>11.563599999999999</v>
      </c>
      <c r="AA23">
        <v>1093.2037</v>
      </c>
      <c r="AB23" t="s">
        <v>70</v>
      </c>
      <c r="AC23" t="s">
        <v>70</v>
      </c>
      <c r="AD23" t="s">
        <v>70</v>
      </c>
      <c r="AE23" t="s">
        <v>96</v>
      </c>
      <c r="AF23">
        <v>1.0962000000000001</v>
      </c>
      <c r="AG23">
        <v>2.0000000000000001E-4</v>
      </c>
      <c r="AH23">
        <v>1E-4</v>
      </c>
      <c r="AI23">
        <v>3.3300000000000003E-2</v>
      </c>
      <c r="AJ23">
        <v>216.27780000000001</v>
      </c>
      <c r="AK23">
        <v>1.52E-2</v>
      </c>
      <c r="AL23">
        <v>9.1999999999999998E-3</v>
      </c>
      <c r="AM23">
        <v>65.741600000000005</v>
      </c>
      <c r="AN23">
        <v>1.2411000000000001</v>
      </c>
      <c r="AO23">
        <v>60.128599999999999</v>
      </c>
      <c r="AP23">
        <v>74.625</v>
      </c>
      <c r="AQ23">
        <v>64.570400000000006</v>
      </c>
      <c r="AR23">
        <v>28.8461</v>
      </c>
      <c r="AS23">
        <v>-30.781300000000002</v>
      </c>
      <c r="AT23">
        <v>-42.846899999999998</v>
      </c>
      <c r="AU23">
        <v>64.126800000000003</v>
      </c>
      <c r="AV23">
        <v>32.700899999999997</v>
      </c>
      <c r="AW23">
        <v>19.6799</v>
      </c>
      <c r="AX23">
        <v>-11.4453</v>
      </c>
      <c r="AY23">
        <v>47.708300000000001</v>
      </c>
      <c r="AZ23">
        <v>-41.979300000000002</v>
      </c>
      <c r="BA23">
        <v>0.01</v>
      </c>
      <c r="BB23">
        <v>0.01</v>
      </c>
      <c r="BC23">
        <v>0.01</v>
      </c>
      <c r="BD23">
        <v>183</v>
      </c>
      <c r="BE23">
        <v>183</v>
      </c>
      <c r="BF23">
        <v>319</v>
      </c>
      <c r="BG23">
        <v>253</v>
      </c>
      <c r="BH23">
        <v>84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1.1084000000000001</v>
      </c>
      <c r="P24">
        <v>2.9999999999999997E-4</v>
      </c>
      <c r="Q24">
        <v>2.9999999999999997E-4</v>
      </c>
      <c r="R24">
        <v>-1.8044</v>
      </c>
      <c r="S24">
        <v>4.1087999999999996</v>
      </c>
      <c r="T24">
        <v>1.2896000000000001</v>
      </c>
      <c r="U24">
        <v>1.78E-2</v>
      </c>
      <c r="V24">
        <v>0.77359999999999995</v>
      </c>
      <c r="W24">
        <v>0.192</v>
      </c>
      <c r="X24">
        <v>4.1999999999999997E-3</v>
      </c>
      <c r="Y24">
        <v>0.19489999999999999</v>
      </c>
      <c r="Z24">
        <v>10.0604</v>
      </c>
      <c r="AA24">
        <v>1094.297</v>
      </c>
      <c r="AB24" t="s">
        <v>70</v>
      </c>
      <c r="AC24" t="s">
        <v>70</v>
      </c>
      <c r="AD24" t="s">
        <v>70</v>
      </c>
      <c r="AE24" t="s">
        <v>96</v>
      </c>
      <c r="AF24">
        <v>1.0804</v>
      </c>
      <c r="AG24">
        <v>1E-4</v>
      </c>
      <c r="AH24">
        <v>1E-4</v>
      </c>
      <c r="AI24">
        <v>3.09E-2</v>
      </c>
      <c r="AJ24">
        <v>215.0206</v>
      </c>
      <c r="AK24">
        <v>1.43E-2</v>
      </c>
      <c r="AL24">
        <v>9.2999999999999992E-3</v>
      </c>
      <c r="AM24">
        <v>69.843800000000002</v>
      </c>
      <c r="AN24">
        <v>1.3139000000000001</v>
      </c>
      <c r="AO24">
        <v>61.785800000000002</v>
      </c>
      <c r="AP24">
        <v>81.1785</v>
      </c>
      <c r="AQ24">
        <v>70.183099999999996</v>
      </c>
      <c r="AR24">
        <v>21.104500000000002</v>
      </c>
      <c r="AS24">
        <v>13.1355</v>
      </c>
      <c r="AT24">
        <v>56.564500000000002</v>
      </c>
      <c r="AU24">
        <v>-10.429</v>
      </c>
      <c r="AV24">
        <v>-77.474800000000002</v>
      </c>
      <c r="AW24">
        <v>21.8825</v>
      </c>
      <c r="AX24">
        <v>-65.342799999999997</v>
      </c>
      <c r="AY24">
        <v>14.716699999999999</v>
      </c>
      <c r="AZ24">
        <v>20.962199999999999</v>
      </c>
      <c r="BA24">
        <v>0.01</v>
      </c>
      <c r="BB24">
        <v>0.01</v>
      </c>
      <c r="BC24">
        <v>0.01</v>
      </c>
      <c r="BD24">
        <v>218</v>
      </c>
      <c r="BE24">
        <v>143</v>
      </c>
      <c r="BF24">
        <v>319</v>
      </c>
      <c r="BG24">
        <v>163</v>
      </c>
      <c r="BH24">
        <v>212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4960</v>
      </c>
      <c r="D25" s="9">
        <v>42472.118750000001</v>
      </c>
      <c r="E25" t="s">
        <v>235</v>
      </c>
      <c r="I25" t="s">
        <v>95</v>
      </c>
      <c r="J25" t="s">
        <v>70</v>
      </c>
      <c r="K25" t="s">
        <v>70</v>
      </c>
      <c r="L25" t="s">
        <v>70</v>
      </c>
      <c r="M25" t="s">
        <v>70</v>
      </c>
      <c r="N25" t="s">
        <v>70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321</v>
      </c>
      <c r="BK25" t="s">
        <v>71</v>
      </c>
      <c r="BM25">
        <v>0</v>
      </c>
      <c r="BP25" t="s">
        <v>346</v>
      </c>
      <c r="BR25">
        <v>6511</v>
      </c>
    </row>
    <row r="30" spans="1:70">
      <c r="A30" t="s">
        <v>184</v>
      </c>
      <c r="B30">
        <v>2726</v>
      </c>
      <c r="C30">
        <v>4959</v>
      </c>
      <c r="D30" s="9">
        <v>42470.640972222223</v>
      </c>
      <c r="E30" t="s">
        <v>172</v>
      </c>
      <c r="I30" t="s">
        <v>95</v>
      </c>
      <c r="J30" t="s">
        <v>70</v>
      </c>
      <c r="K30" t="s">
        <v>70</v>
      </c>
      <c r="L30" t="s">
        <v>70</v>
      </c>
      <c r="M30" t="s">
        <v>70</v>
      </c>
      <c r="N30" t="s">
        <v>70</v>
      </c>
      <c r="O30" t="s">
        <v>70</v>
      </c>
      <c r="P30" t="s">
        <v>70</v>
      </c>
      <c r="Q30" t="s">
        <v>70</v>
      </c>
      <c r="R30" t="s">
        <v>70</v>
      </c>
      <c r="S30" t="s">
        <v>70</v>
      </c>
      <c r="T30" t="s">
        <v>70</v>
      </c>
      <c r="U30" t="s">
        <v>70</v>
      </c>
      <c r="V30" t="s">
        <v>70</v>
      </c>
      <c r="W30" t="s">
        <v>70</v>
      </c>
      <c r="X30" t="s">
        <v>70</v>
      </c>
      <c r="Y30" t="s">
        <v>70</v>
      </c>
      <c r="Z30" t="s">
        <v>70</v>
      </c>
      <c r="AA30" t="s">
        <v>70</v>
      </c>
      <c r="AB30" t="s">
        <v>70</v>
      </c>
      <c r="AC30" t="s">
        <v>70</v>
      </c>
      <c r="AD30" t="s">
        <v>70</v>
      </c>
      <c r="AE30" t="s">
        <v>96</v>
      </c>
      <c r="AF30" t="s">
        <v>70</v>
      </c>
      <c r="AG30" t="s">
        <v>70</v>
      </c>
      <c r="AH30" t="s">
        <v>70</v>
      </c>
      <c r="AI30" t="s">
        <v>70</v>
      </c>
      <c r="AJ30" t="s">
        <v>70</v>
      </c>
      <c r="AK30" t="s">
        <v>70</v>
      </c>
      <c r="AL30" t="s">
        <v>70</v>
      </c>
      <c r="AM30" t="s">
        <v>70</v>
      </c>
      <c r="AN30" t="s">
        <v>70</v>
      </c>
      <c r="AO30" t="s">
        <v>70</v>
      </c>
      <c r="AP30" t="s">
        <v>70</v>
      </c>
      <c r="AQ30" t="s">
        <v>70</v>
      </c>
      <c r="AR30" t="s">
        <v>70</v>
      </c>
      <c r="AS30" t="s">
        <v>70</v>
      </c>
      <c r="AT30" t="s">
        <v>70</v>
      </c>
      <c r="AU30" t="s">
        <v>70</v>
      </c>
      <c r="AV30" t="s">
        <v>70</v>
      </c>
      <c r="AW30" t="s">
        <v>70</v>
      </c>
      <c r="AX30" t="s">
        <v>70</v>
      </c>
      <c r="AY30" t="s">
        <v>70</v>
      </c>
      <c r="AZ30" t="s">
        <v>70</v>
      </c>
      <c r="BA30" t="s">
        <v>70</v>
      </c>
      <c r="BB30" t="s">
        <v>70</v>
      </c>
      <c r="BC30" t="s">
        <v>70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321</v>
      </c>
      <c r="BK30" t="s">
        <v>71</v>
      </c>
      <c r="BM30">
        <v>0</v>
      </c>
      <c r="BP30" t="s">
        <v>345</v>
      </c>
      <c r="BR30">
        <v>6511</v>
      </c>
    </row>
    <row r="31" spans="1:70">
      <c r="A31" t="s">
        <v>244</v>
      </c>
      <c r="B31">
        <v>2745</v>
      </c>
      <c r="C31">
        <v>4960</v>
      </c>
      <c r="D31" s="9">
        <v>42472.118750000001</v>
      </c>
      <c r="E31" t="s">
        <v>235</v>
      </c>
      <c r="I31" t="s">
        <v>95</v>
      </c>
      <c r="J31" t="s">
        <v>70</v>
      </c>
      <c r="K31" t="s">
        <v>70</v>
      </c>
      <c r="L31" t="s">
        <v>70</v>
      </c>
      <c r="M31" t="s">
        <v>70</v>
      </c>
      <c r="N31" t="s">
        <v>70</v>
      </c>
      <c r="O31" t="s">
        <v>70</v>
      </c>
      <c r="P31" t="s">
        <v>70</v>
      </c>
      <c r="Q31" t="s">
        <v>70</v>
      </c>
      <c r="R31" t="s">
        <v>70</v>
      </c>
      <c r="S31" t="s">
        <v>70</v>
      </c>
      <c r="T31" t="s">
        <v>70</v>
      </c>
      <c r="U31" t="s">
        <v>70</v>
      </c>
      <c r="V31" t="s">
        <v>70</v>
      </c>
      <c r="W31" t="s">
        <v>70</v>
      </c>
      <c r="X31" t="s">
        <v>70</v>
      </c>
      <c r="Y31" t="s">
        <v>70</v>
      </c>
      <c r="Z31" t="s">
        <v>70</v>
      </c>
      <c r="AA31" t="s">
        <v>70</v>
      </c>
      <c r="AB31" t="s">
        <v>70</v>
      </c>
      <c r="AC31" t="s">
        <v>70</v>
      </c>
      <c r="AD31" t="s">
        <v>70</v>
      </c>
      <c r="AE31" t="s">
        <v>96</v>
      </c>
      <c r="AF31" t="s">
        <v>70</v>
      </c>
      <c r="AG31" t="s">
        <v>70</v>
      </c>
      <c r="AH31" t="s">
        <v>70</v>
      </c>
      <c r="AI31" t="s">
        <v>70</v>
      </c>
      <c r="AJ31" t="s">
        <v>70</v>
      </c>
      <c r="AK31" t="s">
        <v>70</v>
      </c>
      <c r="AL31" t="s">
        <v>70</v>
      </c>
      <c r="AM31" t="s">
        <v>70</v>
      </c>
      <c r="AN31" t="s">
        <v>70</v>
      </c>
      <c r="AO31" t="s">
        <v>70</v>
      </c>
      <c r="AP31" t="s">
        <v>70</v>
      </c>
      <c r="AQ31" t="s">
        <v>70</v>
      </c>
      <c r="AR31" t="s">
        <v>70</v>
      </c>
      <c r="AS31" t="s">
        <v>70</v>
      </c>
      <c r="AT31" t="s">
        <v>70</v>
      </c>
      <c r="AU31" t="s">
        <v>70</v>
      </c>
      <c r="AV31" t="s">
        <v>70</v>
      </c>
      <c r="AW31" t="s">
        <v>70</v>
      </c>
      <c r="AX31" t="s">
        <v>70</v>
      </c>
      <c r="AY31" t="s">
        <v>70</v>
      </c>
      <c r="AZ31" t="s">
        <v>70</v>
      </c>
      <c r="BA31" t="s">
        <v>70</v>
      </c>
      <c r="BB31" t="s">
        <v>70</v>
      </c>
      <c r="BC31" t="s">
        <v>70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321</v>
      </c>
      <c r="BK31" t="s">
        <v>71</v>
      </c>
      <c r="BM31">
        <v>0</v>
      </c>
      <c r="BP31" t="s">
        <v>346</v>
      </c>
      <c r="BR31">
        <v>6511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workbookViewId="0">
      <selection activeCell="A32" sqref="A32:XFD32"/>
    </sheetView>
  </sheetViews>
  <sheetFormatPr defaultRowHeight="14.25"/>
  <cols>
    <col min="1" max="1" width="30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1.077</v>
      </c>
      <c r="P2">
        <v>1E-4</v>
      </c>
      <c r="Q2">
        <v>1E-4</v>
      </c>
      <c r="R2">
        <v>-2.7854000000000001</v>
      </c>
      <c r="S2">
        <v>4.6172000000000004</v>
      </c>
      <c r="T2" t="s">
        <v>350</v>
      </c>
      <c r="U2">
        <v>1.46E-2</v>
      </c>
      <c r="V2" t="s">
        <v>351</v>
      </c>
      <c r="W2" t="s">
        <v>352</v>
      </c>
      <c r="X2">
        <v>5.0000000000000001E-3</v>
      </c>
      <c r="Y2" t="s">
        <v>352</v>
      </c>
      <c r="Z2">
        <v>-6.3384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1.0502</v>
      </c>
      <c r="AG2">
        <v>0</v>
      </c>
      <c r="AH2">
        <v>0</v>
      </c>
      <c r="AI2">
        <v>5.7000000000000002E-3</v>
      </c>
      <c r="AJ2">
        <v>338.72969999999998</v>
      </c>
      <c r="AK2">
        <v>2.7000000000000001E-3</v>
      </c>
      <c r="AL2">
        <v>5.8999999999999999E-3</v>
      </c>
      <c r="AM2">
        <v>367.85599999999999</v>
      </c>
      <c r="AN2">
        <v>1.3307</v>
      </c>
      <c r="AO2">
        <v>324.9812</v>
      </c>
      <c r="AP2">
        <v>432.45620000000002</v>
      </c>
      <c r="AQ2">
        <v>366.17939999999999</v>
      </c>
      <c r="AR2">
        <v>87.279899999999998</v>
      </c>
      <c r="AS2">
        <v>82.222099999999998</v>
      </c>
      <c r="AT2">
        <v>302.0505</v>
      </c>
      <c r="AU2">
        <v>-387.38290000000001</v>
      </c>
      <c r="AV2">
        <v>-125.0672</v>
      </c>
      <c r="AW2">
        <v>145.98310000000001</v>
      </c>
      <c r="AX2">
        <v>-129.70099999999999</v>
      </c>
      <c r="AY2">
        <v>338.06729999999999</v>
      </c>
      <c r="AZ2">
        <v>-54.548499999999997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0.78720000000000001</v>
      </c>
      <c r="P3">
        <v>0</v>
      </c>
      <c r="Q3">
        <v>0</v>
      </c>
      <c r="R3">
        <v>0</v>
      </c>
      <c r="S3">
        <v>3.5619999999999998</v>
      </c>
      <c r="T3" t="s">
        <v>167</v>
      </c>
      <c r="U3">
        <v>0.01</v>
      </c>
      <c r="V3" t="s">
        <v>167</v>
      </c>
      <c r="W3" t="s">
        <v>167</v>
      </c>
      <c r="X3">
        <v>0</v>
      </c>
      <c r="Y3" t="s">
        <v>167</v>
      </c>
      <c r="Z3">
        <v>6.234</v>
      </c>
      <c r="AA3">
        <v>1007.9297</v>
      </c>
      <c r="AB3" t="s">
        <v>70</v>
      </c>
      <c r="AC3" t="s">
        <v>70</v>
      </c>
      <c r="AD3" t="s">
        <v>70</v>
      </c>
      <c r="AE3" t="s">
        <v>96</v>
      </c>
      <c r="AF3">
        <v>0.75700000000000001</v>
      </c>
      <c r="AG3">
        <v>0</v>
      </c>
      <c r="AH3">
        <v>0</v>
      </c>
      <c r="AI3">
        <v>1.5E-3</v>
      </c>
      <c r="AJ3">
        <v>364.39260000000002</v>
      </c>
      <c r="AK3">
        <v>1E-3</v>
      </c>
      <c r="AL3">
        <v>5.4999999999999997E-3</v>
      </c>
      <c r="AM3">
        <v>1001.5872000000001</v>
      </c>
      <c r="AN3">
        <v>2.5672000000000001</v>
      </c>
      <c r="AO3">
        <v>724.18409999999994</v>
      </c>
      <c r="AP3">
        <v>1859.1198999999999</v>
      </c>
      <c r="AQ3">
        <v>1037.2920999999999</v>
      </c>
      <c r="AR3">
        <v>-668.62819999999999</v>
      </c>
      <c r="AS3">
        <v>-163.4932</v>
      </c>
      <c r="AT3">
        <v>225.0532</v>
      </c>
      <c r="AU3">
        <v>29.834399999999999</v>
      </c>
      <c r="AV3">
        <v>1460.6551999999999</v>
      </c>
      <c r="AW3">
        <v>1149.7491</v>
      </c>
      <c r="AX3">
        <v>-398.09379999999999</v>
      </c>
      <c r="AY3">
        <v>597.4597</v>
      </c>
      <c r="AZ3">
        <v>-748.69100000000003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1.1736</v>
      </c>
      <c r="P4">
        <v>2.0000000000000001E-4</v>
      </c>
      <c r="Q4">
        <v>2.0000000000000001E-4</v>
      </c>
      <c r="R4">
        <v>-2.5562999999999998</v>
      </c>
      <c r="S4">
        <v>3.6436000000000002</v>
      </c>
      <c r="T4">
        <v>1.7430000000000001</v>
      </c>
      <c r="U4">
        <v>1.7000000000000001E-2</v>
      </c>
      <c r="V4">
        <v>0.57389999999999997</v>
      </c>
      <c r="W4">
        <v>0.1196</v>
      </c>
      <c r="X4">
        <v>4.5999999999999999E-3</v>
      </c>
      <c r="Y4">
        <v>0.1187</v>
      </c>
      <c r="Z4">
        <v>-0.18890000000000001</v>
      </c>
      <c r="AA4">
        <v>943.5643</v>
      </c>
      <c r="AB4" t="s">
        <v>70</v>
      </c>
      <c r="AC4" t="s">
        <v>70</v>
      </c>
      <c r="AD4" t="s">
        <v>70</v>
      </c>
      <c r="AE4" t="s">
        <v>96</v>
      </c>
      <c r="AF4">
        <v>1.1452</v>
      </c>
      <c r="AG4">
        <v>1E-4</v>
      </c>
      <c r="AH4">
        <v>1E-4</v>
      </c>
      <c r="AI4">
        <v>2.5999999999999999E-2</v>
      </c>
      <c r="AJ4">
        <v>268.21940000000001</v>
      </c>
      <c r="AK4">
        <v>1.1299999999999999E-2</v>
      </c>
      <c r="AL4">
        <v>7.4999999999999997E-3</v>
      </c>
      <c r="AM4">
        <v>88.122600000000006</v>
      </c>
      <c r="AN4">
        <v>2.2711000000000001</v>
      </c>
      <c r="AO4">
        <v>73.638300000000001</v>
      </c>
      <c r="AP4">
        <v>167.23820000000001</v>
      </c>
      <c r="AQ4">
        <v>74.886399999999995</v>
      </c>
      <c r="AR4">
        <v>-34.265099999999997</v>
      </c>
      <c r="AS4">
        <v>-10.189500000000001</v>
      </c>
      <c r="AT4">
        <v>64.379199999999997</v>
      </c>
      <c r="AU4">
        <v>43.130200000000002</v>
      </c>
      <c r="AV4">
        <v>-161.5598</v>
      </c>
      <c r="AW4">
        <v>-2.6132</v>
      </c>
      <c r="AX4">
        <v>-63.4116</v>
      </c>
      <c r="AY4">
        <v>-16.340800000000002</v>
      </c>
      <c r="AZ4">
        <v>-36.330800000000004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1.1585000000000001</v>
      </c>
      <c r="P5">
        <v>8.9999999999999998E-4</v>
      </c>
      <c r="Q5">
        <v>8.0000000000000004E-4</v>
      </c>
      <c r="R5">
        <v>0.43159999999999998</v>
      </c>
      <c r="S5">
        <v>5.2045000000000003</v>
      </c>
      <c r="T5">
        <v>1.9847999999999999</v>
      </c>
      <c r="U5">
        <v>2.1499999999999998E-2</v>
      </c>
      <c r="V5">
        <v>0.50429999999999997</v>
      </c>
      <c r="W5">
        <v>8.9800000000000005E-2</v>
      </c>
      <c r="X5">
        <v>6.8999999999999999E-3</v>
      </c>
      <c r="Y5">
        <v>8.9599999999999999E-2</v>
      </c>
      <c r="Z5">
        <v>0.76770000000000005</v>
      </c>
      <c r="AA5">
        <v>1020.2288</v>
      </c>
      <c r="AB5" t="s">
        <v>70</v>
      </c>
      <c r="AC5" t="s">
        <v>70</v>
      </c>
      <c r="AD5" t="s">
        <v>70</v>
      </c>
      <c r="AE5" t="s">
        <v>96</v>
      </c>
      <c r="AF5">
        <v>1.1286</v>
      </c>
      <c r="AG5">
        <v>5.0000000000000001E-4</v>
      </c>
      <c r="AH5">
        <v>5.0000000000000001E-4</v>
      </c>
      <c r="AI5">
        <v>6.5699999999999995E-2</v>
      </c>
      <c r="AJ5">
        <v>120.4204</v>
      </c>
      <c r="AK5">
        <v>2.9100000000000001E-2</v>
      </c>
      <c r="AL5">
        <v>1.66E-2</v>
      </c>
      <c r="AM5">
        <v>34.335700000000003</v>
      </c>
      <c r="AN5">
        <v>1.4384999999999999</v>
      </c>
      <c r="AO5">
        <v>29.868600000000001</v>
      </c>
      <c r="AP5">
        <v>42.9666</v>
      </c>
      <c r="AQ5">
        <v>33.286499999999997</v>
      </c>
      <c r="AR5">
        <v>-17.627099999999999</v>
      </c>
      <c r="AS5">
        <v>-23.171399999999998</v>
      </c>
      <c r="AT5">
        <v>6.6711</v>
      </c>
      <c r="AU5">
        <v>0.1321</v>
      </c>
      <c r="AV5">
        <v>11.794600000000001</v>
      </c>
      <c r="AW5">
        <v>41.315800000000003</v>
      </c>
      <c r="AX5">
        <v>-26.871200000000002</v>
      </c>
      <c r="AY5">
        <v>18.913</v>
      </c>
      <c r="AZ5">
        <v>-5.3133999999999997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1.0530999999999999</v>
      </c>
      <c r="P6">
        <v>2.0000000000000001E-4</v>
      </c>
      <c r="Q6">
        <v>1E-4</v>
      </c>
      <c r="R6">
        <v>-3.7982999999999998</v>
      </c>
      <c r="S6">
        <v>3.9291999999999998</v>
      </c>
      <c r="T6">
        <v>1.3121</v>
      </c>
      <c r="U6">
        <v>1.6199999999999999E-2</v>
      </c>
      <c r="V6">
        <v>0.75619999999999998</v>
      </c>
      <c r="W6">
        <v>0.1837</v>
      </c>
      <c r="X6">
        <v>4.8999999999999998E-3</v>
      </c>
      <c r="Y6">
        <v>0.18640000000000001</v>
      </c>
      <c r="Z6">
        <v>-3.3319999999999999</v>
      </c>
      <c r="AA6">
        <v>953.67679999999996</v>
      </c>
      <c r="AB6" t="s">
        <v>70</v>
      </c>
      <c r="AC6" t="s">
        <v>70</v>
      </c>
      <c r="AD6" t="s">
        <v>70</v>
      </c>
      <c r="AE6" t="s">
        <v>96</v>
      </c>
      <c r="AF6">
        <v>1.0266</v>
      </c>
      <c r="AG6">
        <v>1E-4</v>
      </c>
      <c r="AH6">
        <v>1E-4</v>
      </c>
      <c r="AI6">
        <v>1.7299999999999999E-2</v>
      </c>
      <c r="AJ6">
        <v>231.4135</v>
      </c>
      <c r="AK6">
        <v>8.3999999999999995E-3</v>
      </c>
      <c r="AL6">
        <v>8.6E-3</v>
      </c>
      <c r="AM6">
        <v>118.73860000000001</v>
      </c>
      <c r="AN6">
        <v>1.4434</v>
      </c>
      <c r="AO6">
        <v>98.550700000000006</v>
      </c>
      <c r="AP6">
        <v>142.24770000000001</v>
      </c>
      <c r="AQ6">
        <v>126.6204</v>
      </c>
      <c r="AR6">
        <v>-63.104999999999997</v>
      </c>
      <c r="AS6">
        <v>60.500300000000003</v>
      </c>
      <c r="AT6">
        <v>45.494</v>
      </c>
      <c r="AU6">
        <v>42.196199999999997</v>
      </c>
      <c r="AV6">
        <v>-50.743499999999997</v>
      </c>
      <c r="AW6">
        <v>126.0119</v>
      </c>
      <c r="AX6">
        <v>-89.711399999999998</v>
      </c>
      <c r="AY6">
        <v>-89.163799999999995</v>
      </c>
      <c r="AZ6">
        <v>-5.8648999999999996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1.2457</v>
      </c>
      <c r="P7">
        <v>0</v>
      </c>
      <c r="Q7">
        <v>0</v>
      </c>
      <c r="R7">
        <v>0</v>
      </c>
      <c r="S7">
        <v>4.1380999999999997</v>
      </c>
      <c r="T7">
        <v>1.0121</v>
      </c>
      <c r="U7">
        <v>1.5699999999999999E-2</v>
      </c>
      <c r="V7">
        <v>0.98809999999999998</v>
      </c>
      <c r="W7">
        <v>9.9299999999999999E-2</v>
      </c>
      <c r="X7">
        <v>5.0000000000000001E-3</v>
      </c>
      <c r="Y7">
        <v>9.8699999999999996E-2</v>
      </c>
      <c r="Z7">
        <v>1.9977</v>
      </c>
      <c r="AA7">
        <v>1003.83</v>
      </c>
      <c r="AB7" t="s">
        <v>70</v>
      </c>
      <c r="AC7" t="s">
        <v>70</v>
      </c>
      <c r="AD7" t="s">
        <v>70</v>
      </c>
      <c r="AE7" t="s">
        <v>96</v>
      </c>
      <c r="AF7">
        <v>1.2153</v>
      </c>
      <c r="AG7">
        <v>0</v>
      </c>
      <c r="AH7">
        <v>0</v>
      </c>
      <c r="AI7">
        <v>3.5000000000000001E-3</v>
      </c>
      <c r="AJ7">
        <v>266.3997</v>
      </c>
      <c r="AK7">
        <v>1.4E-3</v>
      </c>
      <c r="AL7">
        <v>7.4999999999999997E-3</v>
      </c>
      <c r="AM7">
        <v>699.93449999999996</v>
      </c>
      <c r="AN7">
        <v>2.5125000000000002</v>
      </c>
      <c r="AO7">
        <v>495.53449999999998</v>
      </c>
      <c r="AP7">
        <v>1245.0121999999999</v>
      </c>
      <c r="AQ7">
        <v>766.92750000000001</v>
      </c>
      <c r="AR7">
        <v>-356.22980000000001</v>
      </c>
      <c r="AS7">
        <v>-328.05029999999999</v>
      </c>
      <c r="AT7">
        <v>-105.06100000000001</v>
      </c>
      <c r="AU7">
        <v>551.33789999999999</v>
      </c>
      <c r="AV7">
        <v>-835.70609999999999</v>
      </c>
      <c r="AW7">
        <v>740.05219999999997</v>
      </c>
      <c r="AX7">
        <v>-410.93779999999998</v>
      </c>
      <c r="AY7">
        <v>255.71180000000001</v>
      </c>
      <c r="AZ7">
        <v>594.91120000000001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1.2915000000000001</v>
      </c>
      <c r="P8">
        <v>3.5000000000000001E-3</v>
      </c>
      <c r="Q8">
        <v>2.7000000000000001E-3</v>
      </c>
      <c r="R8">
        <v>-0.77429999999999999</v>
      </c>
      <c r="S8">
        <v>4.0933999999999999</v>
      </c>
      <c r="T8">
        <v>2.0916999999999999</v>
      </c>
      <c r="U8">
        <v>2.6599999999999999E-2</v>
      </c>
      <c r="V8">
        <v>0.48180000000000001</v>
      </c>
      <c r="W8">
        <v>0.1007</v>
      </c>
      <c r="X8">
        <v>1.18E-2</v>
      </c>
      <c r="Y8">
        <v>0.10009999999999999</v>
      </c>
      <c r="Z8">
        <v>17.166599999999999</v>
      </c>
      <c r="AA8">
        <v>1038.5409</v>
      </c>
      <c r="AB8" t="s">
        <v>70</v>
      </c>
      <c r="AC8" t="s">
        <v>70</v>
      </c>
      <c r="AD8" t="s">
        <v>70</v>
      </c>
      <c r="AE8" t="s">
        <v>96</v>
      </c>
      <c r="AF8">
        <v>1.2584</v>
      </c>
      <c r="AG8">
        <v>2.5000000000000001E-3</v>
      </c>
      <c r="AH8">
        <v>2E-3</v>
      </c>
      <c r="AI8">
        <v>0.32129999999999997</v>
      </c>
      <c r="AJ8">
        <v>129.84569999999999</v>
      </c>
      <c r="AK8">
        <v>0.12770000000000001</v>
      </c>
      <c r="AL8">
        <v>1.54E-2</v>
      </c>
      <c r="AM8">
        <v>7.8177000000000003</v>
      </c>
      <c r="AN8">
        <v>1.5369999999999999</v>
      </c>
      <c r="AO8">
        <v>6.5702999999999996</v>
      </c>
      <c r="AP8">
        <v>10.0982</v>
      </c>
      <c r="AQ8">
        <v>7.8075000000000001</v>
      </c>
      <c r="AR8">
        <v>0.90090000000000003</v>
      </c>
      <c r="AS8">
        <v>5.9873000000000003</v>
      </c>
      <c r="AT8">
        <v>2.5512000000000001</v>
      </c>
      <c r="AU8">
        <v>-0.54</v>
      </c>
      <c r="AV8">
        <v>-3.8839000000000001</v>
      </c>
      <c r="AW8">
        <v>9.3056999999999999</v>
      </c>
      <c r="AX8">
        <v>-7.7224000000000004</v>
      </c>
      <c r="AY8">
        <v>1.1487000000000001</v>
      </c>
      <c r="AZ8">
        <v>3.1300000000000001E-2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1.1412</v>
      </c>
      <c r="P9">
        <v>0</v>
      </c>
      <c r="Q9">
        <v>0</v>
      </c>
      <c r="R9">
        <v>-1.7525999999999999</v>
      </c>
      <c r="S9">
        <v>4.9923999999999999</v>
      </c>
      <c r="T9">
        <v>1.1352</v>
      </c>
      <c r="U9">
        <v>0.01</v>
      </c>
      <c r="V9">
        <v>0.8821</v>
      </c>
      <c r="W9">
        <v>0.1019</v>
      </c>
      <c r="X9">
        <v>0</v>
      </c>
      <c r="Y9">
        <v>0.10009999999999999</v>
      </c>
      <c r="Z9">
        <v>4.3208000000000002</v>
      </c>
      <c r="AA9">
        <v>970.89570000000003</v>
      </c>
      <c r="AB9" t="s">
        <v>70</v>
      </c>
      <c r="AC9" t="s">
        <v>70</v>
      </c>
      <c r="AD9" t="s">
        <v>70</v>
      </c>
      <c r="AE9" t="s">
        <v>96</v>
      </c>
      <c r="AF9">
        <v>1.1128</v>
      </c>
      <c r="AG9">
        <v>0</v>
      </c>
      <c r="AH9">
        <v>0</v>
      </c>
      <c r="AI9">
        <v>1E-3</v>
      </c>
      <c r="AJ9">
        <v>425.87490000000003</v>
      </c>
      <c r="AK9">
        <v>5.0000000000000001E-4</v>
      </c>
      <c r="AL9">
        <v>4.7000000000000002E-3</v>
      </c>
      <c r="AM9">
        <v>2202.5673999999999</v>
      </c>
      <c r="AN9">
        <v>1.7665</v>
      </c>
      <c r="AO9">
        <v>1777.1016</v>
      </c>
      <c r="AP9">
        <v>3139.2350999999999</v>
      </c>
      <c r="AQ9">
        <v>2181.8552</v>
      </c>
      <c r="AR9">
        <v>-1001.1772999999999</v>
      </c>
      <c r="AS9">
        <v>-1461.6844000000001</v>
      </c>
      <c r="AT9">
        <v>138.6088</v>
      </c>
      <c r="AU9">
        <v>2559.2642000000001</v>
      </c>
      <c r="AV9">
        <v>-1785.4275</v>
      </c>
      <c r="AW9">
        <v>-342.36340000000001</v>
      </c>
      <c r="AX9">
        <v>-292.49160000000001</v>
      </c>
      <c r="AY9">
        <v>-4.7220000000000004</v>
      </c>
      <c r="AZ9">
        <v>-2162.1559999999999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1.2256</v>
      </c>
      <c r="P10">
        <v>2.0000000000000001E-4</v>
      </c>
      <c r="Q10">
        <v>2.0000000000000001E-4</v>
      </c>
      <c r="R10">
        <v>-2.4479000000000002</v>
      </c>
      <c r="S10">
        <v>3.6839</v>
      </c>
      <c r="T10">
        <v>1.6993</v>
      </c>
      <c r="U10">
        <v>1.7999999999999999E-2</v>
      </c>
      <c r="V10">
        <v>0.58830000000000005</v>
      </c>
      <c r="W10">
        <v>0.10639999999999999</v>
      </c>
      <c r="X10">
        <v>4.0000000000000001E-3</v>
      </c>
      <c r="Y10">
        <v>0.1062</v>
      </c>
      <c r="Z10">
        <v>1.4510000000000001</v>
      </c>
      <c r="AA10">
        <v>1025.6952000000001</v>
      </c>
      <c r="AB10" t="s">
        <v>70</v>
      </c>
      <c r="AC10" t="s">
        <v>70</v>
      </c>
      <c r="AD10" t="s">
        <v>70</v>
      </c>
      <c r="AE10" t="s">
        <v>96</v>
      </c>
      <c r="AF10">
        <v>1.1968000000000001</v>
      </c>
      <c r="AG10">
        <v>1E-4</v>
      </c>
      <c r="AH10">
        <v>1E-4</v>
      </c>
      <c r="AI10">
        <v>2.5499999999999998E-2</v>
      </c>
      <c r="AJ10">
        <v>251.84899999999999</v>
      </c>
      <c r="AK10">
        <v>1.06E-2</v>
      </c>
      <c r="AL10">
        <v>7.9000000000000008E-3</v>
      </c>
      <c r="AM10">
        <v>93.924499999999995</v>
      </c>
      <c r="AN10">
        <v>1.5093000000000001</v>
      </c>
      <c r="AO10">
        <v>75.186099999999996</v>
      </c>
      <c r="AP10">
        <v>113.4819</v>
      </c>
      <c r="AQ10">
        <v>105.4145</v>
      </c>
      <c r="AR10">
        <v>29.376100000000001</v>
      </c>
      <c r="AS10">
        <v>-64.921499999999995</v>
      </c>
      <c r="AT10">
        <v>23.9831</v>
      </c>
      <c r="AU10">
        <v>82.170699999999997</v>
      </c>
      <c r="AV10">
        <v>8.4353999999999996</v>
      </c>
      <c r="AW10">
        <v>-77.813699999999997</v>
      </c>
      <c r="AX10">
        <v>59.915300000000002</v>
      </c>
      <c r="AY10">
        <v>52.588999999999999</v>
      </c>
      <c r="AZ10">
        <v>68.969399999999993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1.5098</v>
      </c>
      <c r="P11">
        <v>2.0000000000000001E-4</v>
      </c>
      <c r="Q11">
        <v>1E-4</v>
      </c>
      <c r="R11">
        <v>-1.9870000000000001</v>
      </c>
      <c r="S11">
        <v>3.9037999999999999</v>
      </c>
      <c r="T11">
        <v>1.4434</v>
      </c>
      <c r="U11">
        <v>1.8599999999999998E-2</v>
      </c>
      <c r="V11">
        <v>0.69199999999999995</v>
      </c>
      <c r="W11">
        <v>0.1069</v>
      </c>
      <c r="X11">
        <v>3.5000000000000001E-3</v>
      </c>
      <c r="Y11">
        <v>0.1061</v>
      </c>
      <c r="Z11">
        <v>-2.7852999999999999</v>
      </c>
      <c r="AA11">
        <v>990.02760000000001</v>
      </c>
      <c r="AB11" t="s">
        <v>70</v>
      </c>
      <c r="AC11" t="s">
        <v>70</v>
      </c>
      <c r="AD11" t="s">
        <v>70</v>
      </c>
      <c r="AE11" t="s">
        <v>96</v>
      </c>
      <c r="AF11">
        <v>1.4755</v>
      </c>
      <c r="AG11">
        <v>1E-4</v>
      </c>
      <c r="AH11">
        <v>1E-4</v>
      </c>
      <c r="AI11">
        <v>2.23E-2</v>
      </c>
      <c r="AJ11">
        <v>226.7715</v>
      </c>
      <c r="AK11">
        <v>7.6E-3</v>
      </c>
      <c r="AL11">
        <v>8.8000000000000005E-3</v>
      </c>
      <c r="AM11">
        <v>132.292</v>
      </c>
      <c r="AN11">
        <v>1.5646</v>
      </c>
      <c r="AO11">
        <v>109.5915</v>
      </c>
      <c r="AP11">
        <v>171.46799999999999</v>
      </c>
      <c r="AQ11">
        <v>133.26660000000001</v>
      </c>
      <c r="AR11">
        <v>1.5661</v>
      </c>
      <c r="AS11">
        <v>96.5381</v>
      </c>
      <c r="AT11">
        <v>51.848199999999999</v>
      </c>
      <c r="AU11">
        <v>-16.924299999999999</v>
      </c>
      <c r="AV11">
        <v>-80.521199999999993</v>
      </c>
      <c r="AW11">
        <v>150.4367</v>
      </c>
      <c r="AX11">
        <v>-132.60220000000001</v>
      </c>
      <c r="AY11">
        <v>7.8939000000000004</v>
      </c>
      <c r="AZ11">
        <v>-10.6927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1.1713</v>
      </c>
      <c r="P12">
        <v>1E-4</v>
      </c>
      <c r="Q12">
        <v>1E-4</v>
      </c>
      <c r="R12">
        <v>0</v>
      </c>
      <c r="S12">
        <v>4.7431000000000001</v>
      </c>
      <c r="T12" t="s">
        <v>353</v>
      </c>
      <c r="U12">
        <v>1.9199999999999998E-2</v>
      </c>
      <c r="V12" t="s">
        <v>167</v>
      </c>
      <c r="W12" t="s">
        <v>167</v>
      </c>
      <c r="X12">
        <v>2.7000000000000001E-3</v>
      </c>
      <c r="Y12" t="s">
        <v>167</v>
      </c>
      <c r="Z12">
        <v>6.234</v>
      </c>
      <c r="AA12">
        <v>992.48749999999995</v>
      </c>
      <c r="AB12" t="s">
        <v>70</v>
      </c>
      <c r="AC12" t="s">
        <v>70</v>
      </c>
      <c r="AD12" t="s">
        <v>70</v>
      </c>
      <c r="AE12" t="s">
        <v>96</v>
      </c>
      <c r="AF12">
        <v>1.1422000000000001</v>
      </c>
      <c r="AG12">
        <v>0</v>
      </c>
      <c r="AH12">
        <v>0</v>
      </c>
      <c r="AI12">
        <v>2E-3</v>
      </c>
      <c r="AJ12">
        <v>58.166499999999999</v>
      </c>
      <c r="AK12">
        <v>8.9999999999999998E-4</v>
      </c>
      <c r="AL12">
        <v>3.44E-2</v>
      </c>
      <c r="AM12">
        <v>1135.2750000000001</v>
      </c>
      <c r="AN12">
        <v>9.1016999999999992</v>
      </c>
      <c r="AO12">
        <v>663.28269999999998</v>
      </c>
      <c r="AP12">
        <v>6037.0181000000002</v>
      </c>
      <c r="AQ12">
        <v>1637.0408</v>
      </c>
      <c r="AR12">
        <v>380.90989999999999</v>
      </c>
      <c r="AS12">
        <v>408.30590000000001</v>
      </c>
      <c r="AT12">
        <v>357.96359999999999</v>
      </c>
      <c r="AU12">
        <v>4663.1499000000003</v>
      </c>
      <c r="AV12">
        <v>-3778.2073</v>
      </c>
      <c r="AW12">
        <v>-652.51149999999996</v>
      </c>
      <c r="AX12">
        <v>443.99990000000003</v>
      </c>
      <c r="AY12">
        <v>784.04049999999995</v>
      </c>
      <c r="AZ12">
        <v>-1366.7653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1.0512999999999999</v>
      </c>
      <c r="P13">
        <v>0</v>
      </c>
      <c r="Q13">
        <v>0</v>
      </c>
      <c r="R13">
        <v>0</v>
      </c>
      <c r="S13">
        <v>0</v>
      </c>
      <c r="T13" t="s">
        <v>167</v>
      </c>
      <c r="U13">
        <v>0.01</v>
      </c>
      <c r="V13" t="s">
        <v>167</v>
      </c>
      <c r="W13" t="s">
        <v>167</v>
      </c>
      <c r="X13">
        <v>0</v>
      </c>
      <c r="Y13" t="s">
        <v>167</v>
      </c>
      <c r="Z13">
        <v>-6.2018000000000004</v>
      </c>
      <c r="AA13">
        <v>1021.1854</v>
      </c>
      <c r="AB13" t="s">
        <v>70</v>
      </c>
      <c r="AC13" t="s">
        <v>70</v>
      </c>
      <c r="AD13" t="s">
        <v>70</v>
      </c>
      <c r="AE13" t="s">
        <v>96</v>
      </c>
      <c r="AF13">
        <v>1.0249999999999999</v>
      </c>
      <c r="AG13">
        <v>0</v>
      </c>
      <c r="AH13">
        <v>0</v>
      </c>
      <c r="AI13">
        <v>0</v>
      </c>
      <c r="AJ13" t="s">
        <v>354</v>
      </c>
      <c r="AK13">
        <v>0</v>
      </c>
      <c r="AL13" t="s">
        <v>354</v>
      </c>
      <c r="AM13" t="s">
        <v>354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1.1463000000000001</v>
      </c>
      <c r="P14">
        <v>1E-3</v>
      </c>
      <c r="Q14">
        <v>8.9999999999999998E-4</v>
      </c>
      <c r="R14">
        <v>-0.87239999999999995</v>
      </c>
      <c r="S14">
        <v>3.786</v>
      </c>
      <c r="T14">
        <v>1.7706</v>
      </c>
      <c r="U14">
        <v>1.8800000000000001E-2</v>
      </c>
      <c r="V14">
        <v>0.56310000000000004</v>
      </c>
      <c r="W14">
        <v>0.18029999999999999</v>
      </c>
      <c r="X14">
        <v>5.1999999999999998E-3</v>
      </c>
      <c r="Y14">
        <v>0.17510000000000001</v>
      </c>
      <c r="Z14">
        <v>7.8738999999999999</v>
      </c>
      <c r="AA14">
        <v>1033.6212</v>
      </c>
      <c r="AB14" t="s">
        <v>70</v>
      </c>
      <c r="AC14" t="s">
        <v>70</v>
      </c>
      <c r="AD14" t="s">
        <v>70</v>
      </c>
      <c r="AE14" t="s">
        <v>96</v>
      </c>
      <c r="AF14">
        <v>1.1189</v>
      </c>
      <c r="AG14">
        <v>5.0000000000000001E-4</v>
      </c>
      <c r="AH14">
        <v>5.0000000000000001E-4</v>
      </c>
      <c r="AI14">
        <v>0.1022</v>
      </c>
      <c r="AJ14">
        <v>186.46940000000001</v>
      </c>
      <c r="AK14">
        <v>4.5699999999999998E-2</v>
      </c>
      <c r="AL14">
        <v>1.0699999999999999E-2</v>
      </c>
      <c r="AM14">
        <v>21.882100000000001</v>
      </c>
      <c r="AN14">
        <v>1.5046999999999999</v>
      </c>
      <c r="AO14">
        <v>17.872699999999998</v>
      </c>
      <c r="AP14">
        <v>26.893799999999999</v>
      </c>
      <c r="AQ14">
        <v>23.468399999999999</v>
      </c>
      <c r="AR14">
        <v>12.6305</v>
      </c>
      <c r="AS14">
        <v>12.5342</v>
      </c>
      <c r="AT14">
        <v>-1.6734</v>
      </c>
      <c r="AU14">
        <v>2.2166000000000001</v>
      </c>
      <c r="AV14">
        <v>1.3401000000000001</v>
      </c>
      <c r="AW14">
        <v>26.768799999999999</v>
      </c>
      <c r="AX14">
        <v>-16.491399999999999</v>
      </c>
      <c r="AY14">
        <v>16.6889</v>
      </c>
      <c r="AZ14">
        <v>0.53010000000000002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1.2210000000000001</v>
      </c>
      <c r="P15">
        <v>1E-4</v>
      </c>
      <c r="Q15">
        <v>1E-4</v>
      </c>
      <c r="R15">
        <v>-1.6379999999999999</v>
      </c>
      <c r="S15">
        <v>3.5112000000000001</v>
      </c>
      <c r="T15">
        <v>1.4499</v>
      </c>
      <c r="U15">
        <v>1.46E-2</v>
      </c>
      <c r="V15">
        <v>0.6905</v>
      </c>
      <c r="W15">
        <v>0.1431</v>
      </c>
      <c r="X15">
        <v>5.0000000000000001E-3</v>
      </c>
      <c r="Y15">
        <v>0.14299999999999999</v>
      </c>
      <c r="Z15">
        <v>-0.87209999999999999</v>
      </c>
      <c r="AA15">
        <v>965.29269999999997</v>
      </c>
      <c r="AB15" t="s">
        <v>70</v>
      </c>
      <c r="AC15" t="s">
        <v>70</v>
      </c>
      <c r="AD15" t="s">
        <v>70</v>
      </c>
      <c r="AE15" t="s">
        <v>96</v>
      </c>
      <c r="AF15">
        <v>1.1918</v>
      </c>
      <c r="AG15">
        <v>0</v>
      </c>
      <c r="AH15">
        <v>0</v>
      </c>
      <c r="AI15">
        <v>8.2000000000000007E-3</v>
      </c>
      <c r="AJ15">
        <v>383.88080000000002</v>
      </c>
      <c r="AK15">
        <v>3.3999999999999998E-3</v>
      </c>
      <c r="AL15">
        <v>5.1999999999999998E-3</v>
      </c>
      <c r="AM15">
        <v>290.19229999999999</v>
      </c>
      <c r="AN15">
        <v>2.0453000000000001</v>
      </c>
      <c r="AO15">
        <v>242.9804</v>
      </c>
      <c r="AP15">
        <v>496.96589999999998</v>
      </c>
      <c r="AQ15">
        <v>254.0044</v>
      </c>
      <c r="AR15">
        <v>82.579300000000003</v>
      </c>
      <c r="AS15">
        <v>-19.799600000000002</v>
      </c>
      <c r="AT15">
        <v>-227.65790000000001</v>
      </c>
      <c r="AU15">
        <v>-37.436700000000002</v>
      </c>
      <c r="AV15">
        <v>-494.67860000000002</v>
      </c>
      <c r="AW15">
        <v>29.4406</v>
      </c>
      <c r="AX15">
        <v>-238.11760000000001</v>
      </c>
      <c r="AY15">
        <v>12.813700000000001</v>
      </c>
      <c r="AZ15">
        <v>-87.487399999999994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1.2230000000000001</v>
      </c>
      <c r="P16">
        <v>4.0000000000000002E-4</v>
      </c>
      <c r="Q16">
        <v>4.0000000000000002E-4</v>
      </c>
      <c r="R16">
        <v>-1.6353</v>
      </c>
      <c r="S16">
        <v>3.4618000000000002</v>
      </c>
      <c r="T16">
        <v>1.5958000000000001</v>
      </c>
      <c r="U16">
        <v>1.77E-2</v>
      </c>
      <c r="V16">
        <v>0.62639999999999996</v>
      </c>
      <c r="W16">
        <v>0.14710000000000001</v>
      </c>
      <c r="X16">
        <v>4.1999999999999997E-3</v>
      </c>
      <c r="Y16">
        <v>0.1474</v>
      </c>
      <c r="Z16">
        <v>2.1343000000000001</v>
      </c>
      <c r="AA16">
        <v>1022.0053</v>
      </c>
      <c r="AB16" t="s">
        <v>70</v>
      </c>
      <c r="AC16" t="s">
        <v>70</v>
      </c>
      <c r="AD16" t="s">
        <v>70</v>
      </c>
      <c r="AE16" t="s">
        <v>96</v>
      </c>
      <c r="AF16">
        <v>1.194</v>
      </c>
      <c r="AG16">
        <v>2.0000000000000001E-4</v>
      </c>
      <c r="AH16">
        <v>2.0000000000000001E-4</v>
      </c>
      <c r="AI16">
        <v>4.8000000000000001E-2</v>
      </c>
      <c r="AJ16">
        <v>221.1294</v>
      </c>
      <c r="AK16">
        <v>2.01E-2</v>
      </c>
      <c r="AL16">
        <v>8.9999999999999993E-3</v>
      </c>
      <c r="AM16">
        <v>49.774099999999997</v>
      </c>
      <c r="AN16">
        <v>1.9078999999999999</v>
      </c>
      <c r="AO16">
        <v>39.834600000000002</v>
      </c>
      <c r="AP16">
        <v>76.001300000000001</v>
      </c>
      <c r="AQ16">
        <v>48.033000000000001</v>
      </c>
      <c r="AR16">
        <v>39.004800000000003</v>
      </c>
      <c r="AS16">
        <v>5.1661000000000001</v>
      </c>
      <c r="AT16">
        <v>6.2236000000000002</v>
      </c>
      <c r="AU16">
        <v>-14.660500000000001</v>
      </c>
      <c r="AV16">
        <v>26.898299999999999</v>
      </c>
      <c r="AW16">
        <v>69.553899999999999</v>
      </c>
      <c r="AX16">
        <v>-3.0448</v>
      </c>
      <c r="AY16">
        <v>44.49</v>
      </c>
      <c r="AZ16">
        <v>-17.8475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1.1711</v>
      </c>
      <c r="P17">
        <v>1E-4</v>
      </c>
      <c r="Q17">
        <v>0</v>
      </c>
      <c r="R17">
        <v>-0.85389999999999999</v>
      </c>
      <c r="S17">
        <v>3.5821999999999998</v>
      </c>
      <c r="T17">
        <v>0.84930000000000005</v>
      </c>
      <c r="U17">
        <v>1.2999999999999999E-2</v>
      </c>
      <c r="V17">
        <v>1.1775</v>
      </c>
      <c r="W17">
        <v>4.8399999999999999E-2</v>
      </c>
      <c r="X17">
        <v>4.5999999999999999E-3</v>
      </c>
      <c r="Y17">
        <v>4.7199999999999999E-2</v>
      </c>
      <c r="Z17">
        <v>-6.3384</v>
      </c>
      <c r="AA17">
        <v>977.31849999999997</v>
      </c>
      <c r="AB17" t="s">
        <v>70</v>
      </c>
      <c r="AC17" t="s">
        <v>70</v>
      </c>
      <c r="AD17" t="s">
        <v>70</v>
      </c>
      <c r="AE17" t="s">
        <v>96</v>
      </c>
      <c r="AF17">
        <v>1.143</v>
      </c>
      <c r="AG17">
        <v>0</v>
      </c>
      <c r="AH17">
        <v>0</v>
      </c>
      <c r="AI17">
        <v>5.8999999999999999E-3</v>
      </c>
      <c r="AJ17">
        <v>327.34469999999999</v>
      </c>
      <c r="AK17">
        <v>2.5999999999999999E-3</v>
      </c>
      <c r="AL17">
        <v>6.1000000000000004E-3</v>
      </c>
      <c r="AM17">
        <v>385.12970000000001</v>
      </c>
      <c r="AN17">
        <v>2.4687999999999999</v>
      </c>
      <c r="AO17">
        <v>293.86219999999997</v>
      </c>
      <c r="AP17">
        <v>725.47400000000005</v>
      </c>
      <c r="AQ17">
        <v>364.93790000000001</v>
      </c>
      <c r="AR17">
        <v>78.656999999999996</v>
      </c>
      <c r="AS17">
        <v>-159.2439</v>
      </c>
      <c r="AT17">
        <v>-234.11410000000001</v>
      </c>
      <c r="AU17">
        <v>698.36569999999995</v>
      </c>
      <c r="AV17">
        <v>134.71440000000001</v>
      </c>
      <c r="AW17">
        <v>143.00299999999999</v>
      </c>
      <c r="AX17">
        <v>-15.006</v>
      </c>
      <c r="AY17">
        <v>299.12959999999998</v>
      </c>
      <c r="AZ17">
        <v>-208.50890000000001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0.47120000000000001</v>
      </c>
      <c r="P18">
        <v>8.0000000000000004E-4</v>
      </c>
      <c r="Q18">
        <v>1.8E-3</v>
      </c>
      <c r="R18">
        <v>-2.1223999999999998</v>
      </c>
      <c r="S18">
        <v>3.8494000000000002</v>
      </c>
      <c r="T18" t="s">
        <v>355</v>
      </c>
      <c r="U18">
        <v>1.83E-2</v>
      </c>
      <c r="V18" t="s">
        <v>356</v>
      </c>
      <c r="W18" t="s">
        <v>357</v>
      </c>
      <c r="X18">
        <v>5.7999999999999996E-3</v>
      </c>
      <c r="Y18" t="s">
        <v>358</v>
      </c>
      <c r="Z18">
        <v>14.9801</v>
      </c>
      <c r="AA18">
        <v>974.58540000000005</v>
      </c>
      <c r="AB18" t="s">
        <v>70</v>
      </c>
      <c r="AC18" t="s">
        <v>70</v>
      </c>
      <c r="AD18" t="s">
        <v>70</v>
      </c>
      <c r="AE18" t="s">
        <v>96</v>
      </c>
      <c r="AF18">
        <v>0.43190000000000001</v>
      </c>
      <c r="AG18">
        <v>4.0000000000000002E-4</v>
      </c>
      <c r="AH18">
        <v>1E-3</v>
      </c>
      <c r="AI18">
        <v>7.7499999999999999E-2</v>
      </c>
      <c r="AJ18">
        <v>183.1216</v>
      </c>
      <c r="AK18">
        <v>8.9700000000000002E-2</v>
      </c>
      <c r="AL18">
        <v>1.09E-2</v>
      </c>
      <c r="AM18">
        <v>11.135199999999999</v>
      </c>
      <c r="AN18">
        <v>1.1767000000000001</v>
      </c>
      <c r="AO18">
        <v>10.4057</v>
      </c>
      <c r="AP18">
        <v>12.2447</v>
      </c>
      <c r="AQ18">
        <v>11.0078</v>
      </c>
      <c r="AR18">
        <v>5.1622000000000003</v>
      </c>
      <c r="AS18">
        <v>-7.8661000000000003</v>
      </c>
      <c r="AT18">
        <v>-4.4446000000000003</v>
      </c>
      <c r="AU18">
        <v>-10.100199999999999</v>
      </c>
      <c r="AV18">
        <v>-6.9051</v>
      </c>
      <c r="AW18">
        <v>0.48949999999999999</v>
      </c>
      <c r="AX18">
        <v>-2.9851000000000001</v>
      </c>
      <c r="AY18">
        <v>3.6606999999999998</v>
      </c>
      <c r="AZ18">
        <v>-9.9428999999999998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1.1233</v>
      </c>
      <c r="P19">
        <v>2.9999999999999997E-4</v>
      </c>
      <c r="Q19">
        <v>2.9999999999999997E-4</v>
      </c>
      <c r="R19">
        <v>-0.89019999999999999</v>
      </c>
      <c r="S19">
        <v>4.1360000000000001</v>
      </c>
      <c r="T19">
        <v>1.8915</v>
      </c>
      <c r="U19">
        <v>1.72E-2</v>
      </c>
      <c r="V19">
        <v>0.51670000000000005</v>
      </c>
      <c r="W19">
        <v>8.4000000000000005E-2</v>
      </c>
      <c r="X19">
        <v>4.4999999999999997E-3</v>
      </c>
      <c r="Y19">
        <v>7.9600000000000004E-2</v>
      </c>
      <c r="Z19">
        <v>11.563599999999999</v>
      </c>
      <c r="AA19">
        <v>1093.2037</v>
      </c>
      <c r="AB19" t="s">
        <v>70</v>
      </c>
      <c r="AC19" t="s">
        <v>70</v>
      </c>
      <c r="AD19" t="s">
        <v>70</v>
      </c>
      <c r="AE19" t="s">
        <v>96</v>
      </c>
      <c r="AF19">
        <v>1.0962000000000001</v>
      </c>
      <c r="AG19">
        <v>2.0000000000000001E-4</v>
      </c>
      <c r="AH19">
        <v>1E-4</v>
      </c>
      <c r="AI19">
        <v>3.3300000000000003E-2</v>
      </c>
      <c r="AJ19">
        <v>216.27780000000001</v>
      </c>
      <c r="AK19">
        <v>1.52E-2</v>
      </c>
      <c r="AL19">
        <v>9.1999999999999998E-3</v>
      </c>
      <c r="AM19">
        <v>65.741600000000005</v>
      </c>
      <c r="AN19">
        <v>1.2411000000000001</v>
      </c>
      <c r="AO19">
        <v>60.128599999999999</v>
      </c>
      <c r="AP19">
        <v>74.625</v>
      </c>
      <c r="AQ19">
        <v>64.570400000000006</v>
      </c>
      <c r="AR19">
        <v>28.8461</v>
      </c>
      <c r="AS19">
        <v>-30.781300000000002</v>
      </c>
      <c r="AT19">
        <v>-42.846899999999998</v>
      </c>
      <c r="AU19">
        <v>64.126800000000003</v>
      </c>
      <c r="AV19">
        <v>32.700899999999997</v>
      </c>
      <c r="AW19">
        <v>19.6799</v>
      </c>
      <c r="AX19">
        <v>-11.4453</v>
      </c>
      <c r="AY19">
        <v>47.708300000000001</v>
      </c>
      <c r="AZ19">
        <v>-41.979300000000002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1.1084000000000001</v>
      </c>
      <c r="P20">
        <v>2.9999999999999997E-4</v>
      </c>
      <c r="Q20">
        <v>2.9999999999999997E-4</v>
      </c>
      <c r="R20">
        <v>-1.8044</v>
      </c>
      <c r="S20">
        <v>4.1087999999999996</v>
      </c>
      <c r="T20">
        <v>1.2896000000000001</v>
      </c>
      <c r="U20">
        <v>1.78E-2</v>
      </c>
      <c r="V20">
        <v>0.77359999999999995</v>
      </c>
      <c r="W20">
        <v>0.192</v>
      </c>
      <c r="X20">
        <v>4.1999999999999997E-3</v>
      </c>
      <c r="Y20">
        <v>0.19489999999999999</v>
      </c>
      <c r="Z20">
        <v>10.0604</v>
      </c>
      <c r="AA20">
        <v>1094.297</v>
      </c>
      <c r="AB20" t="s">
        <v>70</v>
      </c>
      <c r="AC20" t="s">
        <v>70</v>
      </c>
      <c r="AD20" t="s">
        <v>70</v>
      </c>
      <c r="AE20" t="s">
        <v>96</v>
      </c>
      <c r="AF20">
        <v>1.0804</v>
      </c>
      <c r="AG20">
        <v>1E-4</v>
      </c>
      <c r="AH20">
        <v>1E-4</v>
      </c>
      <c r="AI20">
        <v>3.09E-2</v>
      </c>
      <c r="AJ20">
        <v>215.0206</v>
      </c>
      <c r="AK20">
        <v>1.43E-2</v>
      </c>
      <c r="AL20">
        <v>9.2999999999999992E-3</v>
      </c>
      <c r="AM20">
        <v>69.843800000000002</v>
      </c>
      <c r="AN20">
        <v>1.3139000000000001</v>
      </c>
      <c r="AO20">
        <v>61.785800000000002</v>
      </c>
      <c r="AP20">
        <v>81.1785</v>
      </c>
      <c r="AQ20">
        <v>70.183099999999996</v>
      </c>
      <c r="AR20">
        <v>21.104500000000002</v>
      </c>
      <c r="AS20">
        <v>13.1355</v>
      </c>
      <c r="AT20">
        <v>56.564500000000002</v>
      </c>
      <c r="AU20">
        <v>-10.429</v>
      </c>
      <c r="AV20">
        <v>-77.474800000000002</v>
      </c>
      <c r="AW20">
        <v>21.8825</v>
      </c>
      <c r="AX20">
        <v>-65.342799999999997</v>
      </c>
      <c r="AY20">
        <v>14.716699999999999</v>
      </c>
      <c r="AZ20">
        <v>20.962199999999999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184</v>
      </c>
      <c r="B21">
        <v>2726</v>
      </c>
      <c r="C21">
        <v>4959</v>
      </c>
      <c r="D21" s="9">
        <v>42470.640972222223</v>
      </c>
      <c r="E21" t="s">
        <v>172</v>
      </c>
      <c r="I21" t="s">
        <v>95</v>
      </c>
      <c r="J21" t="s">
        <v>70</v>
      </c>
      <c r="K21" t="s">
        <v>70</v>
      </c>
      <c r="L21" t="s">
        <v>70</v>
      </c>
      <c r="M21" t="s">
        <v>70</v>
      </c>
      <c r="N21" t="s">
        <v>70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321</v>
      </c>
      <c r="BK21" t="s">
        <v>71</v>
      </c>
      <c r="BM21">
        <v>0</v>
      </c>
      <c r="BP21" t="s">
        <v>345</v>
      </c>
      <c r="BR21">
        <v>6511</v>
      </c>
    </row>
    <row r="22" spans="1:70">
      <c r="A22" t="s">
        <v>244</v>
      </c>
      <c r="B22">
        <v>2745</v>
      </c>
      <c r="C22">
        <v>4960</v>
      </c>
      <c r="D22" s="9">
        <v>42472.118750000001</v>
      </c>
      <c r="E22" t="s">
        <v>235</v>
      </c>
      <c r="I22" t="s">
        <v>95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321</v>
      </c>
      <c r="BK22" t="s">
        <v>71</v>
      </c>
      <c r="BM22">
        <v>0</v>
      </c>
      <c r="BP22" t="s">
        <v>346</v>
      </c>
      <c r="BR22">
        <v>6511</v>
      </c>
    </row>
    <row r="23" spans="1:70">
      <c r="A23" t="s">
        <v>175</v>
      </c>
      <c r="B23">
        <v>2723</v>
      </c>
      <c r="C23">
        <v>4923</v>
      </c>
      <c r="D23" s="9">
        <v>42470.640972222223</v>
      </c>
      <c r="E23" t="s">
        <v>172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1.4535</v>
      </c>
      <c r="P23">
        <v>1E-4</v>
      </c>
      <c r="Q23">
        <v>1E-4</v>
      </c>
      <c r="R23">
        <v>-1.3759999999999999</v>
      </c>
      <c r="S23">
        <v>3.9565000000000001</v>
      </c>
      <c r="T23">
        <v>1.3632</v>
      </c>
      <c r="U23">
        <v>1.4500000000000001E-2</v>
      </c>
      <c r="V23">
        <v>0.73309999999999997</v>
      </c>
      <c r="W23">
        <v>0.22639999999999999</v>
      </c>
      <c r="X23">
        <v>5.0000000000000001E-3</v>
      </c>
      <c r="Y23">
        <v>0.22550000000000001</v>
      </c>
      <c r="Z23">
        <v>3.5009000000000001</v>
      </c>
      <c r="AA23">
        <v>936.04819999999995</v>
      </c>
      <c r="AB23" t="s">
        <v>70</v>
      </c>
      <c r="AC23" t="s">
        <v>70</v>
      </c>
      <c r="AD23" t="s">
        <v>70</v>
      </c>
      <c r="AE23" t="s">
        <v>96</v>
      </c>
      <c r="AF23">
        <v>1.4216</v>
      </c>
      <c r="AG23">
        <v>0</v>
      </c>
      <c r="AH23">
        <v>0</v>
      </c>
      <c r="AI23">
        <v>8.8999999999999999E-3</v>
      </c>
      <c r="AJ23">
        <v>359.02120000000002</v>
      </c>
      <c r="AK23">
        <v>3.0999999999999999E-3</v>
      </c>
      <c r="AL23">
        <v>5.5999999999999999E-3</v>
      </c>
      <c r="AM23">
        <v>319.25380000000001</v>
      </c>
      <c r="AN23">
        <v>1.4644999999999999</v>
      </c>
      <c r="AO23">
        <v>266.21080000000001</v>
      </c>
      <c r="AP23">
        <v>389.86720000000003</v>
      </c>
      <c r="AQ23">
        <v>333.45699999999999</v>
      </c>
      <c r="AR23">
        <v>263.06869999999998</v>
      </c>
      <c r="AS23">
        <v>-24.7242</v>
      </c>
      <c r="AT23">
        <v>32.430900000000001</v>
      </c>
      <c r="AU23">
        <v>-49.785600000000002</v>
      </c>
      <c r="AV23">
        <v>-365.9667</v>
      </c>
      <c r="AW23">
        <v>124.8447</v>
      </c>
      <c r="AX23">
        <v>28.215800000000002</v>
      </c>
      <c r="AY23">
        <v>-110.70740000000001</v>
      </c>
      <c r="AZ23">
        <v>-313.27510000000001</v>
      </c>
      <c r="BA23">
        <v>0.01</v>
      </c>
      <c r="BB23">
        <v>0.01</v>
      </c>
      <c r="BC23">
        <v>0.01</v>
      </c>
      <c r="BD23">
        <v>195</v>
      </c>
      <c r="BE23">
        <v>179</v>
      </c>
      <c r="BF23">
        <v>319</v>
      </c>
      <c r="BG23">
        <v>202</v>
      </c>
      <c r="BH23">
        <v>290</v>
      </c>
      <c r="BI23">
        <v>1081</v>
      </c>
      <c r="BJ23">
        <v>1702</v>
      </c>
      <c r="BK23" t="s">
        <v>71</v>
      </c>
      <c r="BM23">
        <v>0</v>
      </c>
      <c r="BP23" t="s">
        <v>177</v>
      </c>
      <c r="BR23">
        <v>6511</v>
      </c>
    </row>
    <row r="24" spans="1:70">
      <c r="A24" t="s">
        <v>212</v>
      </c>
      <c r="B24">
        <v>2735</v>
      </c>
      <c r="C24">
        <v>4938</v>
      </c>
      <c r="D24" s="9">
        <v>42471.345833333333</v>
      </c>
      <c r="E24" t="s">
        <v>204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1.1677</v>
      </c>
      <c r="P24">
        <v>1E-4</v>
      </c>
      <c r="Q24">
        <v>1E-4</v>
      </c>
      <c r="R24">
        <v>-1.7126999999999999</v>
      </c>
      <c r="S24">
        <v>3.5485000000000002</v>
      </c>
      <c r="T24">
        <v>1.2367999999999999</v>
      </c>
      <c r="U24">
        <v>1.5299999999999999E-2</v>
      </c>
      <c r="V24">
        <v>0.81169999999999998</v>
      </c>
      <c r="W24">
        <v>0.21229999999999999</v>
      </c>
      <c r="X24">
        <v>5.0000000000000001E-3</v>
      </c>
      <c r="Y24">
        <v>0.2099</v>
      </c>
      <c r="Z24">
        <v>4.8673999999999999</v>
      </c>
      <c r="AA24">
        <v>1015.0358</v>
      </c>
      <c r="AB24" t="s">
        <v>70</v>
      </c>
      <c r="AC24" t="s">
        <v>70</v>
      </c>
      <c r="AD24" t="s">
        <v>70</v>
      </c>
      <c r="AE24" t="s">
        <v>96</v>
      </c>
      <c r="AF24">
        <v>1.1395999999999999</v>
      </c>
      <c r="AG24">
        <v>0</v>
      </c>
      <c r="AH24">
        <v>0</v>
      </c>
      <c r="AI24">
        <v>1.2E-2</v>
      </c>
      <c r="AJ24">
        <v>296.75420000000003</v>
      </c>
      <c r="AK24">
        <v>5.3E-3</v>
      </c>
      <c r="AL24">
        <v>6.7000000000000002E-3</v>
      </c>
      <c r="AM24">
        <v>190.21449999999999</v>
      </c>
      <c r="AN24">
        <v>1.5508999999999999</v>
      </c>
      <c r="AO24">
        <v>158.91759999999999</v>
      </c>
      <c r="AP24">
        <v>246.46520000000001</v>
      </c>
      <c r="AQ24">
        <v>189.84059999999999</v>
      </c>
      <c r="AR24">
        <v>-24.549600000000002</v>
      </c>
      <c r="AS24">
        <v>-156.04810000000001</v>
      </c>
      <c r="AT24">
        <v>17.352499999999999</v>
      </c>
      <c r="AU24">
        <v>90.651899999999998</v>
      </c>
      <c r="AV24">
        <v>11.196999999999999</v>
      </c>
      <c r="AW24">
        <v>228.91470000000001</v>
      </c>
      <c r="AX24">
        <v>-174.08</v>
      </c>
      <c r="AY24">
        <v>34.8645</v>
      </c>
      <c r="AZ24">
        <v>67.231399999999994</v>
      </c>
      <c r="BA24">
        <v>0.01</v>
      </c>
      <c r="BB24">
        <v>0.01</v>
      </c>
      <c r="BC24">
        <v>0.01</v>
      </c>
      <c r="BD24">
        <v>210</v>
      </c>
      <c r="BE24">
        <v>164</v>
      </c>
      <c r="BF24">
        <v>319</v>
      </c>
      <c r="BG24">
        <v>213</v>
      </c>
      <c r="BH24">
        <v>245</v>
      </c>
      <c r="BI24">
        <v>1146</v>
      </c>
      <c r="BJ24">
        <v>1781</v>
      </c>
      <c r="BK24" t="s">
        <v>71</v>
      </c>
      <c r="BM24">
        <v>0</v>
      </c>
      <c r="BP24" t="s">
        <v>347</v>
      </c>
      <c r="BR24">
        <v>6511</v>
      </c>
    </row>
    <row r="25" spans="1:70">
      <c r="A25" t="s">
        <v>215</v>
      </c>
      <c r="B25">
        <v>2736</v>
      </c>
      <c r="C25">
        <v>4939</v>
      </c>
      <c r="D25" s="9">
        <v>42471.345833333333</v>
      </c>
      <c r="E25" t="s">
        <v>204</v>
      </c>
      <c r="I25" t="s">
        <v>95</v>
      </c>
      <c r="J25">
        <v>0.8</v>
      </c>
      <c r="K25">
        <v>1</v>
      </c>
      <c r="L25">
        <v>160</v>
      </c>
      <c r="M25">
        <v>6</v>
      </c>
      <c r="N25">
        <v>5242</v>
      </c>
      <c r="O25">
        <v>1.0711999999999999</v>
      </c>
      <c r="P25">
        <v>1E-4</v>
      </c>
      <c r="Q25">
        <v>1E-4</v>
      </c>
      <c r="R25">
        <v>-0.9335</v>
      </c>
      <c r="S25">
        <v>4.5401999999999996</v>
      </c>
      <c r="T25">
        <v>1.2945</v>
      </c>
      <c r="U25">
        <v>1.4800000000000001E-2</v>
      </c>
      <c r="V25">
        <v>1.0078</v>
      </c>
      <c r="W25">
        <v>0.1424</v>
      </c>
      <c r="X25">
        <v>5.0000000000000001E-3</v>
      </c>
      <c r="Y25">
        <v>0.29709999999999998</v>
      </c>
      <c r="Z25">
        <v>-2.1021000000000001</v>
      </c>
      <c r="AA25">
        <v>1013.6693</v>
      </c>
      <c r="AB25" t="s">
        <v>70</v>
      </c>
      <c r="AC25" t="s">
        <v>70</v>
      </c>
      <c r="AD25" t="s">
        <v>70</v>
      </c>
      <c r="AE25" t="s">
        <v>96</v>
      </c>
      <c r="AF25">
        <v>1.0447</v>
      </c>
      <c r="AG25">
        <v>0</v>
      </c>
      <c r="AH25">
        <v>0</v>
      </c>
      <c r="AI25">
        <v>6.0000000000000001E-3</v>
      </c>
      <c r="AJ25">
        <v>354.84379999999999</v>
      </c>
      <c r="AK25">
        <v>2.8999999999999998E-3</v>
      </c>
      <c r="AL25">
        <v>5.5999999999999999E-3</v>
      </c>
      <c r="AM25">
        <v>348.29559999999998</v>
      </c>
      <c r="AN25">
        <v>2.2063000000000001</v>
      </c>
      <c r="AO25">
        <v>288.58980000000003</v>
      </c>
      <c r="AP25">
        <v>636.71370000000002</v>
      </c>
      <c r="AQ25">
        <v>302.00799999999998</v>
      </c>
      <c r="AR25">
        <v>-172.93979999999999</v>
      </c>
      <c r="AS25">
        <v>23.68</v>
      </c>
      <c r="AT25">
        <v>229.81549999999999</v>
      </c>
      <c r="AU25">
        <v>212.5746</v>
      </c>
      <c r="AV25">
        <v>-559.34519999999998</v>
      </c>
      <c r="AW25">
        <v>217.5993</v>
      </c>
      <c r="AX25">
        <v>219.74930000000001</v>
      </c>
      <c r="AY25">
        <v>142.14609999999999</v>
      </c>
      <c r="AZ25">
        <v>150.71019999999999</v>
      </c>
      <c r="BA25">
        <v>0.01</v>
      </c>
      <c r="BB25">
        <v>0.01</v>
      </c>
      <c r="BC25">
        <v>0.01</v>
      </c>
      <c r="BD25">
        <v>212</v>
      </c>
      <c r="BE25">
        <v>156</v>
      </c>
      <c r="BF25">
        <v>319</v>
      </c>
      <c r="BG25">
        <v>197</v>
      </c>
      <c r="BH25">
        <v>136</v>
      </c>
      <c r="BI25">
        <v>1131</v>
      </c>
      <c r="BJ25">
        <v>1781</v>
      </c>
      <c r="BK25" t="s">
        <v>71</v>
      </c>
      <c r="BM25">
        <v>0</v>
      </c>
      <c r="BP25" t="s">
        <v>217</v>
      </c>
      <c r="BR25">
        <v>6511</v>
      </c>
    </row>
    <row r="26" spans="1:70">
      <c r="A26" t="s">
        <v>184</v>
      </c>
      <c r="B26">
        <v>2726</v>
      </c>
      <c r="C26">
        <v>4959</v>
      </c>
      <c r="D26" s="9">
        <v>42470.640972222223</v>
      </c>
      <c r="E26" t="s">
        <v>172</v>
      </c>
      <c r="I26" t="s">
        <v>95</v>
      </c>
      <c r="J26" t="s">
        <v>70</v>
      </c>
      <c r="K26" t="s">
        <v>70</v>
      </c>
      <c r="L26" t="s">
        <v>70</v>
      </c>
      <c r="M26" t="s">
        <v>70</v>
      </c>
      <c r="N26" t="s">
        <v>70</v>
      </c>
      <c r="O26" t="s">
        <v>70</v>
      </c>
      <c r="P26" t="s">
        <v>70</v>
      </c>
      <c r="Q26" t="s">
        <v>70</v>
      </c>
      <c r="R26" t="s">
        <v>70</v>
      </c>
      <c r="S26" t="s">
        <v>70</v>
      </c>
      <c r="T26" t="s">
        <v>70</v>
      </c>
      <c r="U26" t="s">
        <v>70</v>
      </c>
      <c r="V26" t="s">
        <v>70</v>
      </c>
      <c r="W26" t="s">
        <v>70</v>
      </c>
      <c r="X26" t="s">
        <v>70</v>
      </c>
      <c r="Y26" t="s">
        <v>70</v>
      </c>
      <c r="Z26" t="s">
        <v>70</v>
      </c>
      <c r="AA26" t="s">
        <v>70</v>
      </c>
      <c r="AB26" t="s">
        <v>70</v>
      </c>
      <c r="AC26" t="s">
        <v>70</v>
      </c>
      <c r="AD26" t="s">
        <v>70</v>
      </c>
      <c r="AE26" t="s">
        <v>96</v>
      </c>
      <c r="AF26" t="s">
        <v>70</v>
      </c>
      <c r="AG26" t="s">
        <v>70</v>
      </c>
      <c r="AH26" t="s">
        <v>70</v>
      </c>
      <c r="AI26" t="s">
        <v>70</v>
      </c>
      <c r="AJ26" t="s">
        <v>70</v>
      </c>
      <c r="AK26" t="s">
        <v>70</v>
      </c>
      <c r="AL26" t="s">
        <v>70</v>
      </c>
      <c r="AM26" t="s">
        <v>70</v>
      </c>
      <c r="AN26" t="s">
        <v>70</v>
      </c>
      <c r="AO26" t="s">
        <v>70</v>
      </c>
      <c r="AP26" t="s">
        <v>70</v>
      </c>
      <c r="AQ26" t="s">
        <v>70</v>
      </c>
      <c r="AR26" t="s">
        <v>70</v>
      </c>
      <c r="AS26" t="s">
        <v>70</v>
      </c>
      <c r="AT26" t="s">
        <v>70</v>
      </c>
      <c r="AU26" t="s">
        <v>70</v>
      </c>
      <c r="AV26" t="s">
        <v>70</v>
      </c>
      <c r="AW26" t="s">
        <v>70</v>
      </c>
      <c r="AX26" t="s">
        <v>70</v>
      </c>
      <c r="AY26" t="s">
        <v>70</v>
      </c>
      <c r="AZ26" t="s">
        <v>70</v>
      </c>
      <c r="BA26" t="s">
        <v>70</v>
      </c>
      <c r="BB26" t="s">
        <v>70</v>
      </c>
      <c r="BC26" t="s">
        <v>70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321</v>
      </c>
      <c r="BK26" t="s">
        <v>71</v>
      </c>
      <c r="BM26">
        <v>0</v>
      </c>
      <c r="BP26" t="s">
        <v>345</v>
      </c>
      <c r="BR26">
        <v>6511</v>
      </c>
    </row>
    <row r="27" spans="1:70">
      <c r="A27" t="s">
        <v>244</v>
      </c>
      <c r="B27">
        <v>2745</v>
      </c>
      <c r="C27">
        <v>4960</v>
      </c>
      <c r="D27" s="9">
        <v>42472.118750000001</v>
      </c>
      <c r="E27" t="s">
        <v>235</v>
      </c>
      <c r="I27" t="s">
        <v>95</v>
      </c>
      <c r="J27" t="s">
        <v>70</v>
      </c>
      <c r="K27" t="s">
        <v>70</v>
      </c>
      <c r="L27" t="s">
        <v>70</v>
      </c>
      <c r="M27" t="s">
        <v>70</v>
      </c>
      <c r="N27" t="s">
        <v>70</v>
      </c>
      <c r="O27" t="s">
        <v>70</v>
      </c>
      <c r="P27" t="s">
        <v>70</v>
      </c>
      <c r="Q27" t="s">
        <v>70</v>
      </c>
      <c r="R27" t="s">
        <v>70</v>
      </c>
      <c r="S27" t="s">
        <v>70</v>
      </c>
      <c r="T27" t="s">
        <v>70</v>
      </c>
      <c r="U27" t="s">
        <v>70</v>
      </c>
      <c r="V27" t="s">
        <v>70</v>
      </c>
      <c r="W27" t="s">
        <v>70</v>
      </c>
      <c r="X27" t="s">
        <v>70</v>
      </c>
      <c r="Y27" t="s">
        <v>70</v>
      </c>
      <c r="Z27" t="s">
        <v>70</v>
      </c>
      <c r="AA27" t="s">
        <v>70</v>
      </c>
      <c r="AB27" t="s">
        <v>70</v>
      </c>
      <c r="AC27" t="s">
        <v>70</v>
      </c>
      <c r="AD27" t="s">
        <v>70</v>
      </c>
      <c r="AE27" t="s">
        <v>96</v>
      </c>
      <c r="AF27" t="s">
        <v>70</v>
      </c>
      <c r="AG27" t="s">
        <v>70</v>
      </c>
      <c r="AH27" t="s">
        <v>70</v>
      </c>
      <c r="AI27" t="s">
        <v>70</v>
      </c>
      <c r="AJ27" t="s">
        <v>70</v>
      </c>
      <c r="AK27" t="s">
        <v>70</v>
      </c>
      <c r="AL27" t="s">
        <v>70</v>
      </c>
      <c r="AM27" t="s">
        <v>70</v>
      </c>
      <c r="AN27" t="s">
        <v>70</v>
      </c>
      <c r="AO27" t="s">
        <v>70</v>
      </c>
      <c r="AP27" t="s">
        <v>70</v>
      </c>
      <c r="AQ27" t="s">
        <v>70</v>
      </c>
      <c r="AR27" t="s">
        <v>70</v>
      </c>
      <c r="AS27" t="s">
        <v>70</v>
      </c>
      <c r="AT27" t="s">
        <v>70</v>
      </c>
      <c r="AU27" t="s">
        <v>70</v>
      </c>
      <c r="AV27" t="s">
        <v>70</v>
      </c>
      <c r="AW27" t="s">
        <v>70</v>
      </c>
      <c r="AX27" t="s">
        <v>70</v>
      </c>
      <c r="AY27" t="s">
        <v>70</v>
      </c>
      <c r="AZ27" t="s">
        <v>70</v>
      </c>
      <c r="BA27" t="s">
        <v>70</v>
      </c>
      <c r="BB27" t="s">
        <v>70</v>
      </c>
      <c r="BC27" t="s">
        <v>70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321</v>
      </c>
      <c r="BK27" t="s">
        <v>71</v>
      </c>
      <c r="BM27">
        <v>0</v>
      </c>
      <c r="BP27" t="s">
        <v>346</v>
      </c>
      <c r="BR27">
        <v>6511</v>
      </c>
    </row>
    <row r="28" spans="1:70">
      <c r="A28" t="s">
        <v>184</v>
      </c>
      <c r="B28">
        <v>2726</v>
      </c>
      <c r="C28">
        <v>4959</v>
      </c>
      <c r="D28" s="9">
        <v>42470.640972222223</v>
      </c>
      <c r="E28" t="s">
        <v>172</v>
      </c>
      <c r="I28" t="s">
        <v>95</v>
      </c>
      <c r="J28" t="s">
        <v>70</v>
      </c>
      <c r="K28" t="s">
        <v>70</v>
      </c>
      <c r="L28" t="s">
        <v>70</v>
      </c>
      <c r="M28" t="s">
        <v>70</v>
      </c>
      <c r="N28" t="s">
        <v>70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96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321</v>
      </c>
      <c r="BK28" t="s">
        <v>71</v>
      </c>
      <c r="BM28">
        <v>0</v>
      </c>
      <c r="BP28" t="s">
        <v>345</v>
      </c>
      <c r="BR28">
        <v>6511</v>
      </c>
    </row>
    <row r="29" spans="1:70">
      <c r="A29" t="s">
        <v>244</v>
      </c>
      <c r="B29">
        <v>2745</v>
      </c>
      <c r="C29">
        <v>4960</v>
      </c>
      <c r="D29" s="9">
        <v>42472.118750000001</v>
      </c>
      <c r="E29" t="s">
        <v>235</v>
      </c>
      <c r="I29" t="s">
        <v>95</v>
      </c>
      <c r="J29" t="s">
        <v>70</v>
      </c>
      <c r="K29" t="s">
        <v>70</v>
      </c>
      <c r="L29" t="s">
        <v>70</v>
      </c>
      <c r="M29" t="s">
        <v>70</v>
      </c>
      <c r="N29" t="s">
        <v>70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96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321</v>
      </c>
      <c r="BK29" t="s">
        <v>71</v>
      </c>
      <c r="BM29">
        <v>0</v>
      </c>
      <c r="BP29" t="s">
        <v>346</v>
      </c>
      <c r="BR29">
        <v>6511</v>
      </c>
    </row>
    <row r="30" spans="1:70">
      <c r="A30" t="s">
        <v>244</v>
      </c>
      <c r="B30">
        <v>2745</v>
      </c>
      <c r="C30">
        <v>4961</v>
      </c>
      <c r="D30" s="9">
        <v>42472.118750000001</v>
      </c>
      <c r="E30" t="s">
        <v>235</v>
      </c>
      <c r="I30" t="s">
        <v>95</v>
      </c>
      <c r="J30">
        <v>0.8</v>
      </c>
      <c r="K30">
        <v>1</v>
      </c>
      <c r="L30">
        <v>160</v>
      </c>
      <c r="M30">
        <v>6</v>
      </c>
      <c r="N30">
        <v>5242</v>
      </c>
      <c r="O30">
        <v>1.1185</v>
      </c>
      <c r="P30">
        <v>5.0000000000000001E-4</v>
      </c>
      <c r="Q30">
        <v>5.0000000000000001E-4</v>
      </c>
      <c r="R30">
        <v>-0.89400000000000002</v>
      </c>
      <c r="S30">
        <v>3.8693</v>
      </c>
      <c r="T30">
        <v>1.7152000000000001</v>
      </c>
      <c r="U30">
        <v>1.83E-2</v>
      </c>
      <c r="V30">
        <v>0.5847</v>
      </c>
      <c r="W30">
        <v>9.7600000000000006E-2</v>
      </c>
      <c r="X30">
        <v>3.7000000000000002E-3</v>
      </c>
      <c r="Y30">
        <v>9.4700000000000006E-2</v>
      </c>
      <c r="Z30">
        <v>8.8305000000000007</v>
      </c>
      <c r="AA30">
        <v>1091.2905000000001</v>
      </c>
      <c r="AB30" t="s">
        <v>70</v>
      </c>
      <c r="AC30" t="s">
        <v>70</v>
      </c>
      <c r="AD30" t="s">
        <v>70</v>
      </c>
      <c r="AE30" t="s">
        <v>96</v>
      </c>
      <c r="AF30">
        <v>1.0911999999999999</v>
      </c>
      <c r="AG30">
        <v>2.9999999999999997E-4</v>
      </c>
      <c r="AH30">
        <v>2.9999999999999997E-4</v>
      </c>
      <c r="AI30">
        <v>5.7099999999999998E-2</v>
      </c>
      <c r="AJ30">
        <v>186.34729999999999</v>
      </c>
      <c r="AK30">
        <v>2.6200000000000001E-2</v>
      </c>
      <c r="AL30">
        <v>1.0699999999999999E-2</v>
      </c>
      <c r="AM30">
        <v>38.186199999999999</v>
      </c>
      <c r="AN30">
        <v>1.2959000000000001</v>
      </c>
      <c r="AO30">
        <v>34.194299999999998</v>
      </c>
      <c r="AP30">
        <v>44.314</v>
      </c>
      <c r="AQ30">
        <v>37.840400000000002</v>
      </c>
      <c r="AR30">
        <v>-14.8583</v>
      </c>
      <c r="AS30">
        <v>-30.6294</v>
      </c>
      <c r="AT30">
        <v>-3.2119</v>
      </c>
      <c r="AU30">
        <v>39.197899999999997</v>
      </c>
      <c r="AV30">
        <v>-19.6783</v>
      </c>
      <c r="AW30">
        <v>6.3262999999999998</v>
      </c>
      <c r="AX30">
        <v>-6.4184000000000001</v>
      </c>
      <c r="AY30">
        <v>-0.79490000000000005</v>
      </c>
      <c r="AZ30">
        <v>37.2836</v>
      </c>
      <c r="BA30">
        <v>0.01</v>
      </c>
      <c r="BB30">
        <v>0.01</v>
      </c>
      <c r="BC30">
        <v>0.01</v>
      </c>
      <c r="BD30">
        <v>186</v>
      </c>
      <c r="BE30">
        <v>180</v>
      </c>
      <c r="BF30">
        <v>319</v>
      </c>
      <c r="BG30">
        <v>133</v>
      </c>
      <c r="BH30">
        <v>130</v>
      </c>
      <c r="BI30">
        <v>1146</v>
      </c>
      <c r="BJ30">
        <v>1812</v>
      </c>
      <c r="BM30">
        <v>0</v>
      </c>
      <c r="BP30" t="s">
        <v>363</v>
      </c>
      <c r="BR30">
        <v>6511</v>
      </c>
    </row>
    <row r="31" spans="1:70">
      <c r="A31" t="s">
        <v>184</v>
      </c>
      <c r="B31">
        <v>2726</v>
      </c>
      <c r="C31">
        <v>4962</v>
      </c>
      <c r="D31" s="9">
        <v>42470.640972222223</v>
      </c>
      <c r="E31" t="s">
        <v>172</v>
      </c>
      <c r="I31" t="s">
        <v>95</v>
      </c>
      <c r="J31">
        <v>0.8</v>
      </c>
      <c r="K31">
        <v>1</v>
      </c>
      <c r="L31">
        <v>160</v>
      </c>
      <c r="M31">
        <v>6</v>
      </c>
      <c r="N31">
        <v>5242</v>
      </c>
      <c r="O31">
        <v>1.0828</v>
      </c>
      <c r="P31">
        <v>1E-4</v>
      </c>
      <c r="Q31">
        <v>1E-4</v>
      </c>
      <c r="R31">
        <v>0</v>
      </c>
      <c r="S31">
        <v>4.5968999999999998</v>
      </c>
      <c r="T31" t="s">
        <v>373</v>
      </c>
      <c r="U31">
        <v>1.3599999999999999E-2</v>
      </c>
      <c r="V31" t="s">
        <v>374</v>
      </c>
      <c r="W31" t="s">
        <v>167</v>
      </c>
      <c r="X31">
        <v>4.7999999999999996E-3</v>
      </c>
      <c r="Y31" t="s">
        <v>167</v>
      </c>
      <c r="Z31">
        <v>-9.0716000000000001</v>
      </c>
      <c r="AA31">
        <v>997.40719999999999</v>
      </c>
      <c r="AB31" t="s">
        <v>70</v>
      </c>
      <c r="AC31" t="s">
        <v>70</v>
      </c>
      <c r="AD31" t="s">
        <v>70</v>
      </c>
      <c r="AE31" t="s">
        <v>96</v>
      </c>
      <c r="AF31">
        <v>1.0559000000000001</v>
      </c>
      <c r="AG31">
        <v>0</v>
      </c>
      <c r="AH31">
        <v>0</v>
      </c>
      <c r="AI31">
        <v>4.0000000000000001E-3</v>
      </c>
      <c r="AJ31">
        <v>364.1103</v>
      </c>
      <c r="AK31">
        <v>1.9E-3</v>
      </c>
      <c r="AL31">
        <v>5.4999999999999997E-3</v>
      </c>
      <c r="AM31">
        <v>534.11850000000004</v>
      </c>
      <c r="AN31">
        <v>3.2700999999999998</v>
      </c>
      <c r="AO31">
        <v>388.51490000000001</v>
      </c>
      <c r="AP31">
        <v>1270.4922999999999</v>
      </c>
      <c r="AQ31">
        <v>510.99169999999998</v>
      </c>
      <c r="AR31">
        <v>-221.5702</v>
      </c>
      <c r="AS31">
        <v>-318.73399999999998</v>
      </c>
      <c r="AT31">
        <v>16.097000000000001</v>
      </c>
      <c r="AU31">
        <v>740.40989999999999</v>
      </c>
      <c r="AV31">
        <v>-558.55319999999995</v>
      </c>
      <c r="AW31">
        <v>-868.30989999999997</v>
      </c>
      <c r="AX31">
        <v>-295.81599999999997</v>
      </c>
      <c r="AY31">
        <v>186.83</v>
      </c>
      <c r="AZ31">
        <v>-372.42450000000002</v>
      </c>
      <c r="BA31">
        <v>0.01</v>
      </c>
      <c r="BB31">
        <v>0.01</v>
      </c>
      <c r="BC31">
        <v>0.01</v>
      </c>
      <c r="BD31">
        <v>216</v>
      </c>
      <c r="BE31">
        <v>145</v>
      </c>
      <c r="BF31">
        <v>319</v>
      </c>
      <c r="BG31">
        <v>155</v>
      </c>
      <c r="BH31">
        <v>155</v>
      </c>
      <c r="BI31">
        <v>1091</v>
      </c>
      <c r="BJ31">
        <v>1702</v>
      </c>
      <c r="BM31">
        <v>0</v>
      </c>
      <c r="BP31" t="s">
        <v>362</v>
      </c>
      <c r="BR31">
        <v>6511</v>
      </c>
    </row>
    <row r="32" spans="1:70" s="129" customFormat="1">
      <c r="A32" s="129" t="s">
        <v>200</v>
      </c>
      <c r="B32" s="129">
        <v>2731</v>
      </c>
      <c r="C32" s="129">
        <v>4933</v>
      </c>
      <c r="D32" s="130">
        <v>42470.972222222219</v>
      </c>
      <c r="E32" s="129" t="s">
        <v>188</v>
      </c>
      <c r="I32" s="129" t="s">
        <v>95</v>
      </c>
      <c r="J32" s="129">
        <v>0.8</v>
      </c>
      <c r="K32" s="129">
        <v>1</v>
      </c>
      <c r="L32" s="129">
        <v>160</v>
      </c>
      <c r="M32" s="129">
        <v>6</v>
      </c>
      <c r="N32" s="129">
        <v>5242</v>
      </c>
      <c r="O32" s="129">
        <v>1.1729000000000001</v>
      </c>
      <c r="P32" s="129">
        <v>0</v>
      </c>
      <c r="Q32" s="129">
        <v>0</v>
      </c>
      <c r="R32" s="129">
        <v>-2.5577000000000001</v>
      </c>
      <c r="S32" s="129">
        <v>5.0961999999999996</v>
      </c>
      <c r="T32" s="129">
        <v>1.1841999999999999</v>
      </c>
      <c r="U32" s="129">
        <v>0.01</v>
      </c>
      <c r="V32" s="129">
        <v>0.8448</v>
      </c>
      <c r="W32" s="129">
        <v>0.1409</v>
      </c>
      <c r="X32" s="129">
        <v>0</v>
      </c>
      <c r="Y32" s="129">
        <v>0.1406</v>
      </c>
      <c r="Z32" s="129">
        <v>4.1841999999999997</v>
      </c>
      <c r="AA32" s="129">
        <v>951.76369999999997</v>
      </c>
      <c r="AB32" s="129" t="s">
        <v>70</v>
      </c>
      <c r="AC32" s="129" t="s">
        <v>70</v>
      </c>
      <c r="AD32" s="129" t="s">
        <v>70</v>
      </c>
      <c r="AE32" s="129" t="s">
        <v>96</v>
      </c>
      <c r="AF32" s="129">
        <v>1.1439999999999999</v>
      </c>
      <c r="AG32" s="129">
        <v>0</v>
      </c>
      <c r="AH32" s="129">
        <v>0</v>
      </c>
      <c r="AI32" s="129">
        <v>1E-3</v>
      </c>
      <c r="AJ32" s="129">
        <v>425.79739999999998</v>
      </c>
      <c r="AK32" s="129">
        <v>4.0000000000000002E-4</v>
      </c>
      <c r="AL32" s="129">
        <v>4.7000000000000002E-3</v>
      </c>
      <c r="AM32" s="129">
        <v>2263.4396999999999</v>
      </c>
      <c r="AN32" s="129">
        <v>1.766</v>
      </c>
      <c r="AO32" s="129">
        <v>1826.3670999999999</v>
      </c>
      <c r="AP32" s="129">
        <v>3225.4216000000001</v>
      </c>
      <c r="AQ32" s="129">
        <v>2242.1415999999999</v>
      </c>
      <c r="AR32" s="129">
        <v>-1028.9381000000001</v>
      </c>
      <c r="AS32" s="129">
        <v>-1502.2014999999999</v>
      </c>
      <c r="AT32" s="129">
        <v>142.4556</v>
      </c>
      <c r="AU32" s="129">
        <v>2629.4949000000001</v>
      </c>
      <c r="AV32" s="129">
        <v>-1834.4901</v>
      </c>
      <c r="AW32" s="129">
        <v>-351.7758</v>
      </c>
      <c r="AX32" s="129">
        <v>-300.89269999999999</v>
      </c>
      <c r="AY32" s="129">
        <v>-4.0054999999999996</v>
      </c>
      <c r="AZ32" s="129">
        <v>-2221.8564000000001</v>
      </c>
      <c r="BA32" s="129">
        <v>0.01</v>
      </c>
      <c r="BB32" s="129">
        <v>0.01</v>
      </c>
      <c r="BC32" s="129">
        <v>0.01</v>
      </c>
      <c r="BD32" s="129">
        <v>204</v>
      </c>
      <c r="BE32" s="129">
        <v>182</v>
      </c>
      <c r="BF32" s="129">
        <v>319</v>
      </c>
      <c r="BG32" s="129">
        <v>133</v>
      </c>
      <c r="BH32" s="129">
        <v>107</v>
      </c>
      <c r="BI32" s="129">
        <v>1121</v>
      </c>
      <c r="BJ32" s="129">
        <v>1702</v>
      </c>
      <c r="BK32" s="129" t="s">
        <v>71</v>
      </c>
      <c r="BM32" s="129">
        <v>0</v>
      </c>
      <c r="BP32" s="129" t="s">
        <v>202</v>
      </c>
      <c r="BR32" s="129">
        <v>6511</v>
      </c>
    </row>
    <row r="33" spans="1:70">
      <c r="A33" t="s">
        <v>187</v>
      </c>
      <c r="B33">
        <v>2727</v>
      </c>
      <c r="C33">
        <v>4929</v>
      </c>
      <c r="D33" s="9">
        <v>42470.972222222219</v>
      </c>
      <c r="E33" t="s">
        <v>188</v>
      </c>
      <c r="I33" t="s">
        <v>95</v>
      </c>
      <c r="J33">
        <v>0.8</v>
      </c>
      <c r="K33">
        <v>1</v>
      </c>
      <c r="L33">
        <v>160</v>
      </c>
      <c r="M33">
        <v>6</v>
      </c>
      <c r="N33">
        <v>5242</v>
      </c>
      <c r="O33">
        <v>1.1253</v>
      </c>
      <c r="P33">
        <v>1E-3</v>
      </c>
      <c r="Q33">
        <v>8.9999999999999998E-4</v>
      </c>
      <c r="R33">
        <v>0</v>
      </c>
      <c r="S33">
        <v>4.9673999999999996</v>
      </c>
      <c r="T33">
        <v>1.9360999999999999</v>
      </c>
      <c r="U33">
        <v>2.1399999999999999E-2</v>
      </c>
      <c r="V33">
        <v>0.64410000000000001</v>
      </c>
      <c r="W33">
        <v>9.4E-2</v>
      </c>
      <c r="X33">
        <v>6.7000000000000002E-3</v>
      </c>
      <c r="Y33">
        <v>0.20100000000000001</v>
      </c>
      <c r="Z33">
        <v>1.0409999999999999</v>
      </c>
      <c r="AA33">
        <v>1021.8687</v>
      </c>
      <c r="AB33" t="s">
        <v>70</v>
      </c>
      <c r="AC33" t="s">
        <v>70</v>
      </c>
      <c r="AD33" t="s">
        <v>70</v>
      </c>
      <c r="AE33" t="s">
        <v>96</v>
      </c>
      <c r="AF33">
        <v>1.0960000000000001</v>
      </c>
      <c r="AG33">
        <v>5.9999999999999995E-4</v>
      </c>
      <c r="AH33">
        <v>5.0000000000000001E-4</v>
      </c>
      <c r="AI33">
        <v>6.4399999999999999E-2</v>
      </c>
      <c r="AJ33">
        <v>110.12139999999999</v>
      </c>
      <c r="AK33">
        <v>2.9399999999999999E-2</v>
      </c>
      <c r="AL33">
        <v>1.8200000000000001E-2</v>
      </c>
      <c r="AM33">
        <v>34.034700000000001</v>
      </c>
      <c r="AN33">
        <v>1.7377</v>
      </c>
      <c r="AO33">
        <v>27.234100000000002</v>
      </c>
      <c r="AP33">
        <v>47.326000000000001</v>
      </c>
      <c r="AQ33">
        <v>34.465899999999998</v>
      </c>
      <c r="AR33">
        <v>-13.440200000000001</v>
      </c>
      <c r="AS33">
        <v>-22.554400000000001</v>
      </c>
      <c r="AT33">
        <v>7.2355999999999998</v>
      </c>
      <c r="AU33">
        <v>3.4674</v>
      </c>
      <c r="AV33">
        <v>12.5321</v>
      </c>
      <c r="AW33">
        <v>45.5047</v>
      </c>
      <c r="AX33">
        <v>-29.869900000000001</v>
      </c>
      <c r="AY33">
        <v>17.025400000000001</v>
      </c>
      <c r="AZ33">
        <v>-2.4127000000000001</v>
      </c>
      <c r="BA33">
        <v>0.01</v>
      </c>
      <c r="BB33">
        <v>0.01</v>
      </c>
      <c r="BC33">
        <v>0.01</v>
      </c>
      <c r="BD33">
        <v>217</v>
      </c>
      <c r="BE33">
        <v>133</v>
      </c>
      <c r="BF33">
        <v>319</v>
      </c>
      <c r="BG33">
        <v>202</v>
      </c>
      <c r="BH33">
        <v>133</v>
      </c>
      <c r="BI33">
        <v>1091</v>
      </c>
      <c r="BJ33">
        <v>1702</v>
      </c>
      <c r="BK33" t="s">
        <v>71</v>
      </c>
      <c r="BM33">
        <v>0</v>
      </c>
      <c r="BP33" t="s">
        <v>190</v>
      </c>
      <c r="BR33">
        <v>6511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"/>
  <sheetViews>
    <sheetView workbookViewId="0">
      <selection activeCell="A18" sqref="A18:XFD25"/>
    </sheetView>
  </sheetViews>
  <sheetFormatPr defaultRowHeight="14.25"/>
  <cols>
    <col min="1" max="1" width="37.87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140</v>
      </c>
      <c r="M2">
        <v>6</v>
      </c>
      <c r="N2">
        <v>4587</v>
      </c>
      <c r="O2">
        <v>0.85770000000000002</v>
      </c>
      <c r="P2">
        <v>4.0000000000000002E-4</v>
      </c>
      <c r="Q2">
        <v>4.0000000000000002E-4</v>
      </c>
      <c r="R2">
        <v>-2.3317999999999999</v>
      </c>
      <c r="S2">
        <v>3.7057000000000002</v>
      </c>
      <c r="T2">
        <v>2.6732</v>
      </c>
      <c r="U2">
        <v>1.78E-2</v>
      </c>
      <c r="V2">
        <v>0.37430000000000002</v>
      </c>
      <c r="W2">
        <v>6.3E-2</v>
      </c>
      <c r="X2">
        <v>4.1999999999999997E-3</v>
      </c>
      <c r="Y2">
        <v>6.3600000000000004E-2</v>
      </c>
      <c r="Z2">
        <v>-11.3947</v>
      </c>
      <c r="AA2">
        <v>916.77949999999998</v>
      </c>
      <c r="AB2" t="s">
        <v>70</v>
      </c>
      <c r="AC2" t="s">
        <v>70</v>
      </c>
      <c r="AD2" t="s">
        <v>70</v>
      </c>
      <c r="AE2" t="s">
        <v>96</v>
      </c>
      <c r="AF2">
        <v>0.83360000000000001</v>
      </c>
      <c r="AG2">
        <v>2.0000000000000001E-4</v>
      </c>
      <c r="AH2">
        <v>2.0000000000000001E-4</v>
      </c>
      <c r="AI2">
        <v>4.19E-2</v>
      </c>
      <c r="AJ2">
        <v>233.83629999999999</v>
      </c>
      <c r="AK2">
        <v>2.5100000000000001E-2</v>
      </c>
      <c r="AL2">
        <v>8.6E-3</v>
      </c>
      <c r="AM2">
        <v>39.774500000000003</v>
      </c>
      <c r="AN2">
        <v>1.4117</v>
      </c>
      <c r="AO2">
        <v>35.409700000000001</v>
      </c>
      <c r="AP2">
        <v>49.988300000000002</v>
      </c>
      <c r="AQ2">
        <v>37.526400000000002</v>
      </c>
      <c r="AR2">
        <v>9.3626000000000005</v>
      </c>
      <c r="AS2">
        <v>0.80900000000000005</v>
      </c>
      <c r="AT2">
        <v>34.139899999999997</v>
      </c>
      <c r="AU2">
        <v>48.131799999999998</v>
      </c>
      <c r="AV2">
        <v>2.5196999999999998</v>
      </c>
      <c r="AW2">
        <v>-13.259399999999999</v>
      </c>
      <c r="AX2">
        <v>-2.0548999999999999</v>
      </c>
      <c r="AY2">
        <v>37.468699999999998</v>
      </c>
      <c r="AZ2">
        <v>-0.31900000000000001</v>
      </c>
      <c r="BA2">
        <v>0.01</v>
      </c>
      <c r="BB2">
        <v>0.01</v>
      </c>
      <c r="BC2">
        <v>0.01</v>
      </c>
      <c r="BD2">
        <v>181</v>
      </c>
      <c r="BE2">
        <v>151</v>
      </c>
      <c r="BF2">
        <v>319</v>
      </c>
      <c r="BG2">
        <v>332</v>
      </c>
      <c r="BH2">
        <v>109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140</v>
      </c>
      <c r="M3">
        <v>6</v>
      </c>
      <c r="N3">
        <v>4587</v>
      </c>
      <c r="O3">
        <v>1.1949000000000001</v>
      </c>
      <c r="P3">
        <v>5.0000000000000001E-4</v>
      </c>
      <c r="Q3">
        <v>4.0000000000000002E-4</v>
      </c>
      <c r="R3">
        <v>-1.6738</v>
      </c>
      <c r="S3">
        <v>3.8340999999999998</v>
      </c>
      <c r="T3">
        <v>1.5528</v>
      </c>
      <c r="U3">
        <v>1.66E-2</v>
      </c>
      <c r="V3">
        <v>0.64410000000000001</v>
      </c>
      <c r="W3">
        <v>0.14760000000000001</v>
      </c>
      <c r="X3">
        <v>4.7000000000000002E-3</v>
      </c>
      <c r="Y3">
        <v>0.14799999999999999</v>
      </c>
      <c r="Z3">
        <v>-1.6920999999999999</v>
      </c>
      <c r="AA3">
        <v>894.36770000000001</v>
      </c>
      <c r="AB3" t="s">
        <v>70</v>
      </c>
      <c r="AC3" t="s">
        <v>70</v>
      </c>
      <c r="AD3" t="s">
        <v>70</v>
      </c>
      <c r="AE3" t="s">
        <v>96</v>
      </c>
      <c r="AF3">
        <v>1.1658999999999999</v>
      </c>
      <c r="AG3">
        <v>2.9999999999999997E-4</v>
      </c>
      <c r="AH3">
        <v>2.0000000000000001E-4</v>
      </c>
      <c r="AI3">
        <v>5.6899999999999999E-2</v>
      </c>
      <c r="AJ3">
        <v>221.12719999999999</v>
      </c>
      <c r="AK3">
        <v>2.4400000000000002E-2</v>
      </c>
      <c r="AL3">
        <v>8.9999999999999993E-3</v>
      </c>
      <c r="AM3">
        <v>40.944299999999998</v>
      </c>
      <c r="AN3">
        <v>1.3171999999999999</v>
      </c>
      <c r="AO3">
        <v>36.8202</v>
      </c>
      <c r="AP3">
        <v>48.499400000000001</v>
      </c>
      <c r="AQ3">
        <v>39.714500000000001</v>
      </c>
      <c r="AR3">
        <v>28.3431</v>
      </c>
      <c r="AS3">
        <v>-23.414100000000001</v>
      </c>
      <c r="AT3">
        <v>-2.0440999999999998</v>
      </c>
      <c r="AU3">
        <v>-18.884399999999999</v>
      </c>
      <c r="AV3">
        <v>-26.029199999999999</v>
      </c>
      <c r="AW3">
        <v>36.304900000000004</v>
      </c>
      <c r="AX3">
        <v>-20.088100000000001</v>
      </c>
      <c r="AY3">
        <v>-22.025700000000001</v>
      </c>
      <c r="AZ3">
        <v>-26.2408</v>
      </c>
      <c r="BA3">
        <v>0.01</v>
      </c>
      <c r="BB3">
        <v>0.01</v>
      </c>
      <c r="BC3">
        <v>0.01</v>
      </c>
      <c r="BD3">
        <v>185</v>
      </c>
      <c r="BE3">
        <v>169</v>
      </c>
      <c r="BF3">
        <v>319</v>
      </c>
      <c r="BG3">
        <v>207</v>
      </c>
      <c r="BH3">
        <v>295</v>
      </c>
      <c r="BI3">
        <v>1081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140</v>
      </c>
      <c r="M4">
        <v>6</v>
      </c>
      <c r="N4">
        <v>4587</v>
      </c>
      <c r="O4">
        <v>0.84870000000000001</v>
      </c>
      <c r="P4">
        <v>2.0000000000000001E-4</v>
      </c>
      <c r="Q4">
        <v>2.0000000000000001E-4</v>
      </c>
      <c r="R4">
        <v>-3.5348000000000002</v>
      </c>
      <c r="S4">
        <v>3.7155999999999998</v>
      </c>
      <c r="T4" t="s">
        <v>364</v>
      </c>
      <c r="U4">
        <v>1.72E-2</v>
      </c>
      <c r="V4" t="s">
        <v>365</v>
      </c>
      <c r="W4" t="s">
        <v>366</v>
      </c>
      <c r="X4">
        <v>4.4999999999999997E-3</v>
      </c>
      <c r="Y4" t="s">
        <v>367</v>
      </c>
      <c r="Z4">
        <v>3.6375000000000002</v>
      </c>
      <c r="AA4">
        <v>947.66399999999999</v>
      </c>
      <c r="AB4" t="s">
        <v>70</v>
      </c>
      <c r="AC4" t="s">
        <v>70</v>
      </c>
      <c r="AD4" t="s">
        <v>70</v>
      </c>
      <c r="AE4" t="s">
        <v>96</v>
      </c>
      <c r="AF4">
        <v>0.82479999999999998</v>
      </c>
      <c r="AG4">
        <v>1E-4</v>
      </c>
      <c r="AH4">
        <v>1E-4</v>
      </c>
      <c r="AI4">
        <v>1.9099999999999999E-2</v>
      </c>
      <c r="AJ4">
        <v>232.97489999999999</v>
      </c>
      <c r="AK4">
        <v>1.1599999999999999E-2</v>
      </c>
      <c r="AL4">
        <v>8.6E-3</v>
      </c>
      <c r="AM4">
        <v>86.357299999999995</v>
      </c>
      <c r="AN4">
        <v>1.3008999999999999</v>
      </c>
      <c r="AO4">
        <v>74.340100000000007</v>
      </c>
      <c r="AP4">
        <v>96.705799999999996</v>
      </c>
      <c r="AQ4">
        <v>92.824299999999994</v>
      </c>
      <c r="AR4">
        <v>70.0548</v>
      </c>
      <c r="AS4">
        <v>16.2698</v>
      </c>
      <c r="AT4">
        <v>18.8169</v>
      </c>
      <c r="AU4">
        <v>24.157800000000002</v>
      </c>
      <c r="AV4">
        <v>-93.168300000000002</v>
      </c>
      <c r="AW4">
        <v>-9.3846000000000007</v>
      </c>
      <c r="AX4">
        <v>20.664300000000001</v>
      </c>
      <c r="AY4">
        <v>14.359299999999999</v>
      </c>
      <c r="AZ4">
        <v>-89.348399999999998</v>
      </c>
      <c r="BA4">
        <v>0.01</v>
      </c>
      <c r="BB4">
        <v>0.01</v>
      </c>
      <c r="BC4">
        <v>0.01</v>
      </c>
      <c r="BD4">
        <v>161</v>
      </c>
      <c r="BE4">
        <v>187</v>
      </c>
      <c r="BF4">
        <v>319</v>
      </c>
      <c r="BG4">
        <v>213</v>
      </c>
      <c r="BH4">
        <v>207</v>
      </c>
      <c r="BI4">
        <v>1106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1</v>
      </c>
      <c r="L5">
        <v>140</v>
      </c>
      <c r="M5">
        <v>6</v>
      </c>
      <c r="N5">
        <v>4587</v>
      </c>
      <c r="O5">
        <v>0.94279999999999997</v>
      </c>
      <c r="P5">
        <v>6.9999999999999999E-4</v>
      </c>
      <c r="Q5">
        <v>6.9999999999999999E-4</v>
      </c>
      <c r="R5">
        <v>-1.0606</v>
      </c>
      <c r="S5">
        <v>3.621</v>
      </c>
      <c r="T5">
        <v>1.9416</v>
      </c>
      <c r="U5">
        <v>1.8599999999999998E-2</v>
      </c>
      <c r="V5">
        <v>0.51339999999999997</v>
      </c>
      <c r="W5">
        <v>0.1333</v>
      </c>
      <c r="X5">
        <v>5.4999999999999997E-3</v>
      </c>
      <c r="Y5">
        <v>0.13250000000000001</v>
      </c>
      <c r="Z5">
        <v>-5.3818000000000001</v>
      </c>
      <c r="AA5">
        <v>890.54129999999998</v>
      </c>
      <c r="AB5" t="s">
        <v>70</v>
      </c>
      <c r="AC5" t="s">
        <v>70</v>
      </c>
      <c r="AD5" t="s">
        <v>70</v>
      </c>
      <c r="AE5" t="s">
        <v>96</v>
      </c>
      <c r="AF5">
        <v>0.9173</v>
      </c>
      <c r="AG5">
        <v>4.0000000000000002E-4</v>
      </c>
      <c r="AH5">
        <v>4.0000000000000002E-4</v>
      </c>
      <c r="AI5">
        <v>8.0600000000000005E-2</v>
      </c>
      <c r="AJ5">
        <v>211.27670000000001</v>
      </c>
      <c r="AK5">
        <v>4.3900000000000002E-2</v>
      </c>
      <c r="AL5">
        <v>9.4999999999999998E-3</v>
      </c>
      <c r="AM5">
        <v>22.7483</v>
      </c>
      <c r="AN5">
        <v>1.7474000000000001</v>
      </c>
      <c r="AO5">
        <v>19.345600000000001</v>
      </c>
      <c r="AP5">
        <v>33.805100000000003</v>
      </c>
      <c r="AQ5">
        <v>20.657499999999999</v>
      </c>
      <c r="AR5">
        <v>18.956800000000001</v>
      </c>
      <c r="AS5">
        <v>3.5857999999999999</v>
      </c>
      <c r="AT5">
        <v>-1.4258999999999999</v>
      </c>
      <c r="AU5">
        <v>6.2983000000000002</v>
      </c>
      <c r="AV5">
        <v>-33.212499999999999</v>
      </c>
      <c r="AW5">
        <v>0.21260000000000001</v>
      </c>
      <c r="AX5">
        <v>-1.472</v>
      </c>
      <c r="AY5">
        <v>-0.41099999999999998</v>
      </c>
      <c r="AZ5">
        <v>-20.600899999999999</v>
      </c>
      <c r="BA5">
        <v>0.01</v>
      </c>
      <c r="BB5">
        <v>0.01</v>
      </c>
      <c r="BC5">
        <v>0.01</v>
      </c>
      <c r="BD5">
        <v>144</v>
      </c>
      <c r="BE5">
        <v>201</v>
      </c>
      <c r="BF5">
        <v>319</v>
      </c>
      <c r="BG5">
        <v>183</v>
      </c>
      <c r="BH5">
        <v>172</v>
      </c>
      <c r="BI5">
        <v>1091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4962</v>
      </c>
      <c r="D6" s="9">
        <v>42470.640972222223</v>
      </c>
      <c r="E6" t="s">
        <v>172</v>
      </c>
      <c r="I6" t="s">
        <v>95</v>
      </c>
      <c r="J6">
        <v>0.8</v>
      </c>
      <c r="K6">
        <v>1</v>
      </c>
      <c r="L6">
        <v>140</v>
      </c>
      <c r="M6">
        <v>6</v>
      </c>
      <c r="N6">
        <v>4587</v>
      </c>
      <c r="O6">
        <v>0.86129999999999995</v>
      </c>
      <c r="P6">
        <v>2.0000000000000001E-4</v>
      </c>
      <c r="Q6">
        <v>2.0000000000000001E-4</v>
      </c>
      <c r="R6">
        <v>-1.161</v>
      </c>
      <c r="S6">
        <v>3.1823000000000001</v>
      </c>
      <c r="T6" t="s">
        <v>368</v>
      </c>
      <c r="U6">
        <v>1.5299999999999999E-2</v>
      </c>
      <c r="V6" t="s">
        <v>369</v>
      </c>
      <c r="W6" t="s">
        <v>370</v>
      </c>
      <c r="X6">
        <v>5.0000000000000001E-3</v>
      </c>
      <c r="Y6" t="s">
        <v>167</v>
      </c>
      <c r="Z6">
        <v>-14.6745</v>
      </c>
      <c r="AA6">
        <v>940.96780000000001</v>
      </c>
      <c r="AB6" t="s">
        <v>70</v>
      </c>
      <c r="AC6" t="s">
        <v>70</v>
      </c>
      <c r="AD6" t="s">
        <v>70</v>
      </c>
      <c r="AE6" t="s">
        <v>96</v>
      </c>
      <c r="AF6">
        <v>0.83709999999999996</v>
      </c>
      <c r="AG6">
        <v>1E-4</v>
      </c>
      <c r="AH6">
        <v>1E-4</v>
      </c>
      <c r="AI6">
        <v>2.47E-2</v>
      </c>
      <c r="AJ6">
        <v>256.61329999999998</v>
      </c>
      <c r="AK6">
        <v>1.47E-2</v>
      </c>
      <c r="AL6">
        <v>7.7999999999999996E-3</v>
      </c>
      <c r="AM6">
        <v>67.8215</v>
      </c>
      <c r="AN6">
        <v>3.7389000000000001</v>
      </c>
      <c r="AO6">
        <v>53.090200000000003</v>
      </c>
      <c r="AP6">
        <v>198.49979999999999</v>
      </c>
      <c r="AQ6">
        <v>57.052700000000002</v>
      </c>
      <c r="AR6">
        <v>34.942399999999999</v>
      </c>
      <c r="AS6">
        <v>39.8048</v>
      </c>
      <c r="AT6">
        <v>3.6286</v>
      </c>
      <c r="AU6">
        <v>-98.418300000000002</v>
      </c>
      <c r="AV6">
        <v>72.123199999999997</v>
      </c>
      <c r="AW6">
        <v>156.5703</v>
      </c>
      <c r="AX6">
        <v>-32.323099999999997</v>
      </c>
      <c r="AY6">
        <v>31.552199999999999</v>
      </c>
      <c r="AZ6">
        <v>-34.852400000000003</v>
      </c>
      <c r="BA6">
        <v>0.01</v>
      </c>
      <c r="BB6">
        <v>0.01</v>
      </c>
      <c r="BC6">
        <v>0.01</v>
      </c>
      <c r="BD6">
        <v>206</v>
      </c>
      <c r="BE6">
        <v>135</v>
      </c>
      <c r="BF6">
        <v>319</v>
      </c>
      <c r="BG6">
        <v>160</v>
      </c>
      <c r="BH6">
        <v>160</v>
      </c>
      <c r="BI6">
        <v>1091</v>
      </c>
      <c r="BJ6">
        <v>1702</v>
      </c>
      <c r="BM6">
        <v>0</v>
      </c>
      <c r="BP6" t="s">
        <v>362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140</v>
      </c>
      <c r="M7">
        <v>6</v>
      </c>
      <c r="N7">
        <v>4587</v>
      </c>
      <c r="O7">
        <v>0.91220000000000001</v>
      </c>
      <c r="P7">
        <v>1.1000000000000001E-3</v>
      </c>
      <c r="Q7">
        <v>1.1999999999999999E-3</v>
      </c>
      <c r="R7">
        <v>-2.1926000000000001</v>
      </c>
      <c r="S7">
        <v>3.5851000000000002</v>
      </c>
      <c r="T7">
        <v>2.2389999999999999</v>
      </c>
      <c r="U7">
        <v>1.8599999999999998E-2</v>
      </c>
      <c r="V7">
        <v>0.44779999999999998</v>
      </c>
      <c r="W7">
        <v>0.11890000000000001</v>
      </c>
      <c r="X7">
        <v>5.0000000000000001E-3</v>
      </c>
      <c r="Y7">
        <v>0.1191</v>
      </c>
      <c r="Z7">
        <v>-5.7918000000000003</v>
      </c>
      <c r="AA7">
        <v>971.85220000000004</v>
      </c>
      <c r="AB7" t="s">
        <v>70</v>
      </c>
      <c r="AC7" t="s">
        <v>70</v>
      </c>
      <c r="AD7" t="s">
        <v>70</v>
      </c>
      <c r="AE7" t="s">
        <v>96</v>
      </c>
      <c r="AF7">
        <v>0.88539999999999996</v>
      </c>
      <c r="AG7">
        <v>5.9999999999999995E-4</v>
      </c>
      <c r="AH7">
        <v>6.9999999999999999E-4</v>
      </c>
      <c r="AI7">
        <v>0.12230000000000001</v>
      </c>
      <c r="AJ7">
        <v>193.5164</v>
      </c>
      <c r="AK7">
        <v>6.9099999999999995E-2</v>
      </c>
      <c r="AL7">
        <v>1.03E-2</v>
      </c>
      <c r="AM7">
        <v>14.466900000000001</v>
      </c>
      <c r="AN7">
        <v>1.1831</v>
      </c>
      <c r="AO7">
        <v>13.1386</v>
      </c>
      <c r="AP7">
        <v>15.5449</v>
      </c>
      <c r="AQ7">
        <v>15.0648</v>
      </c>
      <c r="AR7">
        <v>0.8548</v>
      </c>
      <c r="AS7">
        <v>0.5091</v>
      </c>
      <c r="AT7">
        <v>13.100899999999999</v>
      </c>
      <c r="AU7">
        <v>14.250299999999999</v>
      </c>
      <c r="AV7">
        <v>6.1</v>
      </c>
      <c r="AW7">
        <v>-1.1668000000000001</v>
      </c>
      <c r="AX7">
        <v>-5.9382000000000001</v>
      </c>
      <c r="AY7">
        <v>13.8443</v>
      </c>
      <c r="AZ7">
        <v>-0.15049999999999999</v>
      </c>
      <c r="BA7">
        <v>0.01</v>
      </c>
      <c r="BB7">
        <v>0.01</v>
      </c>
      <c r="BC7">
        <v>0.01</v>
      </c>
      <c r="BD7">
        <v>207</v>
      </c>
      <c r="BE7">
        <v>129</v>
      </c>
      <c r="BF7">
        <v>319</v>
      </c>
      <c r="BG7">
        <v>207</v>
      </c>
      <c r="BH7">
        <v>138</v>
      </c>
      <c r="BI7">
        <v>1103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140</v>
      </c>
      <c r="M8">
        <v>6</v>
      </c>
      <c r="N8">
        <v>4587</v>
      </c>
      <c r="O8">
        <v>0.83789999999999998</v>
      </c>
      <c r="P8">
        <v>5.9999999999999995E-4</v>
      </c>
      <c r="Q8">
        <v>6.9999999999999999E-4</v>
      </c>
      <c r="R8">
        <v>-2.9834999999999998</v>
      </c>
      <c r="S8">
        <v>4.0502000000000002</v>
      </c>
      <c r="T8">
        <v>1.5042</v>
      </c>
      <c r="U8">
        <v>1.66E-2</v>
      </c>
      <c r="V8">
        <v>0.66859999999999997</v>
      </c>
      <c r="W8">
        <v>0.1951</v>
      </c>
      <c r="X8">
        <v>4.7000000000000002E-3</v>
      </c>
      <c r="Y8">
        <v>0.1925</v>
      </c>
      <c r="Z8">
        <v>-8.9349000000000007</v>
      </c>
      <c r="AA8">
        <v>915.68619999999999</v>
      </c>
      <c r="AB8" t="s">
        <v>70</v>
      </c>
      <c r="AC8" t="s">
        <v>70</v>
      </c>
      <c r="AD8" t="s">
        <v>70</v>
      </c>
      <c r="AE8" t="s">
        <v>96</v>
      </c>
      <c r="AF8">
        <v>0.81410000000000005</v>
      </c>
      <c r="AG8">
        <v>2.9999999999999997E-4</v>
      </c>
      <c r="AH8">
        <v>4.0000000000000002E-4</v>
      </c>
      <c r="AI8">
        <v>6.8400000000000002E-2</v>
      </c>
      <c r="AJ8">
        <v>211.36969999999999</v>
      </c>
      <c r="AK8">
        <v>4.2000000000000003E-2</v>
      </c>
      <c r="AL8">
        <v>9.4999999999999998E-3</v>
      </c>
      <c r="AM8">
        <v>23.787199999999999</v>
      </c>
      <c r="AN8">
        <v>1.3424</v>
      </c>
      <c r="AO8">
        <v>20.406099999999999</v>
      </c>
      <c r="AP8">
        <v>27.392499999999998</v>
      </c>
      <c r="AQ8">
        <v>25.074200000000001</v>
      </c>
      <c r="AR8">
        <v>15.052099999999999</v>
      </c>
      <c r="AS8">
        <v>-10.0151</v>
      </c>
      <c r="AT8">
        <v>-9.4625000000000004</v>
      </c>
      <c r="AU8">
        <v>13.2379</v>
      </c>
      <c r="AV8">
        <v>-2.6261999999999999</v>
      </c>
      <c r="AW8">
        <v>23.837199999999999</v>
      </c>
      <c r="AX8">
        <v>11.823700000000001</v>
      </c>
      <c r="AY8">
        <v>21.713999999999999</v>
      </c>
      <c r="AZ8">
        <v>-4.1738999999999997</v>
      </c>
      <c r="BA8">
        <v>0.01</v>
      </c>
      <c r="BB8">
        <v>0.01</v>
      </c>
      <c r="BC8">
        <v>0.01</v>
      </c>
      <c r="BD8">
        <v>177</v>
      </c>
      <c r="BE8">
        <v>153</v>
      </c>
      <c r="BF8">
        <v>319</v>
      </c>
      <c r="BG8">
        <v>139</v>
      </c>
      <c r="BH8">
        <v>232</v>
      </c>
      <c r="BI8">
        <v>1121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140</v>
      </c>
      <c r="M9">
        <v>6</v>
      </c>
      <c r="N9">
        <v>4587</v>
      </c>
      <c r="O9">
        <v>0.99750000000000005</v>
      </c>
      <c r="P9">
        <v>2.0000000000000001E-4</v>
      </c>
      <c r="Q9">
        <v>2.0000000000000001E-4</v>
      </c>
      <c r="R9">
        <v>-3.0074999999999998</v>
      </c>
      <c r="S9">
        <v>3.8561999999999999</v>
      </c>
      <c r="T9">
        <v>1.7538</v>
      </c>
      <c r="U9">
        <v>1.72E-2</v>
      </c>
      <c r="V9">
        <v>0.57050000000000001</v>
      </c>
      <c r="W9">
        <v>0.12620000000000001</v>
      </c>
      <c r="X9">
        <v>4.4999999999999997E-3</v>
      </c>
      <c r="Y9">
        <v>0.12570000000000001</v>
      </c>
      <c r="Z9">
        <v>-4.0152999999999999</v>
      </c>
      <c r="AA9">
        <v>958.86980000000005</v>
      </c>
      <c r="AB9" t="s">
        <v>70</v>
      </c>
      <c r="AC9" t="s">
        <v>70</v>
      </c>
      <c r="AD9" t="s">
        <v>70</v>
      </c>
      <c r="AE9" t="s">
        <v>96</v>
      </c>
      <c r="AF9">
        <v>0.9698</v>
      </c>
      <c r="AG9">
        <v>1E-4</v>
      </c>
      <c r="AH9">
        <v>1E-4</v>
      </c>
      <c r="AI9">
        <v>2.3699999999999999E-2</v>
      </c>
      <c r="AJ9">
        <v>240.63460000000001</v>
      </c>
      <c r="AK9">
        <v>1.2200000000000001E-2</v>
      </c>
      <c r="AL9">
        <v>8.3000000000000001E-3</v>
      </c>
      <c r="AM9">
        <v>81.6922</v>
      </c>
      <c r="AN9">
        <v>1.4781</v>
      </c>
      <c r="AO9">
        <v>69.043199999999999</v>
      </c>
      <c r="AP9">
        <v>102.051</v>
      </c>
      <c r="AQ9">
        <v>82.495099999999994</v>
      </c>
      <c r="AR9">
        <v>-53.156700000000001</v>
      </c>
      <c r="AS9">
        <v>-41.826700000000002</v>
      </c>
      <c r="AT9">
        <v>-13.8513</v>
      </c>
      <c r="AU9">
        <v>10.2073</v>
      </c>
      <c r="AV9">
        <v>-43.3752</v>
      </c>
      <c r="AW9">
        <v>91.808599999999998</v>
      </c>
      <c r="AX9">
        <v>-51.994500000000002</v>
      </c>
      <c r="AY9">
        <v>55.483199999999997</v>
      </c>
      <c r="AZ9">
        <v>31.994299999999999</v>
      </c>
      <c r="BA9">
        <v>0.01</v>
      </c>
      <c r="BB9">
        <v>0.01</v>
      </c>
      <c r="BC9">
        <v>0.01</v>
      </c>
      <c r="BD9">
        <v>218</v>
      </c>
      <c r="BE9">
        <v>135</v>
      </c>
      <c r="BF9">
        <v>319</v>
      </c>
      <c r="BG9">
        <v>109</v>
      </c>
      <c r="BH9">
        <v>141</v>
      </c>
      <c r="BI9">
        <v>1111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1</v>
      </c>
      <c r="L10">
        <v>140</v>
      </c>
      <c r="M10">
        <v>6</v>
      </c>
      <c r="N10">
        <v>4587</v>
      </c>
      <c r="O10">
        <v>1.0216000000000001</v>
      </c>
      <c r="P10">
        <v>5.4999999999999997E-3</v>
      </c>
      <c r="Q10">
        <v>5.4000000000000003E-3</v>
      </c>
      <c r="R10">
        <v>-2.9365999999999999</v>
      </c>
      <c r="S10">
        <v>3.6947000000000001</v>
      </c>
      <c r="T10">
        <v>2.3452000000000002</v>
      </c>
      <c r="U10">
        <v>2.4E-2</v>
      </c>
      <c r="V10">
        <v>0.42470000000000002</v>
      </c>
      <c r="W10">
        <v>9.2499999999999999E-2</v>
      </c>
      <c r="X10">
        <v>8.8999999999999999E-3</v>
      </c>
      <c r="Y10">
        <v>9.1700000000000004E-2</v>
      </c>
      <c r="Z10">
        <v>11.7003</v>
      </c>
      <c r="AA10">
        <v>1002.7368</v>
      </c>
      <c r="AB10" t="s">
        <v>70</v>
      </c>
      <c r="AC10" t="s">
        <v>70</v>
      </c>
      <c r="AD10" t="s">
        <v>70</v>
      </c>
      <c r="AE10" t="s">
        <v>96</v>
      </c>
      <c r="AF10">
        <v>0.99150000000000005</v>
      </c>
      <c r="AG10">
        <v>4.0000000000000001E-3</v>
      </c>
      <c r="AH10">
        <v>4.1000000000000003E-3</v>
      </c>
      <c r="AI10">
        <v>0.53380000000000005</v>
      </c>
      <c r="AJ10">
        <v>132.91540000000001</v>
      </c>
      <c r="AK10">
        <v>0.26919999999999999</v>
      </c>
      <c r="AL10">
        <v>1.4999999999999999E-2</v>
      </c>
      <c r="AM10">
        <v>3.6998000000000002</v>
      </c>
      <c r="AN10">
        <v>1.4944</v>
      </c>
      <c r="AO10">
        <v>3.1465000000000001</v>
      </c>
      <c r="AP10">
        <v>4.7022000000000004</v>
      </c>
      <c r="AQ10">
        <v>3.6999</v>
      </c>
      <c r="AR10">
        <v>-0.2525</v>
      </c>
      <c r="AS10">
        <v>-3.0648</v>
      </c>
      <c r="AT10">
        <v>-0.66610000000000003</v>
      </c>
      <c r="AU10">
        <v>-0.24479999999999999</v>
      </c>
      <c r="AV10">
        <v>-0.97809999999999997</v>
      </c>
      <c r="AW10">
        <v>4.5928000000000004</v>
      </c>
      <c r="AX10">
        <v>-3.6829000000000001</v>
      </c>
      <c r="AY10">
        <v>0.33079999999999998</v>
      </c>
      <c r="AZ10">
        <v>-0.1258</v>
      </c>
      <c r="BA10">
        <v>0.01</v>
      </c>
      <c r="BB10">
        <v>0.01</v>
      </c>
      <c r="BC10">
        <v>0.01</v>
      </c>
      <c r="BD10">
        <v>224</v>
      </c>
      <c r="BE10">
        <v>137</v>
      </c>
      <c r="BF10">
        <v>319</v>
      </c>
      <c r="BG10">
        <v>174</v>
      </c>
      <c r="BH10">
        <v>154</v>
      </c>
      <c r="BI10">
        <v>1116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1</v>
      </c>
      <c r="L11">
        <v>140</v>
      </c>
      <c r="M11">
        <v>6</v>
      </c>
      <c r="N11">
        <v>4587</v>
      </c>
      <c r="O11">
        <v>0.90969999999999995</v>
      </c>
      <c r="P11">
        <v>1E-4</v>
      </c>
      <c r="Q11">
        <v>1E-4</v>
      </c>
      <c r="R11">
        <v>-4.3970000000000002</v>
      </c>
      <c r="S11">
        <v>3.7974000000000001</v>
      </c>
      <c r="T11">
        <v>1.4003000000000001</v>
      </c>
      <c r="U11">
        <v>1.6E-2</v>
      </c>
      <c r="V11">
        <v>0.71440000000000003</v>
      </c>
      <c r="W11">
        <v>0.19</v>
      </c>
      <c r="X11">
        <v>4.8999999999999998E-3</v>
      </c>
      <c r="Y11">
        <v>0.1898</v>
      </c>
      <c r="Z11">
        <v>-1.9654</v>
      </c>
      <c r="AA11">
        <v>918.96600000000001</v>
      </c>
      <c r="AB11" t="s">
        <v>70</v>
      </c>
      <c r="AC11" t="s">
        <v>70</v>
      </c>
      <c r="AD11" t="s">
        <v>70</v>
      </c>
      <c r="AE11" t="s">
        <v>96</v>
      </c>
      <c r="AF11">
        <v>0.88419999999999999</v>
      </c>
      <c r="AG11">
        <v>0</v>
      </c>
      <c r="AH11">
        <v>1E-4</v>
      </c>
      <c r="AI11">
        <v>1.37E-2</v>
      </c>
      <c r="AJ11">
        <v>273.84930000000003</v>
      </c>
      <c r="AK11">
        <v>7.7000000000000002E-3</v>
      </c>
      <c r="AL11">
        <v>7.3000000000000001E-3</v>
      </c>
      <c r="AM11">
        <v>129.37729999999999</v>
      </c>
      <c r="AN11">
        <v>1.4883999999999999</v>
      </c>
      <c r="AO11">
        <v>109.0397</v>
      </c>
      <c r="AP11">
        <v>162.29169999999999</v>
      </c>
      <c r="AQ11">
        <v>130.63550000000001</v>
      </c>
      <c r="AR11">
        <v>61.31</v>
      </c>
      <c r="AS11">
        <v>87.824700000000007</v>
      </c>
      <c r="AT11">
        <v>20.4346</v>
      </c>
      <c r="AU11">
        <v>-37.231000000000002</v>
      </c>
      <c r="AV11">
        <v>-10.6792</v>
      </c>
      <c r="AW11">
        <v>157.60210000000001</v>
      </c>
      <c r="AX11">
        <v>-103.7893</v>
      </c>
      <c r="AY11">
        <v>76.9465</v>
      </c>
      <c r="AZ11">
        <v>-19.3047</v>
      </c>
      <c r="BA11">
        <v>0.01</v>
      </c>
      <c r="BB11">
        <v>0.01</v>
      </c>
      <c r="BC11">
        <v>0.01</v>
      </c>
      <c r="BD11">
        <v>190</v>
      </c>
      <c r="BE11">
        <v>156</v>
      </c>
      <c r="BF11">
        <v>319</v>
      </c>
      <c r="BG11">
        <v>141</v>
      </c>
      <c r="BH11">
        <v>115</v>
      </c>
      <c r="BI11">
        <v>1111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140</v>
      </c>
      <c r="M12">
        <v>6</v>
      </c>
      <c r="N12">
        <v>4587</v>
      </c>
      <c r="O12">
        <v>0.99270000000000003</v>
      </c>
      <c r="P12">
        <v>8.0000000000000004E-4</v>
      </c>
      <c r="Q12">
        <v>8.0000000000000004E-4</v>
      </c>
      <c r="R12">
        <v>-3.0221</v>
      </c>
      <c r="S12">
        <v>4.0190000000000001</v>
      </c>
      <c r="T12">
        <v>1.829</v>
      </c>
      <c r="U12">
        <v>1.7399999999999999E-2</v>
      </c>
      <c r="V12">
        <v>0.54590000000000005</v>
      </c>
      <c r="W12">
        <v>0.1129</v>
      </c>
      <c r="X12">
        <v>4.4000000000000003E-3</v>
      </c>
      <c r="Y12">
        <v>0.11269999999999999</v>
      </c>
      <c r="Z12">
        <v>-4.4252000000000002</v>
      </c>
      <c r="AA12">
        <v>998.77359999999999</v>
      </c>
      <c r="AB12" t="s">
        <v>70</v>
      </c>
      <c r="AC12" t="s">
        <v>70</v>
      </c>
      <c r="AD12" t="s">
        <v>70</v>
      </c>
      <c r="AE12" t="s">
        <v>96</v>
      </c>
      <c r="AF12">
        <v>0.96679999999999999</v>
      </c>
      <c r="AG12">
        <v>4.0000000000000002E-4</v>
      </c>
      <c r="AH12">
        <v>4.0000000000000002E-4</v>
      </c>
      <c r="AI12">
        <v>8.3000000000000004E-2</v>
      </c>
      <c r="AJ12">
        <v>198.8886</v>
      </c>
      <c r="AK12">
        <v>4.2900000000000001E-2</v>
      </c>
      <c r="AL12">
        <v>1.01E-2</v>
      </c>
      <c r="AM12">
        <v>23.276199999999999</v>
      </c>
      <c r="AN12">
        <v>1.5397000000000001</v>
      </c>
      <c r="AO12">
        <v>18.5258</v>
      </c>
      <c r="AP12">
        <v>28.523599999999998</v>
      </c>
      <c r="AQ12">
        <v>26.072199999999999</v>
      </c>
      <c r="AR12">
        <v>6.9382000000000001</v>
      </c>
      <c r="AS12">
        <v>-15.8413</v>
      </c>
      <c r="AT12">
        <v>6.6422999999999996</v>
      </c>
      <c r="AU12">
        <v>20.0366</v>
      </c>
      <c r="AV12">
        <v>0.2641</v>
      </c>
      <c r="AW12">
        <v>-20.299299999999999</v>
      </c>
      <c r="AX12">
        <v>15.779500000000001</v>
      </c>
      <c r="AY12">
        <v>13.515499999999999</v>
      </c>
      <c r="AZ12">
        <v>15.751099999999999</v>
      </c>
      <c r="BA12">
        <v>0.01</v>
      </c>
      <c r="BB12">
        <v>0.01</v>
      </c>
      <c r="BC12">
        <v>0.01</v>
      </c>
      <c r="BD12">
        <v>172</v>
      </c>
      <c r="BE12">
        <v>189</v>
      </c>
      <c r="BF12">
        <v>319</v>
      </c>
      <c r="BG12">
        <v>149</v>
      </c>
      <c r="BH12">
        <v>117</v>
      </c>
      <c r="BI12">
        <v>1131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1</v>
      </c>
      <c r="L13">
        <v>140</v>
      </c>
      <c r="M13">
        <v>6</v>
      </c>
      <c r="N13">
        <v>4587</v>
      </c>
      <c r="O13">
        <v>1.2342</v>
      </c>
      <c r="P13">
        <v>6.9999999999999999E-4</v>
      </c>
      <c r="Q13">
        <v>5.9999999999999995E-4</v>
      </c>
      <c r="R13">
        <v>-1.6205000000000001</v>
      </c>
      <c r="S13">
        <v>4.0163000000000002</v>
      </c>
      <c r="T13">
        <v>1.7876000000000001</v>
      </c>
      <c r="U13">
        <v>1.7100000000000001E-2</v>
      </c>
      <c r="V13">
        <v>0.55800000000000005</v>
      </c>
      <c r="W13">
        <v>0.16420000000000001</v>
      </c>
      <c r="X13">
        <v>4.4999999999999997E-3</v>
      </c>
      <c r="Y13">
        <v>0.16550000000000001</v>
      </c>
      <c r="Z13">
        <v>-8.5249000000000006</v>
      </c>
      <c r="AA13">
        <v>943.42759999999998</v>
      </c>
      <c r="AB13" t="s">
        <v>70</v>
      </c>
      <c r="AC13" t="s">
        <v>70</v>
      </c>
      <c r="AD13" t="s">
        <v>70</v>
      </c>
      <c r="AE13" t="s">
        <v>96</v>
      </c>
      <c r="AF13">
        <v>1.2028000000000001</v>
      </c>
      <c r="AG13">
        <v>4.0000000000000002E-4</v>
      </c>
      <c r="AH13">
        <v>2.9999999999999997E-4</v>
      </c>
      <c r="AI13">
        <v>8.1500000000000003E-2</v>
      </c>
      <c r="AJ13">
        <v>197.46520000000001</v>
      </c>
      <c r="AK13">
        <v>3.39E-2</v>
      </c>
      <c r="AL13">
        <v>1.01E-2</v>
      </c>
      <c r="AM13">
        <v>29.492599999999999</v>
      </c>
      <c r="AN13">
        <v>1.4321999999999999</v>
      </c>
      <c r="AO13">
        <v>25.417300000000001</v>
      </c>
      <c r="AP13">
        <v>36.401899999999998</v>
      </c>
      <c r="AQ13">
        <v>29.231400000000001</v>
      </c>
      <c r="AR13">
        <v>1.4849000000000001</v>
      </c>
      <c r="AS13">
        <v>-21.031199999999998</v>
      </c>
      <c r="AT13">
        <v>-14.1959</v>
      </c>
      <c r="AU13">
        <v>-8.5114999999999998</v>
      </c>
      <c r="AV13">
        <v>-20.212</v>
      </c>
      <c r="AW13">
        <v>29.053899999999999</v>
      </c>
      <c r="AX13">
        <v>-28.369700000000002</v>
      </c>
      <c r="AY13">
        <v>2.4542999999999999</v>
      </c>
      <c r="AZ13">
        <v>-6.6036999999999999</v>
      </c>
      <c r="BA13">
        <v>0.01</v>
      </c>
      <c r="BB13">
        <v>0.01</v>
      </c>
      <c r="BC13">
        <v>0.01</v>
      </c>
      <c r="BD13">
        <v>233</v>
      </c>
      <c r="BE13">
        <v>155</v>
      </c>
      <c r="BF13">
        <v>319</v>
      </c>
      <c r="BG13">
        <v>162</v>
      </c>
      <c r="BH13">
        <v>208</v>
      </c>
      <c r="BI13">
        <v>1136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1</v>
      </c>
      <c r="L14">
        <v>140</v>
      </c>
      <c r="M14">
        <v>6</v>
      </c>
      <c r="N14">
        <v>4587</v>
      </c>
      <c r="O14">
        <v>0.93459999999999999</v>
      </c>
      <c r="P14">
        <v>0</v>
      </c>
      <c r="Q14">
        <v>0</v>
      </c>
      <c r="R14">
        <v>0</v>
      </c>
      <c r="S14">
        <v>5.8249000000000004</v>
      </c>
      <c r="T14" t="s">
        <v>167</v>
      </c>
      <c r="U14">
        <v>0.02</v>
      </c>
      <c r="V14" t="s">
        <v>167</v>
      </c>
      <c r="W14" t="s">
        <v>167</v>
      </c>
      <c r="X14">
        <v>0</v>
      </c>
      <c r="Y14" t="s">
        <v>167</v>
      </c>
      <c r="Z14">
        <v>-0.4622</v>
      </c>
      <c r="AA14">
        <v>948.2106</v>
      </c>
      <c r="AB14" t="s">
        <v>70</v>
      </c>
      <c r="AC14" t="s">
        <v>70</v>
      </c>
      <c r="AD14" t="s">
        <v>70</v>
      </c>
      <c r="AE14" t="s">
        <v>96</v>
      </c>
      <c r="AF14">
        <v>0.90839999999999999</v>
      </c>
      <c r="AG14">
        <v>0</v>
      </c>
      <c r="AH14">
        <v>0</v>
      </c>
      <c r="AI14">
        <v>4.0000000000000002E-4</v>
      </c>
      <c r="AJ14">
        <v>138.61269999999999</v>
      </c>
      <c r="AK14">
        <v>2.0000000000000001E-4</v>
      </c>
      <c r="AL14">
        <v>1.44E-2</v>
      </c>
      <c r="AM14">
        <v>4967.1562000000004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0.01</v>
      </c>
      <c r="BB14">
        <v>0.01</v>
      </c>
      <c r="BC14">
        <v>0.01</v>
      </c>
      <c r="BD14">
        <v>178</v>
      </c>
      <c r="BE14">
        <v>206</v>
      </c>
      <c r="BF14">
        <v>319</v>
      </c>
      <c r="BG14">
        <v>67</v>
      </c>
      <c r="BH14">
        <v>64</v>
      </c>
      <c r="BI14">
        <v>1151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4938</v>
      </c>
      <c r="D15" s="9">
        <v>42471.345833333333</v>
      </c>
      <c r="E15" t="s">
        <v>204</v>
      </c>
      <c r="I15" t="s">
        <v>95</v>
      </c>
      <c r="J15">
        <v>0.8</v>
      </c>
      <c r="K15">
        <v>1</v>
      </c>
      <c r="L15">
        <v>140</v>
      </c>
      <c r="M15">
        <v>6</v>
      </c>
      <c r="N15">
        <v>4587</v>
      </c>
      <c r="O15">
        <v>0.93810000000000004</v>
      </c>
      <c r="P15">
        <v>4.0000000000000002E-4</v>
      </c>
      <c r="Q15">
        <v>4.0000000000000002E-4</v>
      </c>
      <c r="R15">
        <v>-3.1978</v>
      </c>
      <c r="S15">
        <v>3.9756999999999998</v>
      </c>
      <c r="T15">
        <v>1.6762999999999999</v>
      </c>
      <c r="U15">
        <v>1.7600000000000001E-2</v>
      </c>
      <c r="V15">
        <v>0.61899999999999999</v>
      </c>
      <c r="W15">
        <v>9.5200000000000007E-2</v>
      </c>
      <c r="X15">
        <v>4.3E-3</v>
      </c>
      <c r="Y15">
        <v>8.8900000000000007E-2</v>
      </c>
      <c r="Z15">
        <v>-1.1455</v>
      </c>
      <c r="AA15">
        <v>933.5883</v>
      </c>
      <c r="AB15" t="s">
        <v>70</v>
      </c>
      <c r="AC15" t="s">
        <v>70</v>
      </c>
      <c r="AD15" t="s">
        <v>70</v>
      </c>
      <c r="AE15" t="s">
        <v>96</v>
      </c>
      <c r="AF15">
        <v>0.91269999999999996</v>
      </c>
      <c r="AG15">
        <v>2.0000000000000001E-4</v>
      </c>
      <c r="AH15">
        <v>2.0000000000000001E-4</v>
      </c>
      <c r="AI15">
        <v>3.7900000000000003E-2</v>
      </c>
      <c r="AJ15">
        <v>210.05420000000001</v>
      </c>
      <c r="AK15">
        <v>2.0799999999999999E-2</v>
      </c>
      <c r="AL15">
        <v>9.4999999999999998E-3</v>
      </c>
      <c r="AM15">
        <v>48.145499999999998</v>
      </c>
      <c r="AN15">
        <v>1.5088999999999999</v>
      </c>
      <c r="AO15">
        <v>40.292499999999997</v>
      </c>
      <c r="AP15">
        <v>60.797400000000003</v>
      </c>
      <c r="AQ15">
        <v>48.8108</v>
      </c>
      <c r="AR15">
        <v>-0.47589999999999999</v>
      </c>
      <c r="AS15">
        <v>-39.611699999999999</v>
      </c>
      <c r="AT15">
        <v>7.3598999999999997</v>
      </c>
      <c r="AU15">
        <v>45.3611</v>
      </c>
      <c r="AV15">
        <v>6.8673000000000002</v>
      </c>
      <c r="AW15">
        <v>39.893999999999998</v>
      </c>
      <c r="AX15">
        <v>32.494700000000002</v>
      </c>
      <c r="AY15">
        <v>-7.0303000000000004</v>
      </c>
      <c r="AZ15">
        <v>-35.737400000000001</v>
      </c>
      <c r="BA15">
        <v>0.01</v>
      </c>
      <c r="BB15">
        <v>0.01</v>
      </c>
      <c r="BC15">
        <v>0.01</v>
      </c>
      <c r="BD15">
        <v>199</v>
      </c>
      <c r="BE15">
        <v>154</v>
      </c>
      <c r="BF15">
        <v>319</v>
      </c>
      <c r="BG15">
        <v>219</v>
      </c>
      <c r="BH15">
        <v>250</v>
      </c>
      <c r="BI15">
        <v>1146</v>
      </c>
      <c r="BJ15">
        <v>1781</v>
      </c>
      <c r="BK15" t="s">
        <v>71</v>
      </c>
      <c r="BM15">
        <v>0</v>
      </c>
      <c r="BP15" t="s">
        <v>347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1</v>
      </c>
      <c r="L16">
        <v>140</v>
      </c>
      <c r="M16">
        <v>6</v>
      </c>
      <c r="N16">
        <v>4587</v>
      </c>
      <c r="O16">
        <v>0.85389999999999999</v>
      </c>
      <c r="P16">
        <v>2.9999999999999997E-4</v>
      </c>
      <c r="Q16">
        <v>4.0000000000000002E-4</v>
      </c>
      <c r="R16">
        <v>-1.1711</v>
      </c>
      <c r="S16">
        <v>3.7481</v>
      </c>
      <c r="T16">
        <v>1.6033999999999999</v>
      </c>
      <c r="U16">
        <v>1.5900000000000001E-2</v>
      </c>
      <c r="V16">
        <v>0.62390000000000001</v>
      </c>
      <c r="W16">
        <v>9.9900000000000003E-2</v>
      </c>
      <c r="X16">
        <v>4.8999999999999998E-3</v>
      </c>
      <c r="Y16">
        <v>9.9699999999999997E-2</v>
      </c>
      <c r="Z16">
        <v>-8.3882999999999992</v>
      </c>
      <c r="AA16">
        <v>988.52440000000001</v>
      </c>
      <c r="AB16" t="s">
        <v>70</v>
      </c>
      <c r="AC16" t="s">
        <v>70</v>
      </c>
      <c r="AD16" t="s">
        <v>70</v>
      </c>
      <c r="AE16" t="s">
        <v>96</v>
      </c>
      <c r="AF16">
        <v>0.83009999999999995</v>
      </c>
      <c r="AG16">
        <v>1E-4</v>
      </c>
      <c r="AH16">
        <v>1E-4</v>
      </c>
      <c r="AI16">
        <v>3.1800000000000002E-2</v>
      </c>
      <c r="AJ16">
        <v>277.01029999999997</v>
      </c>
      <c r="AK16">
        <v>1.9199999999999998E-2</v>
      </c>
      <c r="AL16">
        <v>7.1999999999999998E-3</v>
      </c>
      <c r="AM16">
        <v>52.195</v>
      </c>
      <c r="AN16">
        <v>1.84</v>
      </c>
      <c r="AO16">
        <v>43.5595</v>
      </c>
      <c r="AP16">
        <v>80.151600000000002</v>
      </c>
      <c r="AQ16">
        <v>47.727899999999998</v>
      </c>
      <c r="AR16">
        <v>-5.6338999999999997</v>
      </c>
      <c r="AS16">
        <v>-14.071</v>
      </c>
      <c r="AT16">
        <v>-40.837400000000002</v>
      </c>
      <c r="AU16">
        <v>41.705199999999998</v>
      </c>
      <c r="AV16">
        <v>-66.280299999999997</v>
      </c>
      <c r="AW16">
        <v>17.084399999999999</v>
      </c>
      <c r="AX16">
        <v>-40.287799999999997</v>
      </c>
      <c r="AY16">
        <v>-21.9664</v>
      </c>
      <c r="AZ16">
        <v>13.1272</v>
      </c>
      <c r="BA16">
        <v>0.01</v>
      </c>
      <c r="BB16">
        <v>0.01</v>
      </c>
      <c r="BC16">
        <v>0.01</v>
      </c>
      <c r="BD16">
        <v>202</v>
      </c>
      <c r="BE16">
        <v>146</v>
      </c>
      <c r="BF16">
        <v>319</v>
      </c>
      <c r="BG16">
        <v>202</v>
      </c>
      <c r="BH16">
        <v>141</v>
      </c>
      <c r="BI16">
        <v>1131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140</v>
      </c>
      <c r="M17">
        <v>6</v>
      </c>
      <c r="N17">
        <v>4587</v>
      </c>
      <c r="O17">
        <v>0.83730000000000004</v>
      </c>
      <c r="P17">
        <v>0</v>
      </c>
      <c r="Q17">
        <v>0</v>
      </c>
      <c r="R17">
        <v>-1.1942999999999999</v>
      </c>
      <c r="S17">
        <v>4.6443000000000003</v>
      </c>
      <c r="T17" t="s">
        <v>371</v>
      </c>
      <c r="U17">
        <v>1.5800000000000002E-2</v>
      </c>
      <c r="V17" t="s">
        <v>372</v>
      </c>
      <c r="W17" t="s">
        <v>167</v>
      </c>
      <c r="X17">
        <v>5.0000000000000001E-3</v>
      </c>
      <c r="Y17" t="s">
        <v>167</v>
      </c>
      <c r="Z17">
        <v>-12.3513</v>
      </c>
      <c r="AA17">
        <v>961.3297</v>
      </c>
      <c r="AB17" t="s">
        <v>70</v>
      </c>
      <c r="AC17" t="s">
        <v>70</v>
      </c>
      <c r="AD17" t="s">
        <v>70</v>
      </c>
      <c r="AE17" t="s">
        <v>96</v>
      </c>
      <c r="AF17">
        <v>0.81379999999999997</v>
      </c>
      <c r="AG17">
        <v>0</v>
      </c>
      <c r="AH17">
        <v>0</v>
      </c>
      <c r="AI17">
        <v>1E-3</v>
      </c>
      <c r="AJ17">
        <v>306.541</v>
      </c>
      <c r="AK17">
        <v>5.9999999999999995E-4</v>
      </c>
      <c r="AL17">
        <v>6.4999999999999997E-3</v>
      </c>
      <c r="AM17">
        <v>1581.6782000000001</v>
      </c>
      <c r="AN17">
        <v>1.6929000000000001</v>
      </c>
      <c r="AO17">
        <v>1315.5795000000001</v>
      </c>
      <c r="AP17">
        <v>2227.1867999999999</v>
      </c>
      <c r="AQ17">
        <v>1511.4626000000001</v>
      </c>
      <c r="AR17">
        <v>440.66609999999997</v>
      </c>
      <c r="AS17">
        <v>849.08600000000001</v>
      </c>
      <c r="AT17">
        <v>903.11429999999996</v>
      </c>
      <c r="AU17">
        <v>-1978.8927000000001</v>
      </c>
      <c r="AV17">
        <v>-58.155999999999999</v>
      </c>
      <c r="AW17">
        <v>1020.2759</v>
      </c>
      <c r="AX17">
        <v>-473.8125</v>
      </c>
      <c r="AY17">
        <v>1153.9843000000001</v>
      </c>
      <c r="AZ17">
        <v>-853.42930000000001</v>
      </c>
      <c r="BA17">
        <v>0.01</v>
      </c>
      <c r="BB17">
        <v>0.01</v>
      </c>
      <c r="BC17">
        <v>0.01</v>
      </c>
      <c r="BD17">
        <v>178</v>
      </c>
      <c r="BE17">
        <v>160</v>
      </c>
      <c r="BF17">
        <v>319</v>
      </c>
      <c r="BG17">
        <v>150</v>
      </c>
      <c r="BH17">
        <v>273</v>
      </c>
      <c r="BI17">
        <v>1186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1</v>
      </c>
      <c r="L18">
        <v>140</v>
      </c>
      <c r="M18">
        <v>6</v>
      </c>
      <c r="N18">
        <v>4587</v>
      </c>
      <c r="O18">
        <v>0.92569999999999997</v>
      </c>
      <c r="P18">
        <v>2E-3</v>
      </c>
      <c r="Q18">
        <v>2.2000000000000001E-3</v>
      </c>
      <c r="R18">
        <v>-1.0803</v>
      </c>
      <c r="S18">
        <v>3.9036</v>
      </c>
      <c r="T18">
        <v>2.0661</v>
      </c>
      <c r="U18">
        <v>1.83E-2</v>
      </c>
      <c r="V18">
        <v>0.49490000000000001</v>
      </c>
      <c r="W18">
        <v>0.12189999999999999</v>
      </c>
      <c r="X18">
        <v>3.7000000000000002E-3</v>
      </c>
      <c r="Y18">
        <v>0.1321</v>
      </c>
      <c r="Z18">
        <v>2.1343000000000001</v>
      </c>
      <c r="AA18">
        <v>975.26869999999997</v>
      </c>
      <c r="AB18" t="s">
        <v>70</v>
      </c>
      <c r="AC18" t="s">
        <v>70</v>
      </c>
      <c r="AD18" t="s">
        <v>70</v>
      </c>
      <c r="AE18" t="s">
        <v>96</v>
      </c>
      <c r="AF18">
        <v>0.90100000000000002</v>
      </c>
      <c r="AG18">
        <v>1.1999999999999999E-3</v>
      </c>
      <c r="AH18">
        <v>1.2999999999999999E-3</v>
      </c>
      <c r="AI18">
        <v>0.19139999999999999</v>
      </c>
      <c r="AJ18">
        <v>165.44759999999999</v>
      </c>
      <c r="AK18">
        <v>0.1062</v>
      </c>
      <c r="AL18">
        <v>1.21E-2</v>
      </c>
      <c r="AM18">
        <v>9.4019999999999992</v>
      </c>
      <c r="AN18">
        <v>1.4219999999999999</v>
      </c>
      <c r="AO18">
        <v>7.9558999999999997</v>
      </c>
      <c r="AP18">
        <v>11.3132</v>
      </c>
      <c r="AQ18">
        <v>9.7645</v>
      </c>
      <c r="AR18">
        <v>-5.0438000000000001</v>
      </c>
      <c r="AS18">
        <v>-6.1516000000000002</v>
      </c>
      <c r="AT18">
        <v>-0.1222</v>
      </c>
      <c r="AU18">
        <v>0.18779999999999999</v>
      </c>
      <c r="AV18">
        <v>-0.37840000000000001</v>
      </c>
      <c r="AW18">
        <v>11.305300000000001</v>
      </c>
      <c r="AX18">
        <v>-7.5496999999999996</v>
      </c>
      <c r="AY18">
        <v>6.1835000000000004</v>
      </c>
      <c r="AZ18">
        <v>0.33260000000000001</v>
      </c>
      <c r="BA18">
        <v>0.01</v>
      </c>
      <c r="BB18">
        <v>0.01</v>
      </c>
      <c r="BC18">
        <v>0.01</v>
      </c>
      <c r="BD18">
        <v>176</v>
      </c>
      <c r="BE18">
        <v>169</v>
      </c>
      <c r="BF18">
        <v>319</v>
      </c>
      <c r="BG18">
        <v>204</v>
      </c>
      <c r="BH18">
        <v>71</v>
      </c>
      <c r="BI18">
        <v>1166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1</v>
      </c>
      <c r="L19">
        <v>140</v>
      </c>
      <c r="M19">
        <v>6</v>
      </c>
      <c r="N19">
        <v>4587</v>
      </c>
      <c r="O19">
        <v>0.98370000000000002</v>
      </c>
      <c r="P19">
        <v>2.9999999999999997E-4</v>
      </c>
      <c r="Q19">
        <v>2.9999999999999997E-4</v>
      </c>
      <c r="R19">
        <v>-2.0331000000000001</v>
      </c>
      <c r="S19">
        <v>3.5223</v>
      </c>
      <c r="T19">
        <v>1.4461999999999999</v>
      </c>
      <c r="U19">
        <v>1.7299999999999999E-2</v>
      </c>
      <c r="V19">
        <v>0.69359999999999999</v>
      </c>
      <c r="W19">
        <v>0.17510000000000001</v>
      </c>
      <c r="X19">
        <v>4.4999999999999997E-3</v>
      </c>
      <c r="Y19">
        <v>0.17299999999999999</v>
      </c>
      <c r="Z19">
        <v>-7.0217000000000001</v>
      </c>
      <c r="AA19">
        <v>893.41120000000001</v>
      </c>
      <c r="AB19" t="s">
        <v>70</v>
      </c>
      <c r="AC19" t="s">
        <v>70</v>
      </c>
      <c r="AD19" t="s">
        <v>70</v>
      </c>
      <c r="AE19" t="s">
        <v>96</v>
      </c>
      <c r="AF19">
        <v>0.95720000000000005</v>
      </c>
      <c r="AG19">
        <v>2.0000000000000001E-4</v>
      </c>
      <c r="AH19">
        <v>2.0000000000000001E-4</v>
      </c>
      <c r="AI19">
        <v>3.9899999999999998E-2</v>
      </c>
      <c r="AJ19">
        <v>237.20519999999999</v>
      </c>
      <c r="AK19">
        <v>2.0799999999999999E-2</v>
      </c>
      <c r="AL19">
        <v>8.3999999999999995E-3</v>
      </c>
      <c r="AM19">
        <v>48.022300000000001</v>
      </c>
      <c r="AN19">
        <v>1.7649999999999999</v>
      </c>
      <c r="AO19">
        <v>37.900599999999997</v>
      </c>
      <c r="AP19">
        <v>66.893199999999993</v>
      </c>
      <c r="AQ19">
        <v>49.7164</v>
      </c>
      <c r="AR19">
        <v>28.589099999999998</v>
      </c>
      <c r="AS19">
        <v>-3.0402</v>
      </c>
      <c r="AT19">
        <v>-24.695699999999999</v>
      </c>
      <c r="AU19">
        <v>-5.6768000000000001</v>
      </c>
      <c r="AV19">
        <v>-66.632000000000005</v>
      </c>
      <c r="AW19">
        <v>1.6309</v>
      </c>
      <c r="AX19">
        <v>-32.365499999999997</v>
      </c>
      <c r="AY19">
        <v>1.8348</v>
      </c>
      <c r="AZ19">
        <v>-37.693800000000003</v>
      </c>
      <c r="BA19">
        <v>0.01</v>
      </c>
      <c r="BB19">
        <v>0.01</v>
      </c>
      <c r="BC19">
        <v>0.01</v>
      </c>
      <c r="BD19">
        <v>149</v>
      </c>
      <c r="BE19">
        <v>234</v>
      </c>
      <c r="BF19">
        <v>319</v>
      </c>
      <c r="BG19">
        <v>152</v>
      </c>
      <c r="BH19">
        <v>129</v>
      </c>
      <c r="BI19">
        <v>1151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1</v>
      </c>
      <c r="L20">
        <v>140</v>
      </c>
      <c r="M20">
        <v>6</v>
      </c>
      <c r="N20">
        <v>4587</v>
      </c>
      <c r="O20">
        <v>0.9889</v>
      </c>
      <c r="P20">
        <v>1.1000000000000001E-3</v>
      </c>
      <c r="Q20">
        <v>1.1000000000000001E-3</v>
      </c>
      <c r="R20">
        <v>-2.0225</v>
      </c>
      <c r="S20">
        <v>3.8584000000000001</v>
      </c>
      <c r="T20">
        <v>2.3285</v>
      </c>
      <c r="U20">
        <v>2.1100000000000001E-2</v>
      </c>
      <c r="V20">
        <v>0.43</v>
      </c>
      <c r="W20">
        <v>0.1227</v>
      </c>
      <c r="X20">
        <v>5.4999999999999997E-3</v>
      </c>
      <c r="Y20">
        <v>0.1227</v>
      </c>
      <c r="Z20">
        <v>-3.7418999999999998</v>
      </c>
      <c r="AA20">
        <v>981.00819999999999</v>
      </c>
      <c r="AB20" t="s">
        <v>70</v>
      </c>
      <c r="AC20" t="s">
        <v>70</v>
      </c>
      <c r="AD20" t="s">
        <v>70</v>
      </c>
      <c r="AE20" t="s">
        <v>96</v>
      </c>
      <c r="AF20">
        <v>0.96260000000000001</v>
      </c>
      <c r="AG20">
        <v>6.9999999999999999E-4</v>
      </c>
      <c r="AH20">
        <v>6.9999999999999999E-4</v>
      </c>
      <c r="AI20">
        <v>0.1147</v>
      </c>
      <c r="AJ20">
        <v>162.67519999999999</v>
      </c>
      <c r="AK20">
        <v>5.96E-2</v>
      </c>
      <c r="AL20">
        <v>1.23E-2</v>
      </c>
      <c r="AM20">
        <v>16.773099999999999</v>
      </c>
      <c r="AN20">
        <v>1.5915999999999999</v>
      </c>
      <c r="AO20">
        <v>13.998699999999999</v>
      </c>
      <c r="AP20">
        <v>22.279800000000002</v>
      </c>
      <c r="AQ20">
        <v>16.5334</v>
      </c>
      <c r="AR20">
        <v>13.6972</v>
      </c>
      <c r="AS20">
        <v>-0.1883</v>
      </c>
      <c r="AT20">
        <v>2.8837000000000002</v>
      </c>
      <c r="AU20">
        <v>-4.1456999999999997</v>
      </c>
      <c r="AV20">
        <v>8.3483000000000001</v>
      </c>
      <c r="AW20">
        <v>20.2363</v>
      </c>
      <c r="AX20">
        <v>1.4782</v>
      </c>
      <c r="AY20">
        <v>15.327199999999999</v>
      </c>
      <c r="AZ20">
        <v>-6.0202999999999998</v>
      </c>
      <c r="BA20">
        <v>0.01</v>
      </c>
      <c r="BB20">
        <v>0.01</v>
      </c>
      <c r="BC20">
        <v>0.01</v>
      </c>
      <c r="BD20">
        <v>170</v>
      </c>
      <c r="BE20">
        <v>184</v>
      </c>
      <c r="BF20">
        <v>319</v>
      </c>
      <c r="BG20">
        <v>184</v>
      </c>
      <c r="BH20">
        <v>373</v>
      </c>
      <c r="BI20">
        <v>1191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1</v>
      </c>
      <c r="L21">
        <v>140</v>
      </c>
      <c r="M21">
        <v>6</v>
      </c>
      <c r="N21">
        <v>4587</v>
      </c>
      <c r="O21">
        <v>0.9425</v>
      </c>
      <c r="P21">
        <v>2.0000000000000001E-4</v>
      </c>
      <c r="Q21">
        <v>2.9999999999999997E-4</v>
      </c>
      <c r="R21">
        <v>-2.1219999999999999</v>
      </c>
      <c r="S21">
        <v>3.8003</v>
      </c>
      <c r="T21">
        <v>1.8291999999999999</v>
      </c>
      <c r="U21">
        <v>1.7100000000000001E-2</v>
      </c>
      <c r="V21">
        <v>0.54669999999999996</v>
      </c>
      <c r="W21">
        <v>5.7000000000000002E-2</v>
      </c>
      <c r="X21">
        <v>4.4999999999999997E-3</v>
      </c>
      <c r="Y21">
        <v>5.6800000000000003E-2</v>
      </c>
      <c r="Z21">
        <v>-12.488</v>
      </c>
      <c r="AA21">
        <v>922.79240000000004</v>
      </c>
      <c r="AB21" t="s">
        <v>70</v>
      </c>
      <c r="AC21" t="s">
        <v>70</v>
      </c>
      <c r="AD21" t="s">
        <v>70</v>
      </c>
      <c r="AE21" t="s">
        <v>96</v>
      </c>
      <c r="AF21">
        <v>0.9173</v>
      </c>
      <c r="AG21">
        <v>1E-4</v>
      </c>
      <c r="AH21">
        <v>1E-4</v>
      </c>
      <c r="AI21">
        <v>2.23E-2</v>
      </c>
      <c r="AJ21">
        <v>205.11779999999999</v>
      </c>
      <c r="AK21">
        <v>1.21E-2</v>
      </c>
      <c r="AL21">
        <v>9.7999999999999997E-3</v>
      </c>
      <c r="AM21">
        <v>82.316000000000003</v>
      </c>
      <c r="AN21">
        <v>2.0571000000000002</v>
      </c>
      <c r="AO21">
        <v>68.341700000000003</v>
      </c>
      <c r="AP21">
        <v>140.5839</v>
      </c>
      <c r="AQ21">
        <v>72.675799999999995</v>
      </c>
      <c r="AR21">
        <v>-3.9794</v>
      </c>
      <c r="AS21">
        <v>-17.708300000000001</v>
      </c>
      <c r="AT21">
        <v>65.887500000000003</v>
      </c>
      <c r="AU21">
        <v>138.381</v>
      </c>
      <c r="AV21">
        <v>20.540600000000001</v>
      </c>
      <c r="AW21">
        <v>13.878500000000001</v>
      </c>
      <c r="AX21">
        <v>-12.096299999999999</v>
      </c>
      <c r="AY21">
        <v>69.385900000000007</v>
      </c>
      <c r="AZ21">
        <v>17.917999999999999</v>
      </c>
      <c r="BA21">
        <v>0.01</v>
      </c>
      <c r="BB21">
        <v>0.01</v>
      </c>
      <c r="BC21">
        <v>0.01</v>
      </c>
      <c r="BD21">
        <v>195</v>
      </c>
      <c r="BE21">
        <v>152</v>
      </c>
      <c r="BF21">
        <v>319</v>
      </c>
      <c r="BG21">
        <v>140</v>
      </c>
      <c r="BH21">
        <v>177</v>
      </c>
      <c r="BI21">
        <v>1186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1</v>
      </c>
      <c r="L22">
        <v>140</v>
      </c>
      <c r="M22">
        <v>6</v>
      </c>
      <c r="N22">
        <v>4587</v>
      </c>
      <c r="O22">
        <v>1.1127</v>
      </c>
      <c r="P22">
        <v>4.7000000000000002E-3</v>
      </c>
      <c r="Q22">
        <v>4.3E-3</v>
      </c>
      <c r="R22">
        <v>0</v>
      </c>
      <c r="S22">
        <v>3.5779000000000001</v>
      </c>
      <c r="T22">
        <v>2.2315999999999998</v>
      </c>
      <c r="U22">
        <v>2.18E-2</v>
      </c>
      <c r="V22">
        <v>0.45600000000000002</v>
      </c>
      <c r="W22">
        <v>0.10199999999999999</v>
      </c>
      <c r="X22">
        <v>5.7000000000000002E-3</v>
      </c>
      <c r="Y22">
        <v>0.1048</v>
      </c>
      <c r="Z22">
        <v>6.6440000000000001</v>
      </c>
      <c r="AA22">
        <v>949.16719999999998</v>
      </c>
      <c r="AB22" t="s">
        <v>70</v>
      </c>
      <c r="AC22" t="s">
        <v>70</v>
      </c>
      <c r="AD22" t="s">
        <v>70</v>
      </c>
      <c r="AE22" t="s">
        <v>96</v>
      </c>
      <c r="AF22">
        <v>1.0847</v>
      </c>
      <c r="AG22">
        <v>3.3999999999999998E-3</v>
      </c>
      <c r="AH22">
        <v>3.0999999999999999E-3</v>
      </c>
      <c r="AI22">
        <v>0.4698</v>
      </c>
      <c r="AJ22">
        <v>139.90270000000001</v>
      </c>
      <c r="AK22">
        <v>0.21659999999999999</v>
      </c>
      <c r="AL22">
        <v>1.43E-2</v>
      </c>
      <c r="AM22">
        <v>4.6032999999999999</v>
      </c>
      <c r="AN22">
        <v>1.2855000000000001</v>
      </c>
      <c r="AO22">
        <v>4.0907999999999998</v>
      </c>
      <c r="AP22">
        <v>5.2586000000000004</v>
      </c>
      <c r="AQ22">
        <v>4.7018000000000004</v>
      </c>
      <c r="AR22">
        <v>3.5764999999999998</v>
      </c>
      <c r="AS22">
        <v>-1.5174000000000001</v>
      </c>
      <c r="AT22">
        <v>-1.2809999999999999</v>
      </c>
      <c r="AU22">
        <v>-1.9869000000000001</v>
      </c>
      <c r="AV22">
        <v>-4.8639999999999999</v>
      </c>
      <c r="AW22">
        <v>0.21429999999999999</v>
      </c>
      <c r="AX22">
        <v>-1.4330000000000001</v>
      </c>
      <c r="AY22">
        <v>0.38879999999999998</v>
      </c>
      <c r="AZ22">
        <v>-4.4611999999999998</v>
      </c>
      <c r="BA22">
        <v>0.01</v>
      </c>
      <c r="BB22">
        <v>0.01</v>
      </c>
      <c r="BC22">
        <v>0.01</v>
      </c>
      <c r="BD22">
        <v>184</v>
      </c>
      <c r="BE22">
        <v>182</v>
      </c>
      <c r="BF22">
        <v>319</v>
      </c>
      <c r="BG22">
        <v>157</v>
      </c>
      <c r="BH22">
        <v>280</v>
      </c>
      <c r="BI22">
        <v>1176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1</v>
      </c>
      <c r="L23">
        <v>140</v>
      </c>
      <c r="M23">
        <v>6</v>
      </c>
      <c r="N23">
        <v>4587</v>
      </c>
      <c r="O23">
        <v>0.90249999999999997</v>
      </c>
      <c r="P23">
        <v>8.0000000000000004E-4</v>
      </c>
      <c r="Q23">
        <v>8.9999999999999998E-4</v>
      </c>
      <c r="R23">
        <v>-1.6619999999999999</v>
      </c>
      <c r="S23">
        <v>3.6646999999999998</v>
      </c>
      <c r="T23">
        <v>2.1179999999999999</v>
      </c>
      <c r="U23">
        <v>1.9300000000000001E-2</v>
      </c>
      <c r="V23">
        <v>0.47310000000000002</v>
      </c>
      <c r="W23">
        <v>9.3799999999999994E-2</v>
      </c>
      <c r="X23">
        <v>4.7000000000000002E-3</v>
      </c>
      <c r="Y23">
        <v>9.2299999999999993E-2</v>
      </c>
      <c r="Z23">
        <v>5.2774000000000001</v>
      </c>
      <c r="AA23">
        <v>1034.4412</v>
      </c>
      <c r="AB23" t="s">
        <v>70</v>
      </c>
      <c r="AC23" t="s">
        <v>70</v>
      </c>
      <c r="AD23" t="s">
        <v>70</v>
      </c>
      <c r="AE23" t="s">
        <v>96</v>
      </c>
      <c r="AF23">
        <v>0.87819999999999998</v>
      </c>
      <c r="AG23">
        <v>5.0000000000000001E-4</v>
      </c>
      <c r="AH23">
        <v>5.0000000000000001E-4</v>
      </c>
      <c r="AI23">
        <v>9.3299999999999994E-2</v>
      </c>
      <c r="AJ23">
        <v>199.7139</v>
      </c>
      <c r="AK23">
        <v>5.3100000000000001E-2</v>
      </c>
      <c r="AL23">
        <v>0.01</v>
      </c>
      <c r="AM23">
        <v>18.805800000000001</v>
      </c>
      <c r="AN23">
        <v>1.3644000000000001</v>
      </c>
      <c r="AO23">
        <v>16.5198</v>
      </c>
      <c r="AP23">
        <v>22.540299999999998</v>
      </c>
      <c r="AQ23">
        <v>18.630700000000001</v>
      </c>
      <c r="AR23">
        <v>5.6882000000000001</v>
      </c>
      <c r="AS23">
        <v>-15.4396</v>
      </c>
      <c r="AT23">
        <v>1.4713000000000001</v>
      </c>
      <c r="AU23">
        <v>-3.3475999999999999</v>
      </c>
      <c r="AV23">
        <v>0.8891</v>
      </c>
      <c r="AW23">
        <v>22.272600000000001</v>
      </c>
      <c r="AX23">
        <v>-17.271100000000001</v>
      </c>
      <c r="AY23">
        <v>-6.5853000000000002</v>
      </c>
      <c r="AZ23">
        <v>-2.3330000000000002</v>
      </c>
      <c r="BA23">
        <v>0.01</v>
      </c>
      <c r="BB23">
        <v>0.01</v>
      </c>
      <c r="BC23">
        <v>0.01</v>
      </c>
      <c r="BD23">
        <v>173</v>
      </c>
      <c r="BE23">
        <v>173</v>
      </c>
      <c r="BF23">
        <v>319</v>
      </c>
      <c r="BG23">
        <v>258</v>
      </c>
      <c r="BH23">
        <v>89</v>
      </c>
      <c r="BI23">
        <v>1141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1</v>
      </c>
      <c r="L24">
        <v>140</v>
      </c>
      <c r="M24">
        <v>6</v>
      </c>
      <c r="N24">
        <v>4587</v>
      </c>
      <c r="O24">
        <v>0.87929999999999997</v>
      </c>
      <c r="P24">
        <v>8.0000000000000004E-4</v>
      </c>
      <c r="Q24">
        <v>8.9999999999999998E-4</v>
      </c>
      <c r="R24">
        <v>-2.8433000000000002</v>
      </c>
      <c r="S24">
        <v>3.7027999999999999</v>
      </c>
      <c r="T24">
        <v>1.3591</v>
      </c>
      <c r="U24">
        <v>2.07E-2</v>
      </c>
      <c r="V24">
        <v>0.73460000000000003</v>
      </c>
      <c r="W24">
        <v>0.20030000000000001</v>
      </c>
      <c r="X24">
        <v>5.4000000000000003E-3</v>
      </c>
      <c r="Y24">
        <v>0.20169999999999999</v>
      </c>
      <c r="Z24">
        <v>3.9108000000000001</v>
      </c>
      <c r="AA24">
        <v>1056.3063</v>
      </c>
      <c r="AB24" t="s">
        <v>70</v>
      </c>
      <c r="AC24" t="s">
        <v>70</v>
      </c>
      <c r="AD24" t="s">
        <v>70</v>
      </c>
      <c r="AE24" t="s">
        <v>96</v>
      </c>
      <c r="AF24">
        <v>0.85399999999999998</v>
      </c>
      <c r="AG24">
        <v>5.0000000000000001E-4</v>
      </c>
      <c r="AH24">
        <v>5.0000000000000001E-4</v>
      </c>
      <c r="AI24">
        <v>8.6400000000000005E-2</v>
      </c>
      <c r="AJ24">
        <v>188.85169999999999</v>
      </c>
      <c r="AK24">
        <v>5.0599999999999999E-2</v>
      </c>
      <c r="AL24">
        <v>1.06E-2</v>
      </c>
      <c r="AM24">
        <v>19.757999999999999</v>
      </c>
      <c r="AN24">
        <v>1.2096</v>
      </c>
      <c r="AO24">
        <v>17.759399999999999</v>
      </c>
      <c r="AP24">
        <v>21.482199999999999</v>
      </c>
      <c r="AQ24">
        <v>20.607199999999999</v>
      </c>
      <c r="AR24">
        <v>1.9569000000000001</v>
      </c>
      <c r="AS24">
        <v>7.4695</v>
      </c>
      <c r="AT24">
        <v>15.992900000000001</v>
      </c>
      <c r="AU24">
        <v>-3.5634999999999999</v>
      </c>
      <c r="AV24">
        <v>-19.023900000000001</v>
      </c>
      <c r="AW24">
        <v>9.3208000000000002</v>
      </c>
      <c r="AX24">
        <v>-20.194400000000002</v>
      </c>
      <c r="AY24">
        <v>4.0639000000000003</v>
      </c>
      <c r="AZ24">
        <v>0.57289999999999996</v>
      </c>
      <c r="BA24">
        <v>0.01</v>
      </c>
      <c r="BB24">
        <v>0.01</v>
      </c>
      <c r="BC24">
        <v>0.01</v>
      </c>
      <c r="BD24">
        <v>208</v>
      </c>
      <c r="BE24">
        <v>133</v>
      </c>
      <c r="BF24">
        <v>319</v>
      </c>
      <c r="BG24">
        <v>168</v>
      </c>
      <c r="BH24">
        <v>217</v>
      </c>
      <c r="BI24">
        <v>1151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4961</v>
      </c>
      <c r="D25" s="9">
        <v>42472.118750000001</v>
      </c>
      <c r="E25" t="s">
        <v>235</v>
      </c>
      <c r="I25" t="s">
        <v>95</v>
      </c>
      <c r="J25">
        <v>0.8</v>
      </c>
      <c r="K25">
        <v>1</v>
      </c>
      <c r="L25">
        <v>140</v>
      </c>
      <c r="M25">
        <v>6</v>
      </c>
      <c r="N25">
        <v>4587</v>
      </c>
      <c r="O25">
        <v>0.89570000000000005</v>
      </c>
      <c r="P25">
        <v>1.1000000000000001E-3</v>
      </c>
      <c r="Q25">
        <v>1.1999999999999999E-3</v>
      </c>
      <c r="R25">
        <v>-1.1164000000000001</v>
      </c>
      <c r="S25">
        <v>3.9962</v>
      </c>
      <c r="T25">
        <v>1.9327000000000001</v>
      </c>
      <c r="U25">
        <v>2.0500000000000001E-2</v>
      </c>
      <c r="V25">
        <v>0.51559999999999995</v>
      </c>
      <c r="W25">
        <v>0.107</v>
      </c>
      <c r="X25">
        <v>6.4000000000000003E-3</v>
      </c>
      <c r="Y25">
        <v>0.1055</v>
      </c>
      <c r="Z25">
        <v>2.4076</v>
      </c>
      <c r="AA25">
        <v>1042.9139</v>
      </c>
      <c r="AB25" t="s">
        <v>70</v>
      </c>
      <c r="AC25" t="s">
        <v>70</v>
      </c>
      <c r="AD25" t="s">
        <v>70</v>
      </c>
      <c r="AE25" t="s">
        <v>96</v>
      </c>
      <c r="AF25">
        <v>0.87109999999999999</v>
      </c>
      <c r="AG25">
        <v>6.9999999999999999E-4</v>
      </c>
      <c r="AH25">
        <v>8.0000000000000004E-4</v>
      </c>
      <c r="AI25">
        <v>0.1134</v>
      </c>
      <c r="AJ25">
        <v>161.44669999999999</v>
      </c>
      <c r="AK25">
        <v>6.5100000000000005E-2</v>
      </c>
      <c r="AL25">
        <v>1.24E-2</v>
      </c>
      <c r="AM25">
        <v>15.3475</v>
      </c>
      <c r="AN25">
        <v>1.1979</v>
      </c>
      <c r="AO25">
        <v>13.9414</v>
      </c>
      <c r="AP25">
        <v>16.701000000000001</v>
      </c>
      <c r="AQ25">
        <v>15.819800000000001</v>
      </c>
      <c r="AR25">
        <v>6.3558000000000003</v>
      </c>
      <c r="AS25">
        <v>12.192600000000001</v>
      </c>
      <c r="AT25">
        <v>2.3037999999999998</v>
      </c>
      <c r="AU25">
        <v>8.0129000000000001</v>
      </c>
      <c r="AV25">
        <v>-1.4213</v>
      </c>
      <c r="AW25">
        <v>-14.584099999999999</v>
      </c>
      <c r="AX25">
        <v>-11.8598</v>
      </c>
      <c r="AY25">
        <v>7.5519999999999996</v>
      </c>
      <c r="AZ25">
        <v>-7.2511000000000001</v>
      </c>
      <c r="BA25">
        <v>0.01</v>
      </c>
      <c r="BB25">
        <v>0.01</v>
      </c>
      <c r="BC25">
        <v>0.01</v>
      </c>
      <c r="BD25">
        <v>176</v>
      </c>
      <c r="BE25">
        <v>170</v>
      </c>
      <c r="BF25">
        <v>319</v>
      </c>
      <c r="BG25">
        <v>138</v>
      </c>
      <c r="BH25">
        <v>135</v>
      </c>
      <c r="BI25">
        <v>1146</v>
      </c>
      <c r="BJ25">
        <v>1812</v>
      </c>
      <c r="BM25">
        <v>0</v>
      </c>
      <c r="BP25" t="s">
        <v>363</v>
      </c>
      <c r="BR25">
        <v>6511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workbookViewId="0">
      <selection activeCell="A34" sqref="A34:XFD34"/>
    </sheetView>
  </sheetViews>
  <sheetFormatPr defaultRowHeight="14.25"/>
  <cols>
    <col min="1" max="1" width="15.87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1</v>
      </c>
      <c r="L2">
        <v>160</v>
      </c>
      <c r="M2">
        <v>6</v>
      </c>
      <c r="N2">
        <v>5242</v>
      </c>
      <c r="O2">
        <v>1.077</v>
      </c>
      <c r="P2">
        <v>1E-4</v>
      </c>
      <c r="Q2">
        <v>1E-4</v>
      </c>
      <c r="R2">
        <v>-2.7854000000000001</v>
      </c>
      <c r="S2">
        <v>4.6172000000000004</v>
      </c>
      <c r="T2" t="s">
        <v>350</v>
      </c>
      <c r="U2">
        <v>1.46E-2</v>
      </c>
      <c r="V2" t="s">
        <v>351</v>
      </c>
      <c r="W2" t="s">
        <v>352</v>
      </c>
      <c r="X2">
        <v>5.0000000000000001E-3</v>
      </c>
      <c r="Y2" t="s">
        <v>352</v>
      </c>
      <c r="Z2">
        <v>-6.3384</v>
      </c>
      <c r="AA2">
        <v>962.8329</v>
      </c>
      <c r="AB2" t="s">
        <v>70</v>
      </c>
      <c r="AC2" t="s">
        <v>70</v>
      </c>
      <c r="AD2" t="s">
        <v>70</v>
      </c>
      <c r="AE2" t="s">
        <v>96</v>
      </c>
      <c r="AF2">
        <v>1.0502</v>
      </c>
      <c r="AG2">
        <v>0</v>
      </c>
      <c r="AH2">
        <v>0</v>
      </c>
      <c r="AI2">
        <v>5.7000000000000002E-3</v>
      </c>
      <c r="AJ2">
        <v>338.72969999999998</v>
      </c>
      <c r="AK2">
        <v>2.7000000000000001E-3</v>
      </c>
      <c r="AL2">
        <v>5.8999999999999999E-3</v>
      </c>
      <c r="AM2">
        <v>367.85599999999999</v>
      </c>
      <c r="AN2">
        <v>1.3307</v>
      </c>
      <c r="AO2">
        <v>324.9812</v>
      </c>
      <c r="AP2">
        <v>432.45620000000002</v>
      </c>
      <c r="AQ2">
        <v>366.17939999999999</v>
      </c>
      <c r="AR2">
        <v>87.279899999999998</v>
      </c>
      <c r="AS2">
        <v>82.222099999999998</v>
      </c>
      <c r="AT2">
        <v>302.0505</v>
      </c>
      <c r="AU2">
        <v>-387.38290000000001</v>
      </c>
      <c r="AV2">
        <v>-125.0672</v>
      </c>
      <c r="AW2">
        <v>145.98310000000001</v>
      </c>
      <c r="AX2">
        <v>-129.70099999999999</v>
      </c>
      <c r="AY2">
        <v>338.06729999999999</v>
      </c>
      <c r="AZ2">
        <v>-54.548499999999997</v>
      </c>
      <c r="BA2">
        <v>0.01</v>
      </c>
      <c r="BB2">
        <v>0.01</v>
      </c>
      <c r="BC2">
        <v>0.01</v>
      </c>
      <c r="BD2">
        <v>191</v>
      </c>
      <c r="BE2">
        <v>161</v>
      </c>
      <c r="BF2">
        <v>319</v>
      </c>
      <c r="BG2">
        <v>327</v>
      </c>
      <c r="BH2">
        <v>104</v>
      </c>
      <c r="BI2">
        <v>1071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178</v>
      </c>
      <c r="B3">
        <v>2724</v>
      </c>
      <c r="C3">
        <v>4926</v>
      </c>
      <c r="D3" s="9">
        <v>42470.640972222223</v>
      </c>
      <c r="E3" t="s">
        <v>172</v>
      </c>
      <c r="I3" t="s">
        <v>95</v>
      </c>
      <c r="J3">
        <v>0.8</v>
      </c>
      <c r="K3">
        <v>1</v>
      </c>
      <c r="L3">
        <v>160</v>
      </c>
      <c r="M3">
        <v>6</v>
      </c>
      <c r="N3">
        <v>5242</v>
      </c>
      <c r="O3">
        <v>0.78720000000000001</v>
      </c>
      <c r="P3">
        <v>0</v>
      </c>
      <c r="Q3">
        <v>0</v>
      </c>
      <c r="R3">
        <v>0</v>
      </c>
      <c r="S3">
        <v>3.5619999999999998</v>
      </c>
      <c r="T3" t="s">
        <v>167</v>
      </c>
      <c r="U3">
        <v>0.01</v>
      </c>
      <c r="V3" t="s">
        <v>167</v>
      </c>
      <c r="W3" t="s">
        <v>167</v>
      </c>
      <c r="X3">
        <v>0</v>
      </c>
      <c r="Y3" t="s">
        <v>167</v>
      </c>
      <c r="Z3">
        <v>6.234</v>
      </c>
      <c r="AA3">
        <v>1007.9297</v>
      </c>
      <c r="AB3" t="s">
        <v>70</v>
      </c>
      <c r="AC3" t="s">
        <v>70</v>
      </c>
      <c r="AD3" t="s">
        <v>70</v>
      </c>
      <c r="AE3" t="s">
        <v>96</v>
      </c>
      <c r="AF3">
        <v>0.75700000000000001</v>
      </c>
      <c r="AG3">
        <v>0</v>
      </c>
      <c r="AH3">
        <v>0</v>
      </c>
      <c r="AI3">
        <v>1.5E-3</v>
      </c>
      <c r="AJ3">
        <v>364.39260000000002</v>
      </c>
      <c r="AK3">
        <v>1E-3</v>
      </c>
      <c r="AL3">
        <v>5.4999999999999997E-3</v>
      </c>
      <c r="AM3">
        <v>1001.5872000000001</v>
      </c>
      <c r="AN3">
        <v>2.5672000000000001</v>
      </c>
      <c r="AO3">
        <v>724.18409999999994</v>
      </c>
      <c r="AP3">
        <v>1859.1198999999999</v>
      </c>
      <c r="AQ3">
        <v>1037.2920999999999</v>
      </c>
      <c r="AR3">
        <v>-668.62819999999999</v>
      </c>
      <c r="AS3">
        <v>-163.4932</v>
      </c>
      <c r="AT3">
        <v>225.0532</v>
      </c>
      <c r="AU3">
        <v>29.834399999999999</v>
      </c>
      <c r="AV3">
        <v>1460.6551999999999</v>
      </c>
      <c r="AW3">
        <v>1149.7491</v>
      </c>
      <c r="AX3">
        <v>-398.09379999999999</v>
      </c>
      <c r="AY3">
        <v>597.4597</v>
      </c>
      <c r="AZ3">
        <v>-748.69100000000003</v>
      </c>
      <c r="BA3">
        <v>0.01</v>
      </c>
      <c r="BB3">
        <v>0.01</v>
      </c>
      <c r="BC3">
        <v>0.01</v>
      </c>
      <c r="BD3">
        <v>136</v>
      </c>
      <c r="BE3">
        <v>115</v>
      </c>
      <c r="BF3">
        <v>285</v>
      </c>
      <c r="BG3">
        <v>238</v>
      </c>
      <c r="BH3">
        <v>284</v>
      </c>
      <c r="BI3">
        <v>1105</v>
      </c>
      <c r="BJ3">
        <v>1702</v>
      </c>
      <c r="BK3" t="s">
        <v>71</v>
      </c>
      <c r="BM3">
        <v>0</v>
      </c>
      <c r="BP3" t="s">
        <v>180</v>
      </c>
      <c r="BR3">
        <v>6511</v>
      </c>
    </row>
    <row r="4" spans="1:70">
      <c r="A4" t="s">
        <v>181</v>
      </c>
      <c r="B4">
        <v>2725</v>
      </c>
      <c r="C4">
        <v>4927</v>
      </c>
      <c r="D4" s="9">
        <v>42470.640972222223</v>
      </c>
      <c r="E4" t="s">
        <v>172</v>
      </c>
      <c r="I4" t="s">
        <v>95</v>
      </c>
      <c r="J4">
        <v>0.8</v>
      </c>
      <c r="K4">
        <v>1</v>
      </c>
      <c r="L4">
        <v>160</v>
      </c>
      <c r="M4">
        <v>6</v>
      </c>
      <c r="N4">
        <v>5242</v>
      </c>
      <c r="O4">
        <v>1.1736</v>
      </c>
      <c r="P4">
        <v>2.0000000000000001E-4</v>
      </c>
      <c r="Q4">
        <v>2.0000000000000001E-4</v>
      </c>
      <c r="R4">
        <v>-2.5562999999999998</v>
      </c>
      <c r="S4">
        <v>3.6436000000000002</v>
      </c>
      <c r="T4">
        <v>1.7430000000000001</v>
      </c>
      <c r="U4">
        <v>1.7000000000000001E-2</v>
      </c>
      <c r="V4">
        <v>0.57389999999999997</v>
      </c>
      <c r="W4">
        <v>0.1196</v>
      </c>
      <c r="X4">
        <v>4.5999999999999999E-3</v>
      </c>
      <c r="Y4">
        <v>0.1187</v>
      </c>
      <c r="Z4">
        <v>-0.18890000000000001</v>
      </c>
      <c r="AA4">
        <v>943.5643</v>
      </c>
      <c r="AB4" t="s">
        <v>70</v>
      </c>
      <c r="AC4" t="s">
        <v>70</v>
      </c>
      <c r="AD4" t="s">
        <v>70</v>
      </c>
      <c r="AE4" t="s">
        <v>96</v>
      </c>
      <c r="AF4">
        <v>1.1452</v>
      </c>
      <c r="AG4">
        <v>1E-4</v>
      </c>
      <c r="AH4">
        <v>1E-4</v>
      </c>
      <c r="AI4">
        <v>2.5999999999999999E-2</v>
      </c>
      <c r="AJ4">
        <v>268.21940000000001</v>
      </c>
      <c r="AK4">
        <v>1.1299999999999999E-2</v>
      </c>
      <c r="AL4">
        <v>7.4999999999999997E-3</v>
      </c>
      <c r="AM4">
        <v>88.122600000000006</v>
      </c>
      <c r="AN4">
        <v>2.2711000000000001</v>
      </c>
      <c r="AO4">
        <v>73.638300000000001</v>
      </c>
      <c r="AP4">
        <v>167.23820000000001</v>
      </c>
      <c r="AQ4">
        <v>74.886399999999995</v>
      </c>
      <c r="AR4">
        <v>-34.265099999999997</v>
      </c>
      <c r="AS4">
        <v>-10.189500000000001</v>
      </c>
      <c r="AT4">
        <v>64.379199999999997</v>
      </c>
      <c r="AU4">
        <v>43.130200000000002</v>
      </c>
      <c r="AV4">
        <v>-161.5598</v>
      </c>
      <c r="AW4">
        <v>-2.6132</v>
      </c>
      <c r="AX4">
        <v>-63.4116</v>
      </c>
      <c r="AY4">
        <v>-16.340800000000002</v>
      </c>
      <c r="AZ4">
        <v>-36.330800000000004</v>
      </c>
      <c r="BA4">
        <v>0.01</v>
      </c>
      <c r="BB4">
        <v>0.01</v>
      </c>
      <c r="BC4">
        <v>0.01</v>
      </c>
      <c r="BD4">
        <v>154</v>
      </c>
      <c r="BE4">
        <v>211</v>
      </c>
      <c r="BF4">
        <v>319</v>
      </c>
      <c r="BG4">
        <v>178</v>
      </c>
      <c r="BH4">
        <v>167</v>
      </c>
      <c r="BI4">
        <v>1091</v>
      </c>
      <c r="BJ4">
        <v>1702</v>
      </c>
      <c r="BK4" t="s">
        <v>71</v>
      </c>
      <c r="BM4">
        <v>0</v>
      </c>
      <c r="BP4" t="s">
        <v>183</v>
      </c>
      <c r="BR4">
        <v>6511</v>
      </c>
    </row>
    <row r="5" spans="1:70">
      <c r="A5" t="s">
        <v>187</v>
      </c>
      <c r="B5">
        <v>2727</v>
      </c>
      <c r="C5">
        <v>4929</v>
      </c>
      <c r="D5" s="9">
        <v>42470.972222222219</v>
      </c>
      <c r="E5" t="s">
        <v>188</v>
      </c>
      <c r="I5" t="s">
        <v>95</v>
      </c>
      <c r="J5">
        <v>0.8</v>
      </c>
      <c r="K5">
        <v>1</v>
      </c>
      <c r="L5">
        <v>160</v>
      </c>
      <c r="M5">
        <v>6</v>
      </c>
      <c r="N5">
        <v>5242</v>
      </c>
      <c r="O5">
        <v>1.1585000000000001</v>
      </c>
      <c r="P5">
        <v>8.9999999999999998E-4</v>
      </c>
      <c r="Q5">
        <v>8.0000000000000004E-4</v>
      </c>
      <c r="R5">
        <v>0.43159999999999998</v>
      </c>
      <c r="S5">
        <v>5.2045000000000003</v>
      </c>
      <c r="T5">
        <v>1.9847999999999999</v>
      </c>
      <c r="U5">
        <v>2.1499999999999998E-2</v>
      </c>
      <c r="V5">
        <v>0.50429999999999997</v>
      </c>
      <c r="W5">
        <v>8.9800000000000005E-2</v>
      </c>
      <c r="X5">
        <v>6.8999999999999999E-3</v>
      </c>
      <c r="Y5">
        <v>8.9599999999999999E-2</v>
      </c>
      <c r="Z5">
        <v>0.76770000000000005</v>
      </c>
      <c r="AA5">
        <v>1020.2288</v>
      </c>
      <c r="AB5" t="s">
        <v>70</v>
      </c>
      <c r="AC5" t="s">
        <v>70</v>
      </c>
      <c r="AD5" t="s">
        <v>70</v>
      </c>
      <c r="AE5" t="s">
        <v>96</v>
      </c>
      <c r="AF5">
        <v>1.1286</v>
      </c>
      <c r="AG5">
        <v>5.0000000000000001E-4</v>
      </c>
      <c r="AH5">
        <v>5.0000000000000001E-4</v>
      </c>
      <c r="AI5">
        <v>6.5699999999999995E-2</v>
      </c>
      <c r="AJ5">
        <v>120.4204</v>
      </c>
      <c r="AK5">
        <v>2.9100000000000001E-2</v>
      </c>
      <c r="AL5">
        <v>1.66E-2</v>
      </c>
      <c r="AM5">
        <v>34.335700000000003</v>
      </c>
      <c r="AN5">
        <v>1.4384999999999999</v>
      </c>
      <c r="AO5">
        <v>29.868600000000001</v>
      </c>
      <c r="AP5">
        <v>42.9666</v>
      </c>
      <c r="AQ5">
        <v>33.286499999999997</v>
      </c>
      <c r="AR5">
        <v>-17.627099999999999</v>
      </c>
      <c r="AS5">
        <v>-23.171399999999998</v>
      </c>
      <c r="AT5">
        <v>6.6711</v>
      </c>
      <c r="AU5">
        <v>0.1321</v>
      </c>
      <c r="AV5">
        <v>11.794600000000001</v>
      </c>
      <c r="AW5">
        <v>41.315800000000003</v>
      </c>
      <c r="AX5">
        <v>-26.871200000000002</v>
      </c>
      <c r="AY5">
        <v>18.913</v>
      </c>
      <c r="AZ5">
        <v>-5.3133999999999997</v>
      </c>
      <c r="BA5">
        <v>0.01</v>
      </c>
      <c r="BB5">
        <v>0.01</v>
      </c>
      <c r="BC5">
        <v>0.01</v>
      </c>
      <c r="BD5">
        <v>217</v>
      </c>
      <c r="BE5">
        <v>139</v>
      </c>
      <c r="BF5">
        <v>319</v>
      </c>
      <c r="BG5">
        <v>202</v>
      </c>
      <c r="BH5">
        <v>133</v>
      </c>
      <c r="BI5">
        <v>1103</v>
      </c>
      <c r="BJ5">
        <v>1702</v>
      </c>
      <c r="BK5" t="s">
        <v>71</v>
      </c>
      <c r="BM5">
        <v>0</v>
      </c>
      <c r="BP5" t="s">
        <v>190</v>
      </c>
      <c r="BR5">
        <v>6511</v>
      </c>
    </row>
    <row r="6" spans="1:70">
      <c r="A6" t="s">
        <v>191</v>
      </c>
      <c r="B6">
        <v>2728</v>
      </c>
      <c r="C6">
        <v>4930</v>
      </c>
      <c r="D6" s="9">
        <v>42470.972222222219</v>
      </c>
      <c r="E6" t="s">
        <v>188</v>
      </c>
      <c r="I6" t="s">
        <v>95</v>
      </c>
      <c r="J6">
        <v>0.8</v>
      </c>
      <c r="K6">
        <v>1</v>
      </c>
      <c r="L6">
        <v>160</v>
      </c>
      <c r="M6">
        <v>6</v>
      </c>
      <c r="N6">
        <v>5242</v>
      </c>
      <c r="O6">
        <v>1.0530999999999999</v>
      </c>
      <c r="P6">
        <v>2.0000000000000001E-4</v>
      </c>
      <c r="Q6">
        <v>1E-4</v>
      </c>
      <c r="R6">
        <v>-3.7982999999999998</v>
      </c>
      <c r="S6">
        <v>3.9291999999999998</v>
      </c>
      <c r="T6">
        <v>1.3121</v>
      </c>
      <c r="U6">
        <v>1.6199999999999999E-2</v>
      </c>
      <c r="V6">
        <v>0.75619999999999998</v>
      </c>
      <c r="W6">
        <v>0.1837</v>
      </c>
      <c r="X6">
        <v>4.8999999999999998E-3</v>
      </c>
      <c r="Y6">
        <v>0.18640000000000001</v>
      </c>
      <c r="Z6">
        <v>-3.3319999999999999</v>
      </c>
      <c r="AA6">
        <v>953.67679999999996</v>
      </c>
      <c r="AB6" t="s">
        <v>70</v>
      </c>
      <c r="AC6" t="s">
        <v>70</v>
      </c>
      <c r="AD6" t="s">
        <v>70</v>
      </c>
      <c r="AE6" t="s">
        <v>96</v>
      </c>
      <c r="AF6">
        <v>1.0266</v>
      </c>
      <c r="AG6">
        <v>1E-4</v>
      </c>
      <c r="AH6">
        <v>1E-4</v>
      </c>
      <c r="AI6">
        <v>1.7299999999999999E-2</v>
      </c>
      <c r="AJ6">
        <v>231.4135</v>
      </c>
      <c r="AK6">
        <v>8.3999999999999995E-3</v>
      </c>
      <c r="AL6">
        <v>8.6E-3</v>
      </c>
      <c r="AM6">
        <v>118.73860000000001</v>
      </c>
      <c r="AN6">
        <v>1.4434</v>
      </c>
      <c r="AO6">
        <v>98.550700000000006</v>
      </c>
      <c r="AP6">
        <v>142.24770000000001</v>
      </c>
      <c r="AQ6">
        <v>126.6204</v>
      </c>
      <c r="AR6">
        <v>-63.104999999999997</v>
      </c>
      <c r="AS6">
        <v>60.500300000000003</v>
      </c>
      <c r="AT6">
        <v>45.494</v>
      </c>
      <c r="AU6">
        <v>42.196199999999997</v>
      </c>
      <c r="AV6">
        <v>-50.743499999999997</v>
      </c>
      <c r="AW6">
        <v>126.0119</v>
      </c>
      <c r="AX6">
        <v>-89.711399999999998</v>
      </c>
      <c r="AY6">
        <v>-89.163799999999995</v>
      </c>
      <c r="AZ6">
        <v>-5.8648999999999996</v>
      </c>
      <c r="BA6">
        <v>0.01</v>
      </c>
      <c r="BB6">
        <v>0.01</v>
      </c>
      <c r="BC6">
        <v>0.01</v>
      </c>
      <c r="BD6">
        <v>189</v>
      </c>
      <c r="BE6">
        <v>163</v>
      </c>
      <c r="BF6">
        <v>319</v>
      </c>
      <c r="BG6">
        <v>132</v>
      </c>
      <c r="BH6">
        <v>227</v>
      </c>
      <c r="BI6">
        <v>1121</v>
      </c>
      <c r="BJ6">
        <v>1702</v>
      </c>
      <c r="BK6" t="s">
        <v>71</v>
      </c>
      <c r="BM6">
        <v>0</v>
      </c>
      <c r="BP6" t="s">
        <v>193</v>
      </c>
      <c r="BR6">
        <v>6511</v>
      </c>
    </row>
    <row r="7" spans="1:70">
      <c r="A7" t="s">
        <v>194</v>
      </c>
      <c r="B7">
        <v>2729</v>
      </c>
      <c r="C7">
        <v>4931</v>
      </c>
      <c r="D7" s="9">
        <v>42470.972222222219</v>
      </c>
      <c r="E7" t="s">
        <v>188</v>
      </c>
      <c r="I7" t="s">
        <v>95</v>
      </c>
      <c r="J7">
        <v>0.8</v>
      </c>
      <c r="K7">
        <v>1</v>
      </c>
      <c r="L7">
        <v>160</v>
      </c>
      <c r="M7">
        <v>6</v>
      </c>
      <c r="N7">
        <v>5242</v>
      </c>
      <c r="O7">
        <v>1.2457</v>
      </c>
      <c r="P7">
        <v>0</v>
      </c>
      <c r="Q7">
        <v>0</v>
      </c>
      <c r="R7">
        <v>0</v>
      </c>
      <c r="S7">
        <v>4.1380999999999997</v>
      </c>
      <c r="T7">
        <v>1.0121</v>
      </c>
      <c r="U7">
        <v>1.5699999999999999E-2</v>
      </c>
      <c r="V7">
        <v>0.98809999999999998</v>
      </c>
      <c r="W7">
        <v>9.9299999999999999E-2</v>
      </c>
      <c r="X7">
        <v>5.0000000000000001E-3</v>
      </c>
      <c r="Y7">
        <v>9.8699999999999996E-2</v>
      </c>
      <c r="Z7">
        <v>1.9977</v>
      </c>
      <c r="AA7">
        <v>1003.83</v>
      </c>
      <c r="AB7" t="s">
        <v>70</v>
      </c>
      <c r="AC7" t="s">
        <v>70</v>
      </c>
      <c r="AD7" t="s">
        <v>70</v>
      </c>
      <c r="AE7" t="s">
        <v>96</v>
      </c>
      <c r="AF7">
        <v>1.2153</v>
      </c>
      <c r="AG7">
        <v>0</v>
      </c>
      <c r="AH7">
        <v>0</v>
      </c>
      <c r="AI7">
        <v>3.5000000000000001E-3</v>
      </c>
      <c r="AJ7">
        <v>266.3997</v>
      </c>
      <c r="AK7">
        <v>1.4E-3</v>
      </c>
      <c r="AL7">
        <v>7.4999999999999997E-3</v>
      </c>
      <c r="AM7">
        <v>699.93449999999996</v>
      </c>
      <c r="AN7">
        <v>2.5125000000000002</v>
      </c>
      <c r="AO7">
        <v>495.53449999999998</v>
      </c>
      <c r="AP7">
        <v>1245.0121999999999</v>
      </c>
      <c r="AQ7">
        <v>766.92750000000001</v>
      </c>
      <c r="AR7">
        <v>-356.22980000000001</v>
      </c>
      <c r="AS7">
        <v>-328.05029999999999</v>
      </c>
      <c r="AT7">
        <v>-105.06100000000001</v>
      </c>
      <c r="AU7">
        <v>551.33789999999999</v>
      </c>
      <c r="AV7">
        <v>-835.70609999999999</v>
      </c>
      <c r="AW7">
        <v>740.05219999999997</v>
      </c>
      <c r="AX7">
        <v>-410.93779999999998</v>
      </c>
      <c r="AY7">
        <v>255.71180000000001</v>
      </c>
      <c r="AZ7">
        <v>594.91120000000001</v>
      </c>
      <c r="BA7">
        <v>0.01</v>
      </c>
      <c r="BB7">
        <v>0.01</v>
      </c>
      <c r="BC7">
        <v>0.01</v>
      </c>
      <c r="BD7">
        <v>228</v>
      </c>
      <c r="BE7">
        <v>145</v>
      </c>
      <c r="BF7">
        <v>319</v>
      </c>
      <c r="BG7">
        <v>104</v>
      </c>
      <c r="BH7">
        <v>136</v>
      </c>
      <c r="BI7">
        <v>1111</v>
      </c>
      <c r="BJ7">
        <v>1702</v>
      </c>
      <c r="BK7" t="s">
        <v>71</v>
      </c>
      <c r="BM7">
        <v>0</v>
      </c>
      <c r="BP7" t="s">
        <v>196</v>
      </c>
      <c r="BR7">
        <v>6511</v>
      </c>
    </row>
    <row r="8" spans="1:70">
      <c r="A8" t="s">
        <v>197</v>
      </c>
      <c r="B8">
        <v>2730</v>
      </c>
      <c r="C8">
        <v>4932</v>
      </c>
      <c r="D8" s="9">
        <v>42470.972222222219</v>
      </c>
      <c r="E8" t="s">
        <v>188</v>
      </c>
      <c r="I8" t="s">
        <v>95</v>
      </c>
      <c r="J8">
        <v>0.8</v>
      </c>
      <c r="K8">
        <v>1</v>
      </c>
      <c r="L8">
        <v>160</v>
      </c>
      <c r="M8">
        <v>6</v>
      </c>
      <c r="N8">
        <v>5242</v>
      </c>
      <c r="O8">
        <v>1.2915000000000001</v>
      </c>
      <c r="P8">
        <v>3.5000000000000001E-3</v>
      </c>
      <c r="Q8">
        <v>2.7000000000000001E-3</v>
      </c>
      <c r="R8">
        <v>-0.77429999999999999</v>
      </c>
      <c r="S8">
        <v>4.0933999999999999</v>
      </c>
      <c r="T8">
        <v>2.0916999999999999</v>
      </c>
      <c r="U8">
        <v>2.6599999999999999E-2</v>
      </c>
      <c r="V8">
        <v>0.48180000000000001</v>
      </c>
      <c r="W8">
        <v>0.1007</v>
      </c>
      <c r="X8">
        <v>1.18E-2</v>
      </c>
      <c r="Y8">
        <v>0.10009999999999999</v>
      </c>
      <c r="Z8">
        <v>17.166599999999999</v>
      </c>
      <c r="AA8">
        <v>1038.5409</v>
      </c>
      <c r="AB8" t="s">
        <v>70</v>
      </c>
      <c r="AC8" t="s">
        <v>70</v>
      </c>
      <c r="AD8" t="s">
        <v>70</v>
      </c>
      <c r="AE8" t="s">
        <v>96</v>
      </c>
      <c r="AF8">
        <v>1.2584</v>
      </c>
      <c r="AG8">
        <v>2.5000000000000001E-3</v>
      </c>
      <c r="AH8">
        <v>2E-3</v>
      </c>
      <c r="AI8">
        <v>0.32129999999999997</v>
      </c>
      <c r="AJ8">
        <v>129.84569999999999</v>
      </c>
      <c r="AK8">
        <v>0.12770000000000001</v>
      </c>
      <c r="AL8">
        <v>1.54E-2</v>
      </c>
      <c r="AM8">
        <v>7.8177000000000003</v>
      </c>
      <c r="AN8">
        <v>1.5369999999999999</v>
      </c>
      <c r="AO8">
        <v>6.5702999999999996</v>
      </c>
      <c r="AP8">
        <v>10.0982</v>
      </c>
      <c r="AQ8">
        <v>7.8075000000000001</v>
      </c>
      <c r="AR8">
        <v>0.90090000000000003</v>
      </c>
      <c r="AS8">
        <v>5.9873000000000003</v>
      </c>
      <c r="AT8">
        <v>2.5512000000000001</v>
      </c>
      <c r="AU8">
        <v>-0.54</v>
      </c>
      <c r="AV8">
        <v>-3.8839000000000001</v>
      </c>
      <c r="AW8">
        <v>9.3056999999999999</v>
      </c>
      <c r="AX8">
        <v>-7.7224000000000004</v>
      </c>
      <c r="AY8">
        <v>1.1487000000000001</v>
      </c>
      <c r="AZ8">
        <v>3.1300000000000001E-2</v>
      </c>
      <c r="BA8">
        <v>0.01</v>
      </c>
      <c r="BB8">
        <v>0.01</v>
      </c>
      <c r="BC8">
        <v>0.01</v>
      </c>
      <c r="BD8">
        <v>234</v>
      </c>
      <c r="BE8">
        <v>148</v>
      </c>
      <c r="BF8">
        <v>319</v>
      </c>
      <c r="BG8">
        <v>169</v>
      </c>
      <c r="BH8">
        <v>148</v>
      </c>
      <c r="BI8">
        <v>1116</v>
      </c>
      <c r="BJ8">
        <v>1702</v>
      </c>
      <c r="BK8" t="s">
        <v>71</v>
      </c>
      <c r="BM8">
        <v>0</v>
      </c>
      <c r="BP8" t="s">
        <v>199</v>
      </c>
      <c r="BR8">
        <v>6511</v>
      </c>
    </row>
    <row r="9" spans="1:70">
      <c r="A9" t="s">
        <v>200</v>
      </c>
      <c r="B9">
        <v>2731</v>
      </c>
      <c r="C9">
        <v>4933</v>
      </c>
      <c r="D9" s="9">
        <v>42470.972222222219</v>
      </c>
      <c r="E9" t="s">
        <v>188</v>
      </c>
      <c r="I9" t="s">
        <v>95</v>
      </c>
      <c r="J9">
        <v>0.8</v>
      </c>
      <c r="K9">
        <v>1</v>
      </c>
      <c r="L9">
        <v>160</v>
      </c>
      <c r="M9">
        <v>6</v>
      </c>
      <c r="N9">
        <v>5242</v>
      </c>
      <c r="O9">
        <v>1.1412</v>
      </c>
      <c r="P9">
        <v>0</v>
      </c>
      <c r="Q9">
        <v>0</v>
      </c>
      <c r="R9">
        <v>-1.7525999999999999</v>
      </c>
      <c r="S9">
        <v>4.9923999999999999</v>
      </c>
      <c r="T9">
        <v>1.1352</v>
      </c>
      <c r="U9">
        <v>0.01</v>
      </c>
      <c r="V9">
        <v>0.8821</v>
      </c>
      <c r="W9">
        <v>0.1019</v>
      </c>
      <c r="X9">
        <v>0</v>
      </c>
      <c r="Y9">
        <v>0.10009999999999999</v>
      </c>
      <c r="Z9">
        <v>4.3208000000000002</v>
      </c>
      <c r="AA9">
        <v>970.89570000000003</v>
      </c>
      <c r="AB9" t="s">
        <v>70</v>
      </c>
      <c r="AC9" t="s">
        <v>70</v>
      </c>
      <c r="AD9" t="s">
        <v>70</v>
      </c>
      <c r="AE9" t="s">
        <v>96</v>
      </c>
      <c r="AF9">
        <v>1.1128</v>
      </c>
      <c r="AG9">
        <v>0</v>
      </c>
      <c r="AH9">
        <v>0</v>
      </c>
      <c r="AI9">
        <v>1E-3</v>
      </c>
      <c r="AJ9">
        <v>425.87490000000003</v>
      </c>
      <c r="AK9">
        <v>5.0000000000000001E-4</v>
      </c>
      <c r="AL9">
        <v>4.7000000000000002E-3</v>
      </c>
      <c r="AM9">
        <v>2202.5673999999999</v>
      </c>
      <c r="AN9">
        <v>1.7665</v>
      </c>
      <c r="AO9">
        <v>1777.1016</v>
      </c>
      <c r="AP9">
        <v>3139.2350999999999</v>
      </c>
      <c r="AQ9">
        <v>2181.8552</v>
      </c>
      <c r="AR9">
        <v>-1001.1772999999999</v>
      </c>
      <c r="AS9">
        <v>-1461.6844000000001</v>
      </c>
      <c r="AT9">
        <v>138.6088</v>
      </c>
      <c r="AU9">
        <v>2559.2642000000001</v>
      </c>
      <c r="AV9">
        <v>-1785.4275</v>
      </c>
      <c r="AW9">
        <v>-342.36340000000001</v>
      </c>
      <c r="AX9">
        <v>-292.49160000000001</v>
      </c>
      <c r="AY9">
        <v>-4.7220000000000004</v>
      </c>
      <c r="AZ9">
        <v>-2162.1559999999999</v>
      </c>
      <c r="BA9">
        <v>0.01</v>
      </c>
      <c r="BB9">
        <v>0.01</v>
      </c>
      <c r="BC9">
        <v>0.01</v>
      </c>
      <c r="BD9">
        <v>200</v>
      </c>
      <c r="BE9">
        <v>166</v>
      </c>
      <c r="BF9">
        <v>319</v>
      </c>
      <c r="BG9">
        <v>136</v>
      </c>
      <c r="BH9">
        <v>110</v>
      </c>
      <c r="BI9">
        <v>1111</v>
      </c>
      <c r="BJ9">
        <v>1702</v>
      </c>
      <c r="BK9" t="s">
        <v>71</v>
      </c>
      <c r="BM9">
        <v>0</v>
      </c>
      <c r="BP9" t="s">
        <v>202</v>
      </c>
      <c r="BR9">
        <v>6511</v>
      </c>
    </row>
    <row r="10" spans="1:70">
      <c r="A10" t="s">
        <v>203</v>
      </c>
      <c r="B10">
        <v>2732</v>
      </c>
      <c r="C10">
        <v>4934</v>
      </c>
      <c r="D10" s="9">
        <v>42471.345833333333</v>
      </c>
      <c r="E10" t="s">
        <v>204</v>
      </c>
      <c r="I10" t="s">
        <v>95</v>
      </c>
      <c r="J10">
        <v>0.8</v>
      </c>
      <c r="K10">
        <v>1</v>
      </c>
      <c r="L10">
        <v>160</v>
      </c>
      <c r="M10">
        <v>6</v>
      </c>
      <c r="N10">
        <v>5242</v>
      </c>
      <c r="O10">
        <v>1.2256</v>
      </c>
      <c r="P10">
        <v>2.0000000000000001E-4</v>
      </c>
      <c r="Q10">
        <v>2.0000000000000001E-4</v>
      </c>
      <c r="R10">
        <v>-2.4479000000000002</v>
      </c>
      <c r="S10">
        <v>3.6839</v>
      </c>
      <c r="T10">
        <v>1.6993</v>
      </c>
      <c r="U10">
        <v>1.7999999999999999E-2</v>
      </c>
      <c r="V10">
        <v>0.58830000000000005</v>
      </c>
      <c r="W10">
        <v>0.10639999999999999</v>
      </c>
      <c r="X10">
        <v>4.0000000000000001E-3</v>
      </c>
      <c r="Y10">
        <v>0.1062</v>
      </c>
      <c r="Z10">
        <v>1.4510000000000001</v>
      </c>
      <c r="AA10">
        <v>1025.6952000000001</v>
      </c>
      <c r="AB10" t="s">
        <v>70</v>
      </c>
      <c r="AC10" t="s">
        <v>70</v>
      </c>
      <c r="AD10" t="s">
        <v>70</v>
      </c>
      <c r="AE10" t="s">
        <v>96</v>
      </c>
      <c r="AF10">
        <v>1.1968000000000001</v>
      </c>
      <c r="AG10">
        <v>1E-4</v>
      </c>
      <c r="AH10">
        <v>1E-4</v>
      </c>
      <c r="AI10">
        <v>2.5499999999999998E-2</v>
      </c>
      <c r="AJ10">
        <v>251.84899999999999</v>
      </c>
      <c r="AK10">
        <v>1.06E-2</v>
      </c>
      <c r="AL10">
        <v>7.9000000000000008E-3</v>
      </c>
      <c r="AM10">
        <v>93.924499999999995</v>
      </c>
      <c r="AN10">
        <v>1.5093000000000001</v>
      </c>
      <c r="AO10">
        <v>75.186099999999996</v>
      </c>
      <c r="AP10">
        <v>113.4819</v>
      </c>
      <c r="AQ10">
        <v>105.4145</v>
      </c>
      <c r="AR10">
        <v>29.376100000000001</v>
      </c>
      <c r="AS10">
        <v>-64.921499999999995</v>
      </c>
      <c r="AT10">
        <v>23.9831</v>
      </c>
      <c r="AU10">
        <v>82.170699999999997</v>
      </c>
      <c r="AV10">
        <v>8.4353999999999996</v>
      </c>
      <c r="AW10">
        <v>-77.813699999999997</v>
      </c>
      <c r="AX10">
        <v>59.915300000000002</v>
      </c>
      <c r="AY10">
        <v>52.588999999999999</v>
      </c>
      <c r="AZ10">
        <v>68.969399999999993</v>
      </c>
      <c r="BA10">
        <v>0.01</v>
      </c>
      <c r="BB10">
        <v>0.01</v>
      </c>
      <c r="BC10">
        <v>0.01</v>
      </c>
      <c r="BD10">
        <v>182</v>
      </c>
      <c r="BE10">
        <v>199</v>
      </c>
      <c r="BF10">
        <v>319</v>
      </c>
      <c r="BG10">
        <v>144</v>
      </c>
      <c r="BH10">
        <v>112</v>
      </c>
      <c r="BI10">
        <v>1131</v>
      </c>
      <c r="BJ10">
        <v>1781</v>
      </c>
      <c r="BK10" t="s">
        <v>71</v>
      </c>
      <c r="BM10">
        <v>0</v>
      </c>
      <c r="BP10" t="s">
        <v>205</v>
      </c>
      <c r="BR10">
        <v>6511</v>
      </c>
    </row>
    <row r="11" spans="1:70">
      <c r="A11" t="s">
        <v>206</v>
      </c>
      <c r="B11">
        <v>2733</v>
      </c>
      <c r="C11">
        <v>4935</v>
      </c>
      <c r="D11" s="9">
        <v>42471.345833333333</v>
      </c>
      <c r="E11" t="s">
        <v>204</v>
      </c>
      <c r="I11" t="s">
        <v>95</v>
      </c>
      <c r="J11">
        <v>0.8</v>
      </c>
      <c r="K11">
        <v>1</v>
      </c>
      <c r="L11">
        <v>160</v>
      </c>
      <c r="M11">
        <v>6</v>
      </c>
      <c r="N11">
        <v>5242</v>
      </c>
      <c r="O11">
        <v>1.5098</v>
      </c>
      <c r="P11">
        <v>2.0000000000000001E-4</v>
      </c>
      <c r="Q11">
        <v>1E-4</v>
      </c>
      <c r="R11">
        <v>-1.9870000000000001</v>
      </c>
      <c r="S11">
        <v>3.9037999999999999</v>
      </c>
      <c r="T11">
        <v>1.4434</v>
      </c>
      <c r="U11">
        <v>1.8599999999999998E-2</v>
      </c>
      <c r="V11">
        <v>0.69199999999999995</v>
      </c>
      <c r="W11">
        <v>0.1069</v>
      </c>
      <c r="X11">
        <v>3.5000000000000001E-3</v>
      </c>
      <c r="Y11">
        <v>0.1061</v>
      </c>
      <c r="Z11">
        <v>-2.7852999999999999</v>
      </c>
      <c r="AA11">
        <v>990.02760000000001</v>
      </c>
      <c r="AB11" t="s">
        <v>70</v>
      </c>
      <c r="AC11" t="s">
        <v>70</v>
      </c>
      <c r="AD11" t="s">
        <v>70</v>
      </c>
      <c r="AE11" t="s">
        <v>96</v>
      </c>
      <c r="AF11">
        <v>1.4755</v>
      </c>
      <c r="AG11">
        <v>1E-4</v>
      </c>
      <c r="AH11">
        <v>1E-4</v>
      </c>
      <c r="AI11">
        <v>2.23E-2</v>
      </c>
      <c r="AJ11">
        <v>226.7715</v>
      </c>
      <c r="AK11">
        <v>7.6E-3</v>
      </c>
      <c r="AL11">
        <v>8.8000000000000005E-3</v>
      </c>
      <c r="AM11">
        <v>132.292</v>
      </c>
      <c r="AN11">
        <v>1.5646</v>
      </c>
      <c r="AO11">
        <v>109.5915</v>
      </c>
      <c r="AP11">
        <v>171.46799999999999</v>
      </c>
      <c r="AQ11">
        <v>133.26660000000001</v>
      </c>
      <c r="AR11">
        <v>1.5661</v>
      </c>
      <c r="AS11">
        <v>96.5381</v>
      </c>
      <c r="AT11">
        <v>51.848199999999999</v>
      </c>
      <c r="AU11">
        <v>-16.924299999999999</v>
      </c>
      <c r="AV11">
        <v>-80.521199999999993</v>
      </c>
      <c r="AW11">
        <v>150.4367</v>
      </c>
      <c r="AX11">
        <v>-132.60220000000001</v>
      </c>
      <c r="AY11">
        <v>7.8939000000000004</v>
      </c>
      <c r="AZ11">
        <v>-10.6927</v>
      </c>
      <c r="BA11">
        <v>0.01</v>
      </c>
      <c r="BB11">
        <v>0.01</v>
      </c>
      <c r="BC11">
        <v>0.01</v>
      </c>
      <c r="BD11">
        <v>243</v>
      </c>
      <c r="BE11">
        <v>165</v>
      </c>
      <c r="BF11">
        <v>319</v>
      </c>
      <c r="BG11">
        <v>157</v>
      </c>
      <c r="BH11">
        <v>203</v>
      </c>
      <c r="BI11">
        <v>1136</v>
      </c>
      <c r="BJ11">
        <v>1781</v>
      </c>
      <c r="BK11" t="s">
        <v>71</v>
      </c>
      <c r="BM11">
        <v>0</v>
      </c>
      <c r="BP11" t="s">
        <v>208</v>
      </c>
      <c r="BR11">
        <v>6511</v>
      </c>
    </row>
    <row r="12" spans="1:70">
      <c r="A12" t="s">
        <v>209</v>
      </c>
      <c r="B12">
        <v>2734</v>
      </c>
      <c r="C12">
        <v>4936</v>
      </c>
      <c r="D12" s="9">
        <v>42471.345833333333</v>
      </c>
      <c r="E12" t="s">
        <v>204</v>
      </c>
      <c r="I12" t="s">
        <v>95</v>
      </c>
      <c r="J12">
        <v>0.8</v>
      </c>
      <c r="K12">
        <v>1</v>
      </c>
      <c r="L12">
        <v>160</v>
      </c>
      <c r="M12">
        <v>6</v>
      </c>
      <c r="N12">
        <v>5242</v>
      </c>
      <c r="O12">
        <v>1.1713</v>
      </c>
      <c r="P12">
        <v>1E-4</v>
      </c>
      <c r="Q12">
        <v>1E-4</v>
      </c>
      <c r="R12">
        <v>0</v>
      </c>
      <c r="S12">
        <v>4.7431000000000001</v>
      </c>
      <c r="T12" t="s">
        <v>353</v>
      </c>
      <c r="U12">
        <v>1.9199999999999998E-2</v>
      </c>
      <c r="V12" t="s">
        <v>167</v>
      </c>
      <c r="W12" t="s">
        <v>167</v>
      </c>
      <c r="X12">
        <v>2.7000000000000001E-3</v>
      </c>
      <c r="Y12" t="s">
        <v>167</v>
      </c>
      <c r="Z12">
        <v>6.234</v>
      </c>
      <c r="AA12">
        <v>992.48749999999995</v>
      </c>
      <c r="AB12" t="s">
        <v>70</v>
      </c>
      <c r="AC12" t="s">
        <v>70</v>
      </c>
      <c r="AD12" t="s">
        <v>70</v>
      </c>
      <c r="AE12" t="s">
        <v>96</v>
      </c>
      <c r="AF12">
        <v>1.1422000000000001</v>
      </c>
      <c r="AG12">
        <v>0</v>
      </c>
      <c r="AH12">
        <v>0</v>
      </c>
      <c r="AI12">
        <v>2E-3</v>
      </c>
      <c r="AJ12">
        <v>58.166499999999999</v>
      </c>
      <c r="AK12">
        <v>8.9999999999999998E-4</v>
      </c>
      <c r="AL12">
        <v>3.44E-2</v>
      </c>
      <c r="AM12">
        <v>1135.2750000000001</v>
      </c>
      <c r="AN12">
        <v>9.1016999999999992</v>
      </c>
      <c r="AO12">
        <v>663.28269999999998</v>
      </c>
      <c r="AP12">
        <v>6037.0181000000002</v>
      </c>
      <c r="AQ12">
        <v>1637.0408</v>
      </c>
      <c r="AR12">
        <v>380.90989999999999</v>
      </c>
      <c r="AS12">
        <v>408.30590000000001</v>
      </c>
      <c r="AT12">
        <v>357.96359999999999</v>
      </c>
      <c r="AU12">
        <v>4663.1499000000003</v>
      </c>
      <c r="AV12">
        <v>-3778.2073</v>
      </c>
      <c r="AW12">
        <v>-652.51149999999996</v>
      </c>
      <c r="AX12">
        <v>443.99990000000003</v>
      </c>
      <c r="AY12">
        <v>784.04049999999995</v>
      </c>
      <c r="AZ12">
        <v>-1366.7653</v>
      </c>
      <c r="BA12">
        <v>0.01</v>
      </c>
      <c r="BB12">
        <v>0.01</v>
      </c>
      <c r="BC12">
        <v>0.01</v>
      </c>
      <c r="BD12">
        <v>188</v>
      </c>
      <c r="BE12">
        <v>216</v>
      </c>
      <c r="BF12">
        <v>319</v>
      </c>
      <c r="BG12">
        <v>62</v>
      </c>
      <c r="BH12">
        <v>59</v>
      </c>
      <c r="BI12">
        <v>1151</v>
      </c>
      <c r="BJ12">
        <v>1781</v>
      </c>
      <c r="BK12" t="s">
        <v>71</v>
      </c>
      <c r="BM12">
        <v>0</v>
      </c>
      <c r="BP12" t="s">
        <v>211</v>
      </c>
      <c r="BR12">
        <v>6511</v>
      </c>
    </row>
    <row r="13" spans="1:70">
      <c r="A13" t="s">
        <v>218</v>
      </c>
      <c r="B13">
        <v>2737</v>
      </c>
      <c r="C13">
        <v>4940</v>
      </c>
      <c r="D13" s="9">
        <v>42471.770138888889</v>
      </c>
      <c r="E13" t="s">
        <v>219</v>
      </c>
      <c r="I13" t="s">
        <v>95</v>
      </c>
      <c r="J13">
        <v>0.8</v>
      </c>
      <c r="K13">
        <v>1</v>
      </c>
      <c r="L13">
        <v>160</v>
      </c>
      <c r="M13">
        <v>6</v>
      </c>
      <c r="N13">
        <v>5242</v>
      </c>
      <c r="O13">
        <v>1.0512999999999999</v>
      </c>
      <c r="P13">
        <v>0</v>
      </c>
      <c r="Q13">
        <v>0</v>
      </c>
      <c r="R13">
        <v>0</v>
      </c>
      <c r="S13">
        <v>0</v>
      </c>
      <c r="T13" t="s">
        <v>167</v>
      </c>
      <c r="U13">
        <v>0.01</v>
      </c>
      <c r="V13" t="s">
        <v>167</v>
      </c>
      <c r="W13" t="s">
        <v>167</v>
      </c>
      <c r="X13">
        <v>0</v>
      </c>
      <c r="Y13" t="s">
        <v>167</v>
      </c>
      <c r="Z13">
        <v>-6.2018000000000004</v>
      </c>
      <c r="AA13">
        <v>1021.1854</v>
      </c>
      <c r="AB13" t="s">
        <v>70</v>
      </c>
      <c r="AC13" t="s">
        <v>70</v>
      </c>
      <c r="AD13" t="s">
        <v>70</v>
      </c>
      <c r="AE13" t="s">
        <v>96</v>
      </c>
      <c r="AF13">
        <v>1.0249999999999999</v>
      </c>
      <c r="AG13">
        <v>0</v>
      </c>
      <c r="AH13">
        <v>0</v>
      </c>
      <c r="AI13">
        <v>0</v>
      </c>
      <c r="AJ13" t="s">
        <v>354</v>
      </c>
      <c r="AK13">
        <v>0</v>
      </c>
      <c r="AL13" t="s">
        <v>354</v>
      </c>
      <c r="AM13" t="s">
        <v>354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0.01</v>
      </c>
      <c r="BB13">
        <v>0.01</v>
      </c>
      <c r="BC13">
        <v>0.01</v>
      </c>
      <c r="BD13">
        <v>188</v>
      </c>
      <c r="BE13">
        <v>170</v>
      </c>
      <c r="BF13">
        <v>319</v>
      </c>
      <c r="BG13">
        <v>145</v>
      </c>
      <c r="BH13">
        <v>268</v>
      </c>
      <c r="BI13">
        <v>1186</v>
      </c>
      <c r="BJ13">
        <v>1812</v>
      </c>
      <c r="BK13" t="s">
        <v>71</v>
      </c>
      <c r="BM13">
        <v>0</v>
      </c>
      <c r="BP13" t="s">
        <v>221</v>
      </c>
      <c r="BR13">
        <v>6511</v>
      </c>
    </row>
    <row r="14" spans="1:70">
      <c r="A14" t="s">
        <v>222</v>
      </c>
      <c r="B14">
        <v>2738</v>
      </c>
      <c r="C14">
        <v>4941</v>
      </c>
      <c r="D14" s="9">
        <v>42471.770138888889</v>
      </c>
      <c r="E14" t="s">
        <v>219</v>
      </c>
      <c r="I14" t="s">
        <v>95</v>
      </c>
      <c r="J14">
        <v>0.8</v>
      </c>
      <c r="K14">
        <v>1</v>
      </c>
      <c r="L14">
        <v>160</v>
      </c>
      <c r="M14">
        <v>6</v>
      </c>
      <c r="N14">
        <v>5242</v>
      </c>
      <c r="O14">
        <v>1.1463000000000001</v>
      </c>
      <c r="P14">
        <v>1E-3</v>
      </c>
      <c r="Q14">
        <v>8.9999999999999998E-4</v>
      </c>
      <c r="R14">
        <v>-0.87239999999999995</v>
      </c>
      <c r="S14">
        <v>3.786</v>
      </c>
      <c r="T14">
        <v>1.7706</v>
      </c>
      <c r="U14">
        <v>1.8800000000000001E-2</v>
      </c>
      <c r="V14">
        <v>0.56310000000000004</v>
      </c>
      <c r="W14">
        <v>0.18029999999999999</v>
      </c>
      <c r="X14">
        <v>5.1999999999999998E-3</v>
      </c>
      <c r="Y14">
        <v>0.17510000000000001</v>
      </c>
      <c r="Z14">
        <v>7.8738999999999999</v>
      </c>
      <c r="AA14">
        <v>1033.6212</v>
      </c>
      <c r="AB14" t="s">
        <v>70</v>
      </c>
      <c r="AC14" t="s">
        <v>70</v>
      </c>
      <c r="AD14" t="s">
        <v>70</v>
      </c>
      <c r="AE14" t="s">
        <v>96</v>
      </c>
      <c r="AF14">
        <v>1.1189</v>
      </c>
      <c r="AG14">
        <v>5.0000000000000001E-4</v>
      </c>
      <c r="AH14">
        <v>5.0000000000000001E-4</v>
      </c>
      <c r="AI14">
        <v>0.1022</v>
      </c>
      <c r="AJ14">
        <v>186.46940000000001</v>
      </c>
      <c r="AK14">
        <v>4.5699999999999998E-2</v>
      </c>
      <c r="AL14">
        <v>1.0699999999999999E-2</v>
      </c>
      <c r="AM14">
        <v>21.882100000000001</v>
      </c>
      <c r="AN14">
        <v>1.5046999999999999</v>
      </c>
      <c r="AO14">
        <v>17.872699999999998</v>
      </c>
      <c r="AP14">
        <v>26.893799999999999</v>
      </c>
      <c r="AQ14">
        <v>23.468399999999999</v>
      </c>
      <c r="AR14">
        <v>12.6305</v>
      </c>
      <c r="AS14">
        <v>12.5342</v>
      </c>
      <c r="AT14">
        <v>-1.6734</v>
      </c>
      <c r="AU14">
        <v>2.2166000000000001</v>
      </c>
      <c r="AV14">
        <v>1.3401000000000001</v>
      </c>
      <c r="AW14">
        <v>26.768799999999999</v>
      </c>
      <c r="AX14">
        <v>-16.491399999999999</v>
      </c>
      <c r="AY14">
        <v>16.6889</v>
      </c>
      <c r="AZ14">
        <v>0.53010000000000002</v>
      </c>
      <c r="BA14">
        <v>0.01</v>
      </c>
      <c r="BB14">
        <v>0.01</v>
      </c>
      <c r="BC14">
        <v>0.01</v>
      </c>
      <c r="BD14">
        <v>186</v>
      </c>
      <c r="BE14">
        <v>179</v>
      </c>
      <c r="BF14">
        <v>319</v>
      </c>
      <c r="BG14">
        <v>199</v>
      </c>
      <c r="BH14">
        <v>66</v>
      </c>
      <c r="BI14">
        <v>1166</v>
      </c>
      <c r="BJ14">
        <v>1812</v>
      </c>
      <c r="BK14" t="s">
        <v>71</v>
      </c>
      <c r="BM14">
        <v>0</v>
      </c>
      <c r="BP14" t="s">
        <v>224</v>
      </c>
      <c r="BR14">
        <v>6511</v>
      </c>
    </row>
    <row r="15" spans="1:70">
      <c r="A15" t="s">
        <v>225</v>
      </c>
      <c r="B15">
        <v>2739</v>
      </c>
      <c r="C15">
        <v>4942</v>
      </c>
      <c r="D15" s="9">
        <v>42471.770138888889</v>
      </c>
      <c r="E15" t="s">
        <v>219</v>
      </c>
      <c r="I15" t="s">
        <v>95</v>
      </c>
      <c r="J15">
        <v>0.8</v>
      </c>
      <c r="K15">
        <v>1</v>
      </c>
      <c r="L15">
        <v>160</v>
      </c>
      <c r="M15">
        <v>6</v>
      </c>
      <c r="N15">
        <v>5242</v>
      </c>
      <c r="O15">
        <v>1.2210000000000001</v>
      </c>
      <c r="P15">
        <v>1E-4</v>
      </c>
      <c r="Q15">
        <v>1E-4</v>
      </c>
      <c r="R15">
        <v>-1.6379999999999999</v>
      </c>
      <c r="S15">
        <v>3.5112000000000001</v>
      </c>
      <c r="T15">
        <v>1.4499</v>
      </c>
      <c r="U15">
        <v>1.46E-2</v>
      </c>
      <c r="V15">
        <v>0.6905</v>
      </c>
      <c r="W15">
        <v>0.1431</v>
      </c>
      <c r="X15">
        <v>5.0000000000000001E-3</v>
      </c>
      <c r="Y15">
        <v>0.14299999999999999</v>
      </c>
      <c r="Z15">
        <v>-0.87209999999999999</v>
      </c>
      <c r="AA15">
        <v>965.29269999999997</v>
      </c>
      <c r="AB15" t="s">
        <v>70</v>
      </c>
      <c r="AC15" t="s">
        <v>70</v>
      </c>
      <c r="AD15" t="s">
        <v>70</v>
      </c>
      <c r="AE15" t="s">
        <v>96</v>
      </c>
      <c r="AF15">
        <v>1.1918</v>
      </c>
      <c r="AG15">
        <v>0</v>
      </c>
      <c r="AH15">
        <v>0</v>
      </c>
      <c r="AI15">
        <v>8.2000000000000007E-3</v>
      </c>
      <c r="AJ15">
        <v>383.88080000000002</v>
      </c>
      <c r="AK15">
        <v>3.3999999999999998E-3</v>
      </c>
      <c r="AL15">
        <v>5.1999999999999998E-3</v>
      </c>
      <c r="AM15">
        <v>290.19229999999999</v>
      </c>
      <c r="AN15">
        <v>2.0453000000000001</v>
      </c>
      <c r="AO15">
        <v>242.9804</v>
      </c>
      <c r="AP15">
        <v>496.96589999999998</v>
      </c>
      <c r="AQ15">
        <v>254.0044</v>
      </c>
      <c r="AR15">
        <v>82.579300000000003</v>
      </c>
      <c r="AS15">
        <v>-19.799600000000002</v>
      </c>
      <c r="AT15">
        <v>-227.65790000000001</v>
      </c>
      <c r="AU15">
        <v>-37.436700000000002</v>
      </c>
      <c r="AV15">
        <v>-494.67860000000002</v>
      </c>
      <c r="AW15">
        <v>29.4406</v>
      </c>
      <c r="AX15">
        <v>-238.11760000000001</v>
      </c>
      <c r="AY15">
        <v>12.813700000000001</v>
      </c>
      <c r="AZ15">
        <v>-87.487399999999994</v>
      </c>
      <c r="BA15">
        <v>0.01</v>
      </c>
      <c r="BB15">
        <v>0.01</v>
      </c>
      <c r="BC15">
        <v>0.01</v>
      </c>
      <c r="BD15">
        <v>159</v>
      </c>
      <c r="BE15">
        <v>244</v>
      </c>
      <c r="BF15">
        <v>319</v>
      </c>
      <c r="BG15">
        <v>147</v>
      </c>
      <c r="BH15">
        <v>124</v>
      </c>
      <c r="BI15">
        <v>1151</v>
      </c>
      <c r="BJ15">
        <v>1812</v>
      </c>
      <c r="BK15" t="s">
        <v>71</v>
      </c>
      <c r="BM15">
        <v>0</v>
      </c>
      <c r="BP15" t="s">
        <v>227</v>
      </c>
      <c r="BR15">
        <v>6511</v>
      </c>
    </row>
    <row r="16" spans="1:70">
      <c r="A16" t="s">
        <v>228</v>
      </c>
      <c r="B16">
        <v>2740</v>
      </c>
      <c r="C16">
        <v>4943</v>
      </c>
      <c r="D16" s="9">
        <v>42471.770138888889</v>
      </c>
      <c r="E16" t="s">
        <v>219</v>
      </c>
      <c r="I16" t="s">
        <v>95</v>
      </c>
      <c r="J16">
        <v>0.8</v>
      </c>
      <c r="K16">
        <v>1</v>
      </c>
      <c r="L16">
        <v>160</v>
      </c>
      <c r="M16">
        <v>6</v>
      </c>
      <c r="N16">
        <v>5242</v>
      </c>
      <c r="O16">
        <v>1.2230000000000001</v>
      </c>
      <c r="P16">
        <v>4.0000000000000002E-4</v>
      </c>
      <c r="Q16">
        <v>4.0000000000000002E-4</v>
      </c>
      <c r="R16">
        <v>-1.6353</v>
      </c>
      <c r="S16">
        <v>3.4618000000000002</v>
      </c>
      <c r="T16">
        <v>1.5958000000000001</v>
      </c>
      <c r="U16">
        <v>1.77E-2</v>
      </c>
      <c r="V16">
        <v>0.62639999999999996</v>
      </c>
      <c r="W16">
        <v>0.14710000000000001</v>
      </c>
      <c r="X16">
        <v>4.1999999999999997E-3</v>
      </c>
      <c r="Y16">
        <v>0.1474</v>
      </c>
      <c r="Z16">
        <v>2.1343000000000001</v>
      </c>
      <c r="AA16">
        <v>1022.0053</v>
      </c>
      <c r="AB16" t="s">
        <v>70</v>
      </c>
      <c r="AC16" t="s">
        <v>70</v>
      </c>
      <c r="AD16" t="s">
        <v>70</v>
      </c>
      <c r="AE16" t="s">
        <v>96</v>
      </c>
      <c r="AF16">
        <v>1.194</v>
      </c>
      <c r="AG16">
        <v>2.0000000000000001E-4</v>
      </c>
      <c r="AH16">
        <v>2.0000000000000001E-4</v>
      </c>
      <c r="AI16">
        <v>4.8000000000000001E-2</v>
      </c>
      <c r="AJ16">
        <v>221.1294</v>
      </c>
      <c r="AK16">
        <v>2.01E-2</v>
      </c>
      <c r="AL16">
        <v>8.9999999999999993E-3</v>
      </c>
      <c r="AM16">
        <v>49.774099999999997</v>
      </c>
      <c r="AN16">
        <v>1.9078999999999999</v>
      </c>
      <c r="AO16">
        <v>39.834600000000002</v>
      </c>
      <c r="AP16">
        <v>76.001300000000001</v>
      </c>
      <c r="AQ16">
        <v>48.033000000000001</v>
      </c>
      <c r="AR16">
        <v>39.004800000000003</v>
      </c>
      <c r="AS16">
        <v>5.1661000000000001</v>
      </c>
      <c r="AT16">
        <v>6.2236000000000002</v>
      </c>
      <c r="AU16">
        <v>-14.660500000000001</v>
      </c>
      <c r="AV16">
        <v>26.898299999999999</v>
      </c>
      <c r="AW16">
        <v>69.553899999999999</v>
      </c>
      <c r="AX16">
        <v>-3.0448</v>
      </c>
      <c r="AY16">
        <v>44.49</v>
      </c>
      <c r="AZ16">
        <v>-17.8475</v>
      </c>
      <c r="BA16">
        <v>0.01</v>
      </c>
      <c r="BB16">
        <v>0.01</v>
      </c>
      <c r="BC16">
        <v>0.01</v>
      </c>
      <c r="BD16">
        <v>180</v>
      </c>
      <c r="BE16">
        <v>194</v>
      </c>
      <c r="BF16">
        <v>319</v>
      </c>
      <c r="BG16">
        <v>179</v>
      </c>
      <c r="BH16">
        <v>368</v>
      </c>
      <c r="BI16">
        <v>1191</v>
      </c>
      <c r="BJ16">
        <v>1812</v>
      </c>
      <c r="BK16" t="s">
        <v>71</v>
      </c>
      <c r="BM16">
        <v>0</v>
      </c>
      <c r="BP16" t="s">
        <v>230</v>
      </c>
      <c r="BR16">
        <v>6511</v>
      </c>
    </row>
    <row r="17" spans="1:70">
      <c r="A17" t="s">
        <v>231</v>
      </c>
      <c r="B17">
        <v>2741</v>
      </c>
      <c r="C17">
        <v>4944</v>
      </c>
      <c r="D17" s="9">
        <v>42471.770138888889</v>
      </c>
      <c r="E17" t="s">
        <v>219</v>
      </c>
      <c r="I17" t="s">
        <v>95</v>
      </c>
      <c r="J17">
        <v>0.8</v>
      </c>
      <c r="K17">
        <v>1</v>
      </c>
      <c r="L17">
        <v>160</v>
      </c>
      <c r="M17">
        <v>6</v>
      </c>
      <c r="N17">
        <v>5242</v>
      </c>
      <c r="O17">
        <v>1.1711</v>
      </c>
      <c r="P17">
        <v>1E-4</v>
      </c>
      <c r="Q17">
        <v>0</v>
      </c>
      <c r="R17">
        <v>-0.85389999999999999</v>
      </c>
      <c r="S17">
        <v>3.5821999999999998</v>
      </c>
      <c r="T17">
        <v>0.84930000000000005</v>
      </c>
      <c r="U17">
        <v>1.2999999999999999E-2</v>
      </c>
      <c r="V17">
        <v>1.1775</v>
      </c>
      <c r="W17">
        <v>4.8399999999999999E-2</v>
      </c>
      <c r="X17">
        <v>4.5999999999999999E-3</v>
      </c>
      <c r="Y17">
        <v>4.7199999999999999E-2</v>
      </c>
      <c r="Z17">
        <v>-6.3384</v>
      </c>
      <c r="AA17">
        <v>977.31849999999997</v>
      </c>
      <c r="AB17" t="s">
        <v>70</v>
      </c>
      <c r="AC17" t="s">
        <v>70</v>
      </c>
      <c r="AD17" t="s">
        <v>70</v>
      </c>
      <c r="AE17" t="s">
        <v>96</v>
      </c>
      <c r="AF17">
        <v>1.143</v>
      </c>
      <c r="AG17">
        <v>0</v>
      </c>
      <c r="AH17">
        <v>0</v>
      </c>
      <c r="AI17">
        <v>5.8999999999999999E-3</v>
      </c>
      <c r="AJ17">
        <v>327.34469999999999</v>
      </c>
      <c r="AK17">
        <v>2.5999999999999999E-3</v>
      </c>
      <c r="AL17">
        <v>6.1000000000000004E-3</v>
      </c>
      <c r="AM17">
        <v>385.12970000000001</v>
      </c>
      <c r="AN17">
        <v>2.4687999999999999</v>
      </c>
      <c r="AO17">
        <v>293.86219999999997</v>
      </c>
      <c r="AP17">
        <v>725.47400000000005</v>
      </c>
      <c r="AQ17">
        <v>364.93790000000001</v>
      </c>
      <c r="AR17">
        <v>78.656999999999996</v>
      </c>
      <c r="AS17">
        <v>-159.2439</v>
      </c>
      <c r="AT17">
        <v>-234.11410000000001</v>
      </c>
      <c r="AU17">
        <v>698.36569999999995</v>
      </c>
      <c r="AV17">
        <v>134.71440000000001</v>
      </c>
      <c r="AW17">
        <v>143.00299999999999</v>
      </c>
      <c r="AX17">
        <v>-15.006</v>
      </c>
      <c r="AY17">
        <v>299.12959999999998</v>
      </c>
      <c r="AZ17">
        <v>-208.50890000000001</v>
      </c>
      <c r="BA17">
        <v>0.01</v>
      </c>
      <c r="BB17">
        <v>0.01</v>
      </c>
      <c r="BC17">
        <v>0.01</v>
      </c>
      <c r="BD17">
        <v>205</v>
      </c>
      <c r="BE17">
        <v>162</v>
      </c>
      <c r="BF17">
        <v>319</v>
      </c>
      <c r="BG17">
        <v>135</v>
      </c>
      <c r="BH17">
        <v>172</v>
      </c>
      <c r="BI17">
        <v>1186</v>
      </c>
      <c r="BJ17">
        <v>1812</v>
      </c>
      <c r="BK17" t="s">
        <v>71</v>
      </c>
      <c r="BM17">
        <v>0</v>
      </c>
      <c r="BP17" t="s">
        <v>233</v>
      </c>
      <c r="BR17">
        <v>6511</v>
      </c>
    </row>
    <row r="18" spans="1:70">
      <c r="A18" t="s">
        <v>234</v>
      </c>
      <c r="B18">
        <v>2742</v>
      </c>
      <c r="C18">
        <v>4945</v>
      </c>
      <c r="D18" s="9">
        <v>42472.118750000001</v>
      </c>
      <c r="E18" t="s">
        <v>235</v>
      </c>
      <c r="I18" t="s">
        <v>95</v>
      </c>
      <c r="J18">
        <v>0.8</v>
      </c>
      <c r="K18">
        <v>1</v>
      </c>
      <c r="L18">
        <v>160</v>
      </c>
      <c r="M18">
        <v>6</v>
      </c>
      <c r="N18">
        <v>5242</v>
      </c>
      <c r="O18">
        <v>0.47120000000000001</v>
      </c>
      <c r="P18">
        <v>8.0000000000000004E-4</v>
      </c>
      <c r="Q18">
        <v>1.8E-3</v>
      </c>
      <c r="R18">
        <v>-2.1223999999999998</v>
      </c>
      <c r="S18">
        <v>3.8494000000000002</v>
      </c>
      <c r="T18" t="s">
        <v>355</v>
      </c>
      <c r="U18">
        <v>1.83E-2</v>
      </c>
      <c r="V18" t="s">
        <v>356</v>
      </c>
      <c r="W18" t="s">
        <v>357</v>
      </c>
      <c r="X18">
        <v>5.7999999999999996E-3</v>
      </c>
      <c r="Y18" t="s">
        <v>358</v>
      </c>
      <c r="Z18">
        <v>14.9801</v>
      </c>
      <c r="AA18">
        <v>974.58540000000005</v>
      </c>
      <c r="AB18" t="s">
        <v>70</v>
      </c>
      <c r="AC18" t="s">
        <v>70</v>
      </c>
      <c r="AD18" t="s">
        <v>70</v>
      </c>
      <c r="AE18" t="s">
        <v>96</v>
      </c>
      <c r="AF18">
        <v>0.43190000000000001</v>
      </c>
      <c r="AG18">
        <v>4.0000000000000002E-4</v>
      </c>
      <c r="AH18">
        <v>1E-3</v>
      </c>
      <c r="AI18">
        <v>7.7499999999999999E-2</v>
      </c>
      <c r="AJ18">
        <v>183.1216</v>
      </c>
      <c r="AK18">
        <v>8.9700000000000002E-2</v>
      </c>
      <c r="AL18">
        <v>1.09E-2</v>
      </c>
      <c r="AM18">
        <v>11.135199999999999</v>
      </c>
      <c r="AN18">
        <v>1.1767000000000001</v>
      </c>
      <c r="AO18">
        <v>10.4057</v>
      </c>
      <c r="AP18">
        <v>12.2447</v>
      </c>
      <c r="AQ18">
        <v>11.0078</v>
      </c>
      <c r="AR18">
        <v>5.1622000000000003</v>
      </c>
      <c r="AS18">
        <v>-7.8661000000000003</v>
      </c>
      <c r="AT18">
        <v>-4.4446000000000003</v>
      </c>
      <c r="AU18">
        <v>-10.100199999999999</v>
      </c>
      <c r="AV18">
        <v>-6.9051</v>
      </c>
      <c r="AW18">
        <v>0.48949999999999999</v>
      </c>
      <c r="AX18">
        <v>-2.9851000000000001</v>
      </c>
      <c r="AY18">
        <v>3.6606999999999998</v>
      </c>
      <c r="AZ18">
        <v>-9.9428999999999998</v>
      </c>
      <c r="BA18">
        <v>0.01</v>
      </c>
      <c r="BB18">
        <v>0.01</v>
      </c>
      <c r="BC18">
        <v>0.01</v>
      </c>
      <c r="BD18">
        <v>191</v>
      </c>
      <c r="BE18">
        <v>71</v>
      </c>
      <c r="BF18">
        <v>310</v>
      </c>
      <c r="BG18">
        <v>149</v>
      </c>
      <c r="BH18">
        <v>275</v>
      </c>
      <c r="BI18">
        <v>1186</v>
      </c>
      <c r="BJ18">
        <v>1812</v>
      </c>
      <c r="BK18" t="s">
        <v>71</v>
      </c>
      <c r="BM18">
        <v>0</v>
      </c>
      <c r="BP18" t="s">
        <v>237</v>
      </c>
      <c r="BR18">
        <v>6511</v>
      </c>
    </row>
    <row r="19" spans="1:70">
      <c r="A19" t="s">
        <v>238</v>
      </c>
      <c r="B19">
        <v>2743</v>
      </c>
      <c r="C19">
        <v>4946</v>
      </c>
      <c r="D19" s="9">
        <v>42472.118750000001</v>
      </c>
      <c r="E19" t="s">
        <v>235</v>
      </c>
      <c r="I19" t="s">
        <v>95</v>
      </c>
      <c r="J19">
        <v>0.8</v>
      </c>
      <c r="K19">
        <v>1</v>
      </c>
      <c r="L19">
        <v>160</v>
      </c>
      <c r="M19">
        <v>6</v>
      </c>
      <c r="N19">
        <v>5242</v>
      </c>
      <c r="O19">
        <v>1.1233</v>
      </c>
      <c r="P19">
        <v>2.9999999999999997E-4</v>
      </c>
      <c r="Q19">
        <v>2.9999999999999997E-4</v>
      </c>
      <c r="R19">
        <v>-0.89019999999999999</v>
      </c>
      <c r="S19">
        <v>4.1360000000000001</v>
      </c>
      <c r="T19">
        <v>1.8915</v>
      </c>
      <c r="U19">
        <v>1.72E-2</v>
      </c>
      <c r="V19">
        <v>0.51670000000000005</v>
      </c>
      <c r="W19">
        <v>8.4000000000000005E-2</v>
      </c>
      <c r="X19">
        <v>4.4999999999999997E-3</v>
      </c>
      <c r="Y19">
        <v>7.9600000000000004E-2</v>
      </c>
      <c r="Z19">
        <v>11.563599999999999</v>
      </c>
      <c r="AA19">
        <v>1093.2037</v>
      </c>
      <c r="AB19" t="s">
        <v>70</v>
      </c>
      <c r="AC19" t="s">
        <v>70</v>
      </c>
      <c r="AD19" t="s">
        <v>70</v>
      </c>
      <c r="AE19" t="s">
        <v>96</v>
      </c>
      <c r="AF19">
        <v>1.0962000000000001</v>
      </c>
      <c r="AG19">
        <v>2.0000000000000001E-4</v>
      </c>
      <c r="AH19">
        <v>1E-4</v>
      </c>
      <c r="AI19">
        <v>3.3300000000000003E-2</v>
      </c>
      <c r="AJ19">
        <v>216.27780000000001</v>
      </c>
      <c r="AK19">
        <v>1.52E-2</v>
      </c>
      <c r="AL19">
        <v>9.1999999999999998E-3</v>
      </c>
      <c r="AM19">
        <v>65.741600000000005</v>
      </c>
      <c r="AN19">
        <v>1.2411000000000001</v>
      </c>
      <c r="AO19">
        <v>60.128599999999999</v>
      </c>
      <c r="AP19">
        <v>74.625</v>
      </c>
      <c r="AQ19">
        <v>64.570400000000006</v>
      </c>
      <c r="AR19">
        <v>28.8461</v>
      </c>
      <c r="AS19">
        <v>-30.781300000000002</v>
      </c>
      <c r="AT19">
        <v>-42.846899999999998</v>
      </c>
      <c r="AU19">
        <v>64.126800000000003</v>
      </c>
      <c r="AV19">
        <v>32.700899999999997</v>
      </c>
      <c r="AW19">
        <v>19.6799</v>
      </c>
      <c r="AX19">
        <v>-11.4453</v>
      </c>
      <c r="AY19">
        <v>47.708300000000001</v>
      </c>
      <c r="AZ19">
        <v>-41.979300000000002</v>
      </c>
      <c r="BA19">
        <v>0.01</v>
      </c>
      <c r="BB19">
        <v>0.01</v>
      </c>
      <c r="BC19">
        <v>0.01</v>
      </c>
      <c r="BD19">
        <v>183</v>
      </c>
      <c r="BE19">
        <v>183</v>
      </c>
      <c r="BF19">
        <v>319</v>
      </c>
      <c r="BG19">
        <v>253</v>
      </c>
      <c r="BH19">
        <v>84</v>
      </c>
      <c r="BI19">
        <v>1141</v>
      </c>
      <c r="BJ19">
        <v>1812</v>
      </c>
      <c r="BK19" t="s">
        <v>71</v>
      </c>
      <c r="BM19">
        <v>0</v>
      </c>
      <c r="BP19" t="s">
        <v>240</v>
      </c>
      <c r="BR19">
        <v>6511</v>
      </c>
    </row>
    <row r="20" spans="1:70">
      <c r="A20" t="s">
        <v>241</v>
      </c>
      <c r="B20">
        <v>2744</v>
      </c>
      <c r="C20">
        <v>4947</v>
      </c>
      <c r="D20" s="9">
        <v>42472.118750000001</v>
      </c>
      <c r="E20" t="s">
        <v>235</v>
      </c>
      <c r="I20" t="s">
        <v>95</v>
      </c>
      <c r="J20">
        <v>0.8</v>
      </c>
      <c r="K20">
        <v>1</v>
      </c>
      <c r="L20">
        <v>160</v>
      </c>
      <c r="M20">
        <v>6</v>
      </c>
      <c r="N20">
        <v>5242</v>
      </c>
      <c r="O20">
        <v>1.1084000000000001</v>
      </c>
      <c r="P20">
        <v>2.9999999999999997E-4</v>
      </c>
      <c r="Q20">
        <v>2.9999999999999997E-4</v>
      </c>
      <c r="R20">
        <v>-1.8044</v>
      </c>
      <c r="S20">
        <v>4.1087999999999996</v>
      </c>
      <c r="T20">
        <v>1.2896000000000001</v>
      </c>
      <c r="U20">
        <v>1.78E-2</v>
      </c>
      <c r="V20">
        <v>0.77359999999999995</v>
      </c>
      <c r="W20">
        <v>0.192</v>
      </c>
      <c r="X20">
        <v>4.1999999999999997E-3</v>
      </c>
      <c r="Y20">
        <v>0.19489999999999999</v>
      </c>
      <c r="Z20">
        <v>10.0604</v>
      </c>
      <c r="AA20">
        <v>1094.297</v>
      </c>
      <c r="AB20" t="s">
        <v>70</v>
      </c>
      <c r="AC20" t="s">
        <v>70</v>
      </c>
      <c r="AD20" t="s">
        <v>70</v>
      </c>
      <c r="AE20" t="s">
        <v>96</v>
      </c>
      <c r="AF20">
        <v>1.0804</v>
      </c>
      <c r="AG20">
        <v>1E-4</v>
      </c>
      <c r="AH20">
        <v>1E-4</v>
      </c>
      <c r="AI20">
        <v>3.09E-2</v>
      </c>
      <c r="AJ20">
        <v>215.0206</v>
      </c>
      <c r="AK20">
        <v>1.43E-2</v>
      </c>
      <c r="AL20">
        <v>9.2999999999999992E-3</v>
      </c>
      <c r="AM20">
        <v>69.843800000000002</v>
      </c>
      <c r="AN20">
        <v>1.3139000000000001</v>
      </c>
      <c r="AO20">
        <v>61.785800000000002</v>
      </c>
      <c r="AP20">
        <v>81.1785</v>
      </c>
      <c r="AQ20">
        <v>70.183099999999996</v>
      </c>
      <c r="AR20">
        <v>21.104500000000002</v>
      </c>
      <c r="AS20">
        <v>13.1355</v>
      </c>
      <c r="AT20">
        <v>56.564500000000002</v>
      </c>
      <c r="AU20">
        <v>-10.429</v>
      </c>
      <c r="AV20">
        <v>-77.474800000000002</v>
      </c>
      <c r="AW20">
        <v>21.8825</v>
      </c>
      <c r="AX20">
        <v>-65.342799999999997</v>
      </c>
      <c r="AY20">
        <v>14.716699999999999</v>
      </c>
      <c r="AZ20">
        <v>20.962199999999999</v>
      </c>
      <c r="BA20">
        <v>0.01</v>
      </c>
      <c r="BB20">
        <v>0.01</v>
      </c>
      <c r="BC20">
        <v>0.01</v>
      </c>
      <c r="BD20">
        <v>218</v>
      </c>
      <c r="BE20">
        <v>143</v>
      </c>
      <c r="BF20">
        <v>319</v>
      </c>
      <c r="BG20">
        <v>163</v>
      </c>
      <c r="BH20">
        <v>212</v>
      </c>
      <c r="BI20">
        <v>1151</v>
      </c>
      <c r="BJ20">
        <v>1812</v>
      </c>
      <c r="BK20" t="s">
        <v>71</v>
      </c>
      <c r="BM20">
        <v>0</v>
      </c>
      <c r="BP20" t="s">
        <v>243</v>
      </c>
      <c r="BR20">
        <v>6511</v>
      </c>
    </row>
    <row r="21" spans="1:70">
      <c r="A21" t="s">
        <v>184</v>
      </c>
      <c r="B21">
        <v>2726</v>
      </c>
      <c r="C21">
        <v>4959</v>
      </c>
      <c r="D21" s="9">
        <v>42470.640972222223</v>
      </c>
      <c r="E21" t="s">
        <v>172</v>
      </c>
      <c r="I21" t="s">
        <v>95</v>
      </c>
      <c r="J21" t="s">
        <v>70</v>
      </c>
      <c r="K21" t="s">
        <v>70</v>
      </c>
      <c r="L21" t="s">
        <v>70</v>
      </c>
      <c r="M21" t="s">
        <v>70</v>
      </c>
      <c r="N21" t="s">
        <v>70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321</v>
      </c>
      <c r="BK21" t="s">
        <v>71</v>
      </c>
      <c r="BM21">
        <v>0</v>
      </c>
      <c r="BP21" t="s">
        <v>345</v>
      </c>
      <c r="BR21">
        <v>6511</v>
      </c>
    </row>
    <row r="22" spans="1:70">
      <c r="A22" t="s">
        <v>244</v>
      </c>
      <c r="B22">
        <v>2745</v>
      </c>
      <c r="C22">
        <v>4960</v>
      </c>
      <c r="D22" s="9">
        <v>42472.118750000001</v>
      </c>
      <c r="E22" t="s">
        <v>235</v>
      </c>
      <c r="I22" t="s">
        <v>95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321</v>
      </c>
      <c r="BK22" t="s">
        <v>71</v>
      </c>
      <c r="BM22">
        <v>0</v>
      </c>
      <c r="BP22" t="s">
        <v>346</v>
      </c>
      <c r="BR22">
        <v>6511</v>
      </c>
    </row>
    <row r="23" spans="1:70">
      <c r="A23" t="s">
        <v>175</v>
      </c>
      <c r="B23">
        <v>2723</v>
      </c>
      <c r="C23">
        <v>4923</v>
      </c>
      <c r="D23" s="9">
        <v>42470.640972222223</v>
      </c>
      <c r="E23" t="s">
        <v>172</v>
      </c>
      <c r="I23" t="s">
        <v>95</v>
      </c>
      <c r="J23">
        <v>0.8</v>
      </c>
      <c r="K23">
        <v>1</v>
      </c>
      <c r="L23">
        <v>160</v>
      </c>
      <c r="M23">
        <v>6</v>
      </c>
      <c r="N23">
        <v>5242</v>
      </c>
      <c r="O23">
        <v>1.4535</v>
      </c>
      <c r="P23">
        <v>1E-4</v>
      </c>
      <c r="Q23">
        <v>1E-4</v>
      </c>
      <c r="R23">
        <v>-1.3759999999999999</v>
      </c>
      <c r="S23">
        <v>3.9565000000000001</v>
      </c>
      <c r="T23">
        <v>1.3632</v>
      </c>
      <c r="U23">
        <v>1.4500000000000001E-2</v>
      </c>
      <c r="V23">
        <v>0.73309999999999997</v>
      </c>
      <c r="W23">
        <v>0.22639999999999999</v>
      </c>
      <c r="X23">
        <v>5.0000000000000001E-3</v>
      </c>
      <c r="Y23">
        <v>0.22550000000000001</v>
      </c>
      <c r="Z23">
        <v>3.5009000000000001</v>
      </c>
      <c r="AA23">
        <v>936.04819999999995</v>
      </c>
      <c r="AB23" t="s">
        <v>70</v>
      </c>
      <c r="AC23" t="s">
        <v>70</v>
      </c>
      <c r="AD23" t="s">
        <v>70</v>
      </c>
      <c r="AE23" t="s">
        <v>96</v>
      </c>
      <c r="AF23">
        <v>1.4216</v>
      </c>
      <c r="AG23">
        <v>0</v>
      </c>
      <c r="AH23">
        <v>0</v>
      </c>
      <c r="AI23">
        <v>8.8999999999999999E-3</v>
      </c>
      <c r="AJ23">
        <v>359.02120000000002</v>
      </c>
      <c r="AK23">
        <v>3.0999999999999999E-3</v>
      </c>
      <c r="AL23">
        <v>5.5999999999999999E-3</v>
      </c>
      <c r="AM23">
        <v>319.25380000000001</v>
      </c>
      <c r="AN23">
        <v>1.4644999999999999</v>
      </c>
      <c r="AO23">
        <v>266.21080000000001</v>
      </c>
      <c r="AP23">
        <v>389.86720000000003</v>
      </c>
      <c r="AQ23">
        <v>333.45699999999999</v>
      </c>
      <c r="AR23">
        <v>263.06869999999998</v>
      </c>
      <c r="AS23">
        <v>-24.7242</v>
      </c>
      <c r="AT23">
        <v>32.430900000000001</v>
      </c>
      <c r="AU23">
        <v>-49.785600000000002</v>
      </c>
      <c r="AV23">
        <v>-365.9667</v>
      </c>
      <c r="AW23">
        <v>124.8447</v>
      </c>
      <c r="AX23">
        <v>28.215800000000002</v>
      </c>
      <c r="AY23">
        <v>-110.70740000000001</v>
      </c>
      <c r="AZ23">
        <v>-313.27510000000001</v>
      </c>
      <c r="BA23">
        <v>0.01</v>
      </c>
      <c r="BB23">
        <v>0.01</v>
      </c>
      <c r="BC23">
        <v>0.01</v>
      </c>
      <c r="BD23">
        <v>195</v>
      </c>
      <c r="BE23">
        <v>179</v>
      </c>
      <c r="BF23">
        <v>319</v>
      </c>
      <c r="BG23">
        <v>202</v>
      </c>
      <c r="BH23">
        <v>290</v>
      </c>
      <c r="BI23">
        <v>1081</v>
      </c>
      <c r="BJ23">
        <v>1702</v>
      </c>
      <c r="BK23" t="s">
        <v>71</v>
      </c>
      <c r="BM23">
        <v>0</v>
      </c>
      <c r="BP23" t="s">
        <v>177</v>
      </c>
      <c r="BR23">
        <v>6511</v>
      </c>
    </row>
    <row r="24" spans="1:70">
      <c r="A24" t="s">
        <v>212</v>
      </c>
      <c r="B24">
        <v>2735</v>
      </c>
      <c r="C24">
        <v>4938</v>
      </c>
      <c r="D24" s="9">
        <v>42471.345833333333</v>
      </c>
      <c r="E24" t="s">
        <v>204</v>
      </c>
      <c r="I24" t="s">
        <v>95</v>
      </c>
      <c r="J24">
        <v>0.8</v>
      </c>
      <c r="K24">
        <v>1</v>
      </c>
      <c r="L24">
        <v>160</v>
      </c>
      <c r="M24">
        <v>6</v>
      </c>
      <c r="N24">
        <v>5242</v>
      </c>
      <c r="O24">
        <v>1.1677</v>
      </c>
      <c r="P24">
        <v>1E-4</v>
      </c>
      <c r="Q24">
        <v>1E-4</v>
      </c>
      <c r="R24">
        <v>-1.7126999999999999</v>
      </c>
      <c r="S24">
        <v>3.5485000000000002</v>
      </c>
      <c r="T24">
        <v>1.2367999999999999</v>
      </c>
      <c r="U24">
        <v>1.5299999999999999E-2</v>
      </c>
      <c r="V24">
        <v>0.81169999999999998</v>
      </c>
      <c r="W24">
        <v>0.21229999999999999</v>
      </c>
      <c r="X24">
        <v>5.0000000000000001E-3</v>
      </c>
      <c r="Y24">
        <v>0.2099</v>
      </c>
      <c r="Z24">
        <v>4.8673999999999999</v>
      </c>
      <c r="AA24">
        <v>1015.0358</v>
      </c>
      <c r="AB24" t="s">
        <v>70</v>
      </c>
      <c r="AC24" t="s">
        <v>70</v>
      </c>
      <c r="AD24" t="s">
        <v>70</v>
      </c>
      <c r="AE24" t="s">
        <v>96</v>
      </c>
      <c r="AF24">
        <v>1.1395999999999999</v>
      </c>
      <c r="AG24">
        <v>0</v>
      </c>
      <c r="AH24">
        <v>0</v>
      </c>
      <c r="AI24">
        <v>1.2E-2</v>
      </c>
      <c r="AJ24">
        <v>296.75420000000003</v>
      </c>
      <c r="AK24">
        <v>5.3E-3</v>
      </c>
      <c r="AL24">
        <v>6.7000000000000002E-3</v>
      </c>
      <c r="AM24">
        <v>190.21449999999999</v>
      </c>
      <c r="AN24">
        <v>1.5508999999999999</v>
      </c>
      <c r="AO24">
        <v>158.91759999999999</v>
      </c>
      <c r="AP24">
        <v>246.46520000000001</v>
      </c>
      <c r="AQ24">
        <v>189.84059999999999</v>
      </c>
      <c r="AR24">
        <v>-24.549600000000002</v>
      </c>
      <c r="AS24">
        <v>-156.04810000000001</v>
      </c>
      <c r="AT24">
        <v>17.352499999999999</v>
      </c>
      <c r="AU24">
        <v>90.651899999999998</v>
      </c>
      <c r="AV24">
        <v>11.196999999999999</v>
      </c>
      <c r="AW24">
        <v>228.91470000000001</v>
      </c>
      <c r="AX24">
        <v>-174.08</v>
      </c>
      <c r="AY24">
        <v>34.8645</v>
      </c>
      <c r="AZ24">
        <v>67.231399999999994</v>
      </c>
      <c r="BA24">
        <v>0.01</v>
      </c>
      <c r="BB24">
        <v>0.01</v>
      </c>
      <c r="BC24">
        <v>0.01</v>
      </c>
      <c r="BD24">
        <v>210</v>
      </c>
      <c r="BE24">
        <v>164</v>
      </c>
      <c r="BF24">
        <v>319</v>
      </c>
      <c r="BG24">
        <v>213</v>
      </c>
      <c r="BH24">
        <v>245</v>
      </c>
      <c r="BI24">
        <v>1146</v>
      </c>
      <c r="BJ24">
        <v>1781</v>
      </c>
      <c r="BK24" t="s">
        <v>71</v>
      </c>
      <c r="BM24">
        <v>0</v>
      </c>
      <c r="BP24" t="s">
        <v>347</v>
      </c>
      <c r="BR24">
        <v>6511</v>
      </c>
    </row>
    <row r="25" spans="1:70">
      <c r="A25" t="s">
        <v>215</v>
      </c>
      <c r="B25">
        <v>2736</v>
      </c>
      <c r="C25">
        <v>4939</v>
      </c>
      <c r="D25" s="9">
        <v>42471.345833333333</v>
      </c>
      <c r="E25" t="s">
        <v>204</v>
      </c>
      <c r="I25" t="s">
        <v>95</v>
      </c>
      <c r="J25">
        <v>0.8</v>
      </c>
      <c r="K25">
        <v>1</v>
      </c>
      <c r="L25">
        <v>160</v>
      </c>
      <c r="M25">
        <v>6</v>
      </c>
      <c r="N25">
        <v>5242</v>
      </c>
      <c r="O25">
        <v>1.0711999999999999</v>
      </c>
      <c r="P25">
        <v>1E-4</v>
      </c>
      <c r="Q25">
        <v>1E-4</v>
      </c>
      <c r="R25">
        <v>-0.9335</v>
      </c>
      <c r="S25">
        <v>4.5401999999999996</v>
      </c>
      <c r="T25">
        <v>1.2945</v>
      </c>
      <c r="U25">
        <v>1.4800000000000001E-2</v>
      </c>
      <c r="V25">
        <v>1.0078</v>
      </c>
      <c r="W25">
        <v>0.1424</v>
      </c>
      <c r="X25">
        <v>5.0000000000000001E-3</v>
      </c>
      <c r="Y25">
        <v>0.29709999999999998</v>
      </c>
      <c r="Z25">
        <v>-2.1021000000000001</v>
      </c>
      <c r="AA25">
        <v>1013.6693</v>
      </c>
      <c r="AB25" t="s">
        <v>70</v>
      </c>
      <c r="AC25" t="s">
        <v>70</v>
      </c>
      <c r="AD25" t="s">
        <v>70</v>
      </c>
      <c r="AE25" t="s">
        <v>96</v>
      </c>
      <c r="AF25">
        <v>1.0447</v>
      </c>
      <c r="AG25">
        <v>0</v>
      </c>
      <c r="AH25">
        <v>0</v>
      </c>
      <c r="AI25">
        <v>6.0000000000000001E-3</v>
      </c>
      <c r="AJ25">
        <v>354.84379999999999</v>
      </c>
      <c r="AK25">
        <v>2.8999999999999998E-3</v>
      </c>
      <c r="AL25">
        <v>5.5999999999999999E-3</v>
      </c>
      <c r="AM25">
        <v>348.29559999999998</v>
      </c>
      <c r="AN25">
        <v>2.2063000000000001</v>
      </c>
      <c r="AO25">
        <v>288.58980000000003</v>
      </c>
      <c r="AP25">
        <v>636.71370000000002</v>
      </c>
      <c r="AQ25">
        <v>302.00799999999998</v>
      </c>
      <c r="AR25">
        <v>-172.93979999999999</v>
      </c>
      <c r="AS25">
        <v>23.68</v>
      </c>
      <c r="AT25">
        <v>229.81549999999999</v>
      </c>
      <c r="AU25">
        <v>212.5746</v>
      </c>
      <c r="AV25">
        <v>-559.34519999999998</v>
      </c>
      <c r="AW25">
        <v>217.5993</v>
      </c>
      <c r="AX25">
        <v>219.74930000000001</v>
      </c>
      <c r="AY25">
        <v>142.14609999999999</v>
      </c>
      <c r="AZ25">
        <v>150.71019999999999</v>
      </c>
      <c r="BA25">
        <v>0.01</v>
      </c>
      <c r="BB25">
        <v>0.01</v>
      </c>
      <c r="BC25">
        <v>0.01</v>
      </c>
      <c r="BD25">
        <v>212</v>
      </c>
      <c r="BE25">
        <v>156</v>
      </c>
      <c r="BF25">
        <v>319</v>
      </c>
      <c r="BG25">
        <v>197</v>
      </c>
      <c r="BH25">
        <v>136</v>
      </c>
      <c r="BI25">
        <v>1131</v>
      </c>
      <c r="BJ25">
        <v>1781</v>
      </c>
      <c r="BK25" t="s">
        <v>71</v>
      </c>
      <c r="BM25">
        <v>0</v>
      </c>
      <c r="BP25" t="s">
        <v>217</v>
      </c>
      <c r="BR25">
        <v>6511</v>
      </c>
    </row>
    <row r="26" spans="1:70">
      <c r="A26" t="s">
        <v>184</v>
      </c>
      <c r="B26">
        <v>2726</v>
      </c>
      <c r="C26">
        <v>4959</v>
      </c>
      <c r="D26" s="9">
        <v>42470.640972222223</v>
      </c>
      <c r="E26" t="s">
        <v>172</v>
      </c>
      <c r="I26" t="s">
        <v>95</v>
      </c>
      <c r="J26" t="s">
        <v>70</v>
      </c>
      <c r="K26" t="s">
        <v>70</v>
      </c>
      <c r="L26" t="s">
        <v>70</v>
      </c>
      <c r="M26" t="s">
        <v>70</v>
      </c>
      <c r="N26" t="s">
        <v>70</v>
      </c>
      <c r="O26" t="s">
        <v>70</v>
      </c>
      <c r="P26" t="s">
        <v>70</v>
      </c>
      <c r="Q26" t="s">
        <v>70</v>
      </c>
      <c r="R26" t="s">
        <v>70</v>
      </c>
      <c r="S26" t="s">
        <v>70</v>
      </c>
      <c r="T26" t="s">
        <v>70</v>
      </c>
      <c r="U26" t="s">
        <v>70</v>
      </c>
      <c r="V26" t="s">
        <v>70</v>
      </c>
      <c r="W26" t="s">
        <v>70</v>
      </c>
      <c r="X26" t="s">
        <v>70</v>
      </c>
      <c r="Y26" t="s">
        <v>70</v>
      </c>
      <c r="Z26" t="s">
        <v>70</v>
      </c>
      <c r="AA26" t="s">
        <v>70</v>
      </c>
      <c r="AB26" t="s">
        <v>70</v>
      </c>
      <c r="AC26" t="s">
        <v>70</v>
      </c>
      <c r="AD26" t="s">
        <v>70</v>
      </c>
      <c r="AE26" t="s">
        <v>96</v>
      </c>
      <c r="AF26" t="s">
        <v>70</v>
      </c>
      <c r="AG26" t="s">
        <v>70</v>
      </c>
      <c r="AH26" t="s">
        <v>70</v>
      </c>
      <c r="AI26" t="s">
        <v>70</v>
      </c>
      <c r="AJ26" t="s">
        <v>70</v>
      </c>
      <c r="AK26" t="s">
        <v>70</v>
      </c>
      <c r="AL26" t="s">
        <v>70</v>
      </c>
      <c r="AM26" t="s">
        <v>70</v>
      </c>
      <c r="AN26" t="s">
        <v>70</v>
      </c>
      <c r="AO26" t="s">
        <v>70</v>
      </c>
      <c r="AP26" t="s">
        <v>70</v>
      </c>
      <c r="AQ26" t="s">
        <v>70</v>
      </c>
      <c r="AR26" t="s">
        <v>70</v>
      </c>
      <c r="AS26" t="s">
        <v>70</v>
      </c>
      <c r="AT26" t="s">
        <v>70</v>
      </c>
      <c r="AU26" t="s">
        <v>70</v>
      </c>
      <c r="AV26" t="s">
        <v>70</v>
      </c>
      <c r="AW26" t="s">
        <v>70</v>
      </c>
      <c r="AX26" t="s">
        <v>70</v>
      </c>
      <c r="AY26" t="s">
        <v>70</v>
      </c>
      <c r="AZ26" t="s">
        <v>70</v>
      </c>
      <c r="BA26" t="s">
        <v>70</v>
      </c>
      <c r="BB26" t="s">
        <v>70</v>
      </c>
      <c r="BC26" t="s">
        <v>70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321</v>
      </c>
      <c r="BK26" t="s">
        <v>71</v>
      </c>
      <c r="BM26">
        <v>0</v>
      </c>
      <c r="BP26" t="s">
        <v>345</v>
      </c>
      <c r="BR26">
        <v>6511</v>
      </c>
    </row>
    <row r="27" spans="1:70">
      <c r="A27" t="s">
        <v>244</v>
      </c>
      <c r="B27">
        <v>2745</v>
      </c>
      <c r="C27">
        <v>4960</v>
      </c>
      <c r="D27" s="9">
        <v>42472.118750000001</v>
      </c>
      <c r="E27" t="s">
        <v>235</v>
      </c>
      <c r="I27" t="s">
        <v>95</v>
      </c>
      <c r="J27" t="s">
        <v>70</v>
      </c>
      <c r="K27" t="s">
        <v>70</v>
      </c>
      <c r="L27" t="s">
        <v>70</v>
      </c>
      <c r="M27" t="s">
        <v>70</v>
      </c>
      <c r="N27" t="s">
        <v>70</v>
      </c>
      <c r="O27" t="s">
        <v>70</v>
      </c>
      <c r="P27" t="s">
        <v>70</v>
      </c>
      <c r="Q27" t="s">
        <v>70</v>
      </c>
      <c r="R27" t="s">
        <v>70</v>
      </c>
      <c r="S27" t="s">
        <v>70</v>
      </c>
      <c r="T27" t="s">
        <v>70</v>
      </c>
      <c r="U27" t="s">
        <v>70</v>
      </c>
      <c r="V27" t="s">
        <v>70</v>
      </c>
      <c r="W27" t="s">
        <v>70</v>
      </c>
      <c r="X27" t="s">
        <v>70</v>
      </c>
      <c r="Y27" t="s">
        <v>70</v>
      </c>
      <c r="Z27" t="s">
        <v>70</v>
      </c>
      <c r="AA27" t="s">
        <v>70</v>
      </c>
      <c r="AB27" t="s">
        <v>70</v>
      </c>
      <c r="AC27" t="s">
        <v>70</v>
      </c>
      <c r="AD27" t="s">
        <v>70</v>
      </c>
      <c r="AE27" t="s">
        <v>96</v>
      </c>
      <c r="AF27" t="s">
        <v>70</v>
      </c>
      <c r="AG27" t="s">
        <v>70</v>
      </c>
      <c r="AH27" t="s">
        <v>70</v>
      </c>
      <c r="AI27" t="s">
        <v>70</v>
      </c>
      <c r="AJ27" t="s">
        <v>70</v>
      </c>
      <c r="AK27" t="s">
        <v>70</v>
      </c>
      <c r="AL27" t="s">
        <v>70</v>
      </c>
      <c r="AM27" t="s">
        <v>70</v>
      </c>
      <c r="AN27" t="s">
        <v>70</v>
      </c>
      <c r="AO27" t="s">
        <v>70</v>
      </c>
      <c r="AP27" t="s">
        <v>70</v>
      </c>
      <c r="AQ27" t="s">
        <v>70</v>
      </c>
      <c r="AR27" t="s">
        <v>70</v>
      </c>
      <c r="AS27" t="s">
        <v>70</v>
      </c>
      <c r="AT27" t="s">
        <v>70</v>
      </c>
      <c r="AU27" t="s">
        <v>70</v>
      </c>
      <c r="AV27" t="s">
        <v>70</v>
      </c>
      <c r="AW27" t="s">
        <v>70</v>
      </c>
      <c r="AX27" t="s">
        <v>70</v>
      </c>
      <c r="AY27" t="s">
        <v>70</v>
      </c>
      <c r="AZ27" t="s">
        <v>70</v>
      </c>
      <c r="BA27" t="s">
        <v>70</v>
      </c>
      <c r="BB27" t="s">
        <v>70</v>
      </c>
      <c r="BC27" t="s">
        <v>70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321</v>
      </c>
      <c r="BK27" t="s">
        <v>71</v>
      </c>
      <c r="BM27">
        <v>0</v>
      </c>
      <c r="BP27" t="s">
        <v>346</v>
      </c>
      <c r="BR27">
        <v>6511</v>
      </c>
    </row>
    <row r="28" spans="1:70">
      <c r="A28" t="s">
        <v>184</v>
      </c>
      <c r="B28">
        <v>2726</v>
      </c>
      <c r="C28">
        <v>4959</v>
      </c>
      <c r="D28" s="9">
        <v>42470.640972222223</v>
      </c>
      <c r="E28" t="s">
        <v>172</v>
      </c>
      <c r="I28" t="s">
        <v>95</v>
      </c>
      <c r="J28" t="s">
        <v>70</v>
      </c>
      <c r="K28" t="s">
        <v>70</v>
      </c>
      <c r="L28" t="s">
        <v>70</v>
      </c>
      <c r="M28" t="s">
        <v>70</v>
      </c>
      <c r="N28" t="s">
        <v>70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96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321</v>
      </c>
      <c r="BK28" t="s">
        <v>71</v>
      </c>
      <c r="BM28">
        <v>0</v>
      </c>
      <c r="BP28" t="s">
        <v>345</v>
      </c>
      <c r="BR28">
        <v>6511</v>
      </c>
    </row>
    <row r="29" spans="1:70">
      <c r="A29" t="s">
        <v>244</v>
      </c>
      <c r="B29">
        <v>2745</v>
      </c>
      <c r="C29">
        <v>4960</v>
      </c>
      <c r="D29" s="9">
        <v>42472.118750000001</v>
      </c>
      <c r="E29" t="s">
        <v>235</v>
      </c>
      <c r="I29" t="s">
        <v>95</v>
      </c>
      <c r="J29" t="s">
        <v>70</v>
      </c>
      <c r="K29" t="s">
        <v>70</v>
      </c>
      <c r="L29" t="s">
        <v>70</v>
      </c>
      <c r="M29" t="s">
        <v>70</v>
      </c>
      <c r="N29" t="s">
        <v>70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96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321</v>
      </c>
      <c r="BK29" t="s">
        <v>71</v>
      </c>
      <c r="BM29">
        <v>0</v>
      </c>
      <c r="BP29" t="s">
        <v>346</v>
      </c>
      <c r="BR29">
        <v>6511</v>
      </c>
    </row>
    <row r="30" spans="1:70">
      <c r="A30" t="s">
        <v>244</v>
      </c>
      <c r="B30">
        <v>2745</v>
      </c>
      <c r="C30">
        <v>4961</v>
      </c>
      <c r="D30" s="9">
        <v>42472.118750000001</v>
      </c>
      <c r="E30" t="s">
        <v>235</v>
      </c>
      <c r="I30" t="s">
        <v>95</v>
      </c>
      <c r="J30">
        <v>0.8</v>
      </c>
      <c r="K30">
        <v>1</v>
      </c>
      <c r="L30">
        <v>160</v>
      </c>
      <c r="M30">
        <v>6</v>
      </c>
      <c r="N30">
        <v>5242</v>
      </c>
      <c r="O30">
        <v>1.1185</v>
      </c>
      <c r="P30">
        <v>5.0000000000000001E-4</v>
      </c>
      <c r="Q30">
        <v>5.0000000000000001E-4</v>
      </c>
      <c r="R30">
        <v>-0.89400000000000002</v>
      </c>
      <c r="S30">
        <v>3.8693</v>
      </c>
      <c r="T30">
        <v>1.7152000000000001</v>
      </c>
      <c r="U30">
        <v>1.83E-2</v>
      </c>
      <c r="V30">
        <v>0.5847</v>
      </c>
      <c r="W30">
        <v>9.7600000000000006E-2</v>
      </c>
      <c r="X30">
        <v>3.7000000000000002E-3</v>
      </c>
      <c r="Y30">
        <v>9.4700000000000006E-2</v>
      </c>
      <c r="Z30">
        <v>8.8305000000000007</v>
      </c>
      <c r="AA30">
        <v>1091.2905000000001</v>
      </c>
      <c r="AB30" t="s">
        <v>70</v>
      </c>
      <c r="AC30" t="s">
        <v>70</v>
      </c>
      <c r="AD30" t="s">
        <v>70</v>
      </c>
      <c r="AE30" t="s">
        <v>96</v>
      </c>
      <c r="AF30">
        <v>1.0911999999999999</v>
      </c>
      <c r="AG30">
        <v>2.9999999999999997E-4</v>
      </c>
      <c r="AH30">
        <v>2.9999999999999997E-4</v>
      </c>
      <c r="AI30">
        <v>5.7099999999999998E-2</v>
      </c>
      <c r="AJ30">
        <v>186.34729999999999</v>
      </c>
      <c r="AK30">
        <v>2.6200000000000001E-2</v>
      </c>
      <c r="AL30">
        <v>1.0699999999999999E-2</v>
      </c>
      <c r="AM30">
        <v>38.186199999999999</v>
      </c>
      <c r="AN30">
        <v>1.2959000000000001</v>
      </c>
      <c r="AO30">
        <v>34.194299999999998</v>
      </c>
      <c r="AP30">
        <v>44.314</v>
      </c>
      <c r="AQ30">
        <v>37.840400000000002</v>
      </c>
      <c r="AR30">
        <v>-14.8583</v>
      </c>
      <c r="AS30">
        <v>-30.6294</v>
      </c>
      <c r="AT30">
        <v>-3.2119</v>
      </c>
      <c r="AU30">
        <v>39.197899999999997</v>
      </c>
      <c r="AV30">
        <v>-19.6783</v>
      </c>
      <c r="AW30">
        <v>6.3262999999999998</v>
      </c>
      <c r="AX30">
        <v>-6.4184000000000001</v>
      </c>
      <c r="AY30">
        <v>-0.79490000000000005</v>
      </c>
      <c r="AZ30">
        <v>37.2836</v>
      </c>
      <c r="BA30">
        <v>0.01</v>
      </c>
      <c r="BB30">
        <v>0.01</v>
      </c>
      <c r="BC30">
        <v>0.01</v>
      </c>
      <c r="BD30">
        <v>186</v>
      </c>
      <c r="BE30">
        <v>180</v>
      </c>
      <c r="BF30">
        <v>319</v>
      </c>
      <c r="BG30">
        <v>133</v>
      </c>
      <c r="BH30">
        <v>130</v>
      </c>
      <c r="BI30">
        <v>1146</v>
      </c>
      <c r="BJ30">
        <v>1812</v>
      </c>
      <c r="BM30">
        <v>0</v>
      </c>
      <c r="BP30" t="s">
        <v>363</v>
      </c>
      <c r="BR30">
        <v>6511</v>
      </c>
    </row>
    <row r="31" spans="1:70">
      <c r="A31" t="s">
        <v>184</v>
      </c>
      <c r="B31">
        <v>2726</v>
      </c>
      <c r="C31">
        <v>4962</v>
      </c>
      <c r="D31" s="9">
        <v>42470.640972222223</v>
      </c>
      <c r="E31" t="s">
        <v>172</v>
      </c>
      <c r="I31" t="s">
        <v>95</v>
      </c>
      <c r="J31">
        <v>0.8</v>
      </c>
      <c r="K31">
        <v>1</v>
      </c>
      <c r="L31">
        <v>160</v>
      </c>
      <c r="M31">
        <v>6</v>
      </c>
      <c r="N31">
        <v>5242</v>
      </c>
      <c r="O31">
        <v>1.0828</v>
      </c>
      <c r="P31">
        <v>1E-4</v>
      </c>
      <c r="Q31">
        <v>1E-4</v>
      </c>
      <c r="R31">
        <v>0</v>
      </c>
      <c r="S31">
        <v>4.5968999999999998</v>
      </c>
      <c r="T31" t="s">
        <v>373</v>
      </c>
      <c r="U31">
        <v>1.3599999999999999E-2</v>
      </c>
      <c r="V31" t="s">
        <v>374</v>
      </c>
      <c r="W31" t="s">
        <v>167</v>
      </c>
      <c r="X31">
        <v>4.7999999999999996E-3</v>
      </c>
      <c r="Y31" t="s">
        <v>167</v>
      </c>
      <c r="Z31">
        <v>-9.0716000000000001</v>
      </c>
      <c r="AA31">
        <v>997.40719999999999</v>
      </c>
      <c r="AB31" t="s">
        <v>70</v>
      </c>
      <c r="AC31" t="s">
        <v>70</v>
      </c>
      <c r="AD31" t="s">
        <v>70</v>
      </c>
      <c r="AE31" t="s">
        <v>96</v>
      </c>
      <c r="AF31">
        <v>1.0559000000000001</v>
      </c>
      <c r="AG31">
        <v>0</v>
      </c>
      <c r="AH31">
        <v>0</v>
      </c>
      <c r="AI31">
        <v>4.0000000000000001E-3</v>
      </c>
      <c r="AJ31">
        <v>364.1103</v>
      </c>
      <c r="AK31">
        <v>1.9E-3</v>
      </c>
      <c r="AL31">
        <v>5.4999999999999997E-3</v>
      </c>
      <c r="AM31">
        <v>534.11850000000004</v>
      </c>
      <c r="AN31">
        <v>3.2700999999999998</v>
      </c>
      <c r="AO31">
        <v>388.51490000000001</v>
      </c>
      <c r="AP31">
        <v>1270.4922999999999</v>
      </c>
      <c r="AQ31">
        <v>510.99169999999998</v>
      </c>
      <c r="AR31">
        <v>-221.5702</v>
      </c>
      <c r="AS31">
        <v>-318.73399999999998</v>
      </c>
      <c r="AT31">
        <v>16.097000000000001</v>
      </c>
      <c r="AU31">
        <v>740.40989999999999</v>
      </c>
      <c r="AV31">
        <v>-558.55319999999995</v>
      </c>
      <c r="AW31">
        <v>-868.30989999999997</v>
      </c>
      <c r="AX31">
        <v>-295.81599999999997</v>
      </c>
      <c r="AY31">
        <v>186.83</v>
      </c>
      <c r="AZ31">
        <v>-372.42450000000002</v>
      </c>
      <c r="BA31">
        <v>0.01</v>
      </c>
      <c r="BB31">
        <v>0.01</v>
      </c>
      <c r="BC31">
        <v>0.01</v>
      </c>
      <c r="BD31">
        <v>216</v>
      </c>
      <c r="BE31">
        <v>145</v>
      </c>
      <c r="BF31">
        <v>319</v>
      </c>
      <c r="BG31">
        <v>155</v>
      </c>
      <c r="BH31">
        <v>155</v>
      </c>
      <c r="BI31">
        <v>1091</v>
      </c>
      <c r="BJ31">
        <v>1702</v>
      </c>
      <c r="BM31">
        <v>0</v>
      </c>
      <c r="BP31" t="s">
        <v>362</v>
      </c>
      <c r="BR31">
        <v>6511</v>
      </c>
    </row>
    <row r="32" spans="1:70">
      <c r="A32" t="s">
        <v>200</v>
      </c>
      <c r="B32">
        <v>2731</v>
      </c>
      <c r="C32">
        <v>4933</v>
      </c>
      <c r="D32" s="9">
        <v>42470.972222222219</v>
      </c>
      <c r="E32" t="s">
        <v>188</v>
      </c>
      <c r="I32" t="s">
        <v>95</v>
      </c>
      <c r="J32">
        <v>0.8</v>
      </c>
      <c r="K32">
        <v>1</v>
      </c>
      <c r="L32">
        <v>160</v>
      </c>
      <c r="M32">
        <v>6</v>
      </c>
      <c r="N32">
        <v>5242</v>
      </c>
      <c r="O32">
        <v>1.1729000000000001</v>
      </c>
      <c r="P32">
        <v>0</v>
      </c>
      <c r="Q32">
        <v>0</v>
      </c>
      <c r="R32">
        <v>-2.5577000000000001</v>
      </c>
      <c r="S32">
        <v>5.0961999999999996</v>
      </c>
      <c r="T32">
        <v>1.1841999999999999</v>
      </c>
      <c r="U32">
        <v>0.01</v>
      </c>
      <c r="V32">
        <v>0.8448</v>
      </c>
      <c r="W32">
        <v>0.1409</v>
      </c>
      <c r="X32">
        <v>0</v>
      </c>
      <c r="Y32">
        <v>0.1406</v>
      </c>
      <c r="Z32">
        <v>4.1841999999999997</v>
      </c>
      <c r="AA32">
        <v>951.76369999999997</v>
      </c>
      <c r="AB32" t="s">
        <v>70</v>
      </c>
      <c r="AC32" t="s">
        <v>70</v>
      </c>
      <c r="AD32" t="s">
        <v>70</v>
      </c>
      <c r="AE32" t="s">
        <v>96</v>
      </c>
      <c r="AF32">
        <v>1.1439999999999999</v>
      </c>
      <c r="AG32">
        <v>0</v>
      </c>
      <c r="AH32">
        <v>0</v>
      </c>
      <c r="AI32">
        <v>1E-3</v>
      </c>
      <c r="AJ32">
        <v>425.79739999999998</v>
      </c>
      <c r="AK32">
        <v>4.0000000000000002E-4</v>
      </c>
      <c r="AL32">
        <v>4.7000000000000002E-3</v>
      </c>
      <c r="AM32">
        <v>2263.4396999999999</v>
      </c>
      <c r="AN32">
        <v>1.766</v>
      </c>
      <c r="AO32">
        <v>1826.3670999999999</v>
      </c>
      <c r="AP32">
        <v>3225.4216000000001</v>
      </c>
      <c r="AQ32">
        <v>2242.1415999999999</v>
      </c>
      <c r="AR32">
        <v>-1028.9381000000001</v>
      </c>
      <c r="AS32">
        <v>-1502.2014999999999</v>
      </c>
      <c r="AT32">
        <v>142.4556</v>
      </c>
      <c r="AU32">
        <v>2629.4949000000001</v>
      </c>
      <c r="AV32">
        <v>-1834.4901</v>
      </c>
      <c r="AW32">
        <v>-351.7758</v>
      </c>
      <c r="AX32">
        <v>-300.89269999999999</v>
      </c>
      <c r="AY32">
        <v>-4.0054999999999996</v>
      </c>
      <c r="AZ32">
        <v>-2221.8564000000001</v>
      </c>
      <c r="BA32">
        <v>0.01</v>
      </c>
      <c r="BB32">
        <v>0.01</v>
      </c>
      <c r="BC32">
        <v>0.01</v>
      </c>
      <c r="BD32">
        <v>204</v>
      </c>
      <c r="BE32">
        <v>182</v>
      </c>
      <c r="BF32">
        <v>319</v>
      </c>
      <c r="BG32">
        <v>133</v>
      </c>
      <c r="BH32">
        <v>107</v>
      </c>
      <c r="BI32">
        <v>1121</v>
      </c>
      <c r="BJ32">
        <v>1702</v>
      </c>
      <c r="BK32" t="s">
        <v>71</v>
      </c>
      <c r="BM32">
        <v>0</v>
      </c>
      <c r="BP32" t="s">
        <v>202</v>
      </c>
      <c r="BR32">
        <v>6511</v>
      </c>
    </row>
    <row r="33" spans="1:70">
      <c r="A33" t="s">
        <v>187</v>
      </c>
      <c r="B33">
        <v>2727</v>
      </c>
      <c r="C33">
        <v>4929</v>
      </c>
      <c r="D33" s="9">
        <v>42470.972222222219</v>
      </c>
      <c r="E33" t="s">
        <v>188</v>
      </c>
      <c r="I33" t="s">
        <v>95</v>
      </c>
      <c r="J33">
        <v>0.8</v>
      </c>
      <c r="K33">
        <v>1</v>
      </c>
      <c r="L33">
        <v>160</v>
      </c>
      <c r="M33">
        <v>6</v>
      </c>
      <c r="N33">
        <v>5242</v>
      </c>
      <c r="O33">
        <v>1.1253</v>
      </c>
      <c r="P33">
        <v>1E-3</v>
      </c>
      <c r="Q33">
        <v>8.9999999999999998E-4</v>
      </c>
      <c r="R33">
        <v>0</v>
      </c>
      <c r="S33">
        <v>4.9673999999999996</v>
      </c>
      <c r="T33">
        <v>1.9360999999999999</v>
      </c>
      <c r="U33">
        <v>2.1399999999999999E-2</v>
      </c>
      <c r="V33">
        <v>0.64410000000000001</v>
      </c>
      <c r="W33">
        <v>9.4E-2</v>
      </c>
      <c r="X33">
        <v>6.7000000000000002E-3</v>
      </c>
      <c r="Y33">
        <v>0.20100000000000001</v>
      </c>
      <c r="Z33">
        <v>1.0409999999999999</v>
      </c>
      <c r="AA33">
        <v>1021.8687</v>
      </c>
      <c r="AB33" t="s">
        <v>70</v>
      </c>
      <c r="AC33" t="s">
        <v>70</v>
      </c>
      <c r="AD33" t="s">
        <v>70</v>
      </c>
      <c r="AE33" t="s">
        <v>96</v>
      </c>
      <c r="AF33">
        <v>1.0960000000000001</v>
      </c>
      <c r="AG33">
        <v>5.9999999999999995E-4</v>
      </c>
      <c r="AH33">
        <v>5.0000000000000001E-4</v>
      </c>
      <c r="AI33">
        <v>6.4399999999999999E-2</v>
      </c>
      <c r="AJ33">
        <v>110.12139999999999</v>
      </c>
      <c r="AK33">
        <v>2.9399999999999999E-2</v>
      </c>
      <c r="AL33">
        <v>1.8200000000000001E-2</v>
      </c>
      <c r="AM33">
        <v>34.034700000000001</v>
      </c>
      <c r="AN33">
        <v>1.7377</v>
      </c>
      <c r="AO33">
        <v>27.234100000000002</v>
      </c>
      <c r="AP33">
        <v>47.326000000000001</v>
      </c>
      <c r="AQ33">
        <v>34.465899999999998</v>
      </c>
      <c r="AR33">
        <v>-13.440200000000001</v>
      </c>
      <c r="AS33">
        <v>-22.554400000000001</v>
      </c>
      <c r="AT33">
        <v>7.2355999999999998</v>
      </c>
      <c r="AU33">
        <v>3.4674</v>
      </c>
      <c r="AV33">
        <v>12.5321</v>
      </c>
      <c r="AW33">
        <v>45.5047</v>
      </c>
      <c r="AX33">
        <v>-29.869900000000001</v>
      </c>
      <c r="AY33">
        <v>17.025400000000001</v>
      </c>
      <c r="AZ33">
        <v>-2.4127000000000001</v>
      </c>
      <c r="BA33">
        <v>0.01</v>
      </c>
      <c r="BB33">
        <v>0.01</v>
      </c>
      <c r="BC33">
        <v>0.01</v>
      </c>
      <c r="BD33">
        <v>217</v>
      </c>
      <c r="BE33">
        <v>133</v>
      </c>
      <c r="BF33">
        <v>319</v>
      </c>
      <c r="BG33">
        <v>202</v>
      </c>
      <c r="BH33">
        <v>133</v>
      </c>
      <c r="BI33">
        <v>1091</v>
      </c>
      <c r="BJ33">
        <v>1702</v>
      </c>
      <c r="BK33" t="s">
        <v>71</v>
      </c>
      <c r="BM33">
        <v>0</v>
      </c>
      <c r="BP33" t="s">
        <v>190</v>
      </c>
      <c r="BR33">
        <v>6511</v>
      </c>
    </row>
    <row r="34" spans="1:70" s="129" customFormat="1">
      <c r="A34" s="129" t="s">
        <v>200</v>
      </c>
      <c r="B34" s="129">
        <v>2731</v>
      </c>
      <c r="C34" s="129">
        <v>4933</v>
      </c>
      <c r="D34" s="130">
        <v>42470.972222222219</v>
      </c>
      <c r="E34" s="129" t="s">
        <v>188</v>
      </c>
      <c r="I34" s="129" t="s">
        <v>95</v>
      </c>
      <c r="J34" s="129">
        <v>0.8</v>
      </c>
      <c r="K34" s="129">
        <v>1</v>
      </c>
      <c r="L34" s="129">
        <v>140</v>
      </c>
      <c r="M34" s="129">
        <v>6</v>
      </c>
      <c r="N34" s="129">
        <v>4587</v>
      </c>
      <c r="O34" s="129">
        <v>1.1729000000000001</v>
      </c>
      <c r="P34" s="129">
        <v>2.0000000000000001E-4</v>
      </c>
      <c r="Q34" s="129">
        <v>1E-4</v>
      </c>
      <c r="R34" s="129">
        <v>-3.4102999999999999</v>
      </c>
      <c r="S34" s="129">
        <v>3.8614000000000002</v>
      </c>
      <c r="T34" s="129">
        <v>1.4229000000000001</v>
      </c>
      <c r="U34" s="129">
        <v>1.5599999999999999E-2</v>
      </c>
      <c r="V34" s="129">
        <v>0.70279999999999998</v>
      </c>
      <c r="W34" s="129">
        <v>0.1847</v>
      </c>
      <c r="X34" s="129">
        <v>5.0000000000000001E-3</v>
      </c>
      <c r="Y34" s="129">
        <v>0.18459999999999999</v>
      </c>
      <c r="Z34" s="129">
        <v>4.1841999999999997</v>
      </c>
      <c r="AA34" s="129">
        <v>917.59939999999995</v>
      </c>
      <c r="AB34" s="129" t="s">
        <v>70</v>
      </c>
      <c r="AC34" s="129" t="s">
        <v>70</v>
      </c>
      <c r="AD34" s="129" t="s">
        <v>70</v>
      </c>
      <c r="AE34" s="129" t="s">
        <v>96</v>
      </c>
      <c r="AF34" s="129">
        <v>1.1439999999999999</v>
      </c>
      <c r="AG34" s="129">
        <v>1E-4</v>
      </c>
      <c r="AH34" s="129">
        <v>1E-4</v>
      </c>
      <c r="AI34" s="129">
        <v>1.7299999999999999E-2</v>
      </c>
      <c r="AJ34" s="129">
        <v>288.6157</v>
      </c>
      <c r="AK34" s="129">
        <v>7.6E-3</v>
      </c>
      <c r="AL34" s="129">
        <v>6.8999999999999999E-3</v>
      </c>
      <c r="AM34" s="129">
        <v>132.2234</v>
      </c>
      <c r="AN34" s="129">
        <v>1.5527</v>
      </c>
      <c r="AO34" s="129">
        <v>111.01990000000001</v>
      </c>
      <c r="AP34" s="129">
        <v>172.3844</v>
      </c>
      <c r="AQ34" s="129">
        <v>130.8022</v>
      </c>
      <c r="AR34" s="129">
        <v>65.471299999999999</v>
      </c>
      <c r="AS34" s="129">
        <v>88.950699999999998</v>
      </c>
      <c r="AT34" s="129">
        <v>11.2563</v>
      </c>
      <c r="AU34" s="129">
        <v>64.264200000000002</v>
      </c>
      <c r="AV34" s="129">
        <v>-27.357600000000001</v>
      </c>
      <c r="AW34" s="129">
        <v>-157.601</v>
      </c>
      <c r="AX34" s="129">
        <v>-93.708100000000002</v>
      </c>
      <c r="AY34" s="129">
        <v>75.466399999999993</v>
      </c>
      <c r="AZ34" s="129">
        <v>-51.311</v>
      </c>
      <c r="BA34" s="129">
        <v>0.01</v>
      </c>
      <c r="BB34" s="129">
        <v>0.01</v>
      </c>
      <c r="BC34" s="129">
        <v>0.01</v>
      </c>
      <c r="BD34" s="129">
        <v>204</v>
      </c>
      <c r="BE34" s="129">
        <v>182</v>
      </c>
      <c r="BF34" s="129">
        <v>319</v>
      </c>
      <c r="BG34" s="129">
        <v>133</v>
      </c>
      <c r="BH34" s="129">
        <v>107</v>
      </c>
      <c r="BI34" s="129">
        <v>1121</v>
      </c>
      <c r="BJ34" s="129">
        <v>1702</v>
      </c>
      <c r="BK34" s="129" t="s">
        <v>71</v>
      </c>
      <c r="BM34" s="129">
        <v>0</v>
      </c>
      <c r="BP34" s="129" t="s">
        <v>202</v>
      </c>
      <c r="BR34" s="129">
        <v>6511</v>
      </c>
    </row>
    <row r="35" spans="1:70">
      <c r="A35" t="s">
        <v>200</v>
      </c>
      <c r="B35">
        <v>2731</v>
      </c>
      <c r="C35">
        <v>4933</v>
      </c>
      <c r="D35" s="9">
        <v>42470.972222222219</v>
      </c>
      <c r="E35" t="s">
        <v>188</v>
      </c>
      <c r="I35" t="s">
        <v>95</v>
      </c>
      <c r="J35">
        <v>0.8</v>
      </c>
      <c r="K35">
        <v>1</v>
      </c>
      <c r="L35">
        <v>140</v>
      </c>
      <c r="M35">
        <v>6</v>
      </c>
      <c r="N35">
        <v>4587</v>
      </c>
      <c r="O35">
        <v>1.1729000000000001</v>
      </c>
      <c r="P35">
        <v>2.0000000000000001E-4</v>
      </c>
      <c r="Q35">
        <v>1E-4</v>
      </c>
      <c r="R35">
        <v>-3.4102999999999999</v>
      </c>
      <c r="S35">
        <v>3.8614000000000002</v>
      </c>
      <c r="T35">
        <v>1.4229000000000001</v>
      </c>
      <c r="U35">
        <v>1.5599999999999999E-2</v>
      </c>
      <c r="V35">
        <v>0.70279999999999998</v>
      </c>
      <c r="W35">
        <v>0.1847</v>
      </c>
      <c r="X35">
        <v>5.0000000000000001E-3</v>
      </c>
      <c r="Y35">
        <v>0.18459999999999999</v>
      </c>
      <c r="Z35">
        <v>4.1841999999999997</v>
      </c>
      <c r="AA35">
        <v>917.59939999999995</v>
      </c>
      <c r="AB35" t="s">
        <v>70</v>
      </c>
      <c r="AC35" t="s">
        <v>70</v>
      </c>
      <c r="AD35" t="s">
        <v>70</v>
      </c>
      <c r="AE35" t="s">
        <v>96</v>
      </c>
      <c r="AF35">
        <v>1.1439999999999999</v>
      </c>
      <c r="AG35">
        <v>1E-4</v>
      </c>
      <c r="AH35">
        <v>1E-4</v>
      </c>
      <c r="AI35">
        <v>1.7299999999999999E-2</v>
      </c>
      <c r="AJ35">
        <v>288.6157</v>
      </c>
      <c r="AK35">
        <v>7.6E-3</v>
      </c>
      <c r="AL35">
        <v>6.8999999999999999E-3</v>
      </c>
      <c r="AM35">
        <v>132.2234</v>
      </c>
      <c r="AN35">
        <v>1.5527</v>
      </c>
      <c r="AO35">
        <v>111.01990000000001</v>
      </c>
      <c r="AP35">
        <v>172.3844</v>
      </c>
      <c r="AQ35">
        <v>130.8022</v>
      </c>
      <c r="AR35">
        <v>65.471299999999999</v>
      </c>
      <c r="AS35">
        <v>88.950699999999998</v>
      </c>
      <c r="AT35">
        <v>11.2563</v>
      </c>
      <c r="AU35">
        <v>64.264200000000002</v>
      </c>
      <c r="AV35">
        <v>-27.357600000000001</v>
      </c>
      <c r="AW35">
        <v>-157.601</v>
      </c>
      <c r="AX35">
        <v>-93.708100000000002</v>
      </c>
      <c r="AY35">
        <v>75.466399999999993</v>
      </c>
      <c r="AZ35">
        <v>-51.311</v>
      </c>
      <c r="BA35">
        <v>0.01</v>
      </c>
      <c r="BB35">
        <v>0.01</v>
      </c>
      <c r="BC35">
        <v>0.01</v>
      </c>
      <c r="BD35">
        <v>204</v>
      </c>
      <c r="BE35">
        <v>182</v>
      </c>
      <c r="BF35">
        <v>319</v>
      </c>
      <c r="BG35">
        <v>133</v>
      </c>
      <c r="BH35">
        <v>107</v>
      </c>
      <c r="BI35">
        <v>1121</v>
      </c>
      <c r="BJ35">
        <v>1702</v>
      </c>
      <c r="BK35" t="s">
        <v>71</v>
      </c>
      <c r="BL35" t="s">
        <v>71</v>
      </c>
      <c r="BM35">
        <v>0</v>
      </c>
      <c r="BP35" t="s">
        <v>202</v>
      </c>
      <c r="BR35">
        <v>6511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B3" sqref="B3"/>
    </sheetView>
  </sheetViews>
  <sheetFormatPr defaultRowHeight="14.25"/>
  <cols>
    <col min="1" max="1" width="22.875" customWidth="1"/>
    <col min="5" max="8" width="9" style="4"/>
    <col min="10" max="10" width="21.875" customWidth="1"/>
  </cols>
  <sheetData>
    <row r="1" spans="1:15" s="4" customFormat="1">
      <c r="B1" s="4" t="s">
        <v>941</v>
      </c>
      <c r="C1" s="4" t="s">
        <v>942</v>
      </c>
      <c r="D1" s="4" t="s">
        <v>943</v>
      </c>
      <c r="E1" s="4" t="s">
        <v>952</v>
      </c>
      <c r="J1" s="4" t="s">
        <v>948</v>
      </c>
      <c r="K1" s="4" t="s">
        <v>942</v>
      </c>
      <c r="L1" s="4" t="s">
        <v>943</v>
      </c>
      <c r="N1" s="4" t="s">
        <v>952</v>
      </c>
    </row>
    <row r="2" spans="1:15">
      <c r="A2" s="78" t="s">
        <v>171</v>
      </c>
      <c r="B2" s="435">
        <v>1.6E-2</v>
      </c>
      <c r="C2" s="396">
        <f>AVERAGE(B2:B9)</f>
        <v>1.6550000000000002E-2</v>
      </c>
      <c r="D2">
        <f>STDEV(B2:B9)</f>
        <v>4.1175582223309942E-3</v>
      </c>
      <c r="E2" s="4">
        <f>B2/$C$2</f>
        <v>0.9667673716012084</v>
      </c>
      <c r="F2" s="396">
        <f>AVERAGE(E2:E9)</f>
        <v>1</v>
      </c>
      <c r="G2" s="4">
        <f>STDEV(E2:E9)</f>
        <v>0.24879505875111765</v>
      </c>
      <c r="H2" s="398" t="s">
        <v>944</v>
      </c>
      <c r="J2" s="397" t="s">
        <v>947</v>
      </c>
      <c r="K2" s="92">
        <v>3.4257142857142861E-2</v>
      </c>
      <c r="L2" s="92">
        <v>9.0674982111673737E-3</v>
      </c>
      <c r="M2" s="92"/>
      <c r="N2" s="92">
        <v>2.0699179974104442</v>
      </c>
      <c r="O2" s="403">
        <v>0.54788508828805937</v>
      </c>
    </row>
    <row r="3" spans="1:15">
      <c r="A3" s="78" t="s">
        <v>175</v>
      </c>
      <c r="B3" s="154">
        <v>1.5299999999999999E-2</v>
      </c>
      <c r="C3" s="4"/>
      <c r="E3" s="4">
        <f t="shared" ref="E3:E9" si="0">B3/$C$2</f>
        <v>0.92447129909365544</v>
      </c>
      <c r="J3" s="398" t="s">
        <v>944</v>
      </c>
      <c r="K3" s="402">
        <v>1.6550000000000002E-2</v>
      </c>
      <c r="L3" s="96">
        <v>4.1175582223309942E-3</v>
      </c>
      <c r="M3" s="96"/>
      <c r="N3" s="96">
        <v>1</v>
      </c>
      <c r="O3" s="400">
        <v>0.24879505875111765</v>
      </c>
    </row>
    <row r="4" spans="1:15">
      <c r="A4" s="78" t="s">
        <v>178</v>
      </c>
      <c r="B4" s="154">
        <v>1.3599999999999999E-2</v>
      </c>
      <c r="C4" s="4"/>
      <c r="E4" s="4">
        <f t="shared" si="0"/>
        <v>0.82175226586102701</v>
      </c>
      <c r="J4" s="398" t="s">
        <v>945</v>
      </c>
      <c r="K4" s="96">
        <v>2.3849999999999996E-2</v>
      </c>
      <c r="L4" s="96">
        <v>7.4689834840970457E-3</v>
      </c>
      <c r="M4" s="96"/>
      <c r="N4" s="96">
        <v>1.441087613293051</v>
      </c>
      <c r="O4" s="400">
        <v>0.45129809571583357</v>
      </c>
    </row>
    <row r="5" spans="1:15">
      <c r="A5" s="316" t="s">
        <v>181</v>
      </c>
      <c r="B5" s="325">
        <v>2.0199999999999999E-2</v>
      </c>
      <c r="C5" s="4"/>
      <c r="E5" s="4">
        <f t="shared" si="0"/>
        <v>1.2205438066465255</v>
      </c>
      <c r="J5" s="399" t="s">
        <v>946</v>
      </c>
      <c r="K5" s="1">
        <v>2.6874999999999996E-2</v>
      </c>
      <c r="L5" s="1">
        <v>1.4143928530847234E-2</v>
      </c>
      <c r="M5" s="1"/>
      <c r="N5" s="1">
        <v>1.6238670694864044</v>
      </c>
      <c r="O5" s="401">
        <v>0.85461803811765791</v>
      </c>
    </row>
    <row r="6" spans="1:15" ht="16.5">
      <c r="A6" s="78" t="s">
        <v>184</v>
      </c>
      <c r="B6" s="154">
        <v>1.2E-2</v>
      </c>
      <c r="C6" s="4"/>
      <c r="E6" s="4">
        <f t="shared" si="0"/>
        <v>0.7250755287009063</v>
      </c>
      <c r="J6" s="398" t="s">
        <v>951</v>
      </c>
      <c r="K6" s="402">
        <v>7.2010000000000005E-2</v>
      </c>
      <c r="L6" s="96">
        <v>1.2780145191315711E-2</v>
      </c>
      <c r="M6" s="96"/>
      <c r="N6" s="96">
        <v>1.6512267828479708</v>
      </c>
      <c r="O6" s="400">
        <v>0.29305538159403344</v>
      </c>
    </row>
    <row r="7" spans="1:15" ht="16.5">
      <c r="A7" s="316" t="s">
        <v>187</v>
      </c>
      <c r="B7" s="325">
        <v>2.4799999999999999E-2</v>
      </c>
      <c r="C7" s="4"/>
      <c r="E7" s="4">
        <f t="shared" si="0"/>
        <v>1.4984894259818728</v>
      </c>
      <c r="J7" s="398" t="s">
        <v>949</v>
      </c>
      <c r="K7" s="402">
        <v>4.3609999999999996E-2</v>
      </c>
      <c r="L7" s="96">
        <v>1.3189680309494512E-2</v>
      </c>
      <c r="M7" s="96"/>
      <c r="N7" s="96">
        <v>1</v>
      </c>
      <c r="O7" s="400">
        <v>0.30244623502624451</v>
      </c>
    </row>
    <row r="8" spans="1:15" ht="16.5">
      <c r="A8" s="78" t="s">
        <v>191</v>
      </c>
      <c r="B8" s="154">
        <v>1.41E-2</v>
      </c>
      <c r="C8" s="4"/>
      <c r="E8" s="4">
        <f t="shared" si="0"/>
        <v>0.85196374622356486</v>
      </c>
      <c r="J8" s="399" t="s">
        <v>950</v>
      </c>
      <c r="K8" s="404">
        <v>4.4488888888888883E-2</v>
      </c>
      <c r="L8" s="1">
        <v>1.4666837120221633E-2</v>
      </c>
      <c r="M8" s="1"/>
      <c r="N8" s="1">
        <v>1.0201533797039417</v>
      </c>
      <c r="O8" s="401">
        <v>0.33631820959003939</v>
      </c>
    </row>
    <row r="9" spans="1:15">
      <c r="A9" s="78" t="s">
        <v>194</v>
      </c>
      <c r="B9" s="154">
        <v>1.6400000000000001E-2</v>
      </c>
      <c r="C9" s="4"/>
      <c r="E9" s="4">
        <f t="shared" si="0"/>
        <v>0.99093655589123864</v>
      </c>
    </row>
    <row r="10" spans="1:15">
      <c r="A10" s="114" t="s">
        <v>197</v>
      </c>
      <c r="B10" s="155">
        <v>3.78E-2</v>
      </c>
      <c r="C10" s="396">
        <f>AVERAGE(B10:B17)</f>
        <v>2.3849999999999996E-2</v>
      </c>
      <c r="D10" s="4">
        <f>STDEV(B10:B17)</f>
        <v>7.4689834840970457E-3</v>
      </c>
      <c r="E10" s="4">
        <f>B10/$C$2</f>
        <v>2.2839879154078546</v>
      </c>
      <c r="F10" s="396">
        <f>AVERAGE(E10:E17)</f>
        <v>1.441087613293051</v>
      </c>
      <c r="G10" s="4">
        <f>STDEV(E10:E17)</f>
        <v>0.45129809571583357</v>
      </c>
      <c r="H10" s="398" t="s">
        <v>945</v>
      </c>
    </row>
    <row r="11" spans="1:15">
      <c r="A11" s="78" t="s">
        <v>200</v>
      </c>
      <c r="B11" s="154">
        <v>2.2100000000000002E-2</v>
      </c>
      <c r="C11" s="4"/>
      <c r="E11" s="4">
        <f t="shared" ref="E11:E32" si="1">B11/$C$2</f>
        <v>1.3353474320241692</v>
      </c>
    </row>
    <row r="12" spans="1:15">
      <c r="A12" s="78" t="s">
        <v>203</v>
      </c>
      <c r="B12" s="154">
        <v>1.7500000000000002E-2</v>
      </c>
      <c r="C12" s="4"/>
      <c r="E12" s="4">
        <f t="shared" si="1"/>
        <v>1.0574018126888216</v>
      </c>
    </row>
    <row r="13" spans="1:15">
      <c r="A13" s="78" t="s">
        <v>206</v>
      </c>
      <c r="B13" s="154">
        <v>2.63E-2</v>
      </c>
      <c r="C13" s="4"/>
      <c r="E13" s="4">
        <f t="shared" si="1"/>
        <v>1.5891238670694863</v>
      </c>
    </row>
    <row r="14" spans="1:15">
      <c r="A14" s="78" t="s">
        <v>209</v>
      </c>
      <c r="B14" s="154">
        <v>3.1199999999999999E-2</v>
      </c>
      <c r="C14" s="4"/>
      <c r="E14" s="4">
        <f t="shared" si="1"/>
        <v>1.8851963746223561</v>
      </c>
    </row>
    <row r="15" spans="1:15">
      <c r="A15" s="78" t="s">
        <v>212</v>
      </c>
      <c r="B15" s="154">
        <v>1.7000000000000001E-2</v>
      </c>
      <c r="C15" s="4"/>
      <c r="E15" s="4">
        <f t="shared" si="1"/>
        <v>1.0271903323262839</v>
      </c>
    </row>
    <row r="16" spans="1:15">
      <c r="A16" s="78" t="s">
        <v>215</v>
      </c>
      <c r="B16" s="154">
        <v>2.1299999999999999E-2</v>
      </c>
      <c r="C16" s="4"/>
      <c r="E16" s="4">
        <f t="shared" si="1"/>
        <v>1.2870090634441085</v>
      </c>
    </row>
    <row r="17" spans="1:8">
      <c r="A17" s="78" t="s">
        <v>218</v>
      </c>
      <c r="B17" s="154">
        <v>1.7600000000000001E-2</v>
      </c>
      <c r="C17" s="4"/>
      <c r="E17" s="4">
        <f t="shared" si="1"/>
        <v>1.0634441087613293</v>
      </c>
    </row>
    <row r="18" spans="1:8">
      <c r="A18" s="114" t="s">
        <v>222</v>
      </c>
      <c r="B18" s="155">
        <v>3.3399999999999999E-2</v>
      </c>
      <c r="C18" s="396">
        <f>AVERAGE(B18:B25)</f>
        <v>2.6874999999999996E-2</v>
      </c>
      <c r="D18" s="4">
        <f>STDEV(B18:B25)</f>
        <v>1.4143928530847234E-2</v>
      </c>
      <c r="E18" s="4">
        <f t="shared" si="1"/>
        <v>2.0181268882175223</v>
      </c>
      <c r="F18" s="396">
        <f>AVERAGE(E18:E25)</f>
        <v>1.6238670694864044</v>
      </c>
      <c r="G18" s="4">
        <f>STDEV(E18:E25)</f>
        <v>0.85461803811765791</v>
      </c>
      <c r="H18" s="399" t="s">
        <v>946</v>
      </c>
    </row>
    <row r="19" spans="1:8">
      <c r="A19" s="316" t="s">
        <v>225</v>
      </c>
      <c r="B19" s="325">
        <v>1.44E-2</v>
      </c>
      <c r="C19" s="4"/>
      <c r="E19" s="4">
        <f t="shared" si="1"/>
        <v>0.87009063444108747</v>
      </c>
    </row>
    <row r="20" spans="1:8">
      <c r="A20" s="78" t="s">
        <v>228</v>
      </c>
      <c r="B20" s="154">
        <v>1.89E-2</v>
      </c>
      <c r="C20" s="4"/>
      <c r="E20" s="4">
        <f t="shared" si="1"/>
        <v>1.1419939577039273</v>
      </c>
    </row>
    <row r="21" spans="1:8">
      <c r="A21" s="78" t="s">
        <v>231</v>
      </c>
      <c r="B21" s="154">
        <v>2.1999999999999999E-2</v>
      </c>
      <c r="C21" s="4"/>
      <c r="E21" s="4">
        <f t="shared" si="1"/>
        <v>1.3293051359516614</v>
      </c>
    </row>
    <row r="22" spans="1:8">
      <c r="A22" s="78" t="s">
        <v>234</v>
      </c>
      <c r="B22" s="154">
        <v>5.91E-2</v>
      </c>
      <c r="C22" s="4"/>
      <c r="E22" s="4">
        <f t="shared" si="1"/>
        <v>3.5709969788519631</v>
      </c>
    </row>
    <row r="23" spans="1:8">
      <c r="A23" s="78" t="s">
        <v>238</v>
      </c>
      <c r="B23" s="154">
        <v>2.23E-2</v>
      </c>
      <c r="C23" s="4"/>
      <c r="E23" s="4">
        <f t="shared" si="1"/>
        <v>1.3474320241691842</v>
      </c>
    </row>
    <row r="24" spans="1:8">
      <c r="A24" s="78" t="s">
        <v>241</v>
      </c>
      <c r="B24" s="154">
        <v>2.53E-2</v>
      </c>
      <c r="C24" s="4"/>
      <c r="E24" s="4">
        <f t="shared" si="1"/>
        <v>1.5287009063444106</v>
      </c>
    </row>
    <row r="25" spans="1:8">
      <c r="A25" s="78" t="s">
        <v>244</v>
      </c>
      <c r="B25" s="154">
        <v>1.9599999999999999E-2</v>
      </c>
      <c r="C25" s="4"/>
      <c r="E25" s="4">
        <f t="shared" si="1"/>
        <v>1.1842900302114803</v>
      </c>
    </row>
    <row r="26" spans="1:8">
      <c r="A26" s="340" t="s">
        <v>890</v>
      </c>
      <c r="B26" s="349">
        <v>3.3599999999999998E-2</v>
      </c>
      <c r="C26" s="396">
        <f>AVERAGE(B26:B32)</f>
        <v>3.4257142857142861E-2</v>
      </c>
      <c r="D26" s="4">
        <f>STDEV(B26:B32)</f>
        <v>9.0674982111673737E-3</v>
      </c>
      <c r="E26" s="4">
        <f t="shared" si="1"/>
        <v>2.0302114803625373</v>
      </c>
      <c r="F26" s="396">
        <f>AVERAGE(E26:E32)</f>
        <v>2.0699179974104442</v>
      </c>
      <c r="G26" s="4">
        <f>STDEV(E26:E32)</f>
        <v>0.54788508828805937</v>
      </c>
      <c r="H26" s="397" t="s">
        <v>947</v>
      </c>
    </row>
    <row r="27" spans="1:8">
      <c r="A27" s="340" t="s">
        <v>895</v>
      </c>
      <c r="B27" s="349">
        <v>3.95E-2</v>
      </c>
      <c r="C27" s="4"/>
      <c r="E27" s="4">
        <f t="shared" si="1"/>
        <v>2.3867069486404833</v>
      </c>
    </row>
    <row r="28" spans="1:8">
      <c r="A28" s="340" t="s">
        <v>899</v>
      </c>
      <c r="B28" s="349">
        <v>2.7099999999999999E-2</v>
      </c>
      <c r="C28" s="4"/>
      <c r="E28" s="4">
        <f t="shared" si="1"/>
        <v>1.6374622356495465</v>
      </c>
    </row>
    <row r="29" spans="1:8">
      <c r="A29" s="340" t="s">
        <v>903</v>
      </c>
      <c r="B29" s="349">
        <v>3.9399999999999998E-2</v>
      </c>
      <c r="C29" s="4"/>
      <c r="E29" s="4">
        <f t="shared" si="1"/>
        <v>2.3806646525679755</v>
      </c>
    </row>
    <row r="30" spans="1:8">
      <c r="A30" s="340" t="s">
        <v>907</v>
      </c>
      <c r="B30" s="349">
        <v>3.7999999999999999E-2</v>
      </c>
      <c r="C30" s="4"/>
      <c r="E30" s="4">
        <f t="shared" si="1"/>
        <v>2.2960725075528696</v>
      </c>
    </row>
    <row r="31" spans="1:8">
      <c r="A31" s="340" t="s">
        <v>815</v>
      </c>
      <c r="B31" s="349">
        <v>1.78E-2</v>
      </c>
      <c r="C31" s="4"/>
      <c r="E31" s="4">
        <f t="shared" si="1"/>
        <v>1.0755287009063443</v>
      </c>
    </row>
    <row r="32" spans="1:8">
      <c r="A32" s="354" t="s">
        <v>819</v>
      </c>
      <c r="B32" s="363">
        <v>4.4400000000000002E-2</v>
      </c>
      <c r="C32" s="4"/>
      <c r="E32" s="4">
        <f t="shared" si="1"/>
        <v>2.6827794561933533</v>
      </c>
    </row>
    <row r="33" spans="1:16">
      <c r="C33" s="4"/>
    </row>
    <row r="34" spans="1:16">
      <c r="A34" s="265"/>
      <c r="B34" s="274"/>
    </row>
    <row r="35" spans="1:16" ht="16.5">
      <c r="A35" s="258" t="s">
        <v>615</v>
      </c>
      <c r="B35" s="287">
        <v>2.29E-2</v>
      </c>
      <c r="C35" s="396">
        <f>AVERAGE(B35:B43)</f>
        <v>4.4488888888888883E-2</v>
      </c>
      <c r="D35">
        <f>STDEV(B35:B43)</f>
        <v>1.4666837120221633E-2</v>
      </c>
      <c r="E35" s="4">
        <f>B35/$C$44</f>
        <v>0.52510891997248343</v>
      </c>
      <c r="F35" s="396">
        <f>AVERAGE(E35:E43)</f>
        <v>1.0201533797039417</v>
      </c>
      <c r="G35" s="4">
        <f>STDEV(E35:E43)</f>
        <v>0.33631820959003939</v>
      </c>
      <c r="H35" s="398" t="s">
        <v>950</v>
      </c>
    </row>
    <row r="36" spans="1:16">
      <c r="A36" s="258" t="s">
        <v>619</v>
      </c>
      <c r="B36" s="287">
        <v>6.9599999999999995E-2</v>
      </c>
      <c r="C36" s="4"/>
      <c r="E36" s="4">
        <f t="shared" ref="E36:E63" si="2">B36/$C$44</f>
        <v>1.5959642283879845</v>
      </c>
    </row>
    <row r="37" spans="1:16">
      <c r="A37" s="258" t="s">
        <v>623</v>
      </c>
      <c r="B37" s="287">
        <v>3.5400000000000001E-2</v>
      </c>
      <c r="C37" s="4"/>
      <c r="E37" s="4">
        <f t="shared" si="2"/>
        <v>0.81174042650768186</v>
      </c>
    </row>
    <row r="38" spans="1:16">
      <c r="A38" s="258" t="s">
        <v>627</v>
      </c>
      <c r="B38" s="287">
        <v>4.36E-2</v>
      </c>
      <c r="C38" s="4"/>
      <c r="E38" s="4">
        <f t="shared" si="2"/>
        <v>0.99977069479477187</v>
      </c>
      <c r="O38" t="s">
        <v>73</v>
      </c>
    </row>
    <row r="39" spans="1:16">
      <c r="A39" s="258" t="s">
        <v>631</v>
      </c>
      <c r="B39" s="287">
        <v>3.9300000000000002E-2</v>
      </c>
      <c r="C39" s="4"/>
      <c r="E39" s="4">
        <f t="shared" si="2"/>
        <v>0.90116945654666369</v>
      </c>
      <c r="O39" t="s">
        <v>957</v>
      </c>
      <c r="P39" t="s">
        <v>948</v>
      </c>
    </row>
    <row r="40" spans="1:16">
      <c r="A40" s="258" t="s">
        <v>636</v>
      </c>
      <c r="B40" s="287">
        <v>6.5699999999999995E-2</v>
      </c>
      <c r="C40" s="4"/>
      <c r="E40" s="4">
        <f t="shared" si="2"/>
        <v>1.5065351983490025</v>
      </c>
      <c r="O40" s="4" t="s">
        <v>955</v>
      </c>
      <c r="P40" s="4" t="s">
        <v>956</v>
      </c>
    </row>
    <row r="41" spans="1:16">
      <c r="A41" s="258" t="s">
        <v>640</v>
      </c>
      <c r="B41" s="287">
        <v>3.6900000000000002E-2</v>
      </c>
      <c r="C41" s="4"/>
      <c r="E41" s="4">
        <f t="shared" si="2"/>
        <v>0.84613620729190564</v>
      </c>
      <c r="O41" s="95">
        <v>3.3599999999999998E-2</v>
      </c>
      <c r="P41" s="407">
        <v>1.6E-2</v>
      </c>
    </row>
    <row r="42" spans="1:16">
      <c r="A42" s="258" t="s">
        <v>644</v>
      </c>
      <c r="B42" s="287">
        <v>4.2000000000000003E-2</v>
      </c>
      <c r="C42" s="4"/>
      <c r="E42" s="4">
        <f t="shared" si="2"/>
        <v>0.96308186195826662</v>
      </c>
      <c r="O42" s="95">
        <v>3.95E-2</v>
      </c>
      <c r="P42" s="407">
        <v>1.5299999999999999E-2</v>
      </c>
    </row>
    <row r="43" spans="1:16">
      <c r="A43" s="292" t="s">
        <v>648</v>
      </c>
      <c r="B43" s="301">
        <v>4.4999999999999998E-2</v>
      </c>
      <c r="C43" s="4"/>
      <c r="E43" s="4">
        <f t="shared" si="2"/>
        <v>1.0318734235267142</v>
      </c>
      <c r="O43" s="95">
        <v>2.7099999999999999E-2</v>
      </c>
      <c r="P43" s="407">
        <v>1.3599999999999999E-2</v>
      </c>
    </row>
    <row r="44" spans="1:16" ht="16.5">
      <c r="A44" s="258" t="s">
        <v>534</v>
      </c>
      <c r="B44" s="287">
        <v>5.3499999999999999E-2</v>
      </c>
      <c r="C44" s="396">
        <f>AVERAGE(B44:B53)</f>
        <v>4.3609999999999996E-2</v>
      </c>
      <c r="D44" s="4">
        <f>STDEV(B44:B53)</f>
        <v>1.3189680309494512E-2</v>
      </c>
      <c r="E44" s="4">
        <f t="shared" si="2"/>
        <v>1.2267828479706491</v>
      </c>
      <c r="F44" s="396">
        <f>AVERAGE(E44:E53)</f>
        <v>1</v>
      </c>
      <c r="G44" s="4">
        <f>STDEV(E44:E53)</f>
        <v>0.30244623502624451</v>
      </c>
      <c r="H44" s="398" t="s">
        <v>949</v>
      </c>
      <c r="O44" s="95">
        <v>3.9399999999999998E-2</v>
      </c>
      <c r="P44" s="407">
        <v>2.0199999999999999E-2</v>
      </c>
    </row>
    <row r="45" spans="1:16">
      <c r="A45" s="258" t="s">
        <v>537</v>
      </c>
      <c r="B45" s="287">
        <v>2.87E-2</v>
      </c>
      <c r="E45" s="4">
        <f t="shared" si="2"/>
        <v>0.65810593900481551</v>
      </c>
      <c r="O45" s="95">
        <v>3.7999999999999999E-2</v>
      </c>
      <c r="P45" s="407">
        <v>1.2E-2</v>
      </c>
    </row>
    <row r="46" spans="1:16">
      <c r="A46" s="258" t="s">
        <v>539</v>
      </c>
      <c r="B46" s="287">
        <v>4.0099999999999997E-2</v>
      </c>
      <c r="C46" s="4"/>
      <c r="E46" s="4">
        <f>B46/$C$44</f>
        <v>0.91951387296491627</v>
      </c>
      <c r="O46" s="95"/>
      <c r="P46" s="407">
        <v>2.4799999999999999E-2</v>
      </c>
    </row>
    <row r="47" spans="1:16">
      <c r="A47" s="258" t="s">
        <v>541</v>
      </c>
      <c r="B47" s="287">
        <v>3.4500000000000003E-2</v>
      </c>
      <c r="C47" s="4"/>
      <c r="E47" s="4">
        <f t="shared" si="2"/>
        <v>0.79110295803714759</v>
      </c>
      <c r="O47" s="95">
        <v>1.78E-2</v>
      </c>
      <c r="P47" s="407">
        <v>1.41E-2</v>
      </c>
    </row>
    <row r="48" spans="1:16">
      <c r="A48" s="258" t="s">
        <v>543</v>
      </c>
      <c r="B48" s="287">
        <v>3.7900000000000003E-2</v>
      </c>
      <c r="C48" s="4"/>
      <c r="E48" s="4">
        <f t="shared" si="2"/>
        <v>0.8690667278147215</v>
      </c>
      <c r="O48" s="95">
        <v>4.4400000000000002E-2</v>
      </c>
      <c r="P48" s="407">
        <v>1.6400000000000001E-2</v>
      </c>
    </row>
    <row r="49" spans="1:16">
      <c r="A49" s="258" t="s">
        <v>545</v>
      </c>
      <c r="B49" s="287">
        <v>5.2200000000000003E-2</v>
      </c>
      <c r="C49" s="4"/>
      <c r="E49" s="4">
        <f t="shared" si="2"/>
        <v>1.1969731712909886</v>
      </c>
      <c r="N49" t="s">
        <v>942</v>
      </c>
      <c r="O49" s="129">
        <f>AVERAGE(O41:O48)</f>
        <v>3.4257142857142861E-2</v>
      </c>
      <c r="P49" s="129">
        <f>AVERAGE(P41:P48)</f>
        <v>1.6550000000000002E-2</v>
      </c>
    </row>
    <row r="50" spans="1:16">
      <c r="A50" s="258" t="s">
        <v>548</v>
      </c>
      <c r="B50" s="287">
        <v>6.93E-2</v>
      </c>
      <c r="C50" s="4"/>
      <c r="E50" s="4">
        <f t="shared" si="2"/>
        <v>1.5890850722311398</v>
      </c>
      <c r="N50" t="s">
        <v>953</v>
      </c>
      <c r="O50" s="387">
        <f>_xlfn.T.TEST(O41:O48,P41:P48,2,2)</f>
        <v>2.4883156845531735E-4</v>
      </c>
    </row>
    <row r="51" spans="1:16">
      <c r="A51" s="258" t="s">
        <v>550</v>
      </c>
      <c r="B51" s="287">
        <v>3.5200000000000002E-2</v>
      </c>
      <c r="C51" s="4"/>
      <c r="E51" s="4">
        <f t="shared" si="2"/>
        <v>0.80715432240311868</v>
      </c>
      <c r="N51" t="s">
        <v>954</v>
      </c>
      <c r="O51" s="408">
        <f>(P49-O49)/O49</f>
        <v>-0.51688907422852381</v>
      </c>
    </row>
    <row r="52" spans="1:16">
      <c r="A52" s="258" t="s">
        <v>552</v>
      </c>
      <c r="B52" s="287">
        <v>5.4800000000000001E-2</v>
      </c>
      <c r="C52" s="4"/>
      <c r="E52" s="4">
        <f t="shared" si="2"/>
        <v>1.2565925246503098</v>
      </c>
      <c r="O52" s="394"/>
    </row>
    <row r="53" spans="1:16">
      <c r="A53" s="292" t="s">
        <v>554</v>
      </c>
      <c r="B53" s="301">
        <v>2.9899999999999999E-2</v>
      </c>
      <c r="C53" s="4"/>
      <c r="E53" s="4">
        <f t="shared" si="2"/>
        <v>0.68562256363219454</v>
      </c>
    </row>
    <row r="54" spans="1:16" ht="16.5">
      <c r="A54" s="258" t="s">
        <v>556</v>
      </c>
      <c r="B54" s="287">
        <v>7.8700000000000006E-2</v>
      </c>
      <c r="C54" s="396">
        <f>AVERAGE(B54:B63)</f>
        <v>7.2010000000000005E-2</v>
      </c>
      <c r="D54" s="4">
        <f>STDEV(B54:B63)</f>
        <v>1.2780145191315711E-2</v>
      </c>
      <c r="E54" s="4">
        <f>B54/$C$44</f>
        <v>1.8046319651456091</v>
      </c>
      <c r="F54" s="396">
        <f>AVERAGE(E54:E63)</f>
        <v>1.6512267828479708</v>
      </c>
      <c r="G54" s="4">
        <f>STDEV(E54:E63)</f>
        <v>0.29305538159403344</v>
      </c>
      <c r="H54" s="399" t="s">
        <v>951</v>
      </c>
    </row>
    <row r="55" spans="1:16">
      <c r="A55" s="258" t="s">
        <v>559</v>
      </c>
      <c r="B55" s="287">
        <v>9.0399999999999994E-2</v>
      </c>
      <c r="E55" s="4">
        <f t="shared" si="2"/>
        <v>2.0729190552625547</v>
      </c>
    </row>
    <row r="56" spans="1:16">
      <c r="A56" s="258" t="s">
        <v>561</v>
      </c>
      <c r="B56" s="287">
        <v>9.2200000000000004E-2</v>
      </c>
      <c r="C56" s="4"/>
      <c r="E56" s="4">
        <f t="shared" si="2"/>
        <v>2.1141939922036235</v>
      </c>
    </row>
    <row r="57" spans="1:16">
      <c r="A57" s="258" t="s">
        <v>563</v>
      </c>
      <c r="B57" s="287">
        <v>7.5700000000000003E-2</v>
      </c>
      <c r="C57" s="4"/>
      <c r="E57" s="4">
        <f t="shared" si="2"/>
        <v>1.7358404035771615</v>
      </c>
    </row>
    <row r="58" spans="1:16">
      <c r="A58" s="258" t="s">
        <v>565</v>
      </c>
      <c r="B58" s="287">
        <v>6.9800000000000001E-2</v>
      </c>
      <c r="C58" s="4"/>
      <c r="E58" s="4">
        <f t="shared" si="2"/>
        <v>1.6005503324925479</v>
      </c>
    </row>
    <row r="59" spans="1:16">
      <c r="A59" s="258" t="s">
        <v>567</v>
      </c>
      <c r="B59" s="287">
        <v>6.7599999999999993E-2</v>
      </c>
      <c r="C59" s="4"/>
      <c r="E59" s="4">
        <f t="shared" si="2"/>
        <v>1.5501031873423528</v>
      </c>
    </row>
    <row r="60" spans="1:16">
      <c r="A60" s="258" t="s">
        <v>572</v>
      </c>
      <c r="B60" s="287">
        <v>5.6000000000000001E-2</v>
      </c>
      <c r="C60" s="4"/>
      <c r="E60" s="4">
        <f t="shared" si="2"/>
        <v>1.2841091492776888</v>
      </c>
    </row>
    <row r="61" spans="1:16">
      <c r="A61" s="258" t="s">
        <v>574</v>
      </c>
      <c r="B61" s="287">
        <v>6.8400000000000002E-2</v>
      </c>
      <c r="C61" s="4"/>
      <c r="E61" s="4">
        <f t="shared" si="2"/>
        <v>1.5684476037606057</v>
      </c>
    </row>
    <row r="62" spans="1:16">
      <c r="A62" s="258" t="s">
        <v>576</v>
      </c>
      <c r="B62" s="287">
        <v>5.3100000000000001E-2</v>
      </c>
      <c r="C62" s="4"/>
      <c r="E62" s="4">
        <f t="shared" si="2"/>
        <v>1.2176106397615227</v>
      </c>
    </row>
    <row r="63" spans="1:16">
      <c r="A63" s="292" t="s">
        <v>578</v>
      </c>
      <c r="B63" s="301">
        <v>6.8199999999999997E-2</v>
      </c>
      <c r="C63" s="4"/>
      <c r="E63" s="4">
        <f t="shared" si="2"/>
        <v>1.5638614996560423</v>
      </c>
    </row>
    <row r="64" spans="1:16">
      <c r="C64" s="4"/>
    </row>
  </sheetData>
  <conditionalFormatting sqref="O50">
    <cfRule type="cellIs" dxfId="7" priority="1" stopIfTrue="1" operator="lessThan">
      <formula>0.05</formula>
    </cfRule>
    <cfRule type="cellIs" dxfId="6" priority="2" stopIfTrue="1" operator="between">
      <formula>0.05</formula>
      <formula>0.1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0"/>
  <sheetViews>
    <sheetView workbookViewId="0">
      <selection activeCell="R1" activeCellId="1" sqref="A1:A1048576 R1:R1048576"/>
    </sheetView>
  </sheetViews>
  <sheetFormatPr defaultRowHeight="14.25"/>
  <sheetData>
    <row r="1" spans="1:45" s="16" customFormat="1" ht="12.75">
      <c r="A1" s="54" t="s">
        <v>72</v>
      </c>
      <c r="B1" s="55" t="s">
        <v>91</v>
      </c>
      <c r="C1" s="55" t="s">
        <v>159</v>
      </c>
      <c r="D1" s="56" t="s">
        <v>149</v>
      </c>
      <c r="E1" s="56" t="s">
        <v>73</v>
      </c>
      <c r="F1" s="216" t="s">
        <v>160</v>
      </c>
      <c r="G1" s="37" t="s">
        <v>160</v>
      </c>
      <c r="H1" s="234" t="s">
        <v>161</v>
      </c>
      <c r="I1" s="37" t="s">
        <v>109</v>
      </c>
      <c r="J1" s="55" t="s">
        <v>110</v>
      </c>
      <c r="K1" s="55" t="s">
        <v>111</v>
      </c>
      <c r="L1" s="16" t="s">
        <v>154</v>
      </c>
      <c r="M1" s="55" t="s">
        <v>155</v>
      </c>
      <c r="N1" s="55" t="s">
        <v>113</v>
      </c>
      <c r="O1" s="55" t="s">
        <v>114</v>
      </c>
      <c r="P1" s="21" t="s">
        <v>151</v>
      </c>
      <c r="Q1" s="21" t="s">
        <v>151</v>
      </c>
      <c r="R1" s="146" t="s">
        <v>73</v>
      </c>
      <c r="S1" s="21" t="s">
        <v>78</v>
      </c>
      <c r="T1" s="21" t="s">
        <v>74</v>
      </c>
      <c r="U1" s="21" t="s">
        <v>75</v>
      </c>
      <c r="V1" s="21" t="s">
        <v>156</v>
      </c>
      <c r="W1" s="21" t="s">
        <v>76</v>
      </c>
      <c r="X1" s="21" t="s">
        <v>77</v>
      </c>
      <c r="Y1" s="22" t="s">
        <v>73</v>
      </c>
      <c r="Z1" s="22" t="s">
        <v>78</v>
      </c>
      <c r="AA1" s="22" t="s">
        <v>74</v>
      </c>
      <c r="AB1" s="22" t="s">
        <v>75</v>
      </c>
      <c r="AC1" s="22" t="s">
        <v>76</v>
      </c>
      <c r="AD1" s="22" t="s">
        <v>77</v>
      </c>
      <c r="AE1" s="23" t="s">
        <v>73</v>
      </c>
      <c r="AF1" s="23" t="s">
        <v>78</v>
      </c>
      <c r="AG1" s="23" t="s">
        <v>74</v>
      </c>
      <c r="AH1" s="23" t="s">
        <v>75</v>
      </c>
      <c r="AI1" s="23" t="s">
        <v>76</v>
      </c>
      <c r="AJ1" s="23" t="s">
        <v>77</v>
      </c>
      <c r="AK1" s="62"/>
      <c r="AL1" s="62"/>
      <c r="AM1" s="62"/>
      <c r="AN1" s="62"/>
      <c r="AO1" s="62"/>
      <c r="AP1" s="62"/>
      <c r="AQ1" s="62"/>
      <c r="AR1" s="62"/>
      <c r="AS1" s="62"/>
    </row>
    <row r="2" spans="1:45" s="16" customFormat="1" ht="12.75">
      <c r="A2" s="57" t="s">
        <v>79</v>
      </c>
      <c r="B2" s="58" t="s">
        <v>79</v>
      </c>
      <c r="C2" s="58" t="s">
        <v>92</v>
      </c>
      <c r="D2" s="25" t="s">
        <v>83</v>
      </c>
      <c r="E2" s="25" t="s">
        <v>80</v>
      </c>
      <c r="F2" s="217" t="s">
        <v>96</v>
      </c>
      <c r="G2" s="24" t="s">
        <v>96</v>
      </c>
      <c r="H2" s="235" t="s">
        <v>96</v>
      </c>
      <c r="I2" s="24" t="s">
        <v>83</v>
      </c>
      <c r="J2" s="24" t="s">
        <v>83</v>
      </c>
      <c r="K2" s="24" t="s">
        <v>83</v>
      </c>
      <c r="L2" s="24" t="s">
        <v>80</v>
      </c>
      <c r="M2" s="24" t="s">
        <v>83</v>
      </c>
      <c r="N2" s="24" t="s">
        <v>146</v>
      </c>
      <c r="O2" s="24" t="s">
        <v>147</v>
      </c>
      <c r="P2" s="25" t="s">
        <v>96</v>
      </c>
      <c r="Q2" s="25" t="s">
        <v>96</v>
      </c>
      <c r="R2" s="147" t="s">
        <v>80</v>
      </c>
      <c r="S2" s="25" t="s">
        <v>84</v>
      </c>
      <c r="T2" s="59" t="s">
        <v>81</v>
      </c>
      <c r="U2" s="25" t="s">
        <v>82</v>
      </c>
      <c r="V2" s="25" t="s">
        <v>82</v>
      </c>
      <c r="W2" s="25" t="s">
        <v>83</v>
      </c>
      <c r="X2" s="25" t="s">
        <v>83</v>
      </c>
      <c r="Y2" s="26" t="s">
        <v>80</v>
      </c>
      <c r="Z2" s="26" t="s">
        <v>84</v>
      </c>
      <c r="AA2" s="60" t="s">
        <v>81</v>
      </c>
      <c r="AB2" s="26" t="s">
        <v>82</v>
      </c>
      <c r="AC2" s="26" t="s">
        <v>83</v>
      </c>
      <c r="AD2" s="26" t="s">
        <v>83</v>
      </c>
      <c r="AE2" s="24" t="s">
        <v>80</v>
      </c>
      <c r="AF2" s="24" t="s">
        <v>84</v>
      </c>
      <c r="AG2" s="61" t="s">
        <v>81</v>
      </c>
      <c r="AH2" s="24" t="s">
        <v>82</v>
      </c>
      <c r="AI2" s="24" t="s">
        <v>83</v>
      </c>
      <c r="AJ2" s="24" t="s">
        <v>83</v>
      </c>
      <c r="AK2" s="62"/>
      <c r="AL2" s="62"/>
      <c r="AM2" s="62"/>
      <c r="AN2" s="62"/>
      <c r="AO2" s="62"/>
      <c r="AP2" s="62"/>
      <c r="AQ2" s="62"/>
      <c r="AR2" s="62"/>
      <c r="AS2" s="62"/>
    </row>
    <row r="3" spans="1:45" s="77" customFormat="1" ht="12.75">
      <c r="A3" s="72" t="s">
        <v>158</v>
      </c>
      <c r="B3" s="73"/>
      <c r="C3" s="74"/>
      <c r="D3" s="75"/>
      <c r="E3" s="74"/>
      <c r="F3" s="228"/>
      <c r="G3" s="76"/>
      <c r="H3" s="236"/>
      <c r="I3" s="74"/>
      <c r="J3" s="74"/>
      <c r="K3" s="74"/>
      <c r="L3" s="74"/>
      <c r="M3" s="74"/>
      <c r="N3" s="74"/>
      <c r="O3" s="74"/>
      <c r="R3" s="144"/>
    </row>
    <row r="4" spans="1:45" s="79" customFormat="1" ht="12.75">
      <c r="D4" s="80"/>
      <c r="E4" s="81"/>
      <c r="F4" s="229" t="s">
        <v>157</v>
      </c>
      <c r="G4" s="82"/>
      <c r="H4" s="229"/>
      <c r="I4" s="83"/>
      <c r="J4" s="84"/>
      <c r="K4" s="84"/>
      <c r="L4" s="84"/>
      <c r="M4" s="84"/>
      <c r="N4" s="85"/>
      <c r="O4" s="85"/>
      <c r="P4" s="86"/>
      <c r="Q4" s="86"/>
      <c r="R4" s="153"/>
      <c r="S4" s="86"/>
      <c r="T4" s="86"/>
      <c r="U4" s="86"/>
      <c r="V4" s="86"/>
      <c r="W4" s="86"/>
      <c r="X4" s="86"/>
      <c r="Y4" s="87"/>
      <c r="Z4" s="88"/>
      <c r="AA4" s="88"/>
      <c r="AB4" s="88"/>
      <c r="AC4" s="88"/>
      <c r="AD4" s="88"/>
      <c r="AE4" s="89"/>
      <c r="AF4" s="90"/>
      <c r="AG4" s="90"/>
      <c r="AH4" s="90"/>
      <c r="AI4" s="90"/>
      <c r="AJ4" s="90"/>
      <c r="AL4" s="91"/>
      <c r="AM4" s="91"/>
      <c r="AN4" s="91"/>
      <c r="AO4" s="91"/>
      <c r="AP4" s="91"/>
      <c r="AQ4" s="91"/>
    </row>
    <row r="5" spans="1:45" s="78" customFormat="1" ht="12.75">
      <c r="A5" s="78" t="s">
        <v>171</v>
      </c>
      <c r="B5" s="78">
        <v>2722</v>
      </c>
      <c r="C5" s="104"/>
      <c r="D5" s="105">
        <v>15.47</v>
      </c>
      <c r="E5" s="106">
        <v>0.439</v>
      </c>
      <c r="F5" s="230">
        <v>499.42910000000001</v>
      </c>
      <c r="G5" s="107">
        <v>543.5693</v>
      </c>
      <c r="H5" s="237">
        <v>1301.605</v>
      </c>
      <c r="I5" s="108">
        <v>1.389881926520248</v>
      </c>
      <c r="J5" s="108">
        <v>1.0617022658681137</v>
      </c>
      <c r="K5" s="108">
        <v>0.1623</v>
      </c>
      <c r="L5" s="109">
        <v>0</v>
      </c>
      <c r="M5" s="108" t="s">
        <v>167</v>
      </c>
      <c r="N5" s="108">
        <v>0.25237999999999999</v>
      </c>
      <c r="O5" s="108">
        <v>0.18393999999999999</v>
      </c>
      <c r="P5" s="110">
        <v>-2.3754</v>
      </c>
      <c r="Q5" s="110">
        <v>929.07870000000003</v>
      </c>
      <c r="R5" s="154">
        <v>1.6E-2</v>
      </c>
      <c r="S5" s="110">
        <v>3.0870000000000002</v>
      </c>
      <c r="T5" s="110">
        <v>3.8289</v>
      </c>
      <c r="U5" s="110">
        <v>2.0074000000000001</v>
      </c>
      <c r="V5" s="110">
        <v>0.4229</v>
      </c>
      <c r="W5" s="110">
        <v>4.7800000000000002E-2</v>
      </c>
      <c r="X5" s="110">
        <v>0.50149999999999995</v>
      </c>
      <c r="Y5" s="111">
        <v>2.9999999999999997E-4</v>
      </c>
      <c r="Z5" s="112">
        <v>-2.5638999999999998</v>
      </c>
      <c r="AA5" s="112">
        <v>3.7915000000000001</v>
      </c>
      <c r="AB5" s="112">
        <v>1.6927000000000001</v>
      </c>
      <c r="AC5" s="112">
        <v>1.7999999999999999E-2</v>
      </c>
      <c r="AD5" s="112">
        <v>0.59060000000000001</v>
      </c>
      <c r="AE5" s="113">
        <v>2.3599999999999999E-2</v>
      </c>
      <c r="AF5" s="20">
        <v>4.5964</v>
      </c>
      <c r="AG5" s="20">
        <v>3.7033999999999998</v>
      </c>
      <c r="AH5" s="20">
        <v>2.1406000000000001</v>
      </c>
      <c r="AI5" s="20">
        <v>4.8000000000000001E-2</v>
      </c>
      <c r="AJ5" s="20">
        <v>0.47139999999999999</v>
      </c>
    </row>
    <row r="6" spans="1:45" s="78" customFormat="1" ht="12.75">
      <c r="A6" s="78" t="s">
        <v>175</v>
      </c>
      <c r="B6" s="78">
        <v>2723</v>
      </c>
      <c r="C6" s="104"/>
      <c r="D6" s="105">
        <v>15.44</v>
      </c>
      <c r="E6" s="106">
        <v>0.42099999999999999</v>
      </c>
      <c r="F6" s="230">
        <v>477.4273</v>
      </c>
      <c r="G6" s="107">
        <v>505.03199999999998</v>
      </c>
      <c r="H6" s="237">
        <v>1279.4670000000001</v>
      </c>
      <c r="I6" s="108">
        <v>1.5097780722204084</v>
      </c>
      <c r="J6" s="108">
        <v>1.1869025642763937</v>
      </c>
      <c r="K6" s="108">
        <v>0.15140000000000001</v>
      </c>
      <c r="L6" s="109">
        <v>9.9999999999988987E-5</v>
      </c>
      <c r="M6" s="108" t="s">
        <v>167</v>
      </c>
      <c r="N6" s="108">
        <v>0.3306</v>
      </c>
      <c r="O6" s="108">
        <v>0.21301999999999999</v>
      </c>
      <c r="P6" s="110">
        <v>3.6375000000000002</v>
      </c>
      <c r="Q6" s="110">
        <v>893.41120000000001</v>
      </c>
      <c r="R6" s="154">
        <v>1.5299999999999999E-2</v>
      </c>
      <c r="S6" s="110">
        <v>3.177</v>
      </c>
      <c r="T6" s="110">
        <v>3.4089</v>
      </c>
      <c r="U6" s="110">
        <v>1.87</v>
      </c>
      <c r="V6" s="110">
        <v>0.47</v>
      </c>
      <c r="W6" s="110">
        <v>4.3299999999999998E-2</v>
      </c>
      <c r="X6" s="110">
        <v>0.53639999999999999</v>
      </c>
      <c r="Y6" s="111">
        <v>5.0000000000000001E-4</v>
      </c>
      <c r="Z6" s="112">
        <v>-1.3185</v>
      </c>
      <c r="AA6" s="112">
        <v>3.6425999999999998</v>
      </c>
      <c r="AB6" s="112">
        <v>1.6101000000000001</v>
      </c>
      <c r="AC6" s="112">
        <v>1.72E-2</v>
      </c>
      <c r="AD6" s="112">
        <v>0.62439999999999996</v>
      </c>
      <c r="AE6" s="113">
        <v>2.35E-2</v>
      </c>
      <c r="AF6" s="20">
        <v>4.9406999999999996</v>
      </c>
      <c r="AG6" s="20">
        <v>3.2648000000000001</v>
      </c>
      <c r="AH6" s="20">
        <v>2.0686</v>
      </c>
      <c r="AI6" s="20">
        <v>4.36E-2</v>
      </c>
      <c r="AJ6" s="20">
        <v>0.48299999999999998</v>
      </c>
    </row>
    <row r="7" spans="1:45" s="78" customFormat="1" ht="12.75">
      <c r="A7" s="78" t="s">
        <v>178</v>
      </c>
      <c r="B7" s="78">
        <v>2724</v>
      </c>
      <c r="C7" s="104"/>
      <c r="D7" s="105">
        <v>15.34</v>
      </c>
      <c r="E7" s="106">
        <v>0.44900000000000001</v>
      </c>
      <c r="F7" s="230">
        <v>521.15750000000003</v>
      </c>
      <c r="G7" s="107">
        <v>560.92470000000003</v>
      </c>
      <c r="H7" s="237">
        <v>1320.19</v>
      </c>
      <c r="I7" s="108">
        <v>1.3874246666784671</v>
      </c>
      <c r="J7" s="108">
        <v>1.0603582624609855</v>
      </c>
      <c r="K7" s="108">
        <v>0.1588</v>
      </c>
      <c r="L7" s="109">
        <v>0</v>
      </c>
      <c r="M7" s="108" t="s">
        <v>167</v>
      </c>
      <c r="N7" s="108">
        <v>0.24671999999999999</v>
      </c>
      <c r="O7" s="108">
        <v>0.18243999999999999</v>
      </c>
      <c r="P7" s="110">
        <v>9.9238</v>
      </c>
      <c r="Q7" s="110">
        <v>934.40830000000005</v>
      </c>
      <c r="R7" s="154">
        <v>1.3599999999999999E-2</v>
      </c>
      <c r="S7" s="110">
        <v>2.7279</v>
      </c>
      <c r="T7" s="110">
        <v>3.7437</v>
      </c>
      <c r="U7" s="110">
        <v>1.6348</v>
      </c>
      <c r="V7" s="110">
        <v>0.34300000000000003</v>
      </c>
      <c r="W7" s="110">
        <v>5.1499999999999997E-2</v>
      </c>
      <c r="X7" s="110">
        <v>0.61280000000000001</v>
      </c>
      <c r="Y7" s="111">
        <v>1E-4</v>
      </c>
      <c r="Z7" s="112">
        <v>-1.7410000000000001</v>
      </c>
      <c r="AA7" s="112">
        <v>3.8003999999999998</v>
      </c>
      <c r="AB7" s="112" t="s">
        <v>699</v>
      </c>
      <c r="AC7" s="112">
        <v>1.6899999999999998E-2</v>
      </c>
      <c r="AD7" s="112" t="s">
        <v>700</v>
      </c>
      <c r="AE7" s="113">
        <v>1.9800000000000002E-2</v>
      </c>
      <c r="AF7" s="20">
        <v>3.9729000000000001</v>
      </c>
      <c r="AG7" s="20">
        <v>3.6555</v>
      </c>
      <c r="AH7" s="20">
        <v>1.8865000000000001</v>
      </c>
      <c r="AI7" s="20">
        <v>5.16E-2</v>
      </c>
      <c r="AJ7" s="20">
        <v>0.53090000000000004</v>
      </c>
    </row>
    <row r="8" spans="1:45" s="316" customFormat="1" ht="12.75">
      <c r="A8" s="316" t="s">
        <v>181</v>
      </c>
      <c r="B8" s="316">
        <v>2725</v>
      </c>
      <c r="C8" s="318"/>
      <c r="D8" s="319">
        <v>15.24</v>
      </c>
      <c r="E8" s="320">
        <v>0.45700000000000002</v>
      </c>
      <c r="F8" s="321">
        <v>518.83439999999996</v>
      </c>
      <c r="G8" s="322">
        <v>559.1481</v>
      </c>
      <c r="H8" s="322">
        <v>1295.5920000000001</v>
      </c>
      <c r="I8" s="317">
        <v>1.3909990920761919</v>
      </c>
      <c r="J8" s="317">
        <v>1.0554477770521102</v>
      </c>
      <c r="K8" s="317">
        <v>0.1603</v>
      </c>
      <c r="L8" s="323">
        <v>1.9999999999997797E-4</v>
      </c>
      <c r="M8" s="317" t="s">
        <v>508</v>
      </c>
      <c r="N8" s="317">
        <v>0.25475000000000003</v>
      </c>
      <c r="O8" s="317">
        <v>0.18776999999999999</v>
      </c>
      <c r="P8" s="324">
        <v>7.0540000000000003</v>
      </c>
      <c r="Q8" s="324">
        <v>916.9162</v>
      </c>
      <c r="R8" s="325">
        <v>2.0199999999999999E-2</v>
      </c>
      <c r="S8" s="324">
        <v>12.9276</v>
      </c>
      <c r="T8" s="324">
        <v>2.9731999999999998</v>
      </c>
      <c r="U8" s="324">
        <v>1.6554</v>
      </c>
      <c r="V8" s="324">
        <v>0.53290000000000004</v>
      </c>
      <c r="W8" s="324">
        <v>4.6100000000000002E-2</v>
      </c>
      <c r="X8" s="324">
        <v>0.60799999999999998</v>
      </c>
      <c r="Y8" s="326">
        <v>5.9999999999999995E-4</v>
      </c>
      <c r="Z8" s="327">
        <v>0</v>
      </c>
      <c r="AA8" s="327">
        <v>3.6194999999999999</v>
      </c>
      <c r="AB8" s="327">
        <v>1.9254</v>
      </c>
      <c r="AC8" s="327">
        <v>1.77E-2</v>
      </c>
      <c r="AD8" s="327">
        <v>0.52129999999999999</v>
      </c>
      <c r="AE8" s="328">
        <v>3.0200000000000001E-2</v>
      </c>
      <c r="AF8" s="329">
        <v>19.494399999999999</v>
      </c>
      <c r="AG8" s="329">
        <v>2.7749000000000001</v>
      </c>
      <c r="AH8" s="329">
        <v>1.6874</v>
      </c>
      <c r="AI8" s="329">
        <v>4.6300000000000001E-2</v>
      </c>
      <c r="AJ8" s="329">
        <v>0.60150000000000003</v>
      </c>
    </row>
    <row r="9" spans="1:45" s="78" customFormat="1" ht="12.75">
      <c r="A9" s="78" t="s">
        <v>184</v>
      </c>
      <c r="B9" s="78">
        <v>2726</v>
      </c>
      <c r="C9" s="104"/>
      <c r="D9" s="105">
        <v>14.82</v>
      </c>
      <c r="E9" s="106">
        <v>0.45200000000000001</v>
      </c>
      <c r="F9" s="230">
        <v>512.95809999999994</v>
      </c>
      <c r="G9" s="107">
        <v>548.21559999999999</v>
      </c>
      <c r="H9" s="237">
        <v>1296.1389999999999</v>
      </c>
      <c r="I9" s="108">
        <v>1.3920970688368517</v>
      </c>
      <c r="J9" s="108">
        <v>1.0688377713730108</v>
      </c>
      <c r="K9" s="108">
        <v>0.15359999999999999</v>
      </c>
      <c r="L9" s="109">
        <v>3.9999999999995595E-4</v>
      </c>
      <c r="M9" s="108" t="s">
        <v>167</v>
      </c>
      <c r="N9" s="108">
        <v>0.25019000000000002</v>
      </c>
      <c r="O9" s="108">
        <v>0.18476000000000001</v>
      </c>
      <c r="P9" s="110">
        <v>-7.8417000000000003</v>
      </c>
      <c r="Q9" s="110">
        <v>929.76189999999997</v>
      </c>
      <c r="R9" s="154">
        <v>1.2E-2</v>
      </c>
      <c r="S9" s="110">
        <v>2.9232999999999998</v>
      </c>
      <c r="T9" s="110">
        <v>3.5478000000000001</v>
      </c>
      <c r="U9" s="110">
        <v>1.6418999999999999</v>
      </c>
      <c r="V9" s="110">
        <v>0.29959999999999998</v>
      </c>
      <c r="W9" s="110">
        <v>4.8899999999999999E-2</v>
      </c>
      <c r="X9" s="110">
        <v>0.60840000000000005</v>
      </c>
      <c r="Y9" s="111">
        <v>2.9999999999999997E-4</v>
      </c>
      <c r="Z9" s="112">
        <v>-1.3178000000000001</v>
      </c>
      <c r="AA9" s="112">
        <v>3.3449</v>
      </c>
      <c r="AB9" s="112" t="s">
        <v>705</v>
      </c>
      <c r="AC9" s="112">
        <v>1.61E-2</v>
      </c>
      <c r="AD9" s="112" t="s">
        <v>706</v>
      </c>
      <c r="AE9" s="113">
        <v>1.7399999999999999E-2</v>
      </c>
      <c r="AF9" s="20">
        <v>4.2793999999999999</v>
      </c>
      <c r="AG9" s="20">
        <v>3.4049</v>
      </c>
      <c r="AH9" s="20">
        <v>1.7930999999999999</v>
      </c>
      <c r="AI9" s="20">
        <v>4.9099999999999998E-2</v>
      </c>
      <c r="AJ9" s="20">
        <v>0.55720000000000003</v>
      </c>
    </row>
    <row r="10" spans="1:45" s="316" customFormat="1" ht="12.75">
      <c r="A10" s="316" t="s">
        <v>187</v>
      </c>
      <c r="B10" s="316">
        <v>2727</v>
      </c>
      <c r="C10" s="318"/>
      <c r="D10" s="319">
        <v>15.69</v>
      </c>
      <c r="E10" s="320">
        <v>0.46</v>
      </c>
      <c r="F10" s="321">
        <v>540.15279999999996</v>
      </c>
      <c r="G10" s="322">
        <v>618.59389999999996</v>
      </c>
      <c r="H10" s="322">
        <v>1361.3240000000001</v>
      </c>
      <c r="I10" s="317">
        <v>1.3816034138172606</v>
      </c>
      <c r="J10" s="317">
        <v>1.0266576315004481</v>
      </c>
      <c r="K10" s="317">
        <v>0.16889999999999999</v>
      </c>
      <c r="L10" s="323">
        <v>9.9999999999988987E-5</v>
      </c>
      <c r="M10" s="317" t="s">
        <v>167</v>
      </c>
      <c r="N10" s="317">
        <v>0.26490999999999998</v>
      </c>
      <c r="O10" s="317">
        <v>0.18825</v>
      </c>
      <c r="P10" s="324">
        <v>9.2405000000000008</v>
      </c>
      <c r="Q10" s="324">
        <v>957.77660000000003</v>
      </c>
      <c r="R10" s="325">
        <v>2.4799999999999999E-2</v>
      </c>
      <c r="S10" s="324">
        <v>5.7643000000000004</v>
      </c>
      <c r="T10" s="324">
        <v>3.5289999999999999</v>
      </c>
      <c r="U10" s="324">
        <v>2.1105999999999998</v>
      </c>
      <c r="V10" s="324">
        <v>0.63880000000000003</v>
      </c>
      <c r="W10" s="324">
        <v>4.9099999999999998E-2</v>
      </c>
      <c r="X10" s="324">
        <v>0.47610000000000002</v>
      </c>
      <c r="Y10" s="326">
        <v>1.9E-3</v>
      </c>
      <c r="Z10" s="327">
        <v>-0.4007</v>
      </c>
      <c r="AA10" s="327">
        <v>3.9712000000000001</v>
      </c>
      <c r="AB10" s="327">
        <v>2.0152000000000001</v>
      </c>
      <c r="AC10" s="327">
        <v>2.1999999999999999E-2</v>
      </c>
      <c r="AD10" s="327">
        <v>0.50749999999999995</v>
      </c>
      <c r="AE10" s="328">
        <v>3.6299999999999999E-2</v>
      </c>
      <c r="AF10" s="329">
        <v>8.6623999999999999</v>
      </c>
      <c r="AG10" s="329">
        <v>3.2069999999999999</v>
      </c>
      <c r="AH10" s="329">
        <v>2.1909999999999998</v>
      </c>
      <c r="AI10" s="329">
        <v>4.9799999999999997E-2</v>
      </c>
      <c r="AJ10" s="329">
        <v>0.45519999999999999</v>
      </c>
    </row>
    <row r="11" spans="1:45" s="78" customFormat="1" ht="12.75">
      <c r="A11" s="78" t="s">
        <v>191</v>
      </c>
      <c r="B11" s="78">
        <v>2728</v>
      </c>
      <c r="C11" s="104"/>
      <c r="D11" s="105">
        <v>15.14</v>
      </c>
      <c r="E11" s="106">
        <v>0.46</v>
      </c>
      <c r="F11" s="230">
        <v>541.24609999999996</v>
      </c>
      <c r="G11" s="107">
        <v>579.51009999999997</v>
      </c>
      <c r="H11" s="237">
        <v>1364.194</v>
      </c>
      <c r="I11" s="108">
        <v>1.3776488413863412</v>
      </c>
      <c r="J11" s="108">
        <v>1.0500597343678364</v>
      </c>
      <c r="K11" s="108">
        <v>0.15890000000000001</v>
      </c>
      <c r="L11" s="109">
        <v>8.0000000000002292E-4</v>
      </c>
      <c r="M11" s="108" t="s">
        <v>167</v>
      </c>
      <c r="N11" s="108">
        <v>0.24296000000000001</v>
      </c>
      <c r="O11" s="108">
        <v>0.17693</v>
      </c>
      <c r="P11" s="110">
        <v>-7.2949999999999999</v>
      </c>
      <c r="Q11" s="110">
        <v>927.98540000000003</v>
      </c>
      <c r="R11" s="154">
        <v>1.41E-2</v>
      </c>
      <c r="S11" s="110">
        <v>4.1855000000000002</v>
      </c>
      <c r="T11" s="110">
        <v>3.5545</v>
      </c>
      <c r="U11" s="110">
        <v>1.853</v>
      </c>
      <c r="V11" s="110">
        <v>0.40600000000000003</v>
      </c>
      <c r="W11" s="110">
        <v>4.5900000000000003E-2</v>
      </c>
      <c r="X11" s="110">
        <v>0.57040000000000002</v>
      </c>
      <c r="Y11" s="111">
        <v>6.9999999999999999E-4</v>
      </c>
      <c r="Z11" s="112">
        <v>-2.6686000000000001</v>
      </c>
      <c r="AA11" s="112">
        <v>3.9710000000000001</v>
      </c>
      <c r="AB11" s="112">
        <v>1.6615</v>
      </c>
      <c r="AC11" s="112">
        <v>1.9599999999999999E-2</v>
      </c>
      <c r="AD11" s="112">
        <v>0.63849999999999996</v>
      </c>
      <c r="AE11" s="113">
        <v>2.06E-2</v>
      </c>
      <c r="AF11" s="20">
        <v>6.1961000000000004</v>
      </c>
      <c r="AG11" s="20">
        <v>3.3765999999999998</v>
      </c>
      <c r="AH11" s="20">
        <v>1.9214</v>
      </c>
      <c r="AI11" s="20">
        <v>4.6399999999999997E-2</v>
      </c>
      <c r="AJ11" s="20">
        <v>0.54300000000000004</v>
      </c>
    </row>
    <row r="12" spans="1:45" s="78" customFormat="1" ht="12.75">
      <c r="A12" s="78" t="s">
        <v>194</v>
      </c>
      <c r="B12" s="78">
        <v>2729</v>
      </c>
      <c r="C12" s="104"/>
      <c r="D12" s="105">
        <v>15.540000000000001</v>
      </c>
      <c r="E12" s="106">
        <v>0.43099999999999999</v>
      </c>
      <c r="F12" s="230">
        <v>512.6848</v>
      </c>
      <c r="G12" s="107">
        <v>584.97630000000004</v>
      </c>
      <c r="H12" s="237">
        <v>1380.32</v>
      </c>
      <c r="I12" s="108">
        <v>1.4591037806652636</v>
      </c>
      <c r="J12" s="108">
        <v>1.1156526259310076</v>
      </c>
      <c r="K12" s="108">
        <v>0.16569999999999999</v>
      </c>
      <c r="L12" s="109">
        <v>9.9999999999988987E-5</v>
      </c>
      <c r="M12" s="108" t="s">
        <v>167</v>
      </c>
      <c r="N12" s="108">
        <v>0.30401</v>
      </c>
      <c r="O12" s="108">
        <v>0.21110999999999999</v>
      </c>
      <c r="P12" s="110">
        <v>3.5009000000000001</v>
      </c>
      <c r="Q12" s="110">
        <v>946.29740000000004</v>
      </c>
      <c r="R12" s="154">
        <v>1.6400000000000001E-2</v>
      </c>
      <c r="S12" s="110">
        <v>7.9945000000000004</v>
      </c>
      <c r="T12" s="110">
        <v>2.9769000000000001</v>
      </c>
      <c r="U12" s="110">
        <v>1.8424</v>
      </c>
      <c r="V12" s="110">
        <v>0.49859999999999999</v>
      </c>
      <c r="W12" s="110">
        <v>0.04</v>
      </c>
      <c r="X12" s="110">
        <v>0.54059999999999997</v>
      </c>
      <c r="Y12" s="111">
        <v>2.0000000000000001E-4</v>
      </c>
      <c r="Z12" s="112">
        <v>-2.2877999999999998</v>
      </c>
      <c r="AA12" s="112">
        <v>3.9504999999999999</v>
      </c>
      <c r="AB12" s="112">
        <v>1.7947</v>
      </c>
      <c r="AC12" s="112">
        <v>1.6199999999999999E-2</v>
      </c>
      <c r="AD12" s="112">
        <v>0.55689999999999995</v>
      </c>
      <c r="AE12" s="113">
        <v>2.4400000000000002E-2</v>
      </c>
      <c r="AF12" s="20">
        <v>11.982200000000001</v>
      </c>
      <c r="AG12" s="20">
        <v>2.9005000000000001</v>
      </c>
      <c r="AH12" s="20">
        <v>1.9278999999999999</v>
      </c>
      <c r="AI12" s="20">
        <v>4.0099999999999997E-2</v>
      </c>
      <c r="AJ12" s="20">
        <v>0.51659999999999995</v>
      </c>
    </row>
    <row r="13" spans="1:45" s="114" customFormat="1" ht="12.75">
      <c r="A13" s="114" t="s">
        <v>197</v>
      </c>
      <c r="B13" s="114">
        <v>2730</v>
      </c>
      <c r="C13" s="115"/>
      <c r="D13" s="116">
        <v>15.540000000000001</v>
      </c>
      <c r="E13" s="117">
        <v>0.46100000000000002</v>
      </c>
      <c r="F13" s="231">
        <v>552.72529999999995</v>
      </c>
      <c r="G13" s="118">
        <v>602.05849999999998</v>
      </c>
      <c r="H13" s="238">
        <v>1386.8789999999999</v>
      </c>
      <c r="I13" s="119">
        <v>1.4432759126298826</v>
      </c>
      <c r="J13" s="119">
        <v>1.0953417836474348</v>
      </c>
      <c r="K13" s="119">
        <v>0.16750000000000001</v>
      </c>
      <c r="L13" s="120">
        <v>6.0000000000004494E-4</v>
      </c>
      <c r="M13" s="119" t="s">
        <v>167</v>
      </c>
      <c r="N13" s="119">
        <v>0.30027000000000004</v>
      </c>
      <c r="O13" s="119">
        <v>0.21210999999999999</v>
      </c>
      <c r="P13" s="121">
        <v>28.9191</v>
      </c>
      <c r="Q13" s="121">
        <v>1000.6867999999999</v>
      </c>
      <c r="R13" s="155">
        <v>3.78E-2</v>
      </c>
      <c r="S13" s="121">
        <v>11.4778</v>
      </c>
      <c r="T13" s="121">
        <v>3.3595999999999999</v>
      </c>
      <c r="U13" s="121">
        <v>2.2547000000000001</v>
      </c>
      <c r="V13" s="121">
        <v>0.91249999999999998</v>
      </c>
      <c r="W13" s="121">
        <v>5.7500000000000002E-2</v>
      </c>
      <c r="X13" s="121">
        <v>0.4451</v>
      </c>
      <c r="Y13" s="122">
        <v>5.5999999999999999E-3</v>
      </c>
      <c r="Z13" s="123">
        <v>-2.1377999999999999</v>
      </c>
      <c r="AA13" s="123">
        <v>3.7084000000000001</v>
      </c>
      <c r="AB13" s="123">
        <v>2.3820000000000001</v>
      </c>
      <c r="AC13" s="123">
        <v>2.5700000000000001E-2</v>
      </c>
      <c r="AD13" s="123">
        <v>0.42309999999999998</v>
      </c>
      <c r="AE13" s="124">
        <v>5.4600000000000003E-2</v>
      </c>
      <c r="AF13" s="125">
        <v>17.462</v>
      </c>
      <c r="AG13" s="125">
        <v>2.8028</v>
      </c>
      <c r="AH13" s="125">
        <v>2.2639999999999998</v>
      </c>
      <c r="AI13" s="125">
        <v>5.9200000000000003E-2</v>
      </c>
      <c r="AJ13" s="125">
        <v>0.4471</v>
      </c>
    </row>
    <row r="14" spans="1:45" s="78" customFormat="1" ht="12.75">
      <c r="A14" s="78" t="s">
        <v>200</v>
      </c>
      <c r="B14" s="78">
        <v>2731</v>
      </c>
      <c r="C14" s="104"/>
      <c r="D14" s="105">
        <v>15.09</v>
      </c>
      <c r="E14" s="106">
        <v>0.44</v>
      </c>
      <c r="F14" s="230">
        <v>519.51760000000002</v>
      </c>
      <c r="G14" s="107">
        <v>576.77689999999996</v>
      </c>
      <c r="H14" s="237">
        <v>1354.9010000000001</v>
      </c>
      <c r="I14" s="108">
        <v>1.4476537434940333</v>
      </c>
      <c r="J14" s="108">
        <v>1.1051320446448301</v>
      </c>
      <c r="K14" s="108">
        <v>0.16439999999999999</v>
      </c>
      <c r="L14" s="109">
        <v>6.0000000000004494E-4</v>
      </c>
      <c r="M14" s="108" t="s">
        <v>508</v>
      </c>
      <c r="N14" s="108">
        <v>0.29538999999999999</v>
      </c>
      <c r="O14" s="108">
        <v>0.20347000000000001</v>
      </c>
      <c r="P14" s="110">
        <v>11.016999999999999</v>
      </c>
      <c r="Q14" s="110">
        <v>913.08979999999997</v>
      </c>
      <c r="R14" s="154">
        <v>2.2100000000000002E-2</v>
      </c>
      <c r="S14" s="110">
        <v>10.836</v>
      </c>
      <c r="T14" s="110">
        <v>2.6981999999999999</v>
      </c>
      <c r="U14" s="110">
        <v>1.5004</v>
      </c>
      <c r="V14" s="110">
        <v>0.52459999999999996</v>
      </c>
      <c r="W14" s="110">
        <v>5.2999999999999999E-2</v>
      </c>
      <c r="X14" s="110">
        <v>0.67610000000000003</v>
      </c>
      <c r="Y14" s="111">
        <v>4.0000000000000002E-4</v>
      </c>
      <c r="Z14" s="112">
        <v>-0.81279999999999997</v>
      </c>
      <c r="AA14" s="112">
        <v>3.6911999999999998</v>
      </c>
      <c r="AB14" s="112">
        <v>1.6778</v>
      </c>
      <c r="AC14" s="112">
        <v>1.7299999999999999E-2</v>
      </c>
      <c r="AD14" s="112">
        <v>0.59630000000000005</v>
      </c>
      <c r="AE14" s="113">
        <v>3.2099999999999997E-2</v>
      </c>
      <c r="AF14" s="20">
        <v>15.8752</v>
      </c>
      <c r="AG14" s="20">
        <v>2.5087999999999999</v>
      </c>
      <c r="AH14" s="20">
        <v>1.6064000000000001</v>
      </c>
      <c r="AI14" s="20">
        <v>5.33E-2</v>
      </c>
      <c r="AJ14" s="20">
        <v>0.63439999999999996</v>
      </c>
    </row>
    <row r="15" spans="1:45" s="78" customFormat="1" ht="12.75">
      <c r="A15" s="78" t="s">
        <v>203</v>
      </c>
      <c r="B15" s="78">
        <v>2732</v>
      </c>
      <c r="C15" s="104"/>
      <c r="D15" s="105">
        <v>15.92</v>
      </c>
      <c r="E15" s="106">
        <v>0.45900000000000002</v>
      </c>
      <c r="F15" s="230">
        <v>546.43910000000005</v>
      </c>
      <c r="G15" s="107">
        <v>594.40560000000005</v>
      </c>
      <c r="H15" s="237">
        <v>1360.914</v>
      </c>
      <c r="I15" s="108">
        <v>1.4420844681248171</v>
      </c>
      <c r="J15" s="108">
        <v>1.0896486005368342</v>
      </c>
      <c r="K15" s="108">
        <v>0.16689999999999999</v>
      </c>
      <c r="L15" s="109">
        <v>2.9999999999996696E-4</v>
      </c>
      <c r="M15" s="108" t="s">
        <v>167</v>
      </c>
      <c r="N15" s="108">
        <v>0.29901</v>
      </c>
      <c r="O15" s="108">
        <v>0.21268999999999999</v>
      </c>
      <c r="P15" s="110">
        <v>6.9173</v>
      </c>
      <c r="Q15" s="110">
        <v>984.15139999999997</v>
      </c>
      <c r="R15" s="154">
        <v>1.7500000000000002E-2</v>
      </c>
      <c r="S15" s="110">
        <v>3.1656</v>
      </c>
      <c r="T15" s="110">
        <v>3.9613</v>
      </c>
      <c r="U15" s="110">
        <v>1.6005</v>
      </c>
      <c r="V15" s="110">
        <v>0.40229999999999999</v>
      </c>
      <c r="W15" s="110">
        <v>5.9400000000000001E-2</v>
      </c>
      <c r="X15" s="110">
        <v>0.62890000000000001</v>
      </c>
      <c r="Y15" s="111">
        <v>5.0000000000000001E-4</v>
      </c>
      <c r="Z15" s="112">
        <v>-3.8738999999999999</v>
      </c>
      <c r="AA15" s="112">
        <v>3.9218000000000002</v>
      </c>
      <c r="AB15" s="112">
        <v>1.7238</v>
      </c>
      <c r="AC15" s="112">
        <v>1.7600000000000001E-2</v>
      </c>
      <c r="AD15" s="112">
        <v>0.58009999999999995</v>
      </c>
      <c r="AE15" s="113">
        <v>2.5700000000000001E-2</v>
      </c>
      <c r="AF15" s="20">
        <v>4.7027999999999999</v>
      </c>
      <c r="AG15" s="20">
        <v>3.7543000000000002</v>
      </c>
      <c r="AH15" s="20">
        <v>1.8073999999999999</v>
      </c>
      <c r="AI15" s="20">
        <v>5.9799999999999999E-2</v>
      </c>
      <c r="AJ15" s="20">
        <v>0.5585</v>
      </c>
    </row>
    <row r="16" spans="1:45" s="78" customFormat="1" ht="12.75">
      <c r="A16" s="78" t="s">
        <v>206</v>
      </c>
      <c r="B16" s="78">
        <v>2733</v>
      </c>
      <c r="C16" s="104"/>
      <c r="D16" s="105">
        <v>15.5</v>
      </c>
      <c r="E16" s="106">
        <v>0.42299999999999999</v>
      </c>
      <c r="F16" s="230">
        <v>495.60270000000003</v>
      </c>
      <c r="G16" s="107">
        <v>539.05960000000005</v>
      </c>
      <c r="H16" s="237">
        <v>1348.8879999999999</v>
      </c>
      <c r="I16" s="108">
        <v>1.5036261036528424</v>
      </c>
      <c r="J16" s="108">
        <v>1.1725917381422668</v>
      </c>
      <c r="K16" s="108">
        <v>0.15679999999999999</v>
      </c>
      <c r="L16" s="109">
        <v>4.9999999999994493E-4</v>
      </c>
      <c r="M16" s="108" t="s">
        <v>167</v>
      </c>
      <c r="N16" s="108">
        <v>0.34025</v>
      </c>
      <c r="O16" s="108">
        <v>0.22763</v>
      </c>
      <c r="P16" s="110">
        <v>10.606999999999999</v>
      </c>
      <c r="Q16" s="110">
        <v>938.78129999999999</v>
      </c>
      <c r="R16" s="154">
        <v>2.63E-2</v>
      </c>
      <c r="S16" s="110">
        <v>16.058900000000001</v>
      </c>
      <c r="T16" s="110">
        <v>2.8664999999999998</v>
      </c>
      <c r="U16" s="110">
        <v>1.9162999999999999</v>
      </c>
      <c r="V16" s="110">
        <v>0.78900000000000003</v>
      </c>
      <c r="W16" s="110">
        <v>4.3099999999999999E-2</v>
      </c>
      <c r="X16" s="110">
        <v>0.52300000000000002</v>
      </c>
      <c r="Y16" s="111">
        <v>8.0000000000000004E-4</v>
      </c>
      <c r="Z16" s="112">
        <v>-1.2379</v>
      </c>
      <c r="AA16" s="112">
        <v>4.3507999999999996</v>
      </c>
      <c r="AB16" s="112">
        <v>1.4494</v>
      </c>
      <c r="AC16" s="112">
        <v>2.1499999999999998E-2</v>
      </c>
      <c r="AD16" s="112">
        <v>0.68899999999999995</v>
      </c>
      <c r="AE16" s="113">
        <v>3.9600000000000003E-2</v>
      </c>
      <c r="AF16" s="20">
        <v>24.467199999999998</v>
      </c>
      <c r="AG16" s="20">
        <v>2.7538999999999998</v>
      </c>
      <c r="AH16" s="20">
        <v>2.2292000000000001</v>
      </c>
      <c r="AI16" s="20">
        <v>4.3400000000000001E-2</v>
      </c>
      <c r="AJ16" s="20">
        <v>0.44700000000000001</v>
      </c>
    </row>
    <row r="17" spans="1:36" s="78" customFormat="1" ht="12.75">
      <c r="A17" s="78" t="s">
        <v>209</v>
      </c>
      <c r="B17" s="78">
        <v>2734</v>
      </c>
      <c r="C17" s="104"/>
      <c r="D17" s="105">
        <v>15.65</v>
      </c>
      <c r="E17" s="106">
        <v>0.45200000000000001</v>
      </c>
      <c r="F17" s="230">
        <v>535.09659999999997</v>
      </c>
      <c r="G17" s="107">
        <v>587.02620000000002</v>
      </c>
      <c r="H17" s="237">
        <v>1382.096</v>
      </c>
      <c r="I17" s="108">
        <v>1.3918546734862245</v>
      </c>
      <c r="J17" s="108">
        <v>1.0646782151837337</v>
      </c>
      <c r="K17" s="108">
        <v>0.15659999999999999</v>
      </c>
      <c r="L17" s="109">
        <v>2.9999999999996696E-4</v>
      </c>
      <c r="M17" s="108" t="s">
        <v>167</v>
      </c>
      <c r="N17" s="108">
        <v>0.25302000000000002</v>
      </c>
      <c r="O17" s="108">
        <v>0.18179999999999999</v>
      </c>
      <c r="P17" s="110">
        <v>21.266300000000001</v>
      </c>
      <c r="Q17" s="110">
        <v>951.49040000000002</v>
      </c>
      <c r="R17" s="154">
        <v>3.1199999999999999E-2</v>
      </c>
      <c r="S17" s="110">
        <v>11.8934</v>
      </c>
      <c r="T17" s="110">
        <v>2.7130999999999998</v>
      </c>
      <c r="U17" s="110">
        <v>1.4695</v>
      </c>
      <c r="V17" s="110">
        <v>0.65469999999999995</v>
      </c>
      <c r="W17" s="110">
        <v>0.06</v>
      </c>
      <c r="X17" s="110">
        <v>0.68820000000000003</v>
      </c>
      <c r="Y17" s="111">
        <v>1.1999999999999999E-3</v>
      </c>
      <c r="Z17" s="112">
        <v>-0.79279999999999995</v>
      </c>
      <c r="AA17" s="112">
        <v>3.4203999999999999</v>
      </c>
      <c r="AB17" s="112">
        <v>1.0025999999999999</v>
      </c>
      <c r="AC17" s="112">
        <v>2.93E-2</v>
      </c>
      <c r="AD17" s="112">
        <v>0.99990000000000001</v>
      </c>
      <c r="AE17" s="113">
        <v>4.5999999999999999E-2</v>
      </c>
      <c r="AF17" s="20">
        <v>17.743400000000001</v>
      </c>
      <c r="AG17" s="20">
        <v>2.5754000000000001</v>
      </c>
      <c r="AH17" s="20">
        <v>1.6665000000000001</v>
      </c>
      <c r="AI17" s="20">
        <v>6.0400000000000002E-2</v>
      </c>
      <c r="AJ17" s="20">
        <v>0.61070000000000002</v>
      </c>
    </row>
    <row r="18" spans="1:36" s="78" customFormat="1" ht="12.75">
      <c r="A18" s="78" t="s">
        <v>212</v>
      </c>
      <c r="B18" s="78">
        <v>2735</v>
      </c>
      <c r="C18" s="104"/>
      <c r="D18" s="105">
        <v>15.25</v>
      </c>
      <c r="E18" s="106">
        <v>0.42799999999999999</v>
      </c>
      <c r="F18" s="230">
        <v>515.28120000000001</v>
      </c>
      <c r="G18" s="107">
        <v>593.99570000000006</v>
      </c>
      <c r="H18" s="237">
        <v>1400.681</v>
      </c>
      <c r="I18" s="108">
        <v>1.39859855304395</v>
      </c>
      <c r="J18" s="108">
        <v>1.0693201136913399</v>
      </c>
      <c r="K18" s="108">
        <v>0.15890000000000001</v>
      </c>
      <c r="L18" s="109">
        <v>7.0000000000003393E-4</v>
      </c>
      <c r="M18" s="108" t="s">
        <v>167</v>
      </c>
      <c r="N18" s="108">
        <v>0.25251000000000001</v>
      </c>
      <c r="O18" s="108">
        <v>0.18421999999999999</v>
      </c>
      <c r="P18" s="110">
        <v>6.3707000000000003</v>
      </c>
      <c r="Q18" s="110">
        <v>987.84109999999998</v>
      </c>
      <c r="R18" s="154">
        <v>1.7000000000000001E-2</v>
      </c>
      <c r="S18" s="110">
        <v>6.2575000000000003</v>
      </c>
      <c r="T18" s="110">
        <v>3.6884000000000001</v>
      </c>
      <c r="U18" s="110">
        <v>1.8911</v>
      </c>
      <c r="V18" s="110">
        <v>0.49280000000000002</v>
      </c>
      <c r="W18" s="110">
        <v>4.6399999999999997E-2</v>
      </c>
      <c r="X18" s="110">
        <v>0.53259999999999996</v>
      </c>
      <c r="Y18" s="111">
        <v>2.9999999999999997E-4</v>
      </c>
      <c r="Z18" s="112">
        <v>-2.4392</v>
      </c>
      <c r="AA18" s="112">
        <v>4.0758999999999999</v>
      </c>
      <c r="AB18" s="112">
        <v>1.7343999999999999</v>
      </c>
      <c r="AC18" s="112">
        <v>1.6899999999999998E-2</v>
      </c>
      <c r="AD18" s="112">
        <v>0.57530000000000003</v>
      </c>
      <c r="AE18" s="113">
        <v>2.4899999999999999E-2</v>
      </c>
      <c r="AF18" s="20">
        <v>9.2114999999999991</v>
      </c>
      <c r="AG18" s="20">
        <v>3.5876000000000001</v>
      </c>
      <c r="AH18" s="20">
        <v>2.0268999999999999</v>
      </c>
      <c r="AI18" s="20">
        <v>4.6600000000000003E-2</v>
      </c>
      <c r="AJ18" s="20">
        <v>0.49569999999999997</v>
      </c>
    </row>
    <row r="19" spans="1:36" s="78" customFormat="1" ht="12.75">
      <c r="A19" s="78" t="s">
        <v>215</v>
      </c>
      <c r="B19" s="78">
        <v>2736</v>
      </c>
      <c r="C19" s="104"/>
      <c r="D19" s="105">
        <v>15.22</v>
      </c>
      <c r="E19" s="106">
        <v>0.45100000000000001</v>
      </c>
      <c r="F19" s="230">
        <v>533.45669999999996</v>
      </c>
      <c r="G19" s="107">
        <v>586.8895</v>
      </c>
      <c r="H19" s="237">
        <v>1363.921</v>
      </c>
      <c r="I19" s="108">
        <v>1.3695567048216923</v>
      </c>
      <c r="J19" s="108">
        <v>1.0418673819006503</v>
      </c>
      <c r="K19" s="108">
        <v>0.15840000000000001</v>
      </c>
      <c r="L19" s="109">
        <v>0</v>
      </c>
      <c r="M19" s="108" t="s">
        <v>167</v>
      </c>
      <c r="N19" s="108">
        <v>0.23469000000000001</v>
      </c>
      <c r="O19" s="108">
        <v>0.17061999999999999</v>
      </c>
      <c r="P19" s="110">
        <v>5.6874000000000002</v>
      </c>
      <c r="Q19" s="110">
        <v>970.75900000000001</v>
      </c>
      <c r="R19" s="154">
        <v>2.1299999999999999E-2</v>
      </c>
      <c r="S19" s="110">
        <v>6.3699000000000003</v>
      </c>
      <c r="T19" s="110">
        <v>3.5207000000000002</v>
      </c>
      <c r="U19" s="110">
        <v>1.9541999999999999</v>
      </c>
      <c r="V19" s="110">
        <v>0.54210000000000003</v>
      </c>
      <c r="W19" s="110">
        <v>4.9700000000000001E-2</v>
      </c>
      <c r="X19" s="110">
        <v>0.51319999999999999</v>
      </c>
      <c r="Y19" s="111">
        <v>4.0000000000000002E-4</v>
      </c>
      <c r="Z19" s="112">
        <v>-0.90590000000000004</v>
      </c>
      <c r="AA19" s="112">
        <v>4.3525</v>
      </c>
      <c r="AB19" s="112">
        <v>1.7029000000000001</v>
      </c>
      <c r="AC19" s="112">
        <v>1.72E-2</v>
      </c>
      <c r="AD19" s="112">
        <v>0.58720000000000006</v>
      </c>
      <c r="AE19" s="113">
        <v>3.1099999999999999E-2</v>
      </c>
      <c r="AF19" s="20">
        <v>9.3622999999999994</v>
      </c>
      <c r="AG19" s="20">
        <v>3.3780999999999999</v>
      </c>
      <c r="AH19" s="20">
        <v>2.0947</v>
      </c>
      <c r="AI19" s="20">
        <v>4.99E-2</v>
      </c>
      <c r="AJ19" s="20">
        <v>0.4788</v>
      </c>
    </row>
    <row r="20" spans="1:36" s="78" customFormat="1" ht="12.75">
      <c r="A20" s="78" t="s">
        <v>218</v>
      </c>
      <c r="B20" s="78">
        <v>2737</v>
      </c>
      <c r="C20" s="104"/>
      <c r="D20" s="105">
        <v>14.540000000000001</v>
      </c>
      <c r="E20" s="106">
        <v>0.434</v>
      </c>
      <c r="F20" s="230">
        <v>508.17509999999999</v>
      </c>
      <c r="G20" s="107">
        <v>575.13699999999994</v>
      </c>
      <c r="H20" s="237">
        <v>1353.2619999999999</v>
      </c>
      <c r="I20" s="108">
        <v>1.3689476337385771</v>
      </c>
      <c r="J20" s="108">
        <v>1.0450033936444678</v>
      </c>
      <c r="K20" s="108">
        <v>0.1515</v>
      </c>
      <c r="L20" s="109">
        <v>1.9999999999997797E-4</v>
      </c>
      <c r="M20" s="108" t="s">
        <v>167</v>
      </c>
      <c r="N20" s="108">
        <v>0.23588999999999999</v>
      </c>
      <c r="O20" s="108">
        <v>0.16871</v>
      </c>
      <c r="P20" s="110">
        <v>-4.4252000000000002</v>
      </c>
      <c r="Q20" s="110">
        <v>962.55960000000005</v>
      </c>
      <c r="R20" s="154">
        <v>1.7600000000000001E-2</v>
      </c>
      <c r="S20" s="110">
        <v>7.6509</v>
      </c>
      <c r="T20" s="110">
        <v>2.8833000000000002</v>
      </c>
      <c r="U20" s="110">
        <v>1.2401</v>
      </c>
      <c r="V20" s="110">
        <v>0.4894</v>
      </c>
      <c r="W20" s="110">
        <v>4.4999999999999998E-2</v>
      </c>
      <c r="X20" s="110">
        <v>0.81330000000000002</v>
      </c>
      <c r="Y20" s="111">
        <v>0</v>
      </c>
      <c r="Z20" s="112">
        <v>-0.8982</v>
      </c>
      <c r="AA20" s="112">
        <v>3.9939</v>
      </c>
      <c r="AB20" s="112" t="s">
        <v>371</v>
      </c>
      <c r="AC20" s="112">
        <v>1.6E-2</v>
      </c>
      <c r="AD20" s="112" t="s">
        <v>372</v>
      </c>
      <c r="AE20" s="113">
        <v>2.5700000000000001E-2</v>
      </c>
      <c r="AF20" s="20">
        <v>11.1774</v>
      </c>
      <c r="AG20" s="20">
        <v>2.8706999999999998</v>
      </c>
      <c r="AH20" s="20">
        <v>1.6917</v>
      </c>
      <c r="AI20" s="20">
        <v>4.4999999999999998E-2</v>
      </c>
      <c r="AJ20" s="20">
        <v>0.59670000000000001</v>
      </c>
    </row>
    <row r="21" spans="1:36" s="114" customFormat="1" ht="12.75">
      <c r="A21" s="114" t="s">
        <v>222</v>
      </c>
      <c r="B21" s="114">
        <v>2738</v>
      </c>
      <c r="C21" s="115"/>
      <c r="D21" s="116">
        <v>15.14</v>
      </c>
      <c r="E21" s="117">
        <v>0.46100000000000002</v>
      </c>
      <c r="F21" s="231">
        <v>559.55809999999997</v>
      </c>
      <c r="G21" s="118">
        <v>628.15989999999999</v>
      </c>
      <c r="H21" s="238">
        <v>1406.694</v>
      </c>
      <c r="I21" s="119">
        <v>1.3746928127702824</v>
      </c>
      <c r="J21" s="119">
        <v>1.0296606742563665</v>
      </c>
      <c r="K21" s="119">
        <v>0.16619999999999999</v>
      </c>
      <c r="L21" s="120">
        <v>1.9999999999997797E-4</v>
      </c>
      <c r="M21" s="119" t="s">
        <v>167</v>
      </c>
      <c r="N21" s="119">
        <v>0.24921000000000001</v>
      </c>
      <c r="O21" s="119">
        <v>0.18104999999999999</v>
      </c>
      <c r="P21" s="121">
        <v>36.845199999999998</v>
      </c>
      <c r="Q21" s="121">
        <v>983.7414</v>
      </c>
      <c r="R21" s="155">
        <v>3.3399999999999999E-2</v>
      </c>
      <c r="S21" s="121">
        <v>21.826699999999999</v>
      </c>
      <c r="T21" s="121">
        <v>3.3666</v>
      </c>
      <c r="U21" s="121">
        <v>2.1751</v>
      </c>
      <c r="V21" s="121">
        <v>0.93430000000000002</v>
      </c>
      <c r="W21" s="121">
        <v>4.6800000000000001E-2</v>
      </c>
      <c r="X21" s="121">
        <v>0.46329999999999999</v>
      </c>
      <c r="Y21" s="122">
        <v>2.5000000000000001E-3</v>
      </c>
      <c r="Z21" s="123">
        <v>0.81769999999999998</v>
      </c>
      <c r="AA21" s="123">
        <v>3.7921</v>
      </c>
      <c r="AB21" s="123">
        <v>1.7421</v>
      </c>
      <c r="AC21" s="123">
        <v>2.0899999999999998E-2</v>
      </c>
      <c r="AD21" s="123">
        <v>0.57489999999999997</v>
      </c>
      <c r="AE21" s="124">
        <v>4.87E-2</v>
      </c>
      <c r="AF21" s="125">
        <v>32.555300000000003</v>
      </c>
      <c r="AG21" s="125">
        <v>3.1328</v>
      </c>
      <c r="AH21" s="125">
        <v>2.4828000000000001</v>
      </c>
      <c r="AI21" s="125">
        <v>4.7500000000000001E-2</v>
      </c>
      <c r="AJ21" s="125">
        <v>0.40339999999999998</v>
      </c>
    </row>
    <row r="22" spans="1:36" s="316" customFormat="1" ht="12.75">
      <c r="A22" s="316" t="s">
        <v>225</v>
      </c>
      <c r="B22" s="316">
        <v>2739</v>
      </c>
      <c r="C22" s="318"/>
      <c r="D22" s="319">
        <v>15.64</v>
      </c>
      <c r="E22" s="320">
        <v>0.41499999999999998</v>
      </c>
      <c r="F22" s="321">
        <v>492.3229</v>
      </c>
      <c r="G22" s="322">
        <v>575.95699999999999</v>
      </c>
      <c r="H22" s="322">
        <v>1398.768</v>
      </c>
      <c r="I22" s="317">
        <v>1.4232480419468394</v>
      </c>
      <c r="J22" s="317">
        <v>1.0970085781329759</v>
      </c>
      <c r="K22" s="317">
        <v>0.158</v>
      </c>
      <c r="L22" s="323">
        <v>8.0000000000002292E-4</v>
      </c>
      <c r="M22" s="317" t="s">
        <v>167</v>
      </c>
      <c r="N22" s="317">
        <v>0.26978000000000002</v>
      </c>
      <c r="O22" s="317">
        <v>0.19408</v>
      </c>
      <c r="P22" s="324">
        <v>1.1777</v>
      </c>
      <c r="Q22" s="324">
        <v>931.26509999999996</v>
      </c>
      <c r="R22" s="325">
        <v>1.44E-2</v>
      </c>
      <c r="S22" s="324">
        <v>7.8925000000000001</v>
      </c>
      <c r="T22" s="324">
        <v>3.4443999999999999</v>
      </c>
      <c r="U22" s="324">
        <v>1.6528</v>
      </c>
      <c r="V22" s="324">
        <v>0.38169999999999998</v>
      </c>
      <c r="W22" s="324">
        <v>4.6399999999999997E-2</v>
      </c>
      <c r="X22" s="324">
        <v>0.61639999999999995</v>
      </c>
      <c r="Y22" s="326">
        <v>2.0000000000000001E-4</v>
      </c>
      <c r="Z22" s="327">
        <v>-0.77210000000000001</v>
      </c>
      <c r="AA22" s="327">
        <v>3.8178999999999998</v>
      </c>
      <c r="AB22" s="327" t="s">
        <v>721</v>
      </c>
      <c r="AC22" s="327">
        <v>1.6299999999999999E-2</v>
      </c>
      <c r="AD22" s="327" t="s">
        <v>722</v>
      </c>
      <c r="AE22" s="328">
        <v>2.1100000000000001E-2</v>
      </c>
      <c r="AF22" s="329">
        <v>11.597200000000001</v>
      </c>
      <c r="AG22" s="329">
        <v>3.3483999999999998</v>
      </c>
      <c r="AH22" s="329">
        <v>1.8053999999999999</v>
      </c>
      <c r="AI22" s="329">
        <v>4.65E-2</v>
      </c>
      <c r="AJ22" s="329">
        <v>0.57199999999999995</v>
      </c>
    </row>
    <row r="23" spans="1:36" s="78" customFormat="1" ht="12.75">
      <c r="A23" s="78" t="s">
        <v>228</v>
      </c>
      <c r="B23" s="78">
        <v>2740</v>
      </c>
      <c r="C23" s="104"/>
      <c r="D23" s="105">
        <v>15.09</v>
      </c>
      <c r="E23" s="106">
        <v>0.438</v>
      </c>
      <c r="F23" s="230">
        <v>527.03380000000004</v>
      </c>
      <c r="G23" s="107">
        <v>582.51649999999995</v>
      </c>
      <c r="H23" s="237">
        <v>1396.4449999999999</v>
      </c>
      <c r="I23" s="108">
        <v>1.4224068681503932</v>
      </c>
      <c r="J23" s="108">
        <v>1.0925192955787912</v>
      </c>
      <c r="K23" s="108">
        <v>0.1578</v>
      </c>
      <c r="L23" s="109">
        <v>9.9999999999988987E-5</v>
      </c>
      <c r="M23" s="108" t="s">
        <v>167</v>
      </c>
      <c r="N23" s="108">
        <v>0.26800000000000002</v>
      </c>
      <c r="O23" s="108">
        <v>0.18385000000000001</v>
      </c>
      <c r="P23" s="110">
        <v>5.6874000000000002</v>
      </c>
      <c r="Q23" s="110">
        <v>957.36659999999995</v>
      </c>
      <c r="R23" s="154">
        <v>1.89E-2</v>
      </c>
      <c r="S23" s="110">
        <v>5.5857999999999999</v>
      </c>
      <c r="T23" s="110">
        <v>3.2789000000000001</v>
      </c>
      <c r="U23" s="110">
        <v>2.0190999999999999</v>
      </c>
      <c r="V23" s="110">
        <v>0.5554</v>
      </c>
      <c r="W23" s="110">
        <v>4.2900000000000001E-2</v>
      </c>
      <c r="X23" s="110">
        <v>0.49690000000000001</v>
      </c>
      <c r="Y23" s="111">
        <v>1.2999999999999999E-3</v>
      </c>
      <c r="Z23" s="112">
        <v>-0.77139999999999997</v>
      </c>
      <c r="AA23" s="112">
        <v>3.6932999999999998</v>
      </c>
      <c r="AB23" s="112">
        <v>2.5447000000000002</v>
      </c>
      <c r="AC23" s="112">
        <v>2.3599999999999999E-2</v>
      </c>
      <c r="AD23" s="112">
        <v>0.39379999999999998</v>
      </c>
      <c r="AE23" s="113">
        <v>2.75E-2</v>
      </c>
      <c r="AF23" s="20">
        <v>8.3265999999999991</v>
      </c>
      <c r="AG23" s="20">
        <v>3.1086</v>
      </c>
      <c r="AH23" s="20">
        <v>2.0230999999999999</v>
      </c>
      <c r="AI23" s="20">
        <v>4.3299999999999998E-2</v>
      </c>
      <c r="AJ23" s="20">
        <v>0.49170000000000003</v>
      </c>
    </row>
    <row r="24" spans="1:36" s="78" customFormat="1" ht="12.75">
      <c r="A24" s="78" t="s">
        <v>231</v>
      </c>
      <c r="B24" s="78">
        <v>2741</v>
      </c>
      <c r="C24" s="104"/>
      <c r="D24" s="105">
        <v>15.24</v>
      </c>
      <c r="E24" s="106">
        <v>0.44</v>
      </c>
      <c r="F24" s="230">
        <v>508.17509999999999</v>
      </c>
      <c r="G24" s="107">
        <v>556.00509999999997</v>
      </c>
      <c r="H24" s="237">
        <v>1351.075</v>
      </c>
      <c r="I24" s="108">
        <v>1.3688174154524493</v>
      </c>
      <c r="J24" s="108">
        <v>1.056315992034893</v>
      </c>
      <c r="K24" s="108">
        <v>0.15140000000000001</v>
      </c>
      <c r="L24" s="109">
        <v>7.0000000000003393E-4</v>
      </c>
      <c r="M24" s="108" t="s">
        <v>167</v>
      </c>
      <c r="N24" s="108">
        <v>0.23041999999999999</v>
      </c>
      <c r="O24" s="108">
        <v>0.17072000000000001</v>
      </c>
      <c r="P24" s="110">
        <v>9.1037999999999997</v>
      </c>
      <c r="Q24" s="110">
        <v>926.8922</v>
      </c>
      <c r="R24" s="154">
        <v>2.1999999999999999E-2</v>
      </c>
      <c r="S24" s="110">
        <v>13.5868</v>
      </c>
      <c r="T24" s="110">
        <v>2.9003000000000001</v>
      </c>
      <c r="U24" s="110">
        <v>1.7985</v>
      </c>
      <c r="V24" s="110">
        <v>0.57689999999999997</v>
      </c>
      <c r="W24" s="110">
        <v>4.7500000000000001E-2</v>
      </c>
      <c r="X24" s="110">
        <v>0.56259999999999999</v>
      </c>
      <c r="Y24" s="111">
        <v>2.0000000000000001E-4</v>
      </c>
      <c r="Z24" s="112">
        <v>-1.6294999999999999</v>
      </c>
      <c r="AA24" s="112">
        <v>3.7252000000000001</v>
      </c>
      <c r="AB24" s="112">
        <v>1.923</v>
      </c>
      <c r="AC24" s="112">
        <v>1.7000000000000001E-2</v>
      </c>
      <c r="AD24" s="112">
        <v>0.52010000000000001</v>
      </c>
      <c r="AE24" s="113">
        <v>3.3300000000000003E-2</v>
      </c>
      <c r="AF24" s="20">
        <v>20.5959</v>
      </c>
      <c r="AG24" s="20">
        <v>2.83</v>
      </c>
      <c r="AH24" s="20">
        <v>1.94</v>
      </c>
      <c r="AI24" s="20">
        <v>4.7600000000000003E-2</v>
      </c>
      <c r="AJ24" s="20">
        <v>0.52400000000000002</v>
      </c>
    </row>
    <row r="25" spans="1:36" s="78" customFormat="1" ht="12.75">
      <c r="A25" s="78" t="s">
        <v>234</v>
      </c>
      <c r="B25" s="78">
        <v>2742</v>
      </c>
      <c r="C25" s="104"/>
      <c r="D25" s="105">
        <v>15.3</v>
      </c>
      <c r="E25" s="106">
        <v>0.48099999999999998</v>
      </c>
      <c r="F25" s="230">
        <v>586.61620000000005</v>
      </c>
      <c r="G25" s="107">
        <v>611.76110000000006</v>
      </c>
      <c r="H25" s="237">
        <v>1417.627</v>
      </c>
      <c r="I25" s="108">
        <v>1.448853790073179</v>
      </c>
      <c r="J25" s="108">
        <v>1.0972870980189307</v>
      </c>
      <c r="K25" s="108">
        <v>0.17080000000000001</v>
      </c>
      <c r="L25" s="109">
        <v>9.9999999999988987E-5</v>
      </c>
      <c r="M25" s="108" t="s">
        <v>167</v>
      </c>
      <c r="N25" s="108">
        <v>0.3049</v>
      </c>
      <c r="O25" s="108">
        <v>0.20877999999999999</v>
      </c>
      <c r="P25" s="110">
        <v>62.263399999999997</v>
      </c>
      <c r="Q25" s="110">
        <v>930.85519999999997</v>
      </c>
      <c r="R25" s="154">
        <v>5.91E-2</v>
      </c>
      <c r="S25" s="110">
        <v>47.431800000000003</v>
      </c>
      <c r="T25" s="110">
        <v>2.8929999999999998</v>
      </c>
      <c r="U25" s="110">
        <v>3.0394999999999999</v>
      </c>
      <c r="V25" s="110">
        <v>1.4842</v>
      </c>
      <c r="W25" s="110">
        <v>5.21E-2</v>
      </c>
      <c r="X25" s="110">
        <v>0.33700000000000002</v>
      </c>
      <c r="Y25" s="111">
        <v>4.1999999999999997E-3</v>
      </c>
      <c r="Z25" s="112">
        <v>-1.6020000000000001</v>
      </c>
      <c r="AA25" s="112">
        <v>3.7006999999999999</v>
      </c>
      <c r="AB25" s="112">
        <v>2.6585999999999999</v>
      </c>
      <c r="AC25" s="112">
        <v>2.12E-2</v>
      </c>
      <c r="AD25" s="112">
        <v>0.3785</v>
      </c>
      <c r="AE25" s="113">
        <v>8.7400000000000005E-2</v>
      </c>
      <c r="AF25" s="20">
        <v>71.900899999999993</v>
      </c>
      <c r="AG25" s="20">
        <v>2.5983000000000001</v>
      </c>
      <c r="AH25" s="20">
        <v>3.5987</v>
      </c>
      <c r="AI25" s="20">
        <v>5.28E-2</v>
      </c>
      <c r="AJ25" s="20">
        <v>0.28520000000000001</v>
      </c>
    </row>
    <row r="26" spans="1:36" s="78" customFormat="1" ht="12.75">
      <c r="A26" s="78" t="s">
        <v>238</v>
      </c>
      <c r="B26" s="78">
        <v>2743</v>
      </c>
      <c r="C26" s="104"/>
      <c r="D26" s="105">
        <v>15.700000000000001</v>
      </c>
      <c r="E26" s="106">
        <v>0.47</v>
      </c>
      <c r="F26" s="230">
        <v>575.68370000000004</v>
      </c>
      <c r="G26" s="107">
        <v>654.80799999999999</v>
      </c>
      <c r="H26" s="237">
        <v>1424.3230000000001</v>
      </c>
      <c r="I26" s="108">
        <v>1.3905459240915066</v>
      </c>
      <c r="J26" s="108">
        <v>1.0310385193070308</v>
      </c>
      <c r="K26" s="108">
        <v>0.1709</v>
      </c>
      <c r="L26" s="109">
        <v>9.9999999999988987E-5</v>
      </c>
      <c r="M26" s="108" t="s">
        <v>167</v>
      </c>
      <c r="N26" s="108">
        <v>0.26902000000000004</v>
      </c>
      <c r="O26" s="108">
        <v>0.2009</v>
      </c>
      <c r="P26" s="110">
        <v>15.8</v>
      </c>
      <c r="Q26" s="110">
        <v>1017.6324</v>
      </c>
      <c r="R26" s="154">
        <v>2.23E-2</v>
      </c>
      <c r="S26" s="110">
        <v>8.1760000000000002</v>
      </c>
      <c r="T26" s="110">
        <v>3.2847</v>
      </c>
      <c r="U26" s="110">
        <v>2.0666000000000002</v>
      </c>
      <c r="V26" s="110">
        <v>0.6089</v>
      </c>
      <c r="W26" s="110">
        <v>4.65E-2</v>
      </c>
      <c r="X26" s="110">
        <v>0.48780000000000001</v>
      </c>
      <c r="Y26" s="111">
        <v>8.9999999999999998E-4</v>
      </c>
      <c r="Z26" s="112">
        <v>-1.6839</v>
      </c>
      <c r="AA26" s="112">
        <v>3.9167999999999998</v>
      </c>
      <c r="AB26" s="112">
        <v>2.1745999999999999</v>
      </c>
      <c r="AC26" s="112">
        <v>2.1499999999999998E-2</v>
      </c>
      <c r="AD26" s="112">
        <v>0.47699999999999998</v>
      </c>
      <c r="AE26" s="113">
        <v>3.2599999999999997E-2</v>
      </c>
      <c r="AF26" s="20">
        <v>12.0891</v>
      </c>
      <c r="AG26" s="20">
        <v>3.0983999999999998</v>
      </c>
      <c r="AH26" s="20">
        <v>2.0878000000000001</v>
      </c>
      <c r="AI26" s="20">
        <v>4.6899999999999997E-2</v>
      </c>
      <c r="AJ26" s="20">
        <v>0.47870000000000001</v>
      </c>
    </row>
    <row r="27" spans="1:36" s="78" customFormat="1" ht="12.75">
      <c r="A27" s="78" t="s">
        <v>241</v>
      </c>
      <c r="B27" s="78">
        <v>2744</v>
      </c>
      <c r="C27" s="104"/>
      <c r="D27" s="105">
        <v>15.19</v>
      </c>
      <c r="E27" s="106">
        <v>0.45500000000000002</v>
      </c>
      <c r="F27" s="230">
        <v>556.82500000000005</v>
      </c>
      <c r="G27" s="107">
        <v>628.70650000000001</v>
      </c>
      <c r="H27" s="237">
        <v>1423.0930000000001</v>
      </c>
      <c r="I27" s="108">
        <v>1.3964119602616922</v>
      </c>
      <c r="J27" s="108">
        <v>1.0509748034340314</v>
      </c>
      <c r="K27" s="108">
        <v>0.16669999999999999</v>
      </c>
      <c r="L27" s="109">
        <v>6.0000000000004494E-4</v>
      </c>
      <c r="M27" s="108" t="s">
        <v>167</v>
      </c>
      <c r="N27" s="108">
        <v>0.26356999999999997</v>
      </c>
      <c r="O27" s="108">
        <v>0.19012000000000001</v>
      </c>
      <c r="P27" s="110">
        <v>25.229299999999999</v>
      </c>
      <c r="Q27" s="110">
        <v>1038.1310000000001</v>
      </c>
      <c r="R27" s="154">
        <v>2.53E-2</v>
      </c>
      <c r="S27" s="110">
        <v>7.6151999999999997</v>
      </c>
      <c r="T27" s="110">
        <v>3.6031</v>
      </c>
      <c r="U27" s="110">
        <v>1.8188</v>
      </c>
      <c r="V27" s="110">
        <v>0.58479999999999999</v>
      </c>
      <c r="W27" s="110">
        <v>5.7000000000000002E-2</v>
      </c>
      <c r="X27" s="110">
        <v>0.55840000000000001</v>
      </c>
      <c r="Y27" s="111">
        <v>8.0000000000000004E-4</v>
      </c>
      <c r="Z27" s="112">
        <v>-1.7175</v>
      </c>
      <c r="AA27" s="112">
        <v>3.9234</v>
      </c>
      <c r="AB27" s="112">
        <v>1.6975</v>
      </c>
      <c r="AC27" s="112">
        <v>1.9599999999999999E-2</v>
      </c>
      <c r="AD27" s="112">
        <v>0.59250000000000003</v>
      </c>
      <c r="AE27" s="113">
        <v>3.73E-2</v>
      </c>
      <c r="AF27" s="20">
        <v>11.339399999999999</v>
      </c>
      <c r="AG27" s="20">
        <v>3.3871000000000002</v>
      </c>
      <c r="AH27" s="20">
        <v>2.0228999999999999</v>
      </c>
      <c r="AI27" s="20">
        <v>5.74E-2</v>
      </c>
      <c r="AJ27" s="20">
        <v>0.50370000000000004</v>
      </c>
    </row>
    <row r="28" spans="1:36" s="78" customFormat="1" ht="12.75">
      <c r="A28" s="78" t="s">
        <v>244</v>
      </c>
      <c r="B28" s="78">
        <v>2745</v>
      </c>
      <c r="C28" s="104"/>
      <c r="D28" s="105">
        <v>15.450000000000001</v>
      </c>
      <c r="E28" s="106">
        <v>0.48199999999999998</v>
      </c>
      <c r="F28" s="230">
        <v>587.9828</v>
      </c>
      <c r="G28" s="107">
        <v>647.5652</v>
      </c>
      <c r="H28" s="237">
        <v>1416.26</v>
      </c>
      <c r="I28" s="108">
        <v>1.4266345518928822</v>
      </c>
      <c r="J28" s="108">
        <v>1.0580863855518514</v>
      </c>
      <c r="K28" s="108">
        <v>0.1759</v>
      </c>
      <c r="L28" s="109">
        <v>1.9999999999997797E-4</v>
      </c>
      <c r="M28" s="108" t="s">
        <v>167</v>
      </c>
      <c r="N28" s="108">
        <v>0.29459000000000002</v>
      </c>
      <c r="O28" s="108">
        <v>0.21315999999999999</v>
      </c>
      <c r="P28" s="110">
        <v>10.0604</v>
      </c>
      <c r="Q28" s="110">
        <v>1018.3156</v>
      </c>
      <c r="R28" s="154">
        <v>1.9599999999999999E-2</v>
      </c>
      <c r="S28" s="110">
        <v>4.8513000000000002</v>
      </c>
      <c r="T28" s="110">
        <v>3.3460999999999999</v>
      </c>
      <c r="U28" s="110">
        <v>1.8754</v>
      </c>
      <c r="V28" s="110">
        <v>0.52249999999999996</v>
      </c>
      <c r="W28" s="110">
        <v>4.7899999999999998E-2</v>
      </c>
      <c r="X28" s="110">
        <v>0.53520000000000001</v>
      </c>
      <c r="Y28" s="111">
        <v>1.2999999999999999E-3</v>
      </c>
      <c r="Z28" s="112">
        <v>-0.83860000000000001</v>
      </c>
      <c r="AA28" s="112">
        <v>3.8348</v>
      </c>
      <c r="AB28" s="112">
        <v>1.8262</v>
      </c>
      <c r="AC28" s="112">
        <v>2.12E-2</v>
      </c>
      <c r="AD28" s="112">
        <v>0.54369999999999996</v>
      </c>
      <c r="AE28" s="113">
        <v>2.8299999999999999E-2</v>
      </c>
      <c r="AF28" s="20">
        <v>7.1487999999999996</v>
      </c>
      <c r="AG28" s="20">
        <v>3.0627</v>
      </c>
      <c r="AH28" s="20">
        <v>1.9131</v>
      </c>
      <c r="AI28" s="20">
        <v>4.8500000000000001E-2</v>
      </c>
      <c r="AJ28" s="20">
        <v>0.52710000000000001</v>
      </c>
    </row>
    <row r="29" spans="1:36" s="156" customFormat="1" ht="12.75">
      <c r="A29" s="156" t="s">
        <v>399</v>
      </c>
      <c r="B29" s="156">
        <v>3113</v>
      </c>
      <c r="C29" s="157"/>
      <c r="D29" s="158">
        <v>15.72</v>
      </c>
      <c r="E29" s="159">
        <v>0.5</v>
      </c>
      <c r="F29" s="231">
        <v>499.27199999999999</v>
      </c>
      <c r="G29" s="160">
        <v>544.81129999999996</v>
      </c>
      <c r="H29" s="238">
        <v>1233.9590000000001</v>
      </c>
      <c r="I29" s="161">
        <v>1.4738722645004065</v>
      </c>
      <c r="J29" s="161">
        <v>1.093922720540528</v>
      </c>
      <c r="K29" s="161">
        <v>0.18379999999999999</v>
      </c>
      <c r="L29" s="162">
        <v>0</v>
      </c>
      <c r="M29" s="161">
        <v>0</v>
      </c>
      <c r="N29" s="161">
        <v>0.33587</v>
      </c>
      <c r="O29" s="161">
        <v>0.22977</v>
      </c>
      <c r="P29" s="163">
        <v>30.813800000000001</v>
      </c>
      <c r="Q29" s="163">
        <v>784.91030000000001</v>
      </c>
      <c r="R29" s="164">
        <v>4.4200000000000003E-2</v>
      </c>
      <c r="S29" s="163">
        <v>15.5213</v>
      </c>
      <c r="T29" s="163">
        <v>2.87</v>
      </c>
      <c r="U29" s="163">
        <v>1.5525</v>
      </c>
      <c r="V29" s="163">
        <v>0.95169999999999999</v>
      </c>
      <c r="W29" s="163">
        <v>6.1600000000000002E-2</v>
      </c>
      <c r="X29" s="163">
        <v>0.65769999999999995</v>
      </c>
      <c r="Y29" s="165">
        <v>2.3999999999999998E-3</v>
      </c>
      <c r="Z29" s="166">
        <v>-1.1697</v>
      </c>
      <c r="AA29" s="166">
        <v>3.4603000000000002</v>
      </c>
      <c r="AB29" s="166">
        <v>1.3547</v>
      </c>
      <c r="AC29" s="166">
        <v>2.7099999999999999E-2</v>
      </c>
      <c r="AD29" s="166">
        <v>0.75690000000000002</v>
      </c>
      <c r="AE29" s="167">
        <v>6.4000000000000001E-2</v>
      </c>
      <c r="AF29" s="168">
        <v>22.122399999999999</v>
      </c>
      <c r="AG29" s="168">
        <v>2.6219000000000001</v>
      </c>
      <c r="AH29" s="168">
        <v>1.6940999999999999</v>
      </c>
      <c r="AI29" s="168">
        <v>6.2199999999999998E-2</v>
      </c>
      <c r="AJ29" s="168">
        <v>0.59660000000000002</v>
      </c>
    </row>
    <row r="30" spans="1:36" s="169" customFormat="1" ht="12.75">
      <c r="A30" s="169" t="s">
        <v>402</v>
      </c>
      <c r="B30" s="169">
        <v>3114</v>
      </c>
      <c r="C30" s="170"/>
      <c r="D30" s="171">
        <v>15.31</v>
      </c>
      <c r="E30" s="172">
        <v>0.49399999999999999</v>
      </c>
      <c r="F30" s="230">
        <v>488.28949999999998</v>
      </c>
      <c r="G30" s="173">
        <v>522.75170000000003</v>
      </c>
      <c r="H30" s="237">
        <v>1233.9590000000001</v>
      </c>
      <c r="I30" s="174">
        <v>1.4364271229093641</v>
      </c>
      <c r="J30" s="174">
        <v>1.0815913097409855</v>
      </c>
      <c r="K30" s="174">
        <v>0.1701</v>
      </c>
      <c r="L30" s="175">
        <v>0</v>
      </c>
      <c r="M30" s="174" t="s">
        <v>167</v>
      </c>
      <c r="N30" s="174">
        <v>0.29442999999999997</v>
      </c>
      <c r="O30" s="174">
        <v>0.20744000000000001</v>
      </c>
      <c r="P30" s="176">
        <v>28.3522</v>
      </c>
      <c r="Q30" s="176">
        <v>782.44870000000003</v>
      </c>
      <c r="R30" s="177">
        <v>3.9899999999999998E-2</v>
      </c>
      <c r="S30" s="176">
        <v>13.7538</v>
      </c>
      <c r="T30" s="176">
        <v>3.202</v>
      </c>
      <c r="U30" s="176">
        <v>1.9996</v>
      </c>
      <c r="V30" s="176">
        <v>0.93200000000000005</v>
      </c>
      <c r="W30" s="176">
        <v>5.91E-2</v>
      </c>
      <c r="X30" s="176">
        <v>0.49959999999999999</v>
      </c>
      <c r="Y30" s="178">
        <v>1.9E-3</v>
      </c>
      <c r="Z30" s="179">
        <v>-2.3929</v>
      </c>
      <c r="AA30" s="179">
        <v>3.6293000000000002</v>
      </c>
      <c r="AB30" s="179">
        <v>1.8216000000000001</v>
      </c>
      <c r="AC30" s="179">
        <v>2.3800000000000002E-2</v>
      </c>
      <c r="AD30" s="179">
        <v>0.5343</v>
      </c>
      <c r="AE30" s="180">
        <v>5.8500000000000003E-2</v>
      </c>
      <c r="AF30" s="181">
        <v>20.480699999999999</v>
      </c>
      <c r="AG30" s="181">
        <v>2.9777</v>
      </c>
      <c r="AH30" s="181">
        <v>2.0901999999999998</v>
      </c>
      <c r="AI30" s="181">
        <v>5.9700000000000003E-2</v>
      </c>
      <c r="AJ30" s="181">
        <v>0.4788</v>
      </c>
    </row>
    <row r="31" spans="1:36" s="169" customFormat="1" ht="12.75">
      <c r="A31" s="169" t="s">
        <v>404</v>
      </c>
      <c r="B31" s="169">
        <v>3115</v>
      </c>
      <c r="C31" s="170"/>
      <c r="D31" s="171">
        <v>15.450000000000001</v>
      </c>
      <c r="E31" s="172">
        <v>0.46600000000000003</v>
      </c>
      <c r="F31" s="230">
        <v>463.01100000000002</v>
      </c>
      <c r="G31" s="173">
        <v>492.64460000000003</v>
      </c>
      <c r="H31" s="237">
        <v>1237.9359999999999</v>
      </c>
      <c r="I31" s="174">
        <v>1.481059447716309</v>
      </c>
      <c r="J31" s="174">
        <v>1.1407796188019008</v>
      </c>
      <c r="K31" s="174">
        <v>0.15989999999999999</v>
      </c>
      <c r="L31" s="175">
        <v>0</v>
      </c>
      <c r="M31" s="174" t="s">
        <v>167</v>
      </c>
      <c r="N31" s="174">
        <v>0.31870999999999999</v>
      </c>
      <c r="O31" s="174">
        <v>0.21556</v>
      </c>
      <c r="P31" s="176">
        <v>17.369800000000001</v>
      </c>
      <c r="Q31" s="176">
        <v>793.24180000000001</v>
      </c>
      <c r="R31" s="177">
        <v>3.6299999999999999E-2</v>
      </c>
      <c r="S31" s="176">
        <v>10.733700000000001</v>
      </c>
      <c r="T31" s="176">
        <v>3.2940999999999998</v>
      </c>
      <c r="U31" s="176">
        <v>1.9587000000000001</v>
      </c>
      <c r="V31" s="176">
        <v>0.83120000000000005</v>
      </c>
      <c r="W31" s="176">
        <v>6.0400000000000002E-2</v>
      </c>
      <c r="X31" s="176">
        <v>0.51060000000000005</v>
      </c>
      <c r="Y31" s="178">
        <v>3.5999999999999999E-3</v>
      </c>
      <c r="Z31" s="179">
        <v>-2.1036999999999999</v>
      </c>
      <c r="AA31" s="179">
        <v>3.4413999999999998</v>
      </c>
      <c r="AB31" s="179">
        <v>1.9830000000000001</v>
      </c>
      <c r="AC31" s="179">
        <v>2.69E-2</v>
      </c>
      <c r="AD31" s="179">
        <v>0.50090000000000001</v>
      </c>
      <c r="AE31" s="180">
        <v>5.2900000000000003E-2</v>
      </c>
      <c r="AF31" s="181">
        <v>16.1755</v>
      </c>
      <c r="AG31" s="181">
        <v>2.9138000000000002</v>
      </c>
      <c r="AH31" s="181">
        <v>2.0457999999999998</v>
      </c>
      <c r="AI31" s="181">
        <v>6.1499999999999999E-2</v>
      </c>
      <c r="AJ31" s="181">
        <v>0.49120000000000003</v>
      </c>
    </row>
    <row r="32" spans="1:36" s="169" customFormat="1" ht="12.75">
      <c r="A32" s="169" t="s">
        <v>406</v>
      </c>
      <c r="B32" s="169">
        <v>3116</v>
      </c>
      <c r="C32" s="170"/>
      <c r="D32" s="171">
        <v>15.67</v>
      </c>
      <c r="E32" s="172">
        <v>0.46400000000000002</v>
      </c>
      <c r="F32" s="230">
        <v>462.06420000000003</v>
      </c>
      <c r="G32" s="173">
        <v>525.2133</v>
      </c>
      <c r="H32" s="237">
        <v>1260.7529999999999</v>
      </c>
      <c r="I32" s="174">
        <v>1.456133858492229</v>
      </c>
      <c r="J32" s="174">
        <v>1.1051723679449257</v>
      </c>
      <c r="K32" s="174">
        <v>0.16689999999999999</v>
      </c>
      <c r="L32" s="175">
        <v>0</v>
      </c>
      <c r="M32" s="174" t="s">
        <v>167</v>
      </c>
      <c r="N32" s="174">
        <v>0.30876000000000003</v>
      </c>
      <c r="O32" s="174">
        <v>0.21128</v>
      </c>
      <c r="P32" s="176">
        <v>14.1508</v>
      </c>
      <c r="Q32" s="176">
        <v>752.15229999999997</v>
      </c>
      <c r="R32" s="177">
        <v>2.2599999999999999E-2</v>
      </c>
      <c r="S32" s="176">
        <v>13.507300000000001</v>
      </c>
      <c r="T32" s="176">
        <v>3.3900999999999999</v>
      </c>
      <c r="U32" s="176">
        <v>2.1597</v>
      </c>
      <c r="V32" s="176">
        <v>0.72509999999999997</v>
      </c>
      <c r="W32" s="176">
        <v>4.1099999999999998E-2</v>
      </c>
      <c r="X32" s="176">
        <v>0.46310000000000001</v>
      </c>
      <c r="Y32" s="178">
        <v>3.0999999999999999E-3</v>
      </c>
      <c r="Z32" s="179">
        <v>-1.5248999999999999</v>
      </c>
      <c r="AA32" s="179">
        <v>3.4843000000000002</v>
      </c>
      <c r="AB32" s="179">
        <v>1.9231</v>
      </c>
      <c r="AC32" s="179">
        <v>2.5399999999999999E-2</v>
      </c>
      <c r="AD32" s="179">
        <v>0.51259999999999994</v>
      </c>
      <c r="AE32" s="180">
        <v>3.2199999999999999E-2</v>
      </c>
      <c r="AF32" s="181">
        <v>20.102</v>
      </c>
      <c r="AG32" s="181">
        <v>3.1953</v>
      </c>
      <c r="AH32" s="181">
        <v>2.2686000000000002</v>
      </c>
      <c r="AI32" s="181">
        <v>4.19E-2</v>
      </c>
      <c r="AJ32" s="181">
        <v>0.43830000000000002</v>
      </c>
    </row>
    <row r="33" spans="1:36" s="169" customFormat="1" ht="12.75">
      <c r="A33" s="169" t="s">
        <v>408</v>
      </c>
      <c r="B33" s="169">
        <v>3117</v>
      </c>
      <c r="C33" s="170"/>
      <c r="D33" s="171">
        <v>15.69</v>
      </c>
      <c r="E33" s="172">
        <v>0.49199999999999999</v>
      </c>
      <c r="F33" s="230">
        <v>496.053</v>
      </c>
      <c r="G33" s="173">
        <v>535.34360000000004</v>
      </c>
      <c r="H33" s="237">
        <v>1246.646</v>
      </c>
      <c r="I33" s="174">
        <v>1.4091870195067071</v>
      </c>
      <c r="J33" s="174">
        <v>1.0559000614370626</v>
      </c>
      <c r="K33" s="174">
        <v>0.1668</v>
      </c>
      <c r="L33" s="175">
        <v>0</v>
      </c>
      <c r="M33" s="174">
        <v>0</v>
      </c>
      <c r="N33" s="174">
        <v>0.27444999999999997</v>
      </c>
      <c r="O33" s="174">
        <v>0.19866</v>
      </c>
      <c r="P33" s="176">
        <v>27.973500000000001</v>
      </c>
      <c r="Q33" s="176">
        <v>780.74450000000002</v>
      </c>
      <c r="R33" s="177">
        <v>3.9199999999999999E-2</v>
      </c>
      <c r="S33" s="176">
        <v>9.9172999999999991</v>
      </c>
      <c r="T33" s="176">
        <v>2.1753999999999998</v>
      </c>
      <c r="U33" s="176">
        <v>1.605</v>
      </c>
      <c r="V33" s="176">
        <v>0.64219999999999999</v>
      </c>
      <c r="W33" s="176">
        <v>7.5700000000000003E-2</v>
      </c>
      <c r="X33" s="176">
        <v>0.63329999999999997</v>
      </c>
      <c r="Y33" s="178">
        <v>1E-4</v>
      </c>
      <c r="Z33" s="179">
        <v>-0.78320000000000001</v>
      </c>
      <c r="AA33" s="179">
        <v>4.4302999999999999</v>
      </c>
      <c r="AB33" s="179">
        <v>1.2279</v>
      </c>
      <c r="AC33" s="179">
        <v>2.6100000000000002E-2</v>
      </c>
      <c r="AD33" s="179">
        <v>0.80100000000000005</v>
      </c>
      <c r="AE33" s="180">
        <v>5.8400000000000001E-2</v>
      </c>
      <c r="AF33" s="181">
        <v>14.777900000000001</v>
      </c>
      <c r="AG33" s="181">
        <v>2.1318999999999999</v>
      </c>
      <c r="AH33" s="181">
        <v>1.7738</v>
      </c>
      <c r="AI33" s="181">
        <v>7.5800000000000006E-2</v>
      </c>
      <c r="AJ33" s="181">
        <v>0.57750000000000001</v>
      </c>
    </row>
    <row r="34" spans="1:36" s="169" customFormat="1" ht="12.75">
      <c r="A34" s="169" t="s">
        <v>410</v>
      </c>
      <c r="B34" s="169">
        <v>3118</v>
      </c>
      <c r="C34" s="170"/>
      <c r="D34" s="171">
        <v>15.68</v>
      </c>
      <c r="E34" s="172">
        <v>0.498</v>
      </c>
      <c r="F34" s="230">
        <v>489.61500000000001</v>
      </c>
      <c r="G34" s="173">
        <v>574.25559999999996</v>
      </c>
      <c r="H34" s="237">
        <v>1281.0129999999999</v>
      </c>
      <c r="I34" s="174">
        <v>1.3786974229103632</v>
      </c>
      <c r="J34" s="174">
        <v>1.0142365074194641</v>
      </c>
      <c r="K34" s="174">
        <v>0.17499999999999999</v>
      </c>
      <c r="L34" s="175">
        <v>0</v>
      </c>
      <c r="M34" s="174" t="s">
        <v>167</v>
      </c>
      <c r="N34" s="174">
        <v>0.25850000000000001</v>
      </c>
      <c r="O34" s="174">
        <v>0.18984000000000001</v>
      </c>
      <c r="P34" s="176">
        <v>18.032499999999999</v>
      </c>
      <c r="Q34" s="176">
        <v>788.22400000000005</v>
      </c>
      <c r="R34" s="177">
        <v>2.3199999999999998E-2</v>
      </c>
      <c r="S34" s="176">
        <v>6.7877999999999998</v>
      </c>
      <c r="T34" s="176">
        <v>3.6516999999999999</v>
      </c>
      <c r="U34" s="176">
        <v>1.9438</v>
      </c>
      <c r="V34" s="176">
        <v>0.6452</v>
      </c>
      <c r="W34" s="176">
        <v>5.21E-2</v>
      </c>
      <c r="X34" s="176">
        <v>0.49249999999999999</v>
      </c>
      <c r="Y34" s="178">
        <v>1.9E-3</v>
      </c>
      <c r="Z34" s="179">
        <v>-0.88460000000000005</v>
      </c>
      <c r="AA34" s="179">
        <v>3.4773999999999998</v>
      </c>
      <c r="AB34" s="179">
        <v>1.7344999999999999</v>
      </c>
      <c r="AC34" s="179">
        <v>2.86E-2</v>
      </c>
      <c r="AD34" s="179">
        <v>0.58440000000000003</v>
      </c>
      <c r="AE34" s="180">
        <v>3.2899999999999999E-2</v>
      </c>
      <c r="AF34" s="181">
        <v>9.8833000000000002</v>
      </c>
      <c r="AG34" s="181">
        <v>3.5651000000000002</v>
      </c>
      <c r="AH34" s="181">
        <v>2.0085999999999999</v>
      </c>
      <c r="AI34" s="181">
        <v>5.28E-2</v>
      </c>
      <c r="AJ34" s="181">
        <v>0.47760000000000002</v>
      </c>
    </row>
    <row r="35" spans="1:36" s="169" customFormat="1" ht="12.75">
      <c r="A35" s="169" t="s">
        <v>413</v>
      </c>
      <c r="B35" s="169">
        <v>3119</v>
      </c>
      <c r="C35" s="170"/>
      <c r="D35" s="171">
        <v>15.6</v>
      </c>
      <c r="E35" s="172">
        <v>0.47799999999999998</v>
      </c>
      <c r="F35" s="230">
        <v>474.56150000000002</v>
      </c>
      <c r="G35" s="173">
        <v>534.96500000000003</v>
      </c>
      <c r="H35" s="237">
        <v>1279.499</v>
      </c>
      <c r="I35" s="174">
        <v>1.4776985777977039</v>
      </c>
      <c r="J35" s="174">
        <v>1.1200094036497983</v>
      </c>
      <c r="K35" s="174">
        <v>0.1701</v>
      </c>
      <c r="L35" s="175">
        <v>0</v>
      </c>
      <c r="M35" s="174" t="s">
        <v>167</v>
      </c>
      <c r="N35" s="174">
        <v>0.32629999999999998</v>
      </c>
      <c r="O35" s="174">
        <v>0.22436</v>
      </c>
      <c r="P35" s="176">
        <v>20.020700000000001</v>
      </c>
      <c r="Q35" s="176">
        <v>777.33619999999996</v>
      </c>
      <c r="R35" s="177">
        <v>2.8899999999999999E-2</v>
      </c>
      <c r="S35" s="176">
        <v>9.4769000000000005</v>
      </c>
      <c r="T35" s="176">
        <v>3.4397000000000002</v>
      </c>
      <c r="U35" s="176">
        <v>1.9039999999999999</v>
      </c>
      <c r="V35" s="176">
        <v>0.6956</v>
      </c>
      <c r="W35" s="176">
        <v>5.3800000000000001E-2</v>
      </c>
      <c r="X35" s="176">
        <v>0.52490000000000003</v>
      </c>
      <c r="Y35" s="178">
        <v>1.1000000000000001E-3</v>
      </c>
      <c r="Z35" s="179">
        <v>-1.5657000000000001</v>
      </c>
      <c r="AA35" s="179">
        <v>3.8738000000000001</v>
      </c>
      <c r="AB35" s="179">
        <v>1.7079</v>
      </c>
      <c r="AC35" s="179">
        <v>2.63E-2</v>
      </c>
      <c r="AD35" s="179">
        <v>0.58389999999999997</v>
      </c>
      <c r="AE35" s="180">
        <v>4.24E-2</v>
      </c>
      <c r="AF35" s="181">
        <v>14.0852</v>
      </c>
      <c r="AG35" s="181">
        <v>3.2957000000000001</v>
      </c>
      <c r="AH35" s="181">
        <v>2.02</v>
      </c>
      <c r="AI35" s="181">
        <v>5.4199999999999998E-2</v>
      </c>
      <c r="AJ35" s="181">
        <v>0.49340000000000001</v>
      </c>
    </row>
    <row r="36" spans="1:36" s="156" customFormat="1" ht="12.75">
      <c r="A36" s="156" t="s">
        <v>375</v>
      </c>
      <c r="B36" s="156">
        <v>3076</v>
      </c>
      <c r="C36" s="157"/>
      <c r="D36" s="182">
        <v>15.32</v>
      </c>
      <c r="E36" s="159">
        <v>0.40200000000000002</v>
      </c>
      <c r="F36" s="231">
        <v>467.59690000000001</v>
      </c>
      <c r="G36" s="160">
        <v>527.11929999999995</v>
      </c>
      <c r="H36" s="238">
        <v>1331.15</v>
      </c>
      <c r="I36" s="161">
        <v>1.4098103157935578</v>
      </c>
      <c r="J36" s="161">
        <v>1.1112501236230719</v>
      </c>
      <c r="K36" s="161">
        <v>0.1431</v>
      </c>
      <c r="L36" s="162">
        <v>0</v>
      </c>
      <c r="M36" s="161" t="s">
        <v>167</v>
      </c>
      <c r="N36" s="161">
        <v>0.24569000000000002</v>
      </c>
      <c r="O36" s="161">
        <v>0.17591000000000001</v>
      </c>
      <c r="P36" s="163">
        <v>34.246699999999997</v>
      </c>
      <c r="Q36" s="163">
        <v>922.29300000000001</v>
      </c>
      <c r="R36" s="164">
        <v>2.7799999999999998E-2</v>
      </c>
      <c r="S36" s="163">
        <v>24.332000000000001</v>
      </c>
      <c r="T36" s="163">
        <v>3.1457000000000002</v>
      </c>
      <c r="U36" s="163">
        <v>1.3889</v>
      </c>
      <c r="V36" s="163">
        <v>0.74939999999999996</v>
      </c>
      <c r="W36" s="163">
        <v>4.8599999999999997E-2</v>
      </c>
      <c r="X36" s="163">
        <v>0.72899999999999998</v>
      </c>
      <c r="Y36" s="165">
        <v>0</v>
      </c>
      <c r="Z36" s="166">
        <v>0</v>
      </c>
      <c r="AA36" s="166">
        <v>4.3221999999999996</v>
      </c>
      <c r="AB36" s="166" t="s">
        <v>167</v>
      </c>
      <c r="AC36" s="166">
        <v>0.01</v>
      </c>
      <c r="AD36" s="166" t="s">
        <v>167</v>
      </c>
      <c r="AE36" s="167">
        <v>4.3099999999999999E-2</v>
      </c>
      <c r="AF36" s="168">
        <v>37.692900000000002</v>
      </c>
      <c r="AG36" s="168">
        <v>3.1442000000000001</v>
      </c>
      <c r="AH36" s="168">
        <v>2.1802999999999999</v>
      </c>
      <c r="AI36" s="168">
        <v>4.8599999999999997E-2</v>
      </c>
      <c r="AJ36" s="168">
        <v>0.46279999999999999</v>
      </c>
    </row>
    <row r="37" spans="1:36" s="169" customFormat="1" ht="12.75">
      <c r="A37" s="169" t="s">
        <v>378</v>
      </c>
      <c r="B37" s="169">
        <v>3077</v>
      </c>
      <c r="C37" s="170"/>
      <c r="D37" s="171">
        <v>15.23</v>
      </c>
      <c r="E37" s="172">
        <v>0.41399999999999998</v>
      </c>
      <c r="F37" s="230">
        <v>476.9015</v>
      </c>
      <c r="G37" s="173">
        <v>540.66579999999999</v>
      </c>
      <c r="H37" s="237">
        <v>1336.3489999999999</v>
      </c>
      <c r="I37" s="174">
        <v>1.3976969980214076</v>
      </c>
      <c r="J37" s="174">
        <v>1.0888888195053366</v>
      </c>
      <c r="K37" s="174">
        <v>0.15079999999999999</v>
      </c>
      <c r="L37" s="175">
        <v>2.9999999999996696E-4</v>
      </c>
      <c r="M37" s="174" t="s">
        <v>167</v>
      </c>
      <c r="N37" s="174">
        <v>0.24642999999999998</v>
      </c>
      <c r="O37" s="174">
        <v>0.17526</v>
      </c>
      <c r="P37" s="176">
        <v>20.016100000000002</v>
      </c>
      <c r="Q37" s="176">
        <v>880.28530000000001</v>
      </c>
      <c r="R37" s="177">
        <v>1.9E-2</v>
      </c>
      <c r="S37" s="176">
        <v>13.5832</v>
      </c>
      <c r="T37" s="176">
        <v>2.9872999999999998</v>
      </c>
      <c r="U37" s="176">
        <v>1.8601000000000001</v>
      </c>
      <c r="V37" s="176">
        <v>0.57879999999999998</v>
      </c>
      <c r="W37" s="176">
        <v>3.9699999999999999E-2</v>
      </c>
      <c r="X37" s="176">
        <v>0.54149999999999998</v>
      </c>
      <c r="Y37" s="178">
        <v>2.9999999999999997E-4</v>
      </c>
      <c r="Z37" s="179">
        <v>-1.5929</v>
      </c>
      <c r="AA37" s="179">
        <v>4.4844999999999997</v>
      </c>
      <c r="AB37" s="179">
        <v>1.5348999999999999</v>
      </c>
      <c r="AC37" s="179">
        <v>1.77E-2</v>
      </c>
      <c r="AD37" s="179">
        <v>0.65890000000000004</v>
      </c>
      <c r="AE37" s="180">
        <v>2.86E-2</v>
      </c>
      <c r="AF37" s="181">
        <v>20.509899999999998</v>
      </c>
      <c r="AG37" s="181">
        <v>2.9281000000000001</v>
      </c>
      <c r="AH37" s="181">
        <v>2.2008000000000001</v>
      </c>
      <c r="AI37" s="181">
        <v>3.9800000000000002E-2</v>
      </c>
      <c r="AJ37" s="181">
        <v>0.45550000000000002</v>
      </c>
    </row>
    <row r="38" spans="1:36" s="169" customFormat="1" ht="12.75">
      <c r="A38" s="169" t="s">
        <v>380</v>
      </c>
      <c r="B38" s="169">
        <v>3078</v>
      </c>
      <c r="C38" s="170"/>
      <c r="D38" s="171">
        <v>15.280000000000001</v>
      </c>
      <c r="E38" s="172">
        <v>0.40400000000000003</v>
      </c>
      <c r="F38" s="230">
        <v>466.91269999999997</v>
      </c>
      <c r="G38" s="173">
        <v>538.88679999999999</v>
      </c>
      <c r="H38" s="237">
        <v>1335.2550000000001</v>
      </c>
      <c r="I38" s="174">
        <v>1.3954405621636543</v>
      </c>
      <c r="J38" s="174">
        <v>1.0917615123294202</v>
      </c>
      <c r="K38" s="174">
        <v>0.14630000000000001</v>
      </c>
      <c r="L38" s="175">
        <v>1.9999999999997797E-4</v>
      </c>
      <c r="M38" s="174" t="s">
        <v>167</v>
      </c>
      <c r="N38" s="174">
        <v>0.24052000000000001</v>
      </c>
      <c r="O38" s="174">
        <v>0.17896000000000001</v>
      </c>
      <c r="P38" s="176">
        <v>24.668399999999998</v>
      </c>
      <c r="Q38" s="176">
        <v>930.36609999999996</v>
      </c>
      <c r="R38" s="177">
        <v>2.4199999999999999E-2</v>
      </c>
      <c r="S38" s="176">
        <v>18.945599999999999</v>
      </c>
      <c r="T38" s="176">
        <v>3.0992000000000002</v>
      </c>
      <c r="U38" s="176">
        <v>1.9321999999999999</v>
      </c>
      <c r="V38" s="176">
        <v>0.70809999999999995</v>
      </c>
      <c r="W38" s="176">
        <v>4.3499999999999997E-2</v>
      </c>
      <c r="X38" s="176">
        <v>0.51880000000000004</v>
      </c>
      <c r="Y38" s="178">
        <v>2.9999999999999997E-4</v>
      </c>
      <c r="Z38" s="179">
        <v>-1.5108999999999999</v>
      </c>
      <c r="AA38" s="179">
        <v>3.8691</v>
      </c>
      <c r="AB38" s="179">
        <v>1.4833000000000001</v>
      </c>
      <c r="AC38" s="179">
        <v>1.77E-2</v>
      </c>
      <c r="AD38" s="179">
        <v>0.67500000000000004</v>
      </c>
      <c r="AE38" s="180">
        <v>3.6400000000000002E-2</v>
      </c>
      <c r="AF38" s="181">
        <v>28.558900000000001</v>
      </c>
      <c r="AG38" s="181">
        <v>3.0417999999999998</v>
      </c>
      <c r="AH38" s="181">
        <v>2.2321</v>
      </c>
      <c r="AI38" s="181">
        <v>4.36E-2</v>
      </c>
      <c r="AJ38" s="181">
        <v>0.44879999999999998</v>
      </c>
    </row>
    <row r="39" spans="1:36" s="169" customFormat="1" ht="12.75">
      <c r="A39" s="169" t="s">
        <v>382</v>
      </c>
      <c r="B39" s="169">
        <v>3079</v>
      </c>
      <c r="C39" s="170"/>
      <c r="D39" s="171">
        <v>14.99</v>
      </c>
      <c r="E39" s="172">
        <v>0.42499999999999999</v>
      </c>
      <c r="F39" s="230">
        <v>492.22680000000003</v>
      </c>
      <c r="G39" s="173">
        <v>537.92909999999995</v>
      </c>
      <c r="H39" s="237">
        <v>1342.096</v>
      </c>
      <c r="I39" s="174">
        <v>1.3990900654657457</v>
      </c>
      <c r="J39" s="174">
        <v>1.0978265292182596</v>
      </c>
      <c r="K39" s="174">
        <v>0.1449</v>
      </c>
      <c r="L39" s="175">
        <v>2.9999999999996696E-4</v>
      </c>
      <c r="M39" s="174" t="s">
        <v>167</v>
      </c>
      <c r="N39" s="174">
        <v>0.24548</v>
      </c>
      <c r="O39" s="174">
        <v>0.17666000000000001</v>
      </c>
      <c r="P39" s="176">
        <v>41.0884</v>
      </c>
      <c r="Q39" s="176">
        <v>967.4479</v>
      </c>
      <c r="R39" s="177">
        <v>2.6499999999999999E-2</v>
      </c>
      <c r="S39" s="176">
        <v>14.7867</v>
      </c>
      <c r="T39" s="176">
        <v>3.5413000000000001</v>
      </c>
      <c r="U39" s="176">
        <v>2.4257</v>
      </c>
      <c r="V39" s="176">
        <v>0.89510000000000001</v>
      </c>
      <c r="W39" s="176">
        <v>0.04</v>
      </c>
      <c r="X39" s="176">
        <v>0.41270000000000001</v>
      </c>
      <c r="Y39" s="178">
        <v>4.4000000000000003E-3</v>
      </c>
      <c r="Z39" s="179">
        <v>-0.77239999999999998</v>
      </c>
      <c r="AA39" s="179">
        <v>3.8058000000000001</v>
      </c>
      <c r="AB39" s="179">
        <v>1.9533</v>
      </c>
      <c r="AC39" s="179">
        <v>2.4E-2</v>
      </c>
      <c r="AD39" s="179">
        <v>0.51049999999999995</v>
      </c>
      <c r="AE39" s="180">
        <v>3.7600000000000001E-2</v>
      </c>
      <c r="AF39" s="181">
        <v>22.264099999999999</v>
      </c>
      <c r="AG39" s="181">
        <v>3.3309000000000002</v>
      </c>
      <c r="AH39" s="181">
        <v>2.7418999999999998</v>
      </c>
      <c r="AI39" s="181">
        <v>4.1000000000000002E-2</v>
      </c>
      <c r="AJ39" s="181">
        <v>0.36349999999999999</v>
      </c>
    </row>
    <row r="40" spans="1:36" s="169" customFormat="1" ht="12.75">
      <c r="A40" s="169" t="s">
        <v>384</v>
      </c>
      <c r="B40" s="169">
        <v>3080</v>
      </c>
      <c r="C40" s="170"/>
      <c r="D40" s="171">
        <v>15.4</v>
      </c>
      <c r="E40" s="172">
        <v>0.41599999999999998</v>
      </c>
      <c r="F40" s="230">
        <v>477.03840000000002</v>
      </c>
      <c r="G40" s="173">
        <v>535.87660000000005</v>
      </c>
      <c r="H40" s="237">
        <v>1318.287</v>
      </c>
      <c r="I40" s="174">
        <v>1.3909579010875075</v>
      </c>
      <c r="J40" s="174">
        <v>1.0862781471033129</v>
      </c>
      <c r="K40" s="174">
        <v>0.1469</v>
      </c>
      <c r="L40" s="175">
        <v>1.2999999999999678E-3</v>
      </c>
      <c r="M40" s="174" t="s">
        <v>167</v>
      </c>
      <c r="N40" s="174">
        <v>0.23596</v>
      </c>
      <c r="O40" s="174">
        <v>0.17605999999999999</v>
      </c>
      <c r="P40" s="176">
        <v>13.311299999999999</v>
      </c>
      <c r="Q40" s="176">
        <v>908.6096</v>
      </c>
      <c r="R40" s="177">
        <v>1.6199999999999999E-2</v>
      </c>
      <c r="S40" s="176">
        <v>10.0823</v>
      </c>
      <c r="T40" s="176">
        <v>3.5181</v>
      </c>
      <c r="U40" s="176">
        <v>1.8102</v>
      </c>
      <c r="V40" s="176">
        <v>0.49299999999999999</v>
      </c>
      <c r="W40" s="176">
        <v>4.0599999999999997E-2</v>
      </c>
      <c r="X40" s="176">
        <v>0.55459999999999998</v>
      </c>
      <c r="Y40" s="178">
        <v>4.0000000000000002E-4</v>
      </c>
      <c r="Z40" s="179">
        <v>-0.81489999999999996</v>
      </c>
      <c r="AA40" s="179">
        <v>4.1254</v>
      </c>
      <c r="AB40" s="179">
        <v>1.3187</v>
      </c>
      <c r="AC40" s="179">
        <v>1.72E-2</v>
      </c>
      <c r="AD40" s="179">
        <v>0.76049999999999995</v>
      </c>
      <c r="AE40" s="180">
        <v>2.3900000000000001E-2</v>
      </c>
      <c r="AF40" s="181">
        <v>15.0471</v>
      </c>
      <c r="AG40" s="181">
        <v>3.3936999999999999</v>
      </c>
      <c r="AH40" s="181">
        <v>2.2431999999999999</v>
      </c>
      <c r="AI40" s="181">
        <v>4.0800000000000003E-2</v>
      </c>
      <c r="AJ40" s="181">
        <v>0.44729999999999998</v>
      </c>
    </row>
    <row r="41" spans="1:36" s="169" customFormat="1" ht="12.75">
      <c r="A41" s="169" t="s">
        <v>385</v>
      </c>
      <c r="B41" s="169">
        <v>3081</v>
      </c>
      <c r="C41" s="170"/>
      <c r="D41" s="171">
        <v>14.55</v>
      </c>
      <c r="E41" s="172">
        <v>0.41799999999999998</v>
      </c>
      <c r="F41" s="230">
        <v>482.238</v>
      </c>
      <c r="G41" s="173">
        <v>505.49959999999999</v>
      </c>
      <c r="H41" s="237">
        <v>1325.8130000000001</v>
      </c>
      <c r="I41" s="174">
        <v>1.4083329269766602</v>
      </c>
      <c r="J41" s="174">
        <v>1.1228081471113047</v>
      </c>
      <c r="K41" s="174">
        <v>0.13739999999999999</v>
      </c>
      <c r="L41" s="175">
        <v>2.9999999999996696E-4</v>
      </c>
      <c r="M41" s="174" t="s">
        <v>167</v>
      </c>
      <c r="N41" s="174">
        <v>0.23970999999999998</v>
      </c>
      <c r="O41" s="174">
        <v>0.17280000000000001</v>
      </c>
      <c r="P41" s="176">
        <v>36.025599999999997</v>
      </c>
      <c r="Q41" s="176">
        <v>928.58730000000003</v>
      </c>
      <c r="R41" s="177">
        <v>2.8299999999999999E-2</v>
      </c>
      <c r="S41" s="176">
        <v>18.591200000000001</v>
      </c>
      <c r="T41" s="176">
        <v>3.6482999999999999</v>
      </c>
      <c r="U41" s="176">
        <v>2.7490999999999999</v>
      </c>
      <c r="V41" s="176">
        <v>0.9284</v>
      </c>
      <c r="W41" s="176">
        <v>3.8300000000000001E-2</v>
      </c>
      <c r="X41" s="176">
        <v>0.3639</v>
      </c>
      <c r="Y41" s="178">
        <v>3.5999999999999999E-3</v>
      </c>
      <c r="Z41" s="179">
        <v>0.6986</v>
      </c>
      <c r="AA41" s="179">
        <v>3.4714999999999998</v>
      </c>
      <c r="AB41" s="179">
        <v>2.2705000000000002</v>
      </c>
      <c r="AC41" s="179">
        <v>2.06E-2</v>
      </c>
      <c r="AD41" s="179">
        <v>0.4415</v>
      </c>
      <c r="AE41" s="180">
        <v>4.1399999999999999E-2</v>
      </c>
      <c r="AF41" s="181">
        <v>28.508400000000002</v>
      </c>
      <c r="AG41" s="181">
        <v>3.4563999999999999</v>
      </c>
      <c r="AH41" s="181">
        <v>3.0836999999999999</v>
      </c>
      <c r="AI41" s="181">
        <v>3.9199999999999999E-2</v>
      </c>
      <c r="AJ41" s="181">
        <v>0.32240000000000002</v>
      </c>
    </row>
    <row r="42" spans="1:36" s="183" customFormat="1" ht="12.75">
      <c r="A42" s="183" t="s">
        <v>388</v>
      </c>
      <c r="B42" s="183">
        <v>3082</v>
      </c>
      <c r="C42" s="184"/>
      <c r="D42" s="185">
        <v>15.35</v>
      </c>
      <c r="E42" s="186">
        <v>0.42299999999999999</v>
      </c>
      <c r="F42" s="232">
        <v>493.59519999999998</v>
      </c>
      <c r="G42" s="187">
        <v>563.38</v>
      </c>
      <c r="H42" s="239">
        <v>1350.58</v>
      </c>
      <c r="I42" s="188">
        <v>1.4173358667974418</v>
      </c>
      <c r="J42" s="188">
        <v>1.0970724118522233</v>
      </c>
      <c r="K42" s="188">
        <v>0.1542</v>
      </c>
      <c r="L42" s="189">
        <v>7.0000000000003393E-4</v>
      </c>
      <c r="M42" s="188" t="s">
        <v>506</v>
      </c>
      <c r="N42" s="188">
        <v>0.25974999999999998</v>
      </c>
      <c r="O42" s="188">
        <v>0.18593999999999999</v>
      </c>
      <c r="P42" s="190">
        <v>25.215800000000002</v>
      </c>
      <c r="Q42" s="190">
        <v>916.95640000000003</v>
      </c>
      <c r="R42" s="191">
        <v>1.8100000000000002E-2</v>
      </c>
      <c r="S42" s="190">
        <v>10.3261</v>
      </c>
      <c r="T42" s="190">
        <v>3.5750000000000002</v>
      </c>
      <c r="U42" s="190">
        <v>1.4372</v>
      </c>
      <c r="V42" s="190">
        <v>0.49370000000000003</v>
      </c>
      <c r="W42" s="190">
        <v>4.7399999999999998E-2</v>
      </c>
      <c r="X42" s="190">
        <v>0.69930000000000003</v>
      </c>
      <c r="Y42" s="192">
        <v>1E-4</v>
      </c>
      <c r="Z42" s="193">
        <v>-1.4934000000000001</v>
      </c>
      <c r="AA42" s="193">
        <v>3.762</v>
      </c>
      <c r="AB42" s="193">
        <v>1.3142</v>
      </c>
      <c r="AC42" s="193">
        <v>1.9199999999999998E-2</v>
      </c>
      <c r="AD42" s="193">
        <v>0.76080000000000003</v>
      </c>
      <c r="AE42" s="194">
        <v>2.7400000000000001E-2</v>
      </c>
      <c r="AF42" s="195">
        <v>15.680199999999999</v>
      </c>
      <c r="AG42" s="195">
        <v>3.5444</v>
      </c>
      <c r="AH42" s="195">
        <v>2.1015999999999999</v>
      </c>
      <c r="AI42" s="195">
        <v>4.7399999999999998E-2</v>
      </c>
      <c r="AJ42" s="195">
        <v>0.47770000000000001</v>
      </c>
    </row>
    <row r="43" spans="1:36" s="169" customFormat="1" ht="12.75">
      <c r="A43" s="169" t="s">
        <v>390</v>
      </c>
      <c r="B43" s="169">
        <v>3083</v>
      </c>
      <c r="C43" s="170"/>
      <c r="D43" s="171">
        <v>15.1</v>
      </c>
      <c r="E43" s="172">
        <v>0.49099999999999999</v>
      </c>
      <c r="F43" s="230">
        <v>581.44190000000003</v>
      </c>
      <c r="G43" s="173">
        <v>608.3981</v>
      </c>
      <c r="H43" s="237">
        <v>1355.643</v>
      </c>
      <c r="I43" s="174">
        <v>1.4133506489700645</v>
      </c>
      <c r="J43" s="174">
        <v>1.0659510786697046</v>
      </c>
      <c r="K43" s="174">
        <v>0.16650000000000001</v>
      </c>
      <c r="L43" s="175">
        <v>8.0000000000002292E-4</v>
      </c>
      <c r="M43" s="174" t="s">
        <v>167</v>
      </c>
      <c r="N43" s="174">
        <v>0.27777000000000002</v>
      </c>
      <c r="O43" s="174">
        <v>0.20391000000000001</v>
      </c>
      <c r="P43" s="176">
        <v>78.991100000000003</v>
      </c>
      <c r="Q43" s="176">
        <v>983.18359999999996</v>
      </c>
      <c r="R43" s="177">
        <v>5.33E-2</v>
      </c>
      <c r="S43" s="176">
        <v>49.2363</v>
      </c>
      <c r="T43" s="176">
        <v>3.3997999999999999</v>
      </c>
      <c r="U43" s="176">
        <v>2.9670999999999998</v>
      </c>
      <c r="V43" s="176">
        <v>1.585</v>
      </c>
      <c r="W43" s="176">
        <v>4.6699999999999998E-2</v>
      </c>
      <c r="X43" s="176">
        <v>0.33839999999999998</v>
      </c>
      <c r="Y43" s="178">
        <v>1.15E-2</v>
      </c>
      <c r="Z43" s="179">
        <v>4.2542</v>
      </c>
      <c r="AA43" s="179">
        <v>3.3792</v>
      </c>
      <c r="AB43" s="179">
        <v>2.3995000000000002</v>
      </c>
      <c r="AC43" s="179">
        <v>2.41E-2</v>
      </c>
      <c r="AD43" s="179">
        <v>0.41449999999999998</v>
      </c>
      <c r="AE43" s="180">
        <v>7.4999999999999997E-2</v>
      </c>
      <c r="AF43" s="181">
        <v>72.580200000000005</v>
      </c>
      <c r="AG43" s="181">
        <v>3.1368</v>
      </c>
      <c r="AH43" s="181">
        <v>3.3738000000000001</v>
      </c>
      <c r="AI43" s="181">
        <v>4.8599999999999997E-2</v>
      </c>
      <c r="AJ43" s="181">
        <v>0.29720000000000002</v>
      </c>
    </row>
    <row r="44" spans="1:36" s="169" customFormat="1" ht="12.75">
      <c r="A44" s="169" t="s">
        <v>392</v>
      </c>
      <c r="B44" s="169">
        <v>3084</v>
      </c>
      <c r="C44" s="170"/>
      <c r="D44" s="171">
        <v>14.91</v>
      </c>
      <c r="E44" s="172">
        <v>0.46899999999999997</v>
      </c>
      <c r="F44" s="230">
        <v>547.78099999999995</v>
      </c>
      <c r="G44" s="173">
        <v>548.60209999999995</v>
      </c>
      <c r="H44" s="237">
        <v>1338.9490000000001</v>
      </c>
      <c r="I44" s="174">
        <v>1.4084459319025457</v>
      </c>
      <c r="J44" s="174">
        <v>1.0984700196865029</v>
      </c>
      <c r="K44" s="174">
        <v>0.1492</v>
      </c>
      <c r="L44" s="175">
        <v>9.9999999999988987E-5</v>
      </c>
      <c r="M44" s="174" t="s">
        <v>167</v>
      </c>
      <c r="N44" s="174">
        <v>0.25747999999999999</v>
      </c>
      <c r="O44" s="174">
        <v>0.19061</v>
      </c>
      <c r="P44" s="176">
        <v>83.643500000000003</v>
      </c>
      <c r="Q44" s="176">
        <v>974.97360000000003</v>
      </c>
      <c r="R44" s="177">
        <v>5.6599999999999998E-2</v>
      </c>
      <c r="S44" s="176">
        <v>41.804299999999998</v>
      </c>
      <c r="T44" s="176">
        <v>3.2835000000000001</v>
      </c>
      <c r="U44" s="176">
        <v>2.9807999999999999</v>
      </c>
      <c r="V44" s="176">
        <v>1.5507</v>
      </c>
      <c r="W44" s="176">
        <v>4.9399999999999999E-2</v>
      </c>
      <c r="X44" s="176">
        <v>0.33810000000000001</v>
      </c>
      <c r="Y44" s="178">
        <v>8.3999999999999995E-3</v>
      </c>
      <c r="Z44" s="179">
        <v>3.669</v>
      </c>
      <c r="AA44" s="179">
        <v>3.6166</v>
      </c>
      <c r="AB44" s="179">
        <v>2.3416999999999999</v>
      </c>
      <c r="AC44" s="179">
        <v>2.5600000000000001E-2</v>
      </c>
      <c r="AD44" s="179">
        <v>0.43099999999999999</v>
      </c>
      <c r="AE44" s="180">
        <v>8.1699999999999995E-2</v>
      </c>
      <c r="AF44" s="181">
        <v>63.647500000000001</v>
      </c>
      <c r="AG44" s="181">
        <v>2.9117999999999999</v>
      </c>
      <c r="AH44" s="181">
        <v>3.4693999999999998</v>
      </c>
      <c r="AI44" s="181">
        <v>5.0700000000000002E-2</v>
      </c>
      <c r="AJ44" s="181">
        <v>0.28720000000000001</v>
      </c>
    </row>
    <row r="45" spans="1:36" s="169" customFormat="1" ht="12.75">
      <c r="A45" s="169" t="s">
        <v>394</v>
      </c>
      <c r="B45" s="169">
        <v>3085</v>
      </c>
      <c r="C45" s="170"/>
      <c r="D45" s="171">
        <v>14.57</v>
      </c>
      <c r="E45" s="172">
        <v>0.41799999999999998</v>
      </c>
      <c r="F45" s="230">
        <v>479.09089999999998</v>
      </c>
      <c r="G45" s="173">
        <v>503.17349999999999</v>
      </c>
      <c r="H45" s="237">
        <v>1318.835</v>
      </c>
      <c r="I45" s="174">
        <v>1.3998088190055191</v>
      </c>
      <c r="J45" s="174">
        <v>1.118012519367273</v>
      </c>
      <c r="K45" s="174">
        <v>0.13569999999999999</v>
      </c>
      <c r="L45" s="175">
        <v>6.0000000000004494E-4</v>
      </c>
      <c r="M45" s="174" t="s">
        <v>508</v>
      </c>
      <c r="N45" s="174">
        <v>0.23044999999999999</v>
      </c>
      <c r="O45" s="174">
        <v>0.16486999999999999</v>
      </c>
      <c r="P45" s="176">
        <v>58.739800000000002</v>
      </c>
      <c r="Q45" s="176">
        <v>926.80849999999998</v>
      </c>
      <c r="R45" s="177">
        <v>3.9E-2</v>
      </c>
      <c r="S45" s="176">
        <v>29.765499999999999</v>
      </c>
      <c r="T45" s="176">
        <v>3.4422999999999999</v>
      </c>
      <c r="U45" s="176">
        <v>2.887</v>
      </c>
      <c r="V45" s="176">
        <v>1.2642</v>
      </c>
      <c r="W45" s="176">
        <v>4.0800000000000003E-2</v>
      </c>
      <c r="X45" s="176">
        <v>0.3463</v>
      </c>
      <c r="Y45" s="178">
        <v>7.1999999999999998E-3</v>
      </c>
      <c r="Z45" s="179">
        <v>2.0950000000000002</v>
      </c>
      <c r="AA45" s="179">
        <v>3.4786999999999999</v>
      </c>
      <c r="AB45" s="179">
        <v>2.4582999999999999</v>
      </c>
      <c r="AC45" s="179">
        <v>2.1399999999999999E-2</v>
      </c>
      <c r="AD45" s="179">
        <v>0.40699999999999997</v>
      </c>
      <c r="AE45" s="180">
        <v>5.5199999999999999E-2</v>
      </c>
      <c r="AF45" s="181">
        <v>44.892099999999999</v>
      </c>
      <c r="AG45" s="181">
        <v>3.1778</v>
      </c>
      <c r="AH45" s="181">
        <v>3.1396999999999999</v>
      </c>
      <c r="AI45" s="181">
        <v>4.2200000000000001E-2</v>
      </c>
      <c r="AJ45" s="181">
        <v>0.317</v>
      </c>
    </row>
    <row r="46" spans="1:36" s="183" customFormat="1" ht="12.75">
      <c r="A46" s="183" t="s">
        <v>396</v>
      </c>
      <c r="B46" s="183">
        <v>3086</v>
      </c>
      <c r="C46" s="184"/>
      <c r="D46" s="185">
        <v>15.5</v>
      </c>
      <c r="E46" s="186">
        <v>0.48699999999999999</v>
      </c>
      <c r="F46" s="232">
        <v>555.85410000000002</v>
      </c>
      <c r="G46" s="187">
        <v>585.68370000000004</v>
      </c>
      <c r="H46" s="239">
        <v>1366.1790000000001</v>
      </c>
      <c r="I46" s="188">
        <v>1.4274910733803194</v>
      </c>
      <c r="J46" s="188">
        <v>1.0933289597276568</v>
      </c>
      <c r="K46" s="188">
        <v>0.1615</v>
      </c>
      <c r="L46" s="189">
        <v>9.000000000000119E-4</v>
      </c>
      <c r="M46" s="188" t="s">
        <v>167</v>
      </c>
      <c r="N46" s="188">
        <v>0.27688999999999997</v>
      </c>
      <c r="O46" s="188">
        <v>0.20136999999999999</v>
      </c>
      <c r="P46" s="190">
        <v>72.012600000000006</v>
      </c>
      <c r="Q46" s="190">
        <v>937.07090000000005</v>
      </c>
      <c r="R46" s="191">
        <v>4.8500000000000001E-2</v>
      </c>
      <c r="S46" s="190">
        <v>37.182200000000002</v>
      </c>
      <c r="T46" s="190">
        <v>3.3327</v>
      </c>
      <c r="U46" s="190">
        <v>2.8778999999999999</v>
      </c>
      <c r="V46" s="190">
        <v>1.4204000000000001</v>
      </c>
      <c r="W46" s="190">
        <v>4.6199999999999998E-2</v>
      </c>
      <c r="X46" s="190">
        <v>0.34739999999999999</v>
      </c>
      <c r="Y46" s="192">
        <v>9.7999999999999997E-3</v>
      </c>
      <c r="Z46" s="193">
        <v>0</v>
      </c>
      <c r="AA46" s="193">
        <v>3.4508000000000001</v>
      </c>
      <c r="AB46" s="193">
        <v>2.5163000000000002</v>
      </c>
      <c r="AC46" s="193">
        <v>2.3300000000000001E-2</v>
      </c>
      <c r="AD46" s="193">
        <v>0.39879999999999999</v>
      </c>
      <c r="AE46" s="194">
        <v>6.8900000000000003E-2</v>
      </c>
      <c r="AF46" s="195">
        <v>56.421300000000002</v>
      </c>
      <c r="AG46" s="195">
        <v>2.9986000000000002</v>
      </c>
      <c r="AH46" s="195">
        <v>3.1488</v>
      </c>
      <c r="AI46" s="195">
        <v>4.7899999999999998E-2</v>
      </c>
      <c r="AJ46" s="195">
        <v>0.31390000000000001</v>
      </c>
    </row>
    <row r="47" spans="1:36" s="169" customFormat="1" ht="12.75">
      <c r="A47" s="169" t="s">
        <v>415</v>
      </c>
      <c r="B47" s="169">
        <v>3120</v>
      </c>
      <c r="C47" s="170"/>
      <c r="D47" s="171">
        <v>15.540000000000001</v>
      </c>
      <c r="E47" s="172">
        <v>0.54500000000000004</v>
      </c>
      <c r="F47" s="230">
        <v>574.82360000000006</v>
      </c>
      <c r="G47" s="173">
        <v>636.55259999999998</v>
      </c>
      <c r="H47" s="237">
        <v>1328.4459999999999</v>
      </c>
      <c r="I47" s="174">
        <v>1.4529212764596402</v>
      </c>
      <c r="J47" s="174">
        <v>1.0393101077982081</v>
      </c>
      <c r="K47" s="174">
        <v>0.2056</v>
      </c>
      <c r="L47" s="175">
        <v>0</v>
      </c>
      <c r="M47" s="174">
        <v>0</v>
      </c>
      <c r="N47" s="174">
        <v>0.33069000000000004</v>
      </c>
      <c r="O47" s="174">
        <v>0.23018</v>
      </c>
      <c r="P47" s="176">
        <v>53.252099999999999</v>
      </c>
      <c r="Q47" s="176">
        <v>898.04849999999999</v>
      </c>
      <c r="R47" s="177">
        <v>5.04E-2</v>
      </c>
      <c r="S47" s="176">
        <v>31.513400000000001</v>
      </c>
      <c r="T47" s="176">
        <v>3.4780000000000002</v>
      </c>
      <c r="U47" s="176">
        <v>2.7945000000000002</v>
      </c>
      <c r="V47" s="176">
        <v>1.3472999999999999</v>
      </c>
      <c r="W47" s="176">
        <v>6.0999999999999999E-2</v>
      </c>
      <c r="X47" s="176">
        <v>0.35099999999999998</v>
      </c>
      <c r="Y47" s="178">
        <v>1.34E-2</v>
      </c>
      <c r="Z47" s="179">
        <v>9.6274999999999995</v>
      </c>
      <c r="AA47" s="179">
        <v>3.1821999999999999</v>
      </c>
      <c r="AB47" s="179">
        <v>2.8662999999999998</v>
      </c>
      <c r="AC47" s="179">
        <v>3.39E-2</v>
      </c>
      <c r="AD47" s="179">
        <v>0.33800000000000002</v>
      </c>
      <c r="AE47" s="180">
        <v>6.8000000000000005E-2</v>
      </c>
      <c r="AF47" s="181">
        <v>39.909100000000002</v>
      </c>
      <c r="AG47" s="181">
        <v>3.3563999999999998</v>
      </c>
      <c r="AH47" s="181">
        <v>2.8273000000000001</v>
      </c>
      <c r="AI47" s="181">
        <v>6.3600000000000004E-2</v>
      </c>
      <c r="AJ47" s="181">
        <v>0.34860000000000002</v>
      </c>
    </row>
    <row r="48" spans="1:36" s="169" customFormat="1" ht="12.75">
      <c r="A48" s="169" t="s">
        <v>417</v>
      </c>
      <c r="B48" s="169">
        <v>3121</v>
      </c>
      <c r="C48" s="170"/>
      <c r="D48" s="171">
        <v>15.620000000000001</v>
      </c>
      <c r="E48" s="172">
        <v>0.53600000000000003</v>
      </c>
      <c r="F48" s="230">
        <v>547.17819999999995</v>
      </c>
      <c r="G48" s="173">
        <v>601.23829999999998</v>
      </c>
      <c r="H48" s="237">
        <v>1316.422</v>
      </c>
      <c r="I48" s="174">
        <v>1.4250763273044287</v>
      </c>
      <c r="J48" s="174">
        <v>1.0423744194341331</v>
      </c>
      <c r="K48" s="174">
        <v>0.18659999999999999</v>
      </c>
      <c r="L48" s="175">
        <v>0</v>
      </c>
      <c r="M48" s="174" t="s">
        <v>167</v>
      </c>
      <c r="N48" s="174">
        <v>0.29842000000000002</v>
      </c>
      <c r="O48" s="174">
        <v>0.21545</v>
      </c>
      <c r="P48" s="176">
        <v>48.612900000000003</v>
      </c>
      <c r="Q48" s="176">
        <v>812.93439999999998</v>
      </c>
      <c r="R48" s="177">
        <v>4.6399999999999997E-2</v>
      </c>
      <c r="S48" s="176">
        <v>40.424300000000002</v>
      </c>
      <c r="T48" s="176">
        <v>3.1703999999999999</v>
      </c>
      <c r="U48" s="176">
        <v>2.5884</v>
      </c>
      <c r="V48" s="176">
        <v>1.4147000000000001</v>
      </c>
      <c r="W48" s="176">
        <v>4.7899999999999998E-2</v>
      </c>
      <c r="X48" s="176">
        <v>0.38129999999999997</v>
      </c>
      <c r="Y48" s="178">
        <v>1.7399999999999999E-2</v>
      </c>
      <c r="Z48" s="179">
        <v>16.275099999999998</v>
      </c>
      <c r="AA48" s="179">
        <v>3.0991</v>
      </c>
      <c r="AB48" s="179">
        <v>2.1436999999999999</v>
      </c>
      <c r="AC48" s="179">
        <v>3.4200000000000001E-2</v>
      </c>
      <c r="AD48" s="179">
        <v>0.48139999999999999</v>
      </c>
      <c r="AE48" s="180">
        <v>6.0600000000000001E-2</v>
      </c>
      <c r="AF48" s="181">
        <v>50.240400000000001</v>
      </c>
      <c r="AG48" s="181">
        <v>3.0941999999999998</v>
      </c>
      <c r="AH48" s="181">
        <v>2.9420999999999999</v>
      </c>
      <c r="AI48" s="181">
        <v>0.05</v>
      </c>
      <c r="AJ48" s="181">
        <v>0.33129999999999998</v>
      </c>
    </row>
    <row r="49" spans="1:36" s="169" customFormat="1" ht="12.75">
      <c r="A49" s="169" t="s">
        <v>419</v>
      </c>
      <c r="B49" s="169">
        <v>3122</v>
      </c>
      <c r="C49" s="170"/>
      <c r="D49" s="171">
        <v>15.47</v>
      </c>
      <c r="E49" s="172">
        <v>0.53500000000000003</v>
      </c>
      <c r="F49" s="230">
        <v>552.29060000000004</v>
      </c>
      <c r="G49" s="173">
        <v>610.61130000000003</v>
      </c>
      <c r="H49" s="237">
        <v>1312.4459999999999</v>
      </c>
      <c r="I49" s="174">
        <v>1.4445677387522176</v>
      </c>
      <c r="J49" s="174">
        <v>1.0494532891920039</v>
      </c>
      <c r="K49" s="174">
        <v>0.19040000000000001</v>
      </c>
      <c r="L49" s="175">
        <v>0</v>
      </c>
      <c r="M49" s="174" t="s">
        <v>167</v>
      </c>
      <c r="N49" s="174">
        <v>0.32250999999999996</v>
      </c>
      <c r="O49" s="174">
        <v>0.22778999999999999</v>
      </c>
      <c r="P49" s="176">
        <v>45.772599999999997</v>
      </c>
      <c r="Q49" s="176">
        <v>822.40210000000002</v>
      </c>
      <c r="R49" s="177">
        <v>4.4200000000000003E-2</v>
      </c>
      <c r="S49" s="176">
        <v>40.0047</v>
      </c>
      <c r="T49" s="176">
        <v>3.0613999999999999</v>
      </c>
      <c r="U49" s="176">
        <v>2.6890999999999998</v>
      </c>
      <c r="V49" s="176">
        <v>1.4049</v>
      </c>
      <c r="W49" s="176">
        <v>4.7699999999999999E-2</v>
      </c>
      <c r="X49" s="176">
        <v>0.36270000000000002</v>
      </c>
      <c r="Y49" s="178">
        <v>1.9800000000000002E-2</v>
      </c>
      <c r="Z49" s="179">
        <v>16.977399999999999</v>
      </c>
      <c r="AA49" s="179">
        <v>3.0914999999999999</v>
      </c>
      <c r="AB49" s="179">
        <v>2.5196000000000001</v>
      </c>
      <c r="AC49" s="179">
        <v>3.44E-2</v>
      </c>
      <c r="AD49" s="179">
        <v>0.39069999999999999</v>
      </c>
      <c r="AE49" s="180">
        <v>5.57E-2</v>
      </c>
      <c r="AF49" s="181">
        <v>46.191600000000001</v>
      </c>
      <c r="AG49" s="181">
        <v>2.9862000000000002</v>
      </c>
      <c r="AH49" s="181">
        <v>2.7942</v>
      </c>
      <c r="AI49" s="181">
        <v>0.05</v>
      </c>
      <c r="AJ49" s="181">
        <v>0.3503</v>
      </c>
    </row>
    <row r="50" spans="1:36" s="169" customFormat="1" ht="12.75">
      <c r="A50" s="169" t="s">
        <v>421</v>
      </c>
      <c r="B50" s="169">
        <v>3123</v>
      </c>
      <c r="C50" s="170"/>
      <c r="D50" s="171">
        <v>15.700000000000001</v>
      </c>
      <c r="E50" s="172">
        <v>0.54200000000000004</v>
      </c>
      <c r="F50" s="230">
        <v>556.7405</v>
      </c>
      <c r="G50" s="173">
        <v>609.38049999999998</v>
      </c>
      <c r="H50" s="237">
        <v>1299.57</v>
      </c>
      <c r="I50" s="174">
        <v>1.4814462539221598</v>
      </c>
      <c r="J50" s="174">
        <v>1.0712710820570075</v>
      </c>
      <c r="K50" s="174">
        <v>0.1971</v>
      </c>
      <c r="L50" s="175">
        <v>0</v>
      </c>
      <c r="M50" s="174" t="s">
        <v>167</v>
      </c>
      <c r="N50" s="174">
        <v>0.35855999999999999</v>
      </c>
      <c r="O50" s="174">
        <v>0.24897</v>
      </c>
      <c r="P50" s="176">
        <v>46.056699999999999</v>
      </c>
      <c r="Q50" s="176">
        <v>798.54369999999994</v>
      </c>
      <c r="R50" s="177">
        <v>4.2999999999999997E-2</v>
      </c>
      <c r="S50" s="176">
        <v>37.036000000000001</v>
      </c>
      <c r="T50" s="176">
        <v>2.9967999999999999</v>
      </c>
      <c r="U50" s="176">
        <v>2.4554999999999998</v>
      </c>
      <c r="V50" s="176">
        <v>1.3447</v>
      </c>
      <c r="W50" s="176">
        <v>4.7199999999999999E-2</v>
      </c>
      <c r="X50" s="176">
        <v>0.40649999999999997</v>
      </c>
      <c r="Y50" s="178">
        <v>1.9400000000000001E-2</v>
      </c>
      <c r="Z50" s="179">
        <v>13.0778</v>
      </c>
      <c r="AA50" s="179">
        <v>3.02</v>
      </c>
      <c r="AB50" s="179">
        <v>2.1408</v>
      </c>
      <c r="AC50" s="179">
        <v>3.5400000000000001E-2</v>
      </c>
      <c r="AD50" s="179">
        <v>0.47120000000000001</v>
      </c>
      <c r="AE50" s="180">
        <v>5.45E-2</v>
      </c>
      <c r="AF50" s="181">
        <v>46.356400000000001</v>
      </c>
      <c r="AG50" s="181">
        <v>2.9215</v>
      </c>
      <c r="AH50" s="181">
        <v>2.6930999999999998</v>
      </c>
      <c r="AI50" s="181">
        <v>4.9299999999999997E-2</v>
      </c>
      <c r="AJ50" s="181">
        <v>0.36940000000000001</v>
      </c>
    </row>
    <row r="51" spans="1:36" s="169" customFormat="1" ht="12.75">
      <c r="A51" s="169" t="s">
        <v>424</v>
      </c>
      <c r="B51" s="169">
        <v>3124</v>
      </c>
      <c r="C51" s="170"/>
      <c r="D51" s="171">
        <v>15.280000000000001</v>
      </c>
      <c r="E51" s="172">
        <v>0.54100000000000004</v>
      </c>
      <c r="F51" s="230">
        <v>552.85879999999997</v>
      </c>
      <c r="G51" s="173">
        <v>617.33330000000001</v>
      </c>
      <c r="H51" s="237">
        <v>1302.221</v>
      </c>
      <c r="I51" s="174">
        <v>1.5096726524221695</v>
      </c>
      <c r="J51" s="174">
        <v>1.0867820383511493</v>
      </c>
      <c r="K51" s="174">
        <v>0.20630000000000001</v>
      </c>
      <c r="L51" s="175">
        <v>0</v>
      </c>
      <c r="M51" s="174">
        <v>0</v>
      </c>
      <c r="N51" s="174">
        <v>0.38614999999999999</v>
      </c>
      <c r="O51" s="174">
        <v>0.26086999999999999</v>
      </c>
      <c r="P51" s="176">
        <v>59.122</v>
      </c>
      <c r="Q51" s="176">
        <v>791.91639999999995</v>
      </c>
      <c r="R51" s="177">
        <v>6.4399999999999999E-2</v>
      </c>
      <c r="S51" s="176">
        <v>56.413200000000003</v>
      </c>
      <c r="T51" s="176">
        <v>2.9508999999999999</v>
      </c>
      <c r="U51" s="176">
        <v>2.9676</v>
      </c>
      <c r="V51" s="176">
        <v>1.7967</v>
      </c>
      <c r="W51" s="176">
        <v>5.62E-2</v>
      </c>
      <c r="X51" s="176">
        <v>0.32429999999999998</v>
      </c>
      <c r="Y51" s="178">
        <v>3.09E-2</v>
      </c>
      <c r="Z51" s="179">
        <v>33.012999999999998</v>
      </c>
      <c r="AA51" s="179">
        <v>3.028</v>
      </c>
      <c r="AB51" s="179">
        <v>2.9073000000000002</v>
      </c>
      <c r="AC51" s="179">
        <v>3.8699999999999998E-2</v>
      </c>
      <c r="AD51" s="179">
        <v>0.33400000000000002</v>
      </c>
      <c r="AE51" s="180">
        <v>8.0799999999999997E-2</v>
      </c>
      <c r="AF51" s="181">
        <v>63.988900000000001</v>
      </c>
      <c r="AG51" s="181">
        <v>2.8405</v>
      </c>
      <c r="AH51" s="181">
        <v>3.0564</v>
      </c>
      <c r="AI51" s="181">
        <v>5.9400000000000001E-2</v>
      </c>
      <c r="AJ51" s="181">
        <v>0.31319999999999998</v>
      </c>
    </row>
    <row r="52" spans="1:36" s="169" customFormat="1" ht="12.75">
      <c r="A52" s="169" t="s">
        <v>426</v>
      </c>
      <c r="B52" s="169">
        <v>3125</v>
      </c>
      <c r="C52" s="170"/>
      <c r="D52" s="171">
        <v>15.07</v>
      </c>
      <c r="E52" s="172">
        <v>0.56000000000000005</v>
      </c>
      <c r="F52" s="230">
        <v>591.86540000000002</v>
      </c>
      <c r="G52" s="173">
        <v>659.0856</v>
      </c>
      <c r="H52" s="237">
        <v>1333.2750000000001</v>
      </c>
      <c r="I52" s="174">
        <v>1.3970272853982826</v>
      </c>
      <c r="J52" s="174">
        <v>0.9849463976887588</v>
      </c>
      <c r="K52" s="174">
        <v>0.1963</v>
      </c>
      <c r="L52" s="175">
        <v>0</v>
      </c>
      <c r="M52" s="174">
        <v>0</v>
      </c>
      <c r="N52" s="174">
        <v>0.29242000000000001</v>
      </c>
      <c r="O52" s="174">
        <v>0.22101000000000001</v>
      </c>
      <c r="P52" s="176">
        <v>70.861800000000002</v>
      </c>
      <c r="Q52" s="176">
        <v>817.95230000000004</v>
      </c>
      <c r="R52" s="177">
        <v>7.3099999999999998E-2</v>
      </c>
      <c r="S52" s="176">
        <v>65.855400000000003</v>
      </c>
      <c r="T52" s="176">
        <v>2.8058999999999998</v>
      </c>
      <c r="U52" s="176">
        <v>3.1013999999999999</v>
      </c>
      <c r="V52" s="176">
        <v>2.0916999999999999</v>
      </c>
      <c r="W52" s="176">
        <v>5.0599999999999999E-2</v>
      </c>
      <c r="X52" s="176">
        <v>0.30930000000000002</v>
      </c>
      <c r="Y52" s="178">
        <v>4.5900000000000003E-2</v>
      </c>
      <c r="Z52" s="179">
        <v>35.5242</v>
      </c>
      <c r="AA52" s="179">
        <v>2.8479999999999999</v>
      </c>
      <c r="AB52" s="179">
        <v>2.8235999999999999</v>
      </c>
      <c r="AC52" s="179">
        <v>4.1700000000000001E-2</v>
      </c>
      <c r="AD52" s="179">
        <v>0.33660000000000001</v>
      </c>
      <c r="AE52" s="180">
        <v>8.5900000000000004E-2</v>
      </c>
      <c r="AF52" s="181">
        <v>73.183300000000003</v>
      </c>
      <c r="AG52" s="181">
        <v>2.7654999999999998</v>
      </c>
      <c r="AH52" s="181">
        <v>3.2713000000000001</v>
      </c>
      <c r="AI52" s="181">
        <v>5.2900000000000003E-2</v>
      </c>
      <c r="AJ52" s="181">
        <v>0.29459999999999997</v>
      </c>
    </row>
    <row r="53" spans="1:36" s="169" customFormat="1" ht="12.75">
      <c r="A53" s="169" t="s">
        <v>428</v>
      </c>
      <c r="B53" s="169">
        <v>3126</v>
      </c>
      <c r="C53" s="170"/>
      <c r="D53" s="171">
        <v>15.36</v>
      </c>
      <c r="E53" s="172">
        <v>0.52700000000000002</v>
      </c>
      <c r="F53" s="230">
        <v>546.23140000000001</v>
      </c>
      <c r="G53" s="173">
        <v>608.43370000000004</v>
      </c>
      <c r="H53" s="237">
        <v>1325.7950000000001</v>
      </c>
      <c r="I53" s="174">
        <v>1.4227469770185452</v>
      </c>
      <c r="J53" s="174">
        <v>1.0389302631330877</v>
      </c>
      <c r="K53" s="174">
        <v>0.18759999999999999</v>
      </c>
      <c r="L53" s="175">
        <v>0</v>
      </c>
      <c r="M53" s="174">
        <v>0</v>
      </c>
      <c r="N53" s="174">
        <v>0.29949999999999999</v>
      </c>
      <c r="O53" s="174">
        <v>0.21868000000000001</v>
      </c>
      <c r="P53" s="176">
        <v>50.317100000000003</v>
      </c>
      <c r="Q53" s="176">
        <v>797.2183</v>
      </c>
      <c r="R53" s="177">
        <v>4.3700000000000003E-2</v>
      </c>
      <c r="S53" s="176">
        <v>41.256599999999999</v>
      </c>
      <c r="T53" s="176">
        <v>2.8376999999999999</v>
      </c>
      <c r="U53" s="176">
        <v>2.3917000000000002</v>
      </c>
      <c r="V53" s="176">
        <v>1.3766</v>
      </c>
      <c r="W53" s="176">
        <v>4.5499999999999999E-2</v>
      </c>
      <c r="X53" s="176">
        <v>0.39250000000000002</v>
      </c>
      <c r="Y53" s="178">
        <v>1.9900000000000001E-2</v>
      </c>
      <c r="Z53" s="179">
        <v>18.82</v>
      </c>
      <c r="AA53" s="179">
        <v>2.8847</v>
      </c>
      <c r="AB53" s="179">
        <v>2.0396999999999998</v>
      </c>
      <c r="AC53" s="179">
        <v>3.6799999999999999E-2</v>
      </c>
      <c r="AD53" s="179">
        <v>0.42699999999999999</v>
      </c>
      <c r="AE53" s="180">
        <v>5.5100000000000003E-2</v>
      </c>
      <c r="AF53" s="181">
        <v>49.221899999999998</v>
      </c>
      <c r="AG53" s="181">
        <v>2.8016000000000001</v>
      </c>
      <c r="AH53" s="181">
        <v>2.6667999999999998</v>
      </c>
      <c r="AI53" s="181">
        <v>4.7E-2</v>
      </c>
      <c r="AJ53" s="181">
        <v>0.36330000000000001</v>
      </c>
    </row>
    <row r="54" spans="1:36" s="169" customFormat="1" ht="12.75">
      <c r="A54" s="169" t="s">
        <v>430</v>
      </c>
      <c r="B54" s="169">
        <v>3127</v>
      </c>
      <c r="C54" s="170"/>
      <c r="D54" s="171">
        <v>15.85</v>
      </c>
      <c r="E54" s="172">
        <v>0.57199999999999995</v>
      </c>
      <c r="F54" s="230">
        <v>595.84180000000003</v>
      </c>
      <c r="G54" s="173">
        <v>614.49300000000005</v>
      </c>
      <c r="H54" s="237">
        <v>1272.682</v>
      </c>
      <c r="I54" s="174">
        <v>1.4980524329837086</v>
      </c>
      <c r="J54" s="174">
        <v>1.0693677406338939</v>
      </c>
      <c r="K54" s="174">
        <v>0.20530000000000001</v>
      </c>
      <c r="L54" s="175">
        <v>9.9999999999988987E-5</v>
      </c>
      <c r="M54" s="174" t="s">
        <v>167</v>
      </c>
      <c r="N54" s="174">
        <v>0.38532</v>
      </c>
      <c r="O54" s="174">
        <v>0.27084999999999998</v>
      </c>
      <c r="P54" s="176">
        <v>66.601399999999998</v>
      </c>
      <c r="Q54" s="176">
        <v>852.98249999999996</v>
      </c>
      <c r="R54" s="177">
        <v>7.22E-2</v>
      </c>
      <c r="S54" s="176">
        <v>53.909599999999998</v>
      </c>
      <c r="T54" s="176">
        <v>3.0495000000000001</v>
      </c>
      <c r="U54" s="176">
        <v>2.7635999999999998</v>
      </c>
      <c r="V54" s="176">
        <v>1.8667</v>
      </c>
      <c r="W54" s="176">
        <v>5.9200000000000003E-2</v>
      </c>
      <c r="X54" s="176">
        <v>0.35060000000000002</v>
      </c>
      <c r="Y54" s="178">
        <v>2.5600000000000001E-2</v>
      </c>
      <c r="Z54" s="179">
        <v>25.267900000000001</v>
      </c>
      <c r="AA54" s="179">
        <v>3.0253999999999999</v>
      </c>
      <c r="AB54" s="179">
        <v>2.2599</v>
      </c>
      <c r="AC54" s="179">
        <v>3.8199999999999998E-2</v>
      </c>
      <c r="AD54" s="179">
        <v>0.43990000000000001</v>
      </c>
      <c r="AE54" s="180">
        <v>9.5200000000000007E-2</v>
      </c>
      <c r="AF54" s="181">
        <v>65.193100000000001</v>
      </c>
      <c r="AG54" s="181">
        <v>2.887</v>
      </c>
      <c r="AH54" s="181">
        <v>3.0800999999999998</v>
      </c>
      <c r="AI54" s="181">
        <v>6.1899999999999997E-2</v>
      </c>
      <c r="AJ54" s="181">
        <v>0.309</v>
      </c>
    </row>
    <row r="55" spans="1:36" s="169" customFormat="1" ht="12.75">
      <c r="A55" s="169" t="s">
        <v>432</v>
      </c>
      <c r="B55" s="169">
        <v>3128</v>
      </c>
      <c r="C55" s="170"/>
      <c r="D55" s="171">
        <v>15.32</v>
      </c>
      <c r="E55" s="172">
        <v>0.54700000000000004</v>
      </c>
      <c r="F55" s="230">
        <v>585.14329999999995</v>
      </c>
      <c r="G55" s="173">
        <v>605.68809999999996</v>
      </c>
      <c r="H55" s="237">
        <v>1307.5229999999999</v>
      </c>
      <c r="I55" s="174">
        <v>1.4715422830885403</v>
      </c>
      <c r="J55" s="174">
        <v>1.0682062289633989</v>
      </c>
      <c r="K55" s="174">
        <v>0.19120000000000001</v>
      </c>
      <c r="L55" s="175">
        <v>0</v>
      </c>
      <c r="M55" s="174">
        <v>0</v>
      </c>
      <c r="N55" s="174">
        <v>0.35109999999999997</v>
      </c>
      <c r="O55" s="174">
        <v>0.24543000000000001</v>
      </c>
      <c r="P55" s="176">
        <v>25.038499999999999</v>
      </c>
      <c r="Q55" s="176">
        <v>868.69870000000003</v>
      </c>
      <c r="R55" s="177">
        <v>4.0599999999999997E-2</v>
      </c>
      <c r="S55" s="176">
        <v>17.773800000000001</v>
      </c>
      <c r="T55" s="176">
        <v>3.3845999999999998</v>
      </c>
      <c r="U55" s="176">
        <v>2.1126999999999998</v>
      </c>
      <c r="V55" s="176">
        <v>1.0170999999999999</v>
      </c>
      <c r="W55" s="176">
        <v>5.9499999999999997E-2</v>
      </c>
      <c r="X55" s="176">
        <v>0.45590000000000003</v>
      </c>
      <c r="Y55" s="178">
        <v>6.7999999999999996E-3</v>
      </c>
      <c r="Z55" s="179">
        <v>4.9273999999999996</v>
      </c>
      <c r="AA55" s="179">
        <v>3.4394999999999998</v>
      </c>
      <c r="AB55" s="179">
        <v>2.0190999999999999</v>
      </c>
      <c r="AC55" s="179">
        <v>3.1099999999999999E-2</v>
      </c>
      <c r="AD55" s="179">
        <v>0.45190000000000002</v>
      </c>
      <c r="AE55" s="180">
        <v>5.8000000000000003E-2</v>
      </c>
      <c r="AF55" s="181">
        <v>23.605599999999999</v>
      </c>
      <c r="AG55" s="181">
        <v>3.1282000000000001</v>
      </c>
      <c r="AH55" s="181">
        <v>2.2707000000000002</v>
      </c>
      <c r="AI55" s="181">
        <v>6.1199999999999997E-2</v>
      </c>
      <c r="AJ55" s="181">
        <v>0.44</v>
      </c>
    </row>
    <row r="56" spans="1:36" s="169" customFormat="1" ht="12.75">
      <c r="A56" s="169" t="s">
        <v>435</v>
      </c>
      <c r="B56" s="169">
        <v>3129</v>
      </c>
      <c r="C56" s="170"/>
      <c r="D56" s="171">
        <v>15.92</v>
      </c>
      <c r="E56" s="172">
        <v>0.56299999999999994</v>
      </c>
      <c r="F56" s="230">
        <v>616.29190000000006</v>
      </c>
      <c r="G56" s="173">
        <v>615.81849999999997</v>
      </c>
      <c r="H56" s="237">
        <v>1313.1089999999999</v>
      </c>
      <c r="I56" s="174">
        <v>1.5172609396074266</v>
      </c>
      <c r="J56" s="174">
        <v>1.0955161317239306</v>
      </c>
      <c r="K56" s="174">
        <v>0.20699999999999999</v>
      </c>
      <c r="L56" s="175">
        <v>0</v>
      </c>
      <c r="M56" s="174">
        <v>0</v>
      </c>
      <c r="N56" s="174">
        <v>0.39197000000000004</v>
      </c>
      <c r="O56" s="174">
        <v>0.26883000000000001</v>
      </c>
      <c r="P56" s="176">
        <v>48.707599999999999</v>
      </c>
      <c r="Q56" s="176">
        <v>803.08810000000005</v>
      </c>
      <c r="R56" s="177">
        <v>4.8399999999999999E-2</v>
      </c>
      <c r="S56" s="176">
        <v>46.750799999999998</v>
      </c>
      <c r="T56" s="176">
        <v>3.08</v>
      </c>
      <c r="U56" s="176">
        <v>2.8885999999999998</v>
      </c>
      <c r="V56" s="176">
        <v>1.5114000000000001</v>
      </c>
      <c r="W56" s="176">
        <v>4.82E-2</v>
      </c>
      <c r="X56" s="176">
        <v>0.34079999999999999</v>
      </c>
      <c r="Y56" s="178">
        <v>2.2700000000000001E-2</v>
      </c>
      <c r="Z56" s="179">
        <v>20.715499999999999</v>
      </c>
      <c r="AA56" s="179">
        <v>3.0228000000000002</v>
      </c>
      <c r="AB56" s="179">
        <v>2.649</v>
      </c>
      <c r="AC56" s="179">
        <v>3.7199999999999997E-2</v>
      </c>
      <c r="AD56" s="179">
        <v>0.36859999999999998</v>
      </c>
      <c r="AE56" s="180">
        <v>6.2199999999999998E-2</v>
      </c>
      <c r="AF56" s="181">
        <v>56.458300000000001</v>
      </c>
      <c r="AG56" s="181">
        <v>3.0476000000000001</v>
      </c>
      <c r="AH56" s="181">
        <v>3.0379999999999998</v>
      </c>
      <c r="AI56" s="181">
        <v>5.04E-2</v>
      </c>
      <c r="AJ56" s="181">
        <v>0.3236</v>
      </c>
    </row>
    <row r="57" spans="1:36" s="265" customFormat="1" ht="12.75">
      <c r="A57" s="265" t="s">
        <v>610</v>
      </c>
      <c r="B57" s="265">
        <v>3682</v>
      </c>
      <c r="C57" s="266"/>
      <c r="D57" s="267"/>
      <c r="E57" s="268"/>
      <c r="F57" s="269"/>
      <c r="G57" s="270"/>
      <c r="H57" s="270"/>
      <c r="I57" s="271"/>
      <c r="J57" s="271"/>
      <c r="K57" s="271"/>
      <c r="L57" s="272"/>
      <c r="M57" s="271"/>
      <c r="N57" s="271"/>
      <c r="O57" s="271"/>
      <c r="P57" s="273"/>
      <c r="Q57" s="273"/>
      <c r="R57" s="274"/>
      <c r="S57" s="273"/>
      <c r="T57" s="273"/>
      <c r="U57" s="273"/>
      <c r="V57" s="273"/>
      <c r="W57" s="273"/>
      <c r="X57" s="273"/>
      <c r="Y57" s="275"/>
      <c r="Z57" s="276"/>
      <c r="AA57" s="276"/>
      <c r="AB57" s="276"/>
      <c r="AC57" s="276"/>
      <c r="AD57" s="276"/>
      <c r="AE57" s="277"/>
      <c r="AF57" s="278"/>
      <c r="AG57" s="278"/>
      <c r="AH57" s="278"/>
      <c r="AI57" s="278"/>
      <c r="AJ57" s="278"/>
    </row>
    <row r="58" spans="1:36" s="258" customFormat="1" ht="12.75">
      <c r="A58" s="258" t="s">
        <v>615</v>
      </c>
      <c r="B58" s="258">
        <v>3683</v>
      </c>
      <c r="C58" s="279"/>
      <c r="D58" s="280">
        <v>16.309999999999999</v>
      </c>
      <c r="E58" s="281">
        <v>0.44800000000000001</v>
      </c>
      <c r="F58" s="282">
        <v>527.66660000000002</v>
      </c>
      <c r="G58" s="283">
        <v>569.94799999999998</v>
      </c>
      <c r="H58" s="283">
        <v>1389.577</v>
      </c>
      <c r="I58" s="284">
        <v>1.5412271602358993</v>
      </c>
      <c r="J58" s="284">
        <v>1.1827652990308002</v>
      </c>
      <c r="K58" s="284">
        <v>0.17219999999999999</v>
      </c>
      <c r="L58" s="285">
        <v>0</v>
      </c>
      <c r="M58" s="284">
        <v>0</v>
      </c>
      <c r="N58" s="284">
        <v>0.37920999999999999</v>
      </c>
      <c r="O58" s="284">
        <v>0.25497999999999998</v>
      </c>
      <c r="P58" s="286">
        <v>13.9955</v>
      </c>
      <c r="Q58" s="286">
        <v>941.44960000000003</v>
      </c>
      <c r="R58" s="287">
        <v>2.29E-2</v>
      </c>
      <c r="S58" s="286">
        <v>9.5783000000000005</v>
      </c>
      <c r="T58" s="286">
        <v>2.9226999999999999</v>
      </c>
      <c r="U58" s="286">
        <v>1.3562000000000001</v>
      </c>
      <c r="V58" s="286">
        <v>0.59199999999999997</v>
      </c>
      <c r="W58" s="286">
        <v>4.65E-2</v>
      </c>
      <c r="X58" s="286">
        <v>0.74580000000000002</v>
      </c>
      <c r="Y58" s="288">
        <v>0</v>
      </c>
      <c r="Z58" s="289">
        <v>-0.3105</v>
      </c>
      <c r="AA58" s="289">
        <v>3.8944000000000001</v>
      </c>
      <c r="AB58" s="289" t="s">
        <v>167</v>
      </c>
      <c r="AC58" s="289">
        <v>0.01</v>
      </c>
      <c r="AD58" s="289" t="s">
        <v>167</v>
      </c>
      <c r="AE58" s="290">
        <v>3.5299999999999998E-2</v>
      </c>
      <c r="AF58" s="291">
        <v>14.7476</v>
      </c>
      <c r="AG58" s="291">
        <v>2.9196</v>
      </c>
      <c r="AH58" s="291">
        <v>1.734</v>
      </c>
      <c r="AI58" s="291">
        <v>4.65E-2</v>
      </c>
      <c r="AJ58" s="291">
        <v>0.58199999999999996</v>
      </c>
    </row>
    <row r="59" spans="1:36" s="258" customFormat="1" ht="12.75">
      <c r="A59" s="258" t="s">
        <v>619</v>
      </c>
      <c r="B59" s="258">
        <v>3684</v>
      </c>
      <c r="C59" s="279"/>
      <c r="D59" s="280">
        <v>16.240000000000002</v>
      </c>
      <c r="E59" s="281">
        <v>0.505</v>
      </c>
      <c r="F59" s="282">
        <v>611.68200000000002</v>
      </c>
      <c r="G59" s="283">
        <v>584.99959999999999</v>
      </c>
      <c r="H59" s="283">
        <v>1387.662</v>
      </c>
      <c r="I59" s="284">
        <v>1.6437390230523981</v>
      </c>
      <c r="J59" s="284">
        <v>1.2505933770716353</v>
      </c>
      <c r="K59" s="284">
        <v>0.18859999999999999</v>
      </c>
      <c r="L59" s="285">
        <v>0</v>
      </c>
      <c r="M59" s="284">
        <v>0.01</v>
      </c>
      <c r="N59" s="284">
        <v>0.51068000000000002</v>
      </c>
      <c r="O59" s="284">
        <v>0.32416</v>
      </c>
      <c r="P59" s="286">
        <v>76.8018</v>
      </c>
      <c r="Q59" s="286">
        <v>1031.7593999999999</v>
      </c>
      <c r="R59" s="287">
        <v>6.9599999999999995E-2</v>
      </c>
      <c r="S59" s="286">
        <v>35.750399999999999</v>
      </c>
      <c r="T59" s="286">
        <v>2.9571999999999998</v>
      </c>
      <c r="U59" s="286">
        <v>2.4571999999999998</v>
      </c>
      <c r="V59" s="286">
        <v>1.56</v>
      </c>
      <c r="W59" s="286">
        <v>6.3100000000000003E-2</v>
      </c>
      <c r="X59" s="286">
        <v>0.40739999999999998</v>
      </c>
      <c r="Y59" s="288">
        <v>1.32E-2</v>
      </c>
      <c r="Z59" s="289">
        <v>4.6436000000000002</v>
      </c>
      <c r="AA59" s="289">
        <v>3.9729000000000001</v>
      </c>
      <c r="AB59" s="289">
        <v>2.1091000000000002</v>
      </c>
      <c r="AC59" s="289">
        <v>4.1700000000000001E-2</v>
      </c>
      <c r="AD59" s="289">
        <v>0.4748</v>
      </c>
      <c r="AE59" s="290">
        <v>0.10390000000000001</v>
      </c>
      <c r="AF59" s="291">
        <v>55.174500000000002</v>
      </c>
      <c r="AG59" s="291">
        <v>2.532</v>
      </c>
      <c r="AH59" s="291">
        <v>2.7751999999999999</v>
      </c>
      <c r="AI59" s="291">
        <v>6.4699999999999994E-2</v>
      </c>
      <c r="AJ59" s="291">
        <v>0.35920000000000002</v>
      </c>
    </row>
    <row r="60" spans="1:36" s="258" customFormat="1" ht="12.75">
      <c r="A60" s="258" t="s">
        <v>623</v>
      </c>
      <c r="B60" s="258">
        <v>3685</v>
      </c>
      <c r="C60" s="279"/>
      <c r="D60" s="280">
        <v>16.27</v>
      </c>
      <c r="E60" s="281">
        <v>0.433</v>
      </c>
      <c r="F60" s="282">
        <v>507.82580000000002</v>
      </c>
      <c r="G60" s="283">
        <v>509.7414</v>
      </c>
      <c r="H60" s="283">
        <v>1358.242</v>
      </c>
      <c r="I60" s="284">
        <v>1.6551018542984766</v>
      </c>
      <c r="J60" s="284">
        <v>1.3160113576788246</v>
      </c>
      <c r="K60" s="284">
        <v>0.161</v>
      </c>
      <c r="L60" s="285">
        <v>9.9999999999988987E-5</v>
      </c>
      <c r="M60" s="284" t="s">
        <v>167</v>
      </c>
      <c r="N60" s="284">
        <v>0.45925000000000005</v>
      </c>
      <c r="O60" s="284">
        <v>0.28172000000000003</v>
      </c>
      <c r="P60" s="286">
        <v>26.036799999999999</v>
      </c>
      <c r="Q60" s="286">
        <v>958.41690000000006</v>
      </c>
      <c r="R60" s="287">
        <v>3.5400000000000001E-2</v>
      </c>
      <c r="S60" s="286">
        <v>21.6021</v>
      </c>
      <c r="T60" s="286">
        <v>2.4777</v>
      </c>
      <c r="U60" s="286">
        <v>1.7686999999999999</v>
      </c>
      <c r="V60" s="286">
        <v>0.90180000000000005</v>
      </c>
      <c r="W60" s="286">
        <v>4.9000000000000002E-2</v>
      </c>
      <c r="X60" s="286">
        <v>0.57679999999999998</v>
      </c>
      <c r="Y60" s="288">
        <v>8.9999999999999998E-4</v>
      </c>
      <c r="Z60" s="289">
        <v>0.50929999999999997</v>
      </c>
      <c r="AA60" s="289">
        <v>5.1097000000000001</v>
      </c>
      <c r="AB60" s="289">
        <v>1.1325000000000001</v>
      </c>
      <c r="AC60" s="289">
        <v>3.2099999999999997E-2</v>
      </c>
      <c r="AD60" s="289">
        <v>0.89229999999999998</v>
      </c>
      <c r="AE60" s="290">
        <v>5.5500000000000001E-2</v>
      </c>
      <c r="AF60" s="291">
        <v>33.928100000000001</v>
      </c>
      <c r="AG60" s="291">
        <v>2.4194</v>
      </c>
      <c r="AH60" s="291">
        <v>2.2665000000000002</v>
      </c>
      <c r="AI60" s="291">
        <v>4.9200000000000001E-2</v>
      </c>
      <c r="AJ60" s="291">
        <v>0.44419999999999998</v>
      </c>
    </row>
    <row r="61" spans="1:36" s="258" customFormat="1" ht="12.75">
      <c r="A61" s="258" t="s">
        <v>627</v>
      </c>
      <c r="B61" s="258">
        <v>3686</v>
      </c>
      <c r="C61" s="279"/>
      <c r="D61" s="280">
        <v>15.59</v>
      </c>
      <c r="E61" s="281">
        <v>0.42</v>
      </c>
      <c r="F61" s="282">
        <v>486.47980000000001</v>
      </c>
      <c r="G61" s="283">
        <v>512.88869999999997</v>
      </c>
      <c r="H61" s="283">
        <v>1361.527</v>
      </c>
      <c r="I61" s="284">
        <v>1.4940779881320059</v>
      </c>
      <c r="J61" s="284">
        <v>1.1834863301201932</v>
      </c>
      <c r="K61" s="284">
        <v>0.14929999999999999</v>
      </c>
      <c r="L61" s="285">
        <v>4.9999999999994493E-4</v>
      </c>
      <c r="M61" s="284" t="s">
        <v>167</v>
      </c>
      <c r="N61" s="284">
        <v>0.30806</v>
      </c>
      <c r="O61" s="284">
        <v>0.21032999999999999</v>
      </c>
      <c r="P61" s="286">
        <v>33.973100000000002</v>
      </c>
      <c r="Q61" s="286">
        <v>948.70180000000005</v>
      </c>
      <c r="R61" s="287">
        <v>4.36E-2</v>
      </c>
      <c r="S61" s="286">
        <v>23.481999999999999</v>
      </c>
      <c r="T61" s="286">
        <v>3.0598999999999998</v>
      </c>
      <c r="U61" s="286">
        <v>2.8378999999999999</v>
      </c>
      <c r="V61" s="286">
        <v>1.3001</v>
      </c>
      <c r="W61" s="286">
        <v>4.2700000000000002E-2</v>
      </c>
      <c r="X61" s="286">
        <v>0.35120000000000001</v>
      </c>
      <c r="Y61" s="288">
        <v>1.04E-2</v>
      </c>
      <c r="Z61" s="289">
        <v>0.62239999999999995</v>
      </c>
      <c r="AA61" s="289">
        <v>3.5834999999999999</v>
      </c>
      <c r="AB61" s="289">
        <v>2.7658</v>
      </c>
      <c r="AC61" s="289">
        <v>2.7199999999999998E-2</v>
      </c>
      <c r="AD61" s="289">
        <v>0.36170000000000002</v>
      </c>
      <c r="AE61" s="290">
        <v>6.2E-2</v>
      </c>
      <c r="AF61" s="291">
        <v>36.206899999999997</v>
      </c>
      <c r="AG61" s="291">
        <v>2.6366999999999998</v>
      </c>
      <c r="AH61" s="291">
        <v>2.9165999999999999</v>
      </c>
      <c r="AI61" s="291">
        <v>4.41E-2</v>
      </c>
      <c r="AJ61" s="291">
        <v>0.34160000000000001</v>
      </c>
    </row>
    <row r="62" spans="1:36" s="258" customFormat="1" ht="12.75">
      <c r="A62" s="258" t="s">
        <v>631</v>
      </c>
      <c r="B62" s="258">
        <v>3687</v>
      </c>
      <c r="C62" s="279"/>
      <c r="D62" s="280">
        <v>15.97</v>
      </c>
      <c r="E62" s="281">
        <v>0.45900000000000002</v>
      </c>
      <c r="F62" s="282">
        <v>528.48749999999995</v>
      </c>
      <c r="G62" s="283">
        <v>530.67690000000005</v>
      </c>
      <c r="H62" s="283">
        <v>1358.9269999999999</v>
      </c>
      <c r="I62" s="284">
        <v>1.6100234957077089</v>
      </c>
      <c r="J62" s="284">
        <v>1.2460801036869706</v>
      </c>
      <c r="K62" s="284">
        <v>0.17380000000000001</v>
      </c>
      <c r="L62" s="285">
        <v>2.9999999999996696E-4</v>
      </c>
      <c r="M62" s="284" t="s">
        <v>508</v>
      </c>
      <c r="N62" s="284">
        <v>0.44274000000000002</v>
      </c>
      <c r="O62" s="284">
        <v>0.27539000000000002</v>
      </c>
      <c r="P62" s="286">
        <v>28.3629</v>
      </c>
      <c r="Q62" s="286">
        <v>949.38589999999999</v>
      </c>
      <c r="R62" s="287">
        <v>3.9300000000000002E-2</v>
      </c>
      <c r="S62" s="286">
        <v>19.6281</v>
      </c>
      <c r="T62" s="286">
        <v>2.5933000000000002</v>
      </c>
      <c r="U62" s="286">
        <v>1.8835</v>
      </c>
      <c r="V62" s="286">
        <v>0.94499999999999995</v>
      </c>
      <c r="W62" s="286">
        <v>5.33E-2</v>
      </c>
      <c r="X62" s="286">
        <v>0.53410000000000002</v>
      </c>
      <c r="Y62" s="288">
        <v>2.9999999999999997E-4</v>
      </c>
      <c r="Z62" s="289">
        <v>-1.7363999999999999</v>
      </c>
      <c r="AA62" s="289">
        <v>4.1269999999999998</v>
      </c>
      <c r="AB62" s="289">
        <v>1.6948000000000001</v>
      </c>
      <c r="AC62" s="289">
        <v>1.8100000000000002E-2</v>
      </c>
      <c r="AD62" s="289">
        <v>0.5907</v>
      </c>
      <c r="AE62" s="290">
        <v>6.0499999999999998E-2</v>
      </c>
      <c r="AF62" s="291">
        <v>30.262699999999999</v>
      </c>
      <c r="AG62" s="291">
        <v>2.5354999999999999</v>
      </c>
      <c r="AH62" s="291">
        <v>2.2248000000000001</v>
      </c>
      <c r="AI62" s="291">
        <v>5.3400000000000003E-2</v>
      </c>
      <c r="AJ62" s="291">
        <v>0.44779999999999998</v>
      </c>
    </row>
    <row r="63" spans="1:36" s="258" customFormat="1" ht="12.75">
      <c r="A63" s="258" t="s">
        <v>636</v>
      </c>
      <c r="B63" s="258">
        <v>3688</v>
      </c>
      <c r="C63" s="279"/>
      <c r="D63" s="280">
        <v>16.13</v>
      </c>
      <c r="E63" s="281">
        <v>0.49</v>
      </c>
      <c r="F63" s="282">
        <v>582.67349999999999</v>
      </c>
      <c r="G63" s="283">
        <v>573.2319</v>
      </c>
      <c r="H63" s="283">
        <v>1387.114</v>
      </c>
      <c r="I63" s="284">
        <v>1.6602748822920372</v>
      </c>
      <c r="J63" s="284">
        <v>1.2780706070994807</v>
      </c>
      <c r="K63" s="284">
        <v>0.1817</v>
      </c>
      <c r="L63" s="285">
        <v>2.9999999999996696E-4</v>
      </c>
      <c r="M63" s="284" t="s">
        <v>167</v>
      </c>
      <c r="N63" s="284">
        <v>0.51553000000000004</v>
      </c>
      <c r="O63" s="284">
        <v>0.31735000000000002</v>
      </c>
      <c r="P63" s="286">
        <v>65.3078</v>
      </c>
      <c r="Q63" s="286">
        <v>1008.4978</v>
      </c>
      <c r="R63" s="287">
        <v>6.5699999999999995E-2</v>
      </c>
      <c r="S63" s="286">
        <v>49.165500000000002</v>
      </c>
      <c r="T63" s="286">
        <v>2.972</v>
      </c>
      <c r="U63" s="286">
        <v>2.718</v>
      </c>
      <c r="V63" s="286">
        <v>1.7581</v>
      </c>
      <c r="W63" s="286">
        <v>5.1900000000000002E-2</v>
      </c>
      <c r="X63" s="286">
        <v>0.36309999999999998</v>
      </c>
      <c r="Y63" s="288">
        <v>2.2700000000000001E-2</v>
      </c>
      <c r="Z63" s="289">
        <v>13.856400000000001</v>
      </c>
      <c r="AA63" s="289">
        <v>3.5613000000000001</v>
      </c>
      <c r="AB63" s="289">
        <v>2.3712</v>
      </c>
      <c r="AC63" s="289">
        <v>4.2000000000000003E-2</v>
      </c>
      <c r="AD63" s="289">
        <v>0.41980000000000001</v>
      </c>
      <c r="AE63" s="290">
        <v>9.1899999999999996E-2</v>
      </c>
      <c r="AF63" s="291">
        <v>68.182000000000002</v>
      </c>
      <c r="AG63" s="291">
        <v>2.6387</v>
      </c>
      <c r="AH63" s="291">
        <v>3.0083000000000002</v>
      </c>
      <c r="AI63" s="291">
        <v>5.33E-2</v>
      </c>
      <c r="AJ63" s="291">
        <v>0.32469999999999999</v>
      </c>
    </row>
    <row r="64" spans="1:36" s="258" customFormat="1" ht="12.75">
      <c r="A64" s="258" t="s">
        <v>640</v>
      </c>
      <c r="B64" s="258">
        <v>3689</v>
      </c>
      <c r="C64" s="279"/>
      <c r="D64" s="280">
        <v>15.89</v>
      </c>
      <c r="E64" s="281">
        <v>0.47799999999999998</v>
      </c>
      <c r="F64" s="282">
        <v>569.94799999999998</v>
      </c>
      <c r="G64" s="283">
        <v>585.41020000000003</v>
      </c>
      <c r="H64" s="283">
        <v>1378.7670000000001</v>
      </c>
      <c r="I64" s="284">
        <v>1.5860211140336615</v>
      </c>
      <c r="J64" s="284">
        <v>1.2122122301702367</v>
      </c>
      <c r="K64" s="284">
        <v>0.17979999999999999</v>
      </c>
      <c r="L64" s="285">
        <v>8.0000000000002292E-4</v>
      </c>
      <c r="M64" s="284" t="s">
        <v>167</v>
      </c>
      <c r="N64" s="284">
        <v>0.42727999999999999</v>
      </c>
      <c r="O64" s="284">
        <v>0.27371000000000001</v>
      </c>
      <c r="P64" s="286">
        <v>36.025599999999997</v>
      </c>
      <c r="Q64" s="286">
        <v>1001.3824</v>
      </c>
      <c r="R64" s="287">
        <v>3.6900000000000002E-2</v>
      </c>
      <c r="S64" s="286">
        <v>14.0656</v>
      </c>
      <c r="T64" s="286">
        <v>2.5983999999999998</v>
      </c>
      <c r="U64" s="286">
        <v>1.4261999999999999</v>
      </c>
      <c r="V64" s="286">
        <v>0.8548</v>
      </c>
      <c r="W64" s="286">
        <v>5.4899999999999997E-2</v>
      </c>
      <c r="X64" s="286">
        <v>0.74099999999999999</v>
      </c>
      <c r="Y64" s="288">
        <v>5.0000000000000001E-4</v>
      </c>
      <c r="Z64" s="289">
        <v>-0.58840000000000003</v>
      </c>
      <c r="AA64" s="289">
        <v>3.5084</v>
      </c>
      <c r="AB64" s="289">
        <v>0.99229999999999996</v>
      </c>
      <c r="AC64" s="289">
        <v>2.07E-2</v>
      </c>
      <c r="AD64" s="289">
        <v>1.0975999999999999</v>
      </c>
      <c r="AE64" s="290">
        <v>5.7799999999999997E-2</v>
      </c>
      <c r="AF64" s="291">
        <v>22.149100000000001</v>
      </c>
      <c r="AG64" s="291">
        <v>2.5196999999999998</v>
      </c>
      <c r="AH64" s="291">
        <v>1.8695999999999999</v>
      </c>
      <c r="AI64" s="291">
        <v>5.5100000000000003E-2</v>
      </c>
      <c r="AJ64" s="291">
        <v>0.54200000000000004</v>
      </c>
    </row>
    <row r="65" spans="1:36" s="258" customFormat="1" ht="12.75">
      <c r="A65" s="258" t="s">
        <v>644</v>
      </c>
      <c r="B65" s="258">
        <v>3690</v>
      </c>
      <c r="C65" s="279"/>
      <c r="D65" s="280">
        <v>15.81</v>
      </c>
      <c r="E65" s="281">
        <v>0.44600000000000001</v>
      </c>
      <c r="F65" s="282">
        <v>534.2346</v>
      </c>
      <c r="G65" s="283">
        <v>540.52890000000002</v>
      </c>
      <c r="H65" s="283">
        <v>1396.693</v>
      </c>
      <c r="I65" s="284">
        <v>1.6333653847381557</v>
      </c>
      <c r="J65" s="284">
        <v>1.2834240400695447</v>
      </c>
      <c r="K65" s="284">
        <v>0.16919999999999999</v>
      </c>
      <c r="L65" s="285">
        <v>0</v>
      </c>
      <c r="M65" s="284">
        <v>0</v>
      </c>
      <c r="N65" s="284">
        <v>0.44288</v>
      </c>
      <c r="O65" s="284">
        <v>0.26854</v>
      </c>
      <c r="P65" s="286">
        <v>37.804400000000001</v>
      </c>
      <c r="Q65" s="286">
        <v>976.47889999999995</v>
      </c>
      <c r="R65" s="287">
        <v>4.2000000000000003E-2</v>
      </c>
      <c r="S65" s="286">
        <v>24.536300000000001</v>
      </c>
      <c r="T65" s="286">
        <v>2.4794</v>
      </c>
      <c r="U65" s="286">
        <v>1.8697999999999999</v>
      </c>
      <c r="V65" s="286">
        <v>1.0865</v>
      </c>
      <c r="W65" s="286">
        <v>4.8300000000000003E-2</v>
      </c>
      <c r="X65" s="286">
        <v>0.54869999999999997</v>
      </c>
      <c r="Y65" s="288">
        <v>2.0999999999999999E-3</v>
      </c>
      <c r="Z65" s="289">
        <v>-0.56130000000000002</v>
      </c>
      <c r="AA65" s="289">
        <v>3.8342000000000001</v>
      </c>
      <c r="AB65" s="289">
        <v>1.4186000000000001</v>
      </c>
      <c r="AC65" s="289">
        <v>2.6800000000000001E-2</v>
      </c>
      <c r="AD65" s="289">
        <v>0.7117</v>
      </c>
      <c r="AE65" s="290">
        <v>6.4699999999999994E-2</v>
      </c>
      <c r="AF65" s="291">
        <v>38.183100000000003</v>
      </c>
      <c r="AG65" s="291">
        <v>2.2970000000000002</v>
      </c>
      <c r="AH65" s="291">
        <v>2.3258999999999999</v>
      </c>
      <c r="AI65" s="291">
        <v>4.87E-2</v>
      </c>
      <c r="AJ65" s="291">
        <v>0.43880000000000002</v>
      </c>
    </row>
    <row r="66" spans="1:36" s="292" customFormat="1" ht="12.75">
      <c r="A66" s="292" t="s">
        <v>648</v>
      </c>
      <c r="B66" s="292">
        <v>3691</v>
      </c>
      <c r="C66" s="293"/>
      <c r="D66" s="294">
        <v>15.8</v>
      </c>
      <c r="E66" s="295">
        <v>0.47299999999999998</v>
      </c>
      <c r="F66" s="296">
        <v>565.70619999999997</v>
      </c>
      <c r="G66" s="297">
        <v>619.34469999999999</v>
      </c>
      <c r="H66" s="297">
        <v>1383.9670000000001</v>
      </c>
      <c r="I66" s="298">
        <v>1.5192065660554466</v>
      </c>
      <c r="J66" s="298">
        <v>1.1359085448394013</v>
      </c>
      <c r="K66" s="298">
        <v>0.185</v>
      </c>
      <c r="L66" s="299">
        <v>4.9999999999994493E-4</v>
      </c>
      <c r="M66" s="298" t="s">
        <v>167</v>
      </c>
      <c r="N66" s="298">
        <v>0.37270999999999999</v>
      </c>
      <c r="O66" s="298">
        <v>0.25202000000000002</v>
      </c>
      <c r="P66" s="300">
        <v>45.193399999999997</v>
      </c>
      <c r="Q66" s="300">
        <v>977.98400000000004</v>
      </c>
      <c r="R66" s="301">
        <v>4.4999999999999998E-2</v>
      </c>
      <c r="S66" s="300">
        <v>26.2286</v>
      </c>
      <c r="T66" s="300">
        <v>3.0819000000000001</v>
      </c>
      <c r="U66" s="300">
        <v>2.7153999999999998</v>
      </c>
      <c r="V66" s="300">
        <v>1.2298</v>
      </c>
      <c r="W66" s="300">
        <v>4.7500000000000001E-2</v>
      </c>
      <c r="X66" s="300">
        <v>0.36659999999999998</v>
      </c>
      <c r="Y66" s="302">
        <v>4.4000000000000003E-3</v>
      </c>
      <c r="Z66" s="303">
        <v>-0.65439999999999998</v>
      </c>
      <c r="AA66" s="303">
        <v>3.7501000000000002</v>
      </c>
      <c r="AB66" s="303">
        <v>2.5651999999999999</v>
      </c>
      <c r="AC66" s="303">
        <v>2.53E-2</v>
      </c>
      <c r="AD66" s="303">
        <v>0.38879999999999998</v>
      </c>
      <c r="AE66" s="304">
        <v>6.8199999999999997E-2</v>
      </c>
      <c r="AF66" s="305">
        <v>41.156100000000002</v>
      </c>
      <c r="AG66" s="305">
        <v>2.7993999999999999</v>
      </c>
      <c r="AH66" s="305">
        <v>2.8050000000000002</v>
      </c>
      <c r="AI66" s="305">
        <v>4.8300000000000003E-2</v>
      </c>
      <c r="AJ66" s="305">
        <v>0.35420000000000001</v>
      </c>
    </row>
    <row r="67" spans="1:36" s="258" customFormat="1" ht="12.75">
      <c r="A67" s="258" t="s">
        <v>534</v>
      </c>
      <c r="B67" s="258">
        <v>3692</v>
      </c>
      <c r="C67" s="279"/>
      <c r="D67" s="280">
        <v>16.38</v>
      </c>
      <c r="E67" s="281">
        <v>0.501</v>
      </c>
      <c r="F67" s="282">
        <v>587.73630000000003</v>
      </c>
      <c r="G67" s="283">
        <v>590.60969999999998</v>
      </c>
      <c r="H67" s="283">
        <v>1353.864</v>
      </c>
      <c r="I67" s="284">
        <v>1.6415260516071057</v>
      </c>
      <c r="J67" s="284">
        <v>1.2410734636019825</v>
      </c>
      <c r="K67" s="284">
        <v>0.18990000000000001</v>
      </c>
      <c r="L67" s="285">
        <v>2.9999999999996696E-4</v>
      </c>
      <c r="M67" s="284" t="s">
        <v>167</v>
      </c>
      <c r="N67" s="284">
        <v>0.51323999999999992</v>
      </c>
      <c r="O67" s="284">
        <v>0.32389000000000001</v>
      </c>
      <c r="P67" s="286">
        <v>48.340499999999999</v>
      </c>
      <c r="Q67" s="286">
        <v>976.34199999999998</v>
      </c>
      <c r="R67" s="287">
        <v>5.3499999999999999E-2</v>
      </c>
      <c r="S67" s="286">
        <v>23.628499999999999</v>
      </c>
      <c r="T67" s="286">
        <v>2.7827000000000002</v>
      </c>
      <c r="U67" s="286">
        <v>2.0708000000000002</v>
      </c>
      <c r="V67" s="286">
        <v>1.2356</v>
      </c>
      <c r="W67" s="286">
        <v>5.8099999999999999E-2</v>
      </c>
      <c r="X67" s="286">
        <v>0.48820000000000002</v>
      </c>
      <c r="Y67" s="288">
        <v>3.8999999999999998E-3</v>
      </c>
      <c r="Z67" s="289">
        <v>-1.042</v>
      </c>
      <c r="AA67" s="289">
        <v>4.8094000000000001</v>
      </c>
      <c r="AB67" s="289">
        <v>1.3389</v>
      </c>
      <c r="AC67" s="289">
        <v>4.07E-2</v>
      </c>
      <c r="AD67" s="289">
        <v>0.76880000000000004</v>
      </c>
      <c r="AE67" s="290">
        <v>8.3599999999999994E-2</v>
      </c>
      <c r="AF67" s="291">
        <v>37.351900000000001</v>
      </c>
      <c r="AG67" s="291">
        <v>2.5598000000000001</v>
      </c>
      <c r="AH67" s="291">
        <v>2.6831</v>
      </c>
      <c r="AI67" s="291">
        <v>5.8500000000000003E-2</v>
      </c>
      <c r="AJ67" s="291">
        <v>0.37030000000000002</v>
      </c>
    </row>
    <row r="68" spans="1:36" s="258" customFormat="1" ht="12.75">
      <c r="A68" s="258" t="s">
        <v>537</v>
      </c>
      <c r="B68" s="258">
        <v>3693</v>
      </c>
      <c r="C68" s="279"/>
      <c r="D68" s="280">
        <v>15.92</v>
      </c>
      <c r="E68" s="281">
        <v>0.46100000000000002</v>
      </c>
      <c r="F68" s="282">
        <v>541.48670000000004</v>
      </c>
      <c r="G68" s="283">
        <v>573.0951</v>
      </c>
      <c r="H68" s="283">
        <v>1374.662</v>
      </c>
      <c r="I68" s="284">
        <v>1.5958249725476126</v>
      </c>
      <c r="J68" s="284">
        <v>1.2252192275826412</v>
      </c>
      <c r="K68" s="284">
        <v>0.1802</v>
      </c>
      <c r="L68" s="285">
        <v>0</v>
      </c>
      <c r="M68" s="284" t="s">
        <v>167</v>
      </c>
      <c r="N68" s="284">
        <v>0.42691999999999997</v>
      </c>
      <c r="O68" s="284">
        <v>0.27589000000000002</v>
      </c>
      <c r="P68" s="286">
        <v>21.794899999999998</v>
      </c>
      <c r="Q68" s="286">
        <v>962.93240000000003</v>
      </c>
      <c r="R68" s="287">
        <v>2.87E-2</v>
      </c>
      <c r="S68" s="286">
        <v>11.962899999999999</v>
      </c>
      <c r="T68" s="286">
        <v>2.7084000000000001</v>
      </c>
      <c r="U68" s="286">
        <v>1.1702999999999999</v>
      </c>
      <c r="V68" s="286">
        <v>0.67969999999999997</v>
      </c>
      <c r="W68" s="286">
        <v>5.2499999999999998E-2</v>
      </c>
      <c r="X68" s="286">
        <v>0.87219999999999998</v>
      </c>
      <c r="Y68" s="288">
        <v>2.3E-3</v>
      </c>
      <c r="Z68" s="289">
        <v>-0.61550000000000005</v>
      </c>
      <c r="AA68" s="289">
        <v>3.0634999999999999</v>
      </c>
      <c r="AB68" s="289">
        <v>0.69920000000000004</v>
      </c>
      <c r="AC68" s="289">
        <v>5.2699999999999997E-2</v>
      </c>
      <c r="AD68" s="289">
        <v>1.3375999999999999</v>
      </c>
      <c r="AE68" s="290">
        <v>4.2500000000000003E-2</v>
      </c>
      <c r="AF68" s="291">
        <v>18.236799999999999</v>
      </c>
      <c r="AG68" s="291">
        <v>2.6951999999999998</v>
      </c>
      <c r="AH68" s="291">
        <v>1.7601</v>
      </c>
      <c r="AI68" s="291">
        <v>5.2400000000000002E-2</v>
      </c>
      <c r="AJ68" s="291">
        <v>0.57199999999999995</v>
      </c>
    </row>
    <row r="69" spans="1:36" s="258" customFormat="1" ht="12.75">
      <c r="A69" s="258" t="s">
        <v>539</v>
      </c>
      <c r="B69" s="258">
        <v>3694</v>
      </c>
      <c r="C69" s="279"/>
      <c r="D69" s="280">
        <v>16.03</v>
      </c>
      <c r="E69" s="281">
        <v>0.48499999999999999</v>
      </c>
      <c r="F69" s="282">
        <v>573.77930000000003</v>
      </c>
      <c r="G69" s="283">
        <v>597.17769999999996</v>
      </c>
      <c r="H69" s="283">
        <v>1376.3040000000001</v>
      </c>
      <c r="I69" s="284">
        <v>1.577415960580512</v>
      </c>
      <c r="J69" s="284">
        <v>1.1954430413075927</v>
      </c>
      <c r="K69" s="284">
        <v>0.18479999999999999</v>
      </c>
      <c r="L69" s="285">
        <v>9.9999999999988987E-5</v>
      </c>
      <c r="M69" s="284" t="s">
        <v>167</v>
      </c>
      <c r="N69" s="284">
        <v>0.41934000000000005</v>
      </c>
      <c r="O69" s="284">
        <v>0.27356999999999998</v>
      </c>
      <c r="P69" s="286">
        <v>37.256999999999998</v>
      </c>
      <c r="Q69" s="286">
        <v>971.14229999999998</v>
      </c>
      <c r="R69" s="287">
        <v>4.0099999999999997E-2</v>
      </c>
      <c r="S69" s="286">
        <v>22.200600000000001</v>
      </c>
      <c r="T69" s="286">
        <v>2.2503000000000002</v>
      </c>
      <c r="U69" s="286">
        <v>1.4302999999999999</v>
      </c>
      <c r="V69" s="286">
        <v>0.94820000000000004</v>
      </c>
      <c r="W69" s="286">
        <v>5.3400000000000003E-2</v>
      </c>
      <c r="X69" s="286">
        <v>0.71099999999999997</v>
      </c>
      <c r="Y69" s="288">
        <v>4.0000000000000002E-4</v>
      </c>
      <c r="Z69" s="289">
        <v>0</v>
      </c>
      <c r="AA69" s="289">
        <v>7.7111000000000001</v>
      </c>
      <c r="AB69" s="289">
        <v>0.84079999999999999</v>
      </c>
      <c r="AC69" s="289">
        <v>4.5699999999999998E-2</v>
      </c>
      <c r="AD69" s="289">
        <v>1.1765000000000001</v>
      </c>
      <c r="AE69" s="290">
        <v>6.1499999999999999E-2</v>
      </c>
      <c r="AF69" s="291">
        <v>34.1736</v>
      </c>
      <c r="AG69" s="291">
        <v>2.2324000000000002</v>
      </c>
      <c r="AH69" s="291">
        <v>2.0905</v>
      </c>
      <c r="AI69" s="291">
        <v>5.3400000000000003E-2</v>
      </c>
      <c r="AJ69" s="291">
        <v>0.48259999999999997</v>
      </c>
    </row>
    <row r="70" spans="1:36" s="258" customFormat="1" ht="12.75">
      <c r="A70" s="258" t="s">
        <v>541</v>
      </c>
      <c r="B70" s="258">
        <v>3695</v>
      </c>
      <c r="C70" s="279"/>
      <c r="D70" s="280">
        <v>16.03</v>
      </c>
      <c r="E70" s="281">
        <v>0.47699999999999998</v>
      </c>
      <c r="F70" s="282">
        <v>568.57960000000003</v>
      </c>
      <c r="G70" s="283">
        <v>600.59860000000003</v>
      </c>
      <c r="H70" s="283">
        <v>1386.1559999999999</v>
      </c>
      <c r="I70" s="284">
        <v>1.5716260122604013</v>
      </c>
      <c r="J70" s="284">
        <v>1.1920352613576031</v>
      </c>
      <c r="K70" s="284">
        <v>0.18429999999999999</v>
      </c>
      <c r="L70" s="285">
        <v>2.9999999999996696E-4</v>
      </c>
      <c r="M70" s="284" t="s">
        <v>508</v>
      </c>
      <c r="N70" s="284">
        <v>0.41229000000000005</v>
      </c>
      <c r="O70" s="284">
        <v>0.26558999999999999</v>
      </c>
      <c r="P70" s="286">
        <v>28.226099999999999</v>
      </c>
      <c r="Q70" s="286">
        <v>959.37480000000005</v>
      </c>
      <c r="R70" s="287">
        <v>3.4500000000000003E-2</v>
      </c>
      <c r="S70" s="286">
        <v>12.3749</v>
      </c>
      <c r="T70" s="286">
        <v>2.5011999999999999</v>
      </c>
      <c r="U70" s="286">
        <v>1.6142000000000001</v>
      </c>
      <c r="V70" s="286">
        <v>0.85140000000000005</v>
      </c>
      <c r="W70" s="286">
        <v>4.8899999999999999E-2</v>
      </c>
      <c r="X70" s="286">
        <v>0.62549999999999994</v>
      </c>
      <c r="Y70" s="288">
        <v>8.9999999999999998E-4</v>
      </c>
      <c r="Z70" s="289">
        <v>-1.2609999999999999</v>
      </c>
      <c r="AA70" s="289">
        <v>6.6585999999999999</v>
      </c>
      <c r="AB70" s="289">
        <v>1.3839999999999999</v>
      </c>
      <c r="AC70" s="289">
        <v>3.4299999999999997E-2</v>
      </c>
      <c r="AD70" s="289">
        <v>0.72160000000000002</v>
      </c>
      <c r="AE70" s="290">
        <v>5.3499999999999999E-2</v>
      </c>
      <c r="AF70" s="291">
        <v>19.339600000000001</v>
      </c>
      <c r="AG70" s="291">
        <v>2.4262000000000001</v>
      </c>
      <c r="AH70" s="291">
        <v>1.9898</v>
      </c>
      <c r="AI70" s="291">
        <v>4.9000000000000002E-2</v>
      </c>
      <c r="AJ70" s="291">
        <v>0.50580000000000003</v>
      </c>
    </row>
    <row r="71" spans="1:36" s="258" customFormat="1" ht="12.75">
      <c r="A71" s="258" t="s">
        <v>543</v>
      </c>
      <c r="B71" s="258">
        <v>3696</v>
      </c>
      <c r="C71" s="279"/>
      <c r="D71" s="280">
        <v>15.870000000000001</v>
      </c>
      <c r="E71" s="281">
        <v>0.46400000000000002</v>
      </c>
      <c r="F71" s="282">
        <v>537.79219999999998</v>
      </c>
      <c r="G71" s="283">
        <v>571.45309999999995</v>
      </c>
      <c r="H71" s="283">
        <v>1364.9469999999999</v>
      </c>
      <c r="I71" s="284">
        <v>1.5288892317604121</v>
      </c>
      <c r="J71" s="284">
        <v>1.1732701878895675</v>
      </c>
      <c r="K71" s="284">
        <v>0.17130000000000001</v>
      </c>
      <c r="L71" s="285">
        <v>6.0000000000004494E-4</v>
      </c>
      <c r="M71" s="284" t="s">
        <v>167</v>
      </c>
      <c r="N71" s="284">
        <v>0.36718000000000001</v>
      </c>
      <c r="O71" s="284">
        <v>0.24302000000000001</v>
      </c>
      <c r="P71" s="286">
        <v>26.584099999999999</v>
      </c>
      <c r="Q71" s="286">
        <v>943.50210000000004</v>
      </c>
      <c r="R71" s="287">
        <v>3.7900000000000003E-2</v>
      </c>
      <c r="S71" s="286">
        <v>14.057399999999999</v>
      </c>
      <c r="T71" s="286">
        <v>2.3315000000000001</v>
      </c>
      <c r="U71" s="286">
        <v>1.7347999999999999</v>
      </c>
      <c r="V71" s="286">
        <v>0.89049999999999996</v>
      </c>
      <c r="W71" s="286">
        <v>5.1700000000000003E-2</v>
      </c>
      <c r="X71" s="286">
        <v>0.57240000000000002</v>
      </c>
      <c r="Y71" s="288">
        <v>1.8E-3</v>
      </c>
      <c r="Z71" s="289">
        <v>-1.1879</v>
      </c>
      <c r="AA71" s="289">
        <v>4.5734000000000004</v>
      </c>
      <c r="AB71" s="289">
        <v>1.3065</v>
      </c>
      <c r="AC71" s="289">
        <v>3.3599999999999998E-2</v>
      </c>
      <c r="AD71" s="289">
        <v>0.75</v>
      </c>
      <c r="AE71" s="290">
        <v>5.7700000000000001E-2</v>
      </c>
      <c r="AF71" s="291">
        <v>21.734999999999999</v>
      </c>
      <c r="AG71" s="291">
        <v>2.2185000000000001</v>
      </c>
      <c r="AH71" s="291">
        <v>2.1006999999999998</v>
      </c>
      <c r="AI71" s="291">
        <v>5.1999999999999998E-2</v>
      </c>
      <c r="AJ71" s="291">
        <v>0.47539999999999999</v>
      </c>
    </row>
    <row r="72" spans="1:36" s="258" customFormat="1" ht="12.75">
      <c r="A72" s="258" t="s">
        <v>545</v>
      </c>
      <c r="B72" s="258">
        <v>3697</v>
      </c>
      <c r="C72" s="279"/>
      <c r="D72" s="280">
        <v>15.950000000000001</v>
      </c>
      <c r="E72" s="281">
        <v>0.51200000000000001</v>
      </c>
      <c r="F72" s="282">
        <v>595.80939999999998</v>
      </c>
      <c r="G72" s="283">
        <v>607.98749999999995</v>
      </c>
      <c r="H72" s="283">
        <v>1359.4739999999999</v>
      </c>
      <c r="I72" s="284">
        <v>1.6280833974402407</v>
      </c>
      <c r="J72" s="284">
        <v>1.2192448884699463</v>
      </c>
      <c r="K72" s="284">
        <v>0.1966</v>
      </c>
      <c r="L72" s="285">
        <v>6.0000000000004494E-4</v>
      </c>
      <c r="M72" s="284" t="s">
        <v>508</v>
      </c>
      <c r="N72" s="284">
        <v>0.49409000000000003</v>
      </c>
      <c r="O72" s="284">
        <v>0.31169999999999998</v>
      </c>
      <c r="P72" s="286">
        <v>54.361199999999997</v>
      </c>
      <c r="Q72" s="286">
        <v>962.52189999999996</v>
      </c>
      <c r="R72" s="287">
        <v>5.2200000000000003E-2</v>
      </c>
      <c r="S72" s="286">
        <v>41.866500000000002</v>
      </c>
      <c r="T72" s="286">
        <v>3.081</v>
      </c>
      <c r="U72" s="286">
        <v>2.3161</v>
      </c>
      <c r="V72" s="286">
        <v>1.4503999999999999</v>
      </c>
      <c r="W72" s="286">
        <v>5.0500000000000003E-2</v>
      </c>
      <c r="X72" s="286">
        <v>0.4325</v>
      </c>
      <c r="Y72" s="288">
        <v>1.14E-2</v>
      </c>
      <c r="Z72" s="289">
        <v>8.0592000000000006</v>
      </c>
      <c r="AA72" s="289">
        <v>3.1983000000000001</v>
      </c>
      <c r="AB72" s="289">
        <v>1.7125999999999999</v>
      </c>
      <c r="AC72" s="289">
        <v>3.0800000000000001E-2</v>
      </c>
      <c r="AD72" s="289">
        <v>0.58420000000000005</v>
      </c>
      <c r="AE72" s="290">
        <v>7.5700000000000003E-2</v>
      </c>
      <c r="AF72" s="291">
        <v>61.172199999999997</v>
      </c>
      <c r="AG72" s="291">
        <v>2.9079999999999999</v>
      </c>
      <c r="AH72" s="291">
        <v>2.9758</v>
      </c>
      <c r="AI72" s="291">
        <v>5.2200000000000003E-2</v>
      </c>
      <c r="AJ72" s="291">
        <v>0.33179999999999998</v>
      </c>
    </row>
    <row r="73" spans="1:36" s="258" customFormat="1" ht="12.75">
      <c r="A73" s="258" t="s">
        <v>548</v>
      </c>
      <c r="B73" s="258">
        <v>3698</v>
      </c>
      <c r="C73" s="279"/>
      <c r="D73" s="280">
        <v>15.42</v>
      </c>
      <c r="E73" s="281">
        <v>0.505</v>
      </c>
      <c r="F73" s="282">
        <v>594.16750000000002</v>
      </c>
      <c r="G73" s="283">
        <v>624.95479999999998</v>
      </c>
      <c r="H73" s="283">
        <v>1382.5989999999999</v>
      </c>
      <c r="I73" s="284">
        <v>1.5014143828945796</v>
      </c>
      <c r="J73" s="284">
        <v>1.1193043586212401</v>
      </c>
      <c r="K73" s="284">
        <v>0.183</v>
      </c>
      <c r="L73" s="285">
        <v>1.9999999999997797E-4</v>
      </c>
      <c r="M73" s="284" t="s">
        <v>508</v>
      </c>
      <c r="N73" s="284">
        <v>0.36251999999999995</v>
      </c>
      <c r="O73" s="284">
        <v>0.24590999999999999</v>
      </c>
      <c r="P73" s="286">
        <v>67.907700000000006</v>
      </c>
      <c r="Q73" s="286">
        <v>953.49080000000004</v>
      </c>
      <c r="R73" s="287">
        <v>6.93E-2</v>
      </c>
      <c r="S73" s="286">
        <v>40.105699999999999</v>
      </c>
      <c r="T73" s="286">
        <v>2.1272000000000002</v>
      </c>
      <c r="U73" s="286">
        <v>1.8795999999999999</v>
      </c>
      <c r="V73" s="286">
        <v>1.6059000000000001</v>
      </c>
      <c r="W73" s="286">
        <v>5.2299999999999999E-2</v>
      </c>
      <c r="X73" s="286">
        <v>0.54079999999999995</v>
      </c>
      <c r="Y73" s="288">
        <v>6.7999999999999996E-3</v>
      </c>
      <c r="Z73" s="289">
        <v>0</v>
      </c>
      <c r="AA73" s="289">
        <v>4.6151</v>
      </c>
      <c r="AB73" s="289">
        <v>1.1520999999999999</v>
      </c>
      <c r="AC73" s="289">
        <v>4.8399999999999999E-2</v>
      </c>
      <c r="AD73" s="289">
        <v>0.88100000000000001</v>
      </c>
      <c r="AE73" s="290">
        <v>0.1027</v>
      </c>
      <c r="AF73" s="291">
        <v>61.606000000000002</v>
      </c>
      <c r="AG73" s="291">
        <v>1.9863</v>
      </c>
      <c r="AH73" s="291">
        <v>2.7404999999999999</v>
      </c>
      <c r="AI73" s="291">
        <v>5.2400000000000002E-2</v>
      </c>
      <c r="AJ73" s="291">
        <v>0.36020000000000002</v>
      </c>
    </row>
    <row r="74" spans="1:36" s="258" customFormat="1" ht="12.75">
      <c r="A74" s="258" t="s">
        <v>550</v>
      </c>
      <c r="B74" s="258">
        <v>3699</v>
      </c>
      <c r="C74" s="279"/>
      <c r="D74" s="280">
        <v>16.100000000000001</v>
      </c>
      <c r="E74" s="281">
        <v>0.44900000000000001</v>
      </c>
      <c r="F74" s="282">
        <v>531.90840000000003</v>
      </c>
      <c r="G74" s="283">
        <v>545.04430000000002</v>
      </c>
      <c r="H74" s="283">
        <v>1357.421</v>
      </c>
      <c r="I74" s="284">
        <v>1.6622982252189407</v>
      </c>
      <c r="J74" s="284">
        <v>1.295770422429166</v>
      </c>
      <c r="K74" s="284">
        <v>0.1757</v>
      </c>
      <c r="L74" s="285">
        <v>9.9999999999988987E-5</v>
      </c>
      <c r="M74" s="284" t="s">
        <v>167</v>
      </c>
      <c r="N74" s="284">
        <v>0.49506000000000006</v>
      </c>
      <c r="O74" s="284">
        <v>0.29925000000000002</v>
      </c>
      <c r="P74" s="286">
        <v>35.067700000000002</v>
      </c>
      <c r="Q74" s="286">
        <v>969.08979999999997</v>
      </c>
      <c r="R74" s="287">
        <v>3.5200000000000002E-2</v>
      </c>
      <c r="S74" s="286">
        <v>17.515799999999999</v>
      </c>
      <c r="T74" s="286">
        <v>2.6905999999999999</v>
      </c>
      <c r="U74" s="286">
        <v>1.8526</v>
      </c>
      <c r="V74" s="286">
        <v>0.86170000000000002</v>
      </c>
      <c r="W74" s="286">
        <v>5.0599999999999999E-2</v>
      </c>
      <c r="X74" s="286">
        <v>0.54169999999999996</v>
      </c>
      <c r="Y74" s="288">
        <v>5.9999999999999995E-4</v>
      </c>
      <c r="Z74" s="289">
        <v>-1.0865</v>
      </c>
      <c r="AA74" s="289">
        <v>3.9630000000000001</v>
      </c>
      <c r="AB74" s="289">
        <v>1.3452</v>
      </c>
      <c r="AC74" s="289">
        <v>1.8800000000000001E-2</v>
      </c>
      <c r="AD74" s="289">
        <v>0.7429</v>
      </c>
      <c r="AE74" s="290">
        <v>5.4699999999999999E-2</v>
      </c>
      <c r="AF74" s="291">
        <v>27.3797</v>
      </c>
      <c r="AG74" s="291">
        <v>2.5407000000000002</v>
      </c>
      <c r="AH74" s="291">
        <v>2.2343000000000002</v>
      </c>
      <c r="AI74" s="291">
        <v>5.0799999999999998E-2</v>
      </c>
      <c r="AJ74" s="291">
        <v>0.4451</v>
      </c>
    </row>
    <row r="75" spans="1:36" s="258" customFormat="1" ht="12.75">
      <c r="A75" s="258" t="s">
        <v>552</v>
      </c>
      <c r="B75" s="258">
        <v>3700</v>
      </c>
      <c r="C75" s="279"/>
      <c r="D75" s="280">
        <v>15.82</v>
      </c>
      <c r="E75" s="281">
        <v>0.51300000000000001</v>
      </c>
      <c r="F75" s="282">
        <v>613.05039999999997</v>
      </c>
      <c r="G75" s="283">
        <v>606.20870000000002</v>
      </c>
      <c r="H75" s="283">
        <v>1379.3150000000001</v>
      </c>
      <c r="I75" s="284">
        <v>1.6470161853634466</v>
      </c>
      <c r="J75" s="284">
        <v>1.2437021592493569</v>
      </c>
      <c r="K75" s="284">
        <v>0.19400000000000001</v>
      </c>
      <c r="L75" s="285">
        <v>9.9999999999988987E-5</v>
      </c>
      <c r="M75" s="284" t="s">
        <v>508</v>
      </c>
      <c r="N75" s="284">
        <v>0.51158000000000003</v>
      </c>
      <c r="O75" s="284">
        <v>0.31607000000000002</v>
      </c>
      <c r="P75" s="286">
        <v>65.718299999999999</v>
      </c>
      <c r="Q75" s="286">
        <v>1005.7611000000001</v>
      </c>
      <c r="R75" s="287">
        <v>5.4800000000000001E-2</v>
      </c>
      <c r="S75" s="286">
        <v>28.272400000000001</v>
      </c>
      <c r="T75" s="286">
        <v>3.5823</v>
      </c>
      <c r="U75" s="286">
        <v>2.5994999999999999</v>
      </c>
      <c r="V75" s="286">
        <v>1.3640000000000001</v>
      </c>
      <c r="W75" s="286">
        <v>5.5100000000000003E-2</v>
      </c>
      <c r="X75" s="286">
        <v>0.38269999999999998</v>
      </c>
      <c r="Y75" s="288">
        <v>1.14E-2</v>
      </c>
      <c r="Z75" s="289">
        <v>6.3987999999999996</v>
      </c>
      <c r="AA75" s="289">
        <v>3.3416000000000001</v>
      </c>
      <c r="AB75" s="289">
        <v>2.3860999999999999</v>
      </c>
      <c r="AC75" s="289">
        <v>2.7799999999999998E-2</v>
      </c>
      <c r="AD75" s="289">
        <v>0.41670000000000001</v>
      </c>
      <c r="AE75" s="290">
        <v>8.1500000000000003E-2</v>
      </c>
      <c r="AF75" s="291">
        <v>43.0764</v>
      </c>
      <c r="AG75" s="291">
        <v>3.1501000000000001</v>
      </c>
      <c r="AH75" s="291">
        <v>2.7717000000000001</v>
      </c>
      <c r="AI75" s="291">
        <v>5.7500000000000002E-2</v>
      </c>
      <c r="AJ75" s="291">
        <v>0.35909999999999997</v>
      </c>
    </row>
    <row r="76" spans="1:36" s="292" customFormat="1" ht="12.75">
      <c r="A76" s="292" t="s">
        <v>554</v>
      </c>
      <c r="B76" s="292">
        <v>3701</v>
      </c>
      <c r="C76" s="293"/>
      <c r="D76" s="294">
        <v>15.88</v>
      </c>
      <c r="E76" s="295">
        <v>0.46</v>
      </c>
      <c r="F76" s="296">
        <v>523.01430000000005</v>
      </c>
      <c r="G76" s="297">
        <v>537.24490000000003</v>
      </c>
      <c r="H76" s="297">
        <v>1329.3710000000001</v>
      </c>
      <c r="I76" s="298">
        <v>1.6493298698932612</v>
      </c>
      <c r="J76" s="298">
        <v>1.2806979275097763</v>
      </c>
      <c r="K76" s="298">
        <v>0.1777</v>
      </c>
      <c r="L76" s="299">
        <v>1.9999999999997797E-4</v>
      </c>
      <c r="M76" s="298" t="s">
        <v>167</v>
      </c>
      <c r="N76" s="298">
        <v>0.48899999999999999</v>
      </c>
      <c r="O76" s="298">
        <v>0.29888999999999999</v>
      </c>
      <c r="P76" s="300">
        <v>14.2691</v>
      </c>
      <c r="Q76" s="300">
        <v>969.91089999999997</v>
      </c>
      <c r="R76" s="301">
        <v>2.9899999999999999E-2</v>
      </c>
      <c r="S76" s="300">
        <v>10.4518</v>
      </c>
      <c r="T76" s="300">
        <v>2.6547000000000001</v>
      </c>
      <c r="U76" s="300">
        <v>1.2863</v>
      </c>
      <c r="V76" s="300">
        <v>0.65559999999999996</v>
      </c>
      <c r="W76" s="300">
        <v>5.62E-2</v>
      </c>
      <c r="X76" s="300">
        <v>0.78159999999999996</v>
      </c>
      <c r="Y76" s="302">
        <v>1.1000000000000001E-3</v>
      </c>
      <c r="Z76" s="303">
        <v>-0.58620000000000005</v>
      </c>
      <c r="AA76" s="303">
        <v>5.9023000000000003</v>
      </c>
      <c r="AB76" s="303">
        <v>0.96150000000000002</v>
      </c>
      <c r="AC76" s="303">
        <v>4.1700000000000001E-2</v>
      </c>
      <c r="AD76" s="303">
        <v>1.0418000000000001</v>
      </c>
      <c r="AE76" s="304">
        <v>4.5400000000000003E-2</v>
      </c>
      <c r="AF76" s="305">
        <v>16.069099999999999</v>
      </c>
      <c r="AG76" s="305">
        <v>2.5510999999999999</v>
      </c>
      <c r="AH76" s="305">
        <v>1.5247999999999999</v>
      </c>
      <c r="AI76" s="305">
        <v>5.6399999999999999E-2</v>
      </c>
      <c r="AJ76" s="305">
        <v>0.65590000000000004</v>
      </c>
    </row>
    <row r="77" spans="1:36" s="258" customFormat="1" ht="12.75">
      <c r="A77" s="258" t="s">
        <v>556</v>
      </c>
      <c r="B77" s="258">
        <v>3702</v>
      </c>
      <c r="C77" s="279"/>
      <c r="D77" s="280">
        <v>16.43</v>
      </c>
      <c r="E77" s="281">
        <v>0.53700000000000003</v>
      </c>
      <c r="F77" s="282">
        <v>630.42819999999995</v>
      </c>
      <c r="G77" s="283">
        <v>592.52539999999999</v>
      </c>
      <c r="H77" s="283">
        <v>1351.674</v>
      </c>
      <c r="I77" s="284">
        <v>1.7271464130680034</v>
      </c>
      <c r="J77" s="284">
        <v>1.3027820406834827</v>
      </c>
      <c r="K77" s="284">
        <v>0.2036</v>
      </c>
      <c r="L77" s="285">
        <v>1.9999999999997797E-4</v>
      </c>
      <c r="M77" s="284" t="s">
        <v>167</v>
      </c>
      <c r="N77" s="284">
        <v>0.62285000000000001</v>
      </c>
      <c r="O77" s="284">
        <v>0.37574999999999997</v>
      </c>
      <c r="P77" s="286">
        <v>83.232900000000001</v>
      </c>
      <c r="Q77" s="286">
        <v>991.80409999999995</v>
      </c>
      <c r="R77" s="287">
        <v>7.8700000000000006E-2</v>
      </c>
      <c r="S77" s="286">
        <v>54.633600000000001</v>
      </c>
      <c r="T77" s="286">
        <v>3.1564999999999999</v>
      </c>
      <c r="U77" s="286">
        <v>3.1659999999999999</v>
      </c>
      <c r="V77" s="286">
        <v>1.9781</v>
      </c>
      <c r="W77" s="286">
        <v>5.6099999999999997E-2</v>
      </c>
      <c r="X77" s="286">
        <v>0.31080000000000002</v>
      </c>
      <c r="Y77" s="288">
        <v>3.0200000000000001E-2</v>
      </c>
      <c r="Z77" s="289">
        <v>25.117100000000001</v>
      </c>
      <c r="AA77" s="289">
        <v>3.3818000000000001</v>
      </c>
      <c r="AB77" s="289">
        <v>2.8792</v>
      </c>
      <c r="AC77" s="289">
        <v>4.1000000000000002E-2</v>
      </c>
      <c r="AD77" s="289">
        <v>0.34229999999999999</v>
      </c>
      <c r="AE77" s="290">
        <v>0.10929999999999999</v>
      </c>
      <c r="AF77" s="291">
        <v>68.276700000000005</v>
      </c>
      <c r="AG77" s="291">
        <v>2.8349000000000002</v>
      </c>
      <c r="AH77" s="291">
        <v>3.3933</v>
      </c>
      <c r="AI77" s="291">
        <v>5.8500000000000003E-2</v>
      </c>
      <c r="AJ77" s="291">
        <v>0.28860000000000002</v>
      </c>
    </row>
    <row r="78" spans="1:36" s="258" customFormat="1" ht="12.75">
      <c r="A78" s="258" t="s">
        <v>559</v>
      </c>
      <c r="B78" s="258">
        <v>3703</v>
      </c>
      <c r="C78" s="279"/>
      <c r="D78" s="280">
        <v>15.51</v>
      </c>
      <c r="E78" s="281">
        <v>0.51100000000000001</v>
      </c>
      <c r="F78" s="282">
        <v>588.69410000000005</v>
      </c>
      <c r="G78" s="283">
        <v>560.78020000000004</v>
      </c>
      <c r="H78" s="283">
        <v>1336.76</v>
      </c>
      <c r="I78" s="284">
        <v>1.6220700730883582</v>
      </c>
      <c r="J78" s="284">
        <v>1.245686650147253</v>
      </c>
      <c r="K78" s="284">
        <v>0.18279999999999999</v>
      </c>
      <c r="L78" s="285">
        <v>9.9999999999988987E-5</v>
      </c>
      <c r="M78" s="284" t="s">
        <v>508</v>
      </c>
      <c r="N78" s="284">
        <v>0.45787999999999995</v>
      </c>
      <c r="O78" s="284">
        <v>0.29471000000000003</v>
      </c>
      <c r="P78" s="286">
        <v>99.516099999999994</v>
      </c>
      <c r="Q78" s="286">
        <v>962.93240000000003</v>
      </c>
      <c r="R78" s="287">
        <v>9.0399999999999994E-2</v>
      </c>
      <c r="S78" s="286">
        <v>89.947900000000004</v>
      </c>
      <c r="T78" s="286">
        <v>2.6474000000000002</v>
      </c>
      <c r="U78" s="286">
        <v>3.1315</v>
      </c>
      <c r="V78" s="286">
        <v>2.4525999999999999</v>
      </c>
      <c r="W78" s="286">
        <v>4.87E-2</v>
      </c>
      <c r="X78" s="286">
        <v>0.31580000000000003</v>
      </c>
      <c r="Y78" s="288">
        <v>2.86E-2</v>
      </c>
      <c r="Z78" s="289">
        <v>28.671800000000001</v>
      </c>
      <c r="AA78" s="289">
        <v>3.0476000000000001</v>
      </c>
      <c r="AB78" s="289">
        <v>2.5164</v>
      </c>
      <c r="AC78" s="289">
        <v>3.1800000000000002E-2</v>
      </c>
      <c r="AD78" s="289">
        <v>0.39369999999999999</v>
      </c>
      <c r="AE78" s="290">
        <v>0.12670000000000001</v>
      </c>
      <c r="AF78" s="291">
        <v>119.4666</v>
      </c>
      <c r="AG78" s="291">
        <v>2.3593000000000002</v>
      </c>
      <c r="AH78" s="291">
        <v>3.6722999999999999</v>
      </c>
      <c r="AI78" s="291">
        <v>5.0999999999999997E-2</v>
      </c>
      <c r="AJ78" s="291">
        <v>0.26500000000000001</v>
      </c>
    </row>
    <row r="79" spans="1:36" s="258" customFormat="1" ht="12.75">
      <c r="A79" s="258" t="s">
        <v>561</v>
      </c>
      <c r="B79" s="258">
        <v>3704</v>
      </c>
      <c r="C79" s="279"/>
      <c r="D79" s="280">
        <v>16.010000000000002</v>
      </c>
      <c r="E79" s="281">
        <v>0.52800000000000002</v>
      </c>
      <c r="F79" s="282">
        <v>631.93330000000003</v>
      </c>
      <c r="G79" s="283">
        <v>642.60630000000003</v>
      </c>
      <c r="H79" s="283">
        <v>1381.778</v>
      </c>
      <c r="I79" s="284">
        <v>1.6491214237793304</v>
      </c>
      <c r="J79" s="284">
        <v>1.2172172889942532</v>
      </c>
      <c r="K79" s="284">
        <v>0.2051</v>
      </c>
      <c r="L79" s="285">
        <v>1.9999999999997797E-4</v>
      </c>
      <c r="M79" s="284" t="s">
        <v>508</v>
      </c>
      <c r="N79" s="284">
        <v>0.55266999999999999</v>
      </c>
      <c r="O79" s="284">
        <v>0.34969</v>
      </c>
      <c r="P79" s="286">
        <v>105.26309999999999</v>
      </c>
      <c r="Q79" s="286">
        <v>1025.0545999999999</v>
      </c>
      <c r="R79" s="287">
        <v>9.2200000000000004E-2</v>
      </c>
      <c r="S79" s="286">
        <v>63.359900000000003</v>
      </c>
      <c r="T79" s="286">
        <v>2.7679999999999998</v>
      </c>
      <c r="U79" s="286">
        <v>3.2248999999999999</v>
      </c>
      <c r="V79" s="286">
        <v>2.2885</v>
      </c>
      <c r="W79" s="286">
        <v>5.4899999999999997E-2</v>
      </c>
      <c r="X79" s="286">
        <v>0.30280000000000001</v>
      </c>
      <c r="Y79" s="288">
        <v>3.04E-2</v>
      </c>
      <c r="Z79" s="289">
        <v>27.8186</v>
      </c>
      <c r="AA79" s="289">
        <v>3.1947000000000001</v>
      </c>
      <c r="AB79" s="289">
        <v>2.6972</v>
      </c>
      <c r="AC79" s="289">
        <v>3.7699999999999997E-2</v>
      </c>
      <c r="AD79" s="289">
        <v>0.36449999999999999</v>
      </c>
      <c r="AE79" s="290">
        <v>0.13009999999999999</v>
      </c>
      <c r="AF79" s="291">
        <v>80.340500000000006</v>
      </c>
      <c r="AG79" s="291">
        <v>2.4186999999999999</v>
      </c>
      <c r="AH79" s="291">
        <v>3.6242999999999999</v>
      </c>
      <c r="AI79" s="291">
        <v>5.74E-2</v>
      </c>
      <c r="AJ79" s="291">
        <v>0.26529999999999998</v>
      </c>
    </row>
    <row r="80" spans="1:36" s="258" customFormat="1" ht="12.75">
      <c r="A80" s="258" t="s">
        <v>563</v>
      </c>
      <c r="B80" s="258">
        <v>3705</v>
      </c>
      <c r="C80" s="279"/>
      <c r="D80" s="280">
        <v>15.88</v>
      </c>
      <c r="E80" s="281">
        <v>0.54500000000000004</v>
      </c>
      <c r="F80" s="282">
        <v>655.05809999999997</v>
      </c>
      <c r="G80" s="283">
        <v>644.9325</v>
      </c>
      <c r="H80" s="283">
        <v>1387.5250000000001</v>
      </c>
      <c r="I80" s="284">
        <v>1.6249326049671839</v>
      </c>
      <c r="J80" s="284">
        <v>1.199653334178274</v>
      </c>
      <c r="K80" s="284">
        <v>0.2034</v>
      </c>
      <c r="L80" s="285">
        <v>8.0000000000002292E-4</v>
      </c>
      <c r="M80" s="284">
        <v>3.73E-2</v>
      </c>
      <c r="N80" s="284">
        <v>0.51202999999999999</v>
      </c>
      <c r="O80" s="284">
        <v>0.32993</v>
      </c>
      <c r="P80" s="286">
        <v>86.243300000000005</v>
      </c>
      <c r="Q80" s="286">
        <v>1005.6242999999999</v>
      </c>
      <c r="R80" s="287">
        <v>7.5700000000000003E-2</v>
      </c>
      <c r="S80" s="286">
        <v>51.9024</v>
      </c>
      <c r="T80" s="286">
        <v>3.0278999999999998</v>
      </c>
      <c r="U80" s="286">
        <v>2.6861000000000002</v>
      </c>
      <c r="V80" s="286">
        <v>1.8567</v>
      </c>
      <c r="W80" s="286">
        <v>5.6399999999999999E-2</v>
      </c>
      <c r="X80" s="286">
        <v>0.37169999999999997</v>
      </c>
      <c r="Y80" s="288">
        <v>1.5800000000000002E-2</v>
      </c>
      <c r="Z80" s="289">
        <v>8.5050000000000008</v>
      </c>
      <c r="AA80" s="289">
        <v>3.3441000000000001</v>
      </c>
      <c r="AB80" s="289">
        <v>2.109</v>
      </c>
      <c r="AC80" s="289">
        <v>3.4099999999999998E-2</v>
      </c>
      <c r="AD80" s="289">
        <v>0.47860000000000003</v>
      </c>
      <c r="AE80" s="290">
        <v>0.1137</v>
      </c>
      <c r="AF80" s="291">
        <v>76.251900000000006</v>
      </c>
      <c r="AG80" s="291">
        <v>2.7039</v>
      </c>
      <c r="AH80" s="291">
        <v>3.2774000000000001</v>
      </c>
      <c r="AI80" s="291">
        <v>5.8400000000000001E-2</v>
      </c>
      <c r="AJ80" s="291">
        <v>0.29549999999999998</v>
      </c>
    </row>
    <row r="81" spans="1:36" s="258" customFormat="1" ht="12.75">
      <c r="A81" s="258" t="s">
        <v>565</v>
      </c>
      <c r="B81" s="258">
        <v>3706</v>
      </c>
      <c r="C81" s="279"/>
      <c r="D81" s="280">
        <v>16.059999999999999</v>
      </c>
      <c r="E81" s="281">
        <v>0.504</v>
      </c>
      <c r="F81" s="282">
        <v>587.73630000000003</v>
      </c>
      <c r="G81" s="283">
        <v>588.83090000000004</v>
      </c>
      <c r="H81" s="283">
        <v>1349.896</v>
      </c>
      <c r="I81" s="284">
        <v>1.6643994336296308</v>
      </c>
      <c r="J81" s="284">
        <v>1.261470378330563</v>
      </c>
      <c r="K81" s="284">
        <v>0.1938</v>
      </c>
      <c r="L81" s="285">
        <v>0</v>
      </c>
      <c r="M81" s="284">
        <v>0</v>
      </c>
      <c r="N81" s="284">
        <v>0.53078999999999998</v>
      </c>
      <c r="O81" s="284">
        <v>0.33307999999999999</v>
      </c>
      <c r="P81" s="286">
        <v>77.486000000000004</v>
      </c>
      <c r="Q81" s="286">
        <v>999.05629999999996</v>
      </c>
      <c r="R81" s="287">
        <v>6.9800000000000001E-2</v>
      </c>
      <c r="S81" s="286">
        <v>52.706800000000001</v>
      </c>
      <c r="T81" s="286">
        <v>3.2458</v>
      </c>
      <c r="U81" s="286">
        <v>2.9889000000000001</v>
      </c>
      <c r="V81" s="286">
        <v>1.8372999999999999</v>
      </c>
      <c r="W81" s="286">
        <v>5.3100000000000001E-2</v>
      </c>
      <c r="X81" s="286">
        <v>0.32919999999999999</v>
      </c>
      <c r="Y81" s="288">
        <v>1.7600000000000001E-2</v>
      </c>
      <c r="Z81" s="289">
        <v>6.1501000000000001</v>
      </c>
      <c r="AA81" s="289">
        <v>3.5072999999999999</v>
      </c>
      <c r="AB81" s="289">
        <v>2.5741999999999998</v>
      </c>
      <c r="AC81" s="289">
        <v>3.2199999999999999E-2</v>
      </c>
      <c r="AD81" s="289">
        <v>0.37930000000000003</v>
      </c>
      <c r="AE81" s="290">
        <v>0.10100000000000001</v>
      </c>
      <c r="AF81" s="291">
        <v>76.763300000000001</v>
      </c>
      <c r="AG81" s="291">
        <v>2.8323</v>
      </c>
      <c r="AH81" s="291">
        <v>3.3489</v>
      </c>
      <c r="AI81" s="291">
        <v>5.5300000000000002E-2</v>
      </c>
      <c r="AJ81" s="291">
        <v>0.29320000000000002</v>
      </c>
    </row>
    <row r="82" spans="1:36" s="258" customFormat="1" ht="12.75">
      <c r="A82" s="258" t="s">
        <v>567</v>
      </c>
      <c r="B82" s="258">
        <v>3707</v>
      </c>
      <c r="C82" s="279"/>
      <c r="D82" s="280">
        <v>15.620000000000001</v>
      </c>
      <c r="E82" s="281">
        <v>0.53100000000000003</v>
      </c>
      <c r="F82" s="282">
        <v>615.65009999999995</v>
      </c>
      <c r="G82" s="283">
        <v>622.35500000000002</v>
      </c>
      <c r="H82" s="283">
        <v>1341.412</v>
      </c>
      <c r="I82" s="284">
        <v>1.6262328018995187</v>
      </c>
      <c r="J82" s="284">
        <v>1.198926096149701</v>
      </c>
      <c r="K82" s="284">
        <v>0.2019</v>
      </c>
      <c r="L82" s="285">
        <v>6.0000000000004494E-4</v>
      </c>
      <c r="M82" s="284" t="s">
        <v>569</v>
      </c>
      <c r="N82" s="284">
        <v>0.52490999999999999</v>
      </c>
      <c r="O82" s="284">
        <v>0.34399000000000002</v>
      </c>
      <c r="P82" s="286">
        <v>71.602099999999993</v>
      </c>
      <c r="Q82" s="286">
        <v>983.59410000000003</v>
      </c>
      <c r="R82" s="287">
        <v>6.7599999999999993E-2</v>
      </c>
      <c r="S82" s="286">
        <v>33.044199999999996</v>
      </c>
      <c r="T82" s="286">
        <v>3.0116000000000001</v>
      </c>
      <c r="U82" s="286">
        <v>2.8117000000000001</v>
      </c>
      <c r="V82" s="286">
        <v>1.6758</v>
      </c>
      <c r="W82" s="286">
        <v>5.5199999999999999E-2</v>
      </c>
      <c r="X82" s="286">
        <v>0.35549999999999998</v>
      </c>
      <c r="Y82" s="288">
        <v>1.6299999999999999E-2</v>
      </c>
      <c r="Z82" s="289">
        <v>1.4271</v>
      </c>
      <c r="AA82" s="289">
        <v>4.2088000000000001</v>
      </c>
      <c r="AB82" s="289">
        <v>2.3435000000000001</v>
      </c>
      <c r="AC82" s="289">
        <v>5.1200000000000002E-2</v>
      </c>
      <c r="AD82" s="289">
        <v>0.42920000000000003</v>
      </c>
      <c r="AE82" s="290">
        <v>9.9199999999999997E-2</v>
      </c>
      <c r="AF82" s="291">
        <v>52.666800000000002</v>
      </c>
      <c r="AG82" s="291">
        <v>2.6053999999999999</v>
      </c>
      <c r="AH82" s="291">
        <v>3.2130999999999998</v>
      </c>
      <c r="AI82" s="291">
        <v>5.5500000000000001E-2</v>
      </c>
      <c r="AJ82" s="291">
        <v>0.30659999999999998</v>
      </c>
    </row>
    <row r="83" spans="1:36" s="258" customFormat="1" ht="12.75">
      <c r="A83" s="258" t="s">
        <v>572</v>
      </c>
      <c r="B83" s="258">
        <v>3708</v>
      </c>
      <c r="C83" s="279"/>
      <c r="D83" s="280">
        <v>15.870000000000001</v>
      </c>
      <c r="E83" s="281">
        <v>0.51900000000000002</v>
      </c>
      <c r="F83" s="282">
        <v>627.41780000000006</v>
      </c>
      <c r="G83" s="283">
        <v>635.49099999999999</v>
      </c>
      <c r="H83" s="283">
        <v>1378.4939999999999</v>
      </c>
      <c r="I83" s="284">
        <v>1.7054882805685252</v>
      </c>
      <c r="J83" s="284">
        <v>1.2618034131769413</v>
      </c>
      <c r="K83" s="284">
        <v>0.21199999999999999</v>
      </c>
      <c r="L83" s="285">
        <v>0</v>
      </c>
      <c r="M83" s="284" t="s">
        <v>167</v>
      </c>
      <c r="N83" s="284">
        <v>0.62768999999999997</v>
      </c>
      <c r="O83" s="284">
        <v>0.37429000000000001</v>
      </c>
      <c r="P83" s="286">
        <v>64.623699999999999</v>
      </c>
      <c r="Q83" s="286">
        <v>1008.361</v>
      </c>
      <c r="R83" s="287">
        <v>5.6000000000000001E-2</v>
      </c>
      <c r="S83" s="286">
        <v>36.662599999999998</v>
      </c>
      <c r="T83" s="286">
        <v>3.3788</v>
      </c>
      <c r="U83" s="286">
        <v>2.5224000000000002</v>
      </c>
      <c r="V83" s="286">
        <v>1.4287000000000001</v>
      </c>
      <c r="W83" s="286">
        <v>5.5599999999999997E-2</v>
      </c>
      <c r="X83" s="286">
        <v>0.39739999999999998</v>
      </c>
      <c r="Y83" s="288">
        <v>1.34E-2</v>
      </c>
      <c r="Z83" s="289">
        <v>12.9331</v>
      </c>
      <c r="AA83" s="289">
        <v>3.3155000000000001</v>
      </c>
      <c r="AB83" s="289">
        <v>2.2017000000000002</v>
      </c>
      <c r="AC83" s="289">
        <v>3.0700000000000002E-2</v>
      </c>
      <c r="AD83" s="289">
        <v>0.4501</v>
      </c>
      <c r="AE83" s="290">
        <v>8.2699999999999996E-2</v>
      </c>
      <c r="AF83" s="291">
        <v>50.244100000000003</v>
      </c>
      <c r="AG83" s="291">
        <v>3.0465</v>
      </c>
      <c r="AH83" s="291">
        <v>2.8302</v>
      </c>
      <c r="AI83" s="291">
        <v>5.8200000000000002E-2</v>
      </c>
      <c r="AJ83" s="291">
        <v>0.35709999999999997</v>
      </c>
    </row>
    <row r="84" spans="1:36" s="258" customFormat="1" ht="12.75">
      <c r="A84" s="258" t="s">
        <v>574</v>
      </c>
      <c r="B84" s="258">
        <v>3709</v>
      </c>
      <c r="C84" s="279"/>
      <c r="D84" s="280">
        <v>15.93</v>
      </c>
      <c r="E84" s="281">
        <v>0.52600000000000002</v>
      </c>
      <c r="F84" s="282">
        <v>634.2595</v>
      </c>
      <c r="G84" s="283">
        <v>636.31200000000001</v>
      </c>
      <c r="H84" s="283">
        <v>1386.43</v>
      </c>
      <c r="I84" s="284">
        <v>1.612635039344479</v>
      </c>
      <c r="J84" s="284">
        <v>1.1951021678928191</v>
      </c>
      <c r="K84" s="284">
        <v>0.19939999999999999</v>
      </c>
      <c r="L84" s="285">
        <v>1.9999999999997797E-4</v>
      </c>
      <c r="M84" s="284" t="s">
        <v>508</v>
      </c>
      <c r="N84" s="284">
        <v>0.48924999999999996</v>
      </c>
      <c r="O84" s="284">
        <v>0.31476999999999999</v>
      </c>
      <c r="P84" s="286">
        <v>76.8018</v>
      </c>
      <c r="Q84" s="286">
        <v>1006.582</v>
      </c>
      <c r="R84" s="287">
        <v>6.8400000000000002E-2</v>
      </c>
      <c r="S84" s="286">
        <v>53.535699999999999</v>
      </c>
      <c r="T84" s="286">
        <v>3.0800999999999998</v>
      </c>
      <c r="U84" s="286">
        <v>3.0116999999999998</v>
      </c>
      <c r="V84" s="286">
        <v>1.8084</v>
      </c>
      <c r="W84" s="286">
        <v>5.1799999999999999E-2</v>
      </c>
      <c r="X84" s="286">
        <v>0.3306</v>
      </c>
      <c r="Y84" s="288">
        <v>2.4799999999999999E-2</v>
      </c>
      <c r="Z84" s="289">
        <v>22.3767</v>
      </c>
      <c r="AA84" s="289">
        <v>3.3773</v>
      </c>
      <c r="AB84" s="289">
        <v>2.6835</v>
      </c>
      <c r="AC84" s="289">
        <v>4.0399999999999998E-2</v>
      </c>
      <c r="AD84" s="289">
        <v>0.36919999999999997</v>
      </c>
      <c r="AE84" s="290">
        <v>9.3299999999999994E-2</v>
      </c>
      <c r="AF84" s="291">
        <v>65.863500000000002</v>
      </c>
      <c r="AG84" s="291">
        <v>2.7726999999999999</v>
      </c>
      <c r="AH84" s="291">
        <v>3.2507000000000001</v>
      </c>
      <c r="AI84" s="291">
        <v>5.3499999999999999E-2</v>
      </c>
      <c r="AJ84" s="291">
        <v>0.30659999999999998</v>
      </c>
    </row>
    <row r="85" spans="1:36" s="258" customFormat="1" ht="12.75">
      <c r="A85" s="258" t="s">
        <v>576</v>
      </c>
      <c r="B85" s="258">
        <v>3710</v>
      </c>
      <c r="C85" s="279"/>
      <c r="D85" s="280">
        <v>15.84</v>
      </c>
      <c r="E85" s="281">
        <v>0.505</v>
      </c>
      <c r="F85" s="282">
        <v>592.38850000000002</v>
      </c>
      <c r="G85" s="283">
        <v>587.0521</v>
      </c>
      <c r="H85" s="283">
        <v>1347.296</v>
      </c>
      <c r="I85" s="284">
        <v>1.6085400238844272</v>
      </c>
      <c r="J85" s="284">
        <v>1.216395882326673</v>
      </c>
      <c r="K85" s="284">
        <v>0.18679999999999999</v>
      </c>
      <c r="L85" s="285">
        <v>1.0999999999999899E-3</v>
      </c>
      <c r="M85" s="284" t="s">
        <v>167</v>
      </c>
      <c r="N85" s="284">
        <v>0.46289999999999998</v>
      </c>
      <c r="O85" s="284">
        <v>0.29442000000000002</v>
      </c>
      <c r="P85" s="286">
        <v>58.329300000000003</v>
      </c>
      <c r="Q85" s="286">
        <v>1000.2877</v>
      </c>
      <c r="R85" s="287">
        <v>5.3100000000000001E-2</v>
      </c>
      <c r="S85" s="286">
        <v>38.161099999999998</v>
      </c>
      <c r="T85" s="286">
        <v>3.4028999999999998</v>
      </c>
      <c r="U85" s="286">
        <v>2.7528999999999999</v>
      </c>
      <c r="V85" s="286">
        <v>1.4818</v>
      </c>
      <c r="W85" s="286">
        <v>5.0200000000000002E-2</v>
      </c>
      <c r="X85" s="286">
        <v>0.36070000000000002</v>
      </c>
      <c r="Y85" s="288">
        <v>1.21E-2</v>
      </c>
      <c r="Z85" s="289">
        <v>7.4459999999999997</v>
      </c>
      <c r="AA85" s="289">
        <v>3.2471000000000001</v>
      </c>
      <c r="AB85" s="289">
        <v>2.2239</v>
      </c>
      <c r="AC85" s="289">
        <v>2.5999999999999999E-2</v>
      </c>
      <c r="AD85" s="289">
        <v>0.44629999999999997</v>
      </c>
      <c r="AE85" s="290">
        <v>7.9000000000000001E-2</v>
      </c>
      <c r="AF85" s="291">
        <v>54.8887</v>
      </c>
      <c r="AG85" s="291">
        <v>3.1017000000000001</v>
      </c>
      <c r="AH85" s="291">
        <v>3.2608999999999999</v>
      </c>
      <c r="AI85" s="291">
        <v>5.2499999999999998E-2</v>
      </c>
      <c r="AJ85" s="291">
        <v>0.30099999999999999</v>
      </c>
    </row>
    <row r="86" spans="1:36" s="292" customFormat="1" ht="12.75">
      <c r="A86" s="292" t="s">
        <v>578</v>
      </c>
      <c r="B86" s="292">
        <v>3711</v>
      </c>
      <c r="C86" s="293"/>
      <c r="D86" s="294">
        <v>15.67</v>
      </c>
      <c r="E86" s="295">
        <v>0.52900000000000003</v>
      </c>
      <c r="F86" s="296">
        <v>629.47029999999995</v>
      </c>
      <c r="G86" s="297">
        <v>626.59680000000003</v>
      </c>
      <c r="H86" s="297">
        <v>1363.442</v>
      </c>
      <c r="I86" s="298">
        <v>1.6225605909918406</v>
      </c>
      <c r="J86" s="298">
        <v>1.202181964110856</v>
      </c>
      <c r="K86" s="298">
        <v>0.19950000000000001</v>
      </c>
      <c r="L86" s="299">
        <v>0</v>
      </c>
      <c r="M86" s="298">
        <v>0</v>
      </c>
      <c r="N86" s="298">
        <v>0.50036999999999998</v>
      </c>
      <c r="O86" s="298">
        <v>0.32499</v>
      </c>
      <c r="P86" s="300">
        <v>74.065200000000004</v>
      </c>
      <c r="Q86" s="300">
        <v>1013.2868999999999</v>
      </c>
      <c r="R86" s="301">
        <v>6.8199999999999997E-2</v>
      </c>
      <c r="S86" s="300">
        <v>49.293999999999997</v>
      </c>
      <c r="T86" s="300">
        <v>3.2402000000000002</v>
      </c>
      <c r="U86" s="300">
        <v>2.8424999999999998</v>
      </c>
      <c r="V86" s="300">
        <v>1.7745</v>
      </c>
      <c r="W86" s="300">
        <v>5.5800000000000002E-2</v>
      </c>
      <c r="X86" s="300">
        <v>0.34960000000000002</v>
      </c>
      <c r="Y86" s="302">
        <v>2.3199999999999998E-2</v>
      </c>
      <c r="Z86" s="303">
        <v>21.638999999999999</v>
      </c>
      <c r="AA86" s="303">
        <v>3.2259000000000002</v>
      </c>
      <c r="AB86" s="303">
        <v>2.3411</v>
      </c>
      <c r="AC86" s="303">
        <v>3.44E-2</v>
      </c>
      <c r="AD86" s="303">
        <v>0.43190000000000001</v>
      </c>
      <c r="AE86" s="304">
        <v>9.5500000000000002E-2</v>
      </c>
      <c r="AF86" s="305">
        <v>61.32</v>
      </c>
      <c r="AG86" s="305">
        <v>2.9984000000000002</v>
      </c>
      <c r="AH86" s="305">
        <v>3.2591999999999999</v>
      </c>
      <c r="AI86" s="305">
        <v>5.8999999999999997E-2</v>
      </c>
      <c r="AJ86" s="305">
        <v>0.2994</v>
      </c>
    </row>
    <row r="87" spans="1:36" s="340" customFormat="1" ht="12.75">
      <c r="A87" s="340" t="s">
        <v>890</v>
      </c>
      <c r="B87" s="340">
        <v>3781</v>
      </c>
      <c r="C87" s="341"/>
      <c r="D87" s="342">
        <v>15.1</v>
      </c>
      <c r="E87" s="343">
        <v>0.45800000000000002</v>
      </c>
      <c r="F87" s="344">
        <v>526.98239999999998</v>
      </c>
      <c r="G87" s="345">
        <v>586.64160000000004</v>
      </c>
      <c r="H87" s="345">
        <v>1351.538</v>
      </c>
      <c r="I87" s="346">
        <v>1.396311659359063</v>
      </c>
      <c r="J87" s="346">
        <v>1.0588081444453776</v>
      </c>
      <c r="K87" s="346">
        <v>0.16220000000000001</v>
      </c>
      <c r="L87" s="347">
        <v>1.9999999999997797E-4</v>
      </c>
      <c r="M87" s="346" t="s">
        <v>167</v>
      </c>
      <c r="N87" s="346">
        <v>0.26255000000000001</v>
      </c>
      <c r="O87" s="346">
        <v>0.19333</v>
      </c>
      <c r="P87" s="348">
        <v>34.109900000000003</v>
      </c>
      <c r="Q87" s="348">
        <v>923.93489999999997</v>
      </c>
      <c r="R87" s="349">
        <v>3.3599999999999998E-2</v>
      </c>
      <c r="S87" s="348">
        <v>25.189299999999999</v>
      </c>
      <c r="T87" s="348">
        <v>3.3028</v>
      </c>
      <c r="U87" s="348">
        <v>2.6682999999999999</v>
      </c>
      <c r="V87" s="348">
        <v>1.0851999999999999</v>
      </c>
      <c r="W87" s="348">
        <v>0.04</v>
      </c>
      <c r="X87" s="348">
        <v>0.37240000000000001</v>
      </c>
      <c r="Y87" s="350">
        <v>8.0000000000000002E-3</v>
      </c>
      <c r="Z87" s="351">
        <v>1.5546</v>
      </c>
      <c r="AA87" s="351">
        <v>3.3828999999999998</v>
      </c>
      <c r="AB87" s="351">
        <v>2.226</v>
      </c>
      <c r="AC87" s="351">
        <v>2.5000000000000001E-2</v>
      </c>
      <c r="AD87" s="351">
        <v>0.44359999999999999</v>
      </c>
      <c r="AE87" s="352">
        <v>4.6800000000000001E-2</v>
      </c>
      <c r="AF87" s="353">
        <v>37.728200000000001</v>
      </c>
      <c r="AG87" s="353">
        <v>3.1101000000000001</v>
      </c>
      <c r="AH87" s="353">
        <v>2.9377</v>
      </c>
      <c r="AI87" s="353">
        <v>4.1300000000000003E-2</v>
      </c>
      <c r="AJ87" s="353">
        <v>0.3392</v>
      </c>
    </row>
    <row r="88" spans="1:36" s="340" customFormat="1" ht="12.75">
      <c r="A88" s="340" t="s">
        <v>895</v>
      </c>
      <c r="B88" s="340">
        <v>3782</v>
      </c>
      <c r="C88" s="341"/>
      <c r="D88" s="342">
        <v>14.83</v>
      </c>
      <c r="E88" s="343">
        <v>0.45500000000000002</v>
      </c>
      <c r="F88" s="344">
        <v>532.45569999999998</v>
      </c>
      <c r="G88" s="345">
        <v>574.87400000000002</v>
      </c>
      <c r="H88" s="345">
        <v>1369.873</v>
      </c>
      <c r="I88" s="346">
        <v>1.3831691897680516</v>
      </c>
      <c r="J88" s="346">
        <v>1.061228458961192</v>
      </c>
      <c r="K88" s="346">
        <v>0.1552</v>
      </c>
      <c r="L88" s="347">
        <v>9.9999999999988987E-5</v>
      </c>
      <c r="M88" s="346" t="s">
        <v>167</v>
      </c>
      <c r="N88" s="346">
        <v>0.24304000000000001</v>
      </c>
      <c r="O88" s="346">
        <v>0.18099999999999999</v>
      </c>
      <c r="P88" s="348">
        <v>41.772599999999997</v>
      </c>
      <c r="Q88" s="348">
        <v>923.66129999999998</v>
      </c>
      <c r="R88" s="349">
        <v>3.95E-2</v>
      </c>
      <c r="S88" s="348">
        <v>30.258600000000001</v>
      </c>
      <c r="T88" s="348">
        <v>3.2688000000000001</v>
      </c>
      <c r="U88" s="348">
        <v>2.7014</v>
      </c>
      <c r="V88" s="348">
        <v>1.2521</v>
      </c>
      <c r="W88" s="348">
        <v>4.1599999999999998E-2</v>
      </c>
      <c r="X88" s="348">
        <v>0.37169999999999997</v>
      </c>
      <c r="Y88" s="350">
        <v>8.8000000000000005E-3</v>
      </c>
      <c r="Z88" s="351">
        <v>0.42349999999999999</v>
      </c>
      <c r="AA88" s="351">
        <v>3.5034000000000001</v>
      </c>
      <c r="AB88" s="351">
        <v>2.3108</v>
      </c>
      <c r="AC88" s="351">
        <v>2.5899999999999999E-2</v>
      </c>
      <c r="AD88" s="351">
        <v>0.43209999999999998</v>
      </c>
      <c r="AE88" s="352">
        <v>5.3900000000000003E-2</v>
      </c>
      <c r="AF88" s="353">
        <v>43.990400000000001</v>
      </c>
      <c r="AG88" s="353">
        <v>3.05</v>
      </c>
      <c r="AH88" s="353">
        <v>3.0691000000000002</v>
      </c>
      <c r="AI88" s="353">
        <v>4.2799999999999998E-2</v>
      </c>
      <c r="AJ88" s="353">
        <v>0.32629999999999998</v>
      </c>
    </row>
    <row r="89" spans="1:36" s="340" customFormat="1" ht="12.75">
      <c r="A89" s="340" t="s">
        <v>899</v>
      </c>
      <c r="B89" s="340">
        <v>3783</v>
      </c>
      <c r="C89" s="341"/>
      <c r="D89" s="342">
        <v>14.82</v>
      </c>
      <c r="E89" s="343">
        <v>0.47599999999999998</v>
      </c>
      <c r="F89" s="344">
        <v>565.70619999999997</v>
      </c>
      <c r="G89" s="345">
        <v>623.72339999999997</v>
      </c>
      <c r="H89" s="345">
        <v>1391.7670000000001</v>
      </c>
      <c r="I89" s="346">
        <v>1.3773900377264519</v>
      </c>
      <c r="J89" s="346">
        <v>1.0325748373659049</v>
      </c>
      <c r="K89" s="346">
        <v>0.16689999999999999</v>
      </c>
      <c r="L89" s="347">
        <v>1.0000000000000009E-3</v>
      </c>
      <c r="M89" s="346" t="s">
        <v>167</v>
      </c>
      <c r="N89" s="346">
        <v>0.24887999999999999</v>
      </c>
      <c r="O89" s="346">
        <v>0.17954000000000001</v>
      </c>
      <c r="P89" s="348">
        <v>29.5944</v>
      </c>
      <c r="Q89" s="348">
        <v>958.28</v>
      </c>
      <c r="R89" s="349">
        <v>2.7099999999999999E-2</v>
      </c>
      <c r="S89" s="348">
        <v>13.5901</v>
      </c>
      <c r="T89" s="348">
        <v>3.6745999999999999</v>
      </c>
      <c r="U89" s="348">
        <v>2.5299999999999998</v>
      </c>
      <c r="V89" s="348">
        <v>0.85029999999999994</v>
      </c>
      <c r="W89" s="348">
        <v>4.1799999999999997E-2</v>
      </c>
      <c r="X89" s="348">
        <v>0.3972</v>
      </c>
      <c r="Y89" s="350">
        <v>4.0000000000000001E-3</v>
      </c>
      <c r="Z89" s="351">
        <v>-1.7413000000000001</v>
      </c>
      <c r="AA89" s="351">
        <v>3.5579000000000001</v>
      </c>
      <c r="AB89" s="351">
        <v>2.1379000000000001</v>
      </c>
      <c r="AC89" s="351">
        <v>2.3699999999999999E-2</v>
      </c>
      <c r="AD89" s="351">
        <v>0.47439999999999999</v>
      </c>
      <c r="AE89" s="352">
        <v>3.85E-2</v>
      </c>
      <c r="AF89" s="353">
        <v>20.2942</v>
      </c>
      <c r="AG89" s="353">
        <v>3.5202</v>
      </c>
      <c r="AH89" s="353">
        <v>2.7677999999999998</v>
      </c>
      <c r="AI89" s="353">
        <v>4.2799999999999998E-2</v>
      </c>
      <c r="AJ89" s="353">
        <v>0.3619</v>
      </c>
    </row>
    <row r="90" spans="1:36" s="340" customFormat="1" ht="12.75">
      <c r="A90" s="340" t="s">
        <v>903</v>
      </c>
      <c r="B90" s="340">
        <v>3784</v>
      </c>
      <c r="C90" s="341"/>
      <c r="D90" s="342">
        <v>15.16</v>
      </c>
      <c r="E90" s="343">
        <v>0.46800000000000003</v>
      </c>
      <c r="F90" s="344">
        <v>551.20190000000002</v>
      </c>
      <c r="G90" s="345">
        <v>577.88430000000005</v>
      </c>
      <c r="H90" s="345">
        <v>1367.2729999999999</v>
      </c>
      <c r="I90" s="346">
        <v>1.3860015018459313</v>
      </c>
      <c r="J90" s="346">
        <v>1.0619480823292768</v>
      </c>
      <c r="K90" s="346">
        <v>0.156</v>
      </c>
      <c r="L90" s="347">
        <v>8.0000000000002292E-4</v>
      </c>
      <c r="M90" s="346" t="s">
        <v>167</v>
      </c>
      <c r="N90" s="346">
        <v>0.24554999999999999</v>
      </c>
      <c r="O90" s="346">
        <v>0.18590000000000001</v>
      </c>
      <c r="P90" s="348">
        <v>43.9619</v>
      </c>
      <c r="Q90" s="348">
        <v>928.72410000000002</v>
      </c>
      <c r="R90" s="349">
        <v>3.9399999999999998E-2</v>
      </c>
      <c r="S90" s="348">
        <v>39.335500000000003</v>
      </c>
      <c r="T90" s="348">
        <v>3.2021999999999999</v>
      </c>
      <c r="U90" s="348">
        <v>2.5455999999999999</v>
      </c>
      <c r="V90" s="348">
        <v>1.1937</v>
      </c>
      <c r="W90" s="348">
        <v>4.2000000000000003E-2</v>
      </c>
      <c r="X90" s="348">
        <v>0.39340000000000003</v>
      </c>
      <c r="Y90" s="350">
        <v>6.1000000000000004E-3</v>
      </c>
      <c r="Z90" s="351">
        <v>0</v>
      </c>
      <c r="AA90" s="351">
        <v>3.3837999999999999</v>
      </c>
      <c r="AB90" s="351">
        <v>2.4350000000000001</v>
      </c>
      <c r="AC90" s="351">
        <v>2.1999999999999999E-2</v>
      </c>
      <c r="AD90" s="351">
        <v>0.41210000000000002</v>
      </c>
      <c r="AE90" s="352">
        <v>5.8099999999999999E-2</v>
      </c>
      <c r="AF90" s="353">
        <v>60.092500000000001</v>
      </c>
      <c r="AG90" s="353">
        <v>2.9157000000000002</v>
      </c>
      <c r="AH90" s="353">
        <v>2.6288</v>
      </c>
      <c r="AI90" s="353">
        <v>4.3200000000000002E-2</v>
      </c>
      <c r="AJ90" s="353">
        <v>0.37990000000000002</v>
      </c>
    </row>
    <row r="91" spans="1:36" s="340" customFormat="1" ht="12.75">
      <c r="A91" s="340" t="s">
        <v>907</v>
      </c>
      <c r="B91" s="340">
        <v>3785</v>
      </c>
      <c r="C91" s="341"/>
      <c r="D91" s="342">
        <v>14.950000000000001</v>
      </c>
      <c r="E91" s="343">
        <v>0.45900000000000002</v>
      </c>
      <c r="F91" s="344">
        <v>540.11839999999995</v>
      </c>
      <c r="G91" s="345">
        <v>575.42129999999997</v>
      </c>
      <c r="H91" s="345">
        <v>1335.8019999999999</v>
      </c>
      <c r="I91" s="346">
        <v>1.4446558758931631</v>
      </c>
      <c r="J91" s="346">
        <v>1.0991363016598588</v>
      </c>
      <c r="K91" s="346">
        <v>0.16769999999999999</v>
      </c>
      <c r="L91" s="347">
        <v>9.000000000000119E-4</v>
      </c>
      <c r="M91" s="346" t="s">
        <v>508</v>
      </c>
      <c r="N91" s="346">
        <v>0.29580000000000001</v>
      </c>
      <c r="O91" s="346">
        <v>0.21844</v>
      </c>
      <c r="P91" s="348">
        <v>41.6357</v>
      </c>
      <c r="Q91" s="348">
        <v>927.35580000000004</v>
      </c>
      <c r="R91" s="349">
        <v>3.7999999999999999E-2</v>
      </c>
      <c r="S91" s="348">
        <v>29.079599999999999</v>
      </c>
      <c r="T91" s="348">
        <v>3.3929</v>
      </c>
      <c r="U91" s="348">
        <v>2.6221999999999999</v>
      </c>
      <c r="V91" s="348">
        <v>1.1618999999999999</v>
      </c>
      <c r="W91" s="348">
        <v>4.0800000000000003E-2</v>
      </c>
      <c r="X91" s="348">
        <v>0.38440000000000002</v>
      </c>
      <c r="Y91" s="350">
        <v>6.1999999999999998E-3</v>
      </c>
      <c r="Z91" s="351">
        <v>0.3503</v>
      </c>
      <c r="AA91" s="351">
        <v>3.4247999999999998</v>
      </c>
      <c r="AB91" s="351">
        <v>2.3898000000000001</v>
      </c>
      <c r="AC91" s="351">
        <v>2.23E-2</v>
      </c>
      <c r="AD91" s="351">
        <v>0.42309999999999998</v>
      </c>
      <c r="AE91" s="352">
        <v>5.5500000000000001E-2</v>
      </c>
      <c r="AF91" s="353">
        <v>45.069800000000001</v>
      </c>
      <c r="AG91" s="353">
        <v>3.1223999999999998</v>
      </c>
      <c r="AH91" s="353">
        <v>2.9649000000000001</v>
      </c>
      <c r="AI91" s="353">
        <v>4.2099999999999999E-2</v>
      </c>
      <c r="AJ91" s="353">
        <v>0.33810000000000001</v>
      </c>
    </row>
    <row r="92" spans="1:36" s="340" customFormat="1" ht="12.75">
      <c r="A92" s="340" t="s">
        <v>810</v>
      </c>
      <c r="B92" s="340">
        <v>3762</v>
      </c>
      <c r="C92" s="341"/>
      <c r="D92" s="342"/>
      <c r="E92" s="343"/>
      <c r="F92" s="344"/>
      <c r="G92" s="345"/>
      <c r="H92" s="345"/>
      <c r="I92" s="346"/>
      <c r="J92" s="346"/>
      <c r="K92" s="346"/>
      <c r="L92" s="347"/>
      <c r="M92" s="346"/>
      <c r="N92" s="346"/>
      <c r="O92" s="346"/>
      <c r="P92" s="348"/>
      <c r="Q92" s="348"/>
      <c r="R92" s="349"/>
      <c r="S92" s="348"/>
      <c r="T92" s="348"/>
      <c r="U92" s="348"/>
      <c r="V92" s="348"/>
      <c r="W92" s="348"/>
      <c r="X92" s="348"/>
      <c r="Y92" s="350"/>
      <c r="Z92" s="351"/>
      <c r="AA92" s="351"/>
      <c r="AB92" s="351"/>
      <c r="AC92" s="351"/>
      <c r="AD92" s="351"/>
      <c r="AE92" s="352"/>
      <c r="AF92" s="353"/>
      <c r="AG92" s="353"/>
      <c r="AH92" s="353"/>
      <c r="AI92" s="353"/>
      <c r="AJ92" s="353"/>
    </row>
    <row r="93" spans="1:36" s="340" customFormat="1" ht="12.75">
      <c r="A93" s="340" t="s">
        <v>815</v>
      </c>
      <c r="B93" s="340">
        <v>3763</v>
      </c>
      <c r="C93" s="341"/>
      <c r="D93" s="342">
        <v>15.040000000000001</v>
      </c>
      <c r="E93" s="343">
        <v>0.46600000000000003</v>
      </c>
      <c r="F93" s="344">
        <v>544.63390000000004</v>
      </c>
      <c r="G93" s="345">
        <v>603.88260000000002</v>
      </c>
      <c r="H93" s="345">
        <v>1358.106</v>
      </c>
      <c r="I93" s="346">
        <v>1.3816264527898796</v>
      </c>
      <c r="J93" s="346">
        <v>1.0386238356023894</v>
      </c>
      <c r="K93" s="346">
        <v>0.16739999999999999</v>
      </c>
      <c r="L93" s="347">
        <v>1.9999999999997797E-4</v>
      </c>
      <c r="M93" s="346" t="s">
        <v>167</v>
      </c>
      <c r="N93" s="346">
        <v>0.25320999999999999</v>
      </c>
      <c r="O93" s="346">
        <v>0.18362999999999999</v>
      </c>
      <c r="P93" s="348">
        <v>22.479099999999999</v>
      </c>
      <c r="Q93" s="348">
        <v>882.61130000000003</v>
      </c>
      <c r="R93" s="349">
        <v>1.78E-2</v>
      </c>
      <c r="S93" s="348">
        <v>8.2820999999999998</v>
      </c>
      <c r="T93" s="348">
        <v>3.4525000000000001</v>
      </c>
      <c r="U93" s="348">
        <v>2.4807000000000001</v>
      </c>
      <c r="V93" s="348">
        <v>0.67779999999999996</v>
      </c>
      <c r="W93" s="348">
        <v>3.2199999999999999E-2</v>
      </c>
      <c r="X93" s="348">
        <v>0.40889999999999999</v>
      </c>
      <c r="Y93" s="350">
        <v>6.1999999999999998E-3</v>
      </c>
      <c r="Z93" s="351">
        <v>0</v>
      </c>
      <c r="AA93" s="351">
        <v>3.49</v>
      </c>
      <c r="AB93" s="351">
        <v>2.4314</v>
      </c>
      <c r="AC93" s="351">
        <v>2.5100000000000001E-2</v>
      </c>
      <c r="AD93" s="351">
        <v>0.41310000000000002</v>
      </c>
      <c r="AE93" s="352">
        <v>2.3400000000000001E-2</v>
      </c>
      <c r="AF93" s="353">
        <v>12.2585</v>
      </c>
      <c r="AG93" s="353">
        <v>3.3633999999999999</v>
      </c>
      <c r="AH93" s="353">
        <v>2.5127000000000002</v>
      </c>
      <c r="AI93" s="353">
        <v>3.3099999999999997E-2</v>
      </c>
      <c r="AJ93" s="353">
        <v>0.39660000000000001</v>
      </c>
    </row>
    <row r="94" spans="1:36" s="354" customFormat="1" ht="12.75">
      <c r="A94" s="354" t="s">
        <v>819</v>
      </c>
      <c r="B94" s="354">
        <v>3764</v>
      </c>
      <c r="C94" s="355"/>
      <c r="D94" s="356">
        <v>15.25</v>
      </c>
      <c r="E94" s="357">
        <v>0.48199999999999998</v>
      </c>
      <c r="F94" s="358">
        <v>564.33780000000002</v>
      </c>
      <c r="G94" s="359">
        <v>602.51430000000005</v>
      </c>
      <c r="H94" s="359">
        <v>1342.096</v>
      </c>
      <c r="I94" s="360">
        <v>1.412021246400752</v>
      </c>
      <c r="J94" s="360">
        <v>1.0597096517730535</v>
      </c>
      <c r="K94" s="360">
        <v>0.16639999999999999</v>
      </c>
      <c r="L94" s="361">
        <v>2.9999999999996696E-4</v>
      </c>
      <c r="M94" s="360" t="s">
        <v>167</v>
      </c>
      <c r="N94" s="360">
        <v>0.28428999999999999</v>
      </c>
      <c r="O94" s="360">
        <v>0.20394999999999999</v>
      </c>
      <c r="P94" s="362">
        <v>54.908499999999997</v>
      </c>
      <c r="Q94" s="362">
        <v>925.30319999999995</v>
      </c>
      <c r="R94" s="363">
        <v>4.4400000000000002E-2</v>
      </c>
      <c r="S94" s="362">
        <v>45.604700000000001</v>
      </c>
      <c r="T94" s="362">
        <v>3.2574999999999998</v>
      </c>
      <c r="U94" s="362">
        <v>2.6539000000000001</v>
      </c>
      <c r="V94" s="362">
        <v>1.3398000000000001</v>
      </c>
      <c r="W94" s="362">
        <v>4.4299999999999999E-2</v>
      </c>
      <c r="X94" s="362">
        <v>0.36770000000000003</v>
      </c>
      <c r="Y94" s="364">
        <v>8.0999999999999996E-3</v>
      </c>
      <c r="Z94" s="365">
        <v>2.9413999999999998</v>
      </c>
      <c r="AA94" s="365">
        <v>3.3765999999999998</v>
      </c>
      <c r="AB94" s="365">
        <v>2.1703999999999999</v>
      </c>
      <c r="AC94" s="365">
        <v>2.23E-2</v>
      </c>
      <c r="AD94" s="365">
        <v>0.42599999999999999</v>
      </c>
      <c r="AE94" s="366">
        <v>6.5699999999999995E-2</v>
      </c>
      <c r="AF94" s="367">
        <v>72.418400000000005</v>
      </c>
      <c r="AG94" s="367">
        <v>2.9493</v>
      </c>
      <c r="AH94" s="367">
        <v>3.0436000000000001</v>
      </c>
      <c r="AI94" s="367">
        <v>4.5999999999999999E-2</v>
      </c>
      <c r="AJ94" s="367">
        <v>0.33119999999999999</v>
      </c>
    </row>
    <row r="95" spans="1:36" s="340" customFormat="1" ht="12.75">
      <c r="A95" s="340" t="s">
        <v>823</v>
      </c>
      <c r="B95" s="340">
        <v>3765</v>
      </c>
      <c r="C95" s="341"/>
      <c r="D95" s="342">
        <v>15.290000000000001</v>
      </c>
      <c r="E95" s="343">
        <v>0.46899999999999997</v>
      </c>
      <c r="F95" s="344">
        <v>555.71730000000002</v>
      </c>
      <c r="G95" s="345">
        <v>601.28269999999998</v>
      </c>
      <c r="H95" s="345">
        <v>1376.8520000000001</v>
      </c>
      <c r="I95" s="346">
        <v>1.4143097458387213</v>
      </c>
      <c r="J95" s="346">
        <v>1.070759891499079</v>
      </c>
      <c r="K95" s="346">
        <v>0.16689999999999999</v>
      </c>
      <c r="L95" s="347">
        <v>6.0000000000004494E-4</v>
      </c>
      <c r="M95" s="346" t="s">
        <v>167</v>
      </c>
      <c r="N95" s="346">
        <v>0.27088000000000001</v>
      </c>
      <c r="O95" s="346">
        <v>0.19122</v>
      </c>
      <c r="P95" s="348">
        <v>9.48</v>
      </c>
      <c r="Q95" s="348">
        <v>956.22749999999996</v>
      </c>
      <c r="R95" s="349">
        <v>1.7299999999999999E-2</v>
      </c>
      <c r="S95" s="348">
        <v>8.3043999999999993</v>
      </c>
      <c r="T95" s="348">
        <v>3.3477999999999999</v>
      </c>
      <c r="U95" s="348">
        <v>1.7844</v>
      </c>
      <c r="V95" s="348">
        <v>0.48520000000000002</v>
      </c>
      <c r="W95" s="348">
        <v>4.2599999999999999E-2</v>
      </c>
      <c r="X95" s="348">
        <v>0.55820000000000003</v>
      </c>
      <c r="Y95" s="350">
        <v>2.0000000000000001E-4</v>
      </c>
      <c r="Z95" s="351">
        <v>-2.3372999999999999</v>
      </c>
      <c r="AA95" s="351">
        <v>4.0664999999999996</v>
      </c>
      <c r="AB95" s="351">
        <v>1.4650000000000001</v>
      </c>
      <c r="AC95" s="351">
        <v>1.84E-2</v>
      </c>
      <c r="AD95" s="351">
        <v>0.68569999999999998</v>
      </c>
      <c r="AE95" s="352">
        <v>2.6200000000000001E-2</v>
      </c>
      <c r="AF95" s="353">
        <v>12.6562</v>
      </c>
      <c r="AG95" s="353">
        <v>3.2898000000000001</v>
      </c>
      <c r="AH95" s="353">
        <v>2.0005999999999999</v>
      </c>
      <c r="AI95" s="353">
        <v>4.2700000000000002E-2</v>
      </c>
      <c r="AJ95" s="353">
        <v>0.50239999999999996</v>
      </c>
    </row>
    <row r="96" spans="1:36" s="340" customFormat="1" ht="12.75">
      <c r="A96" s="340" t="s">
        <v>828</v>
      </c>
      <c r="B96" s="340">
        <v>3766</v>
      </c>
      <c r="C96" s="341"/>
      <c r="D96" s="342">
        <v>15.73</v>
      </c>
      <c r="E96" s="343">
        <v>0.45</v>
      </c>
      <c r="F96" s="344">
        <v>532.59249999999997</v>
      </c>
      <c r="G96" s="345">
        <v>591.84130000000005</v>
      </c>
      <c r="H96" s="345">
        <v>1383.693</v>
      </c>
      <c r="I96" s="346">
        <v>1.4284941559404962</v>
      </c>
      <c r="J96" s="346">
        <v>1.088409300225353</v>
      </c>
      <c r="K96" s="346">
        <v>0.1653</v>
      </c>
      <c r="L96" s="347">
        <v>1.9999999999997797E-4</v>
      </c>
      <c r="M96" s="346" t="s">
        <v>167</v>
      </c>
      <c r="N96" s="346">
        <v>0.28132000000000001</v>
      </c>
      <c r="O96" s="346">
        <v>0.19549</v>
      </c>
      <c r="P96" s="348">
        <v>13.858599999999999</v>
      </c>
      <c r="Q96" s="348">
        <v>983.59410000000003</v>
      </c>
      <c r="R96" s="349">
        <v>2.1700000000000001E-2</v>
      </c>
      <c r="S96" s="348">
        <v>13.1996</v>
      </c>
      <c r="T96" s="348">
        <v>3.2360000000000002</v>
      </c>
      <c r="U96" s="348">
        <v>1.8554999999999999</v>
      </c>
      <c r="V96" s="348">
        <v>0.51690000000000003</v>
      </c>
      <c r="W96" s="348">
        <v>4.99E-2</v>
      </c>
      <c r="X96" s="348">
        <v>0.54559999999999997</v>
      </c>
      <c r="Y96" s="350">
        <v>4.0000000000000002E-4</v>
      </c>
      <c r="Z96" s="351">
        <v>-1.9734</v>
      </c>
      <c r="AA96" s="351">
        <v>3.8209</v>
      </c>
      <c r="AB96" s="351">
        <v>1.6594</v>
      </c>
      <c r="AC96" s="351">
        <v>1.7500000000000002E-2</v>
      </c>
      <c r="AD96" s="351">
        <v>0.6048</v>
      </c>
      <c r="AE96" s="352">
        <v>3.2300000000000002E-2</v>
      </c>
      <c r="AF96" s="353">
        <v>19.782800000000002</v>
      </c>
      <c r="AG96" s="353">
        <v>3.0173999999999999</v>
      </c>
      <c r="AH96" s="353">
        <v>1.9947999999999999</v>
      </c>
      <c r="AI96" s="353">
        <v>5.0099999999999999E-2</v>
      </c>
      <c r="AJ96" s="353">
        <v>0.50900000000000001</v>
      </c>
    </row>
    <row r="97" spans="1:36" s="340" customFormat="1" ht="12.75">
      <c r="A97" s="340" t="s">
        <v>832</v>
      </c>
      <c r="B97" s="340">
        <v>3767</v>
      </c>
      <c r="C97" s="341"/>
      <c r="D97" s="342">
        <v>15.66</v>
      </c>
      <c r="E97" s="343">
        <v>0.45800000000000002</v>
      </c>
      <c r="F97" s="344">
        <v>546.27589999999998</v>
      </c>
      <c r="G97" s="345">
        <v>581.98929999999996</v>
      </c>
      <c r="H97" s="345">
        <v>1382.0509999999999</v>
      </c>
      <c r="I97" s="346">
        <v>1.398070439822235</v>
      </c>
      <c r="J97" s="346">
        <v>1.0734794745862664</v>
      </c>
      <c r="K97" s="346">
        <v>0.15579999999999999</v>
      </c>
      <c r="L97" s="347">
        <v>9.9999999999988987E-5</v>
      </c>
      <c r="M97" s="346" t="s">
        <v>167</v>
      </c>
      <c r="N97" s="346">
        <v>0.25529999999999997</v>
      </c>
      <c r="O97" s="346">
        <v>0.18071000000000001</v>
      </c>
      <c r="P97" s="348">
        <v>28.3629</v>
      </c>
      <c r="Q97" s="348">
        <v>975.65779999999995</v>
      </c>
      <c r="R97" s="349">
        <v>3.0200000000000001E-2</v>
      </c>
      <c r="S97" s="348">
        <v>20.6252</v>
      </c>
      <c r="T97" s="348">
        <v>2.7793000000000001</v>
      </c>
      <c r="U97" s="348">
        <v>1.6460999999999999</v>
      </c>
      <c r="V97" s="348">
        <v>0.69750000000000001</v>
      </c>
      <c r="W97" s="348">
        <v>5.1499999999999997E-2</v>
      </c>
      <c r="X97" s="348">
        <v>0.61280000000000001</v>
      </c>
      <c r="Y97" s="350">
        <v>2.9999999999999997E-4</v>
      </c>
      <c r="Z97" s="351">
        <v>-1.5284</v>
      </c>
      <c r="AA97" s="351">
        <v>4.2972999999999999</v>
      </c>
      <c r="AB97" s="351">
        <v>1.2487999999999999</v>
      </c>
      <c r="AC97" s="351">
        <v>1.9400000000000001E-2</v>
      </c>
      <c r="AD97" s="351">
        <v>0.79400000000000004</v>
      </c>
      <c r="AE97" s="352">
        <v>4.5900000000000003E-2</v>
      </c>
      <c r="AF97" s="353">
        <v>31.431899999999999</v>
      </c>
      <c r="AG97" s="353">
        <v>2.6798999999999999</v>
      </c>
      <c r="AH97" s="353">
        <v>2.1084999999999998</v>
      </c>
      <c r="AI97" s="353">
        <v>5.16E-2</v>
      </c>
      <c r="AJ97" s="353">
        <v>0.48070000000000002</v>
      </c>
    </row>
    <row r="98" spans="1:36" s="340" customFormat="1" ht="12.75">
      <c r="A98" s="340" t="s">
        <v>836</v>
      </c>
      <c r="B98" s="340">
        <v>3768</v>
      </c>
      <c r="C98" s="341"/>
      <c r="D98" s="342">
        <v>15.25</v>
      </c>
      <c r="E98" s="343">
        <v>0.437</v>
      </c>
      <c r="F98" s="344">
        <v>521.64589999999998</v>
      </c>
      <c r="G98" s="345">
        <v>568.30600000000004</v>
      </c>
      <c r="H98" s="345">
        <v>1392.3140000000001</v>
      </c>
      <c r="I98" s="346">
        <v>1.4823011670892063</v>
      </c>
      <c r="J98" s="346">
        <v>1.1492640141092336</v>
      </c>
      <c r="K98" s="346">
        <v>0.1598</v>
      </c>
      <c r="L98" s="347">
        <v>9.9999999999988987E-5</v>
      </c>
      <c r="M98" s="346" t="s">
        <v>167</v>
      </c>
      <c r="N98" s="346">
        <v>0.31324000000000002</v>
      </c>
      <c r="O98" s="346">
        <v>0.21235000000000001</v>
      </c>
      <c r="P98" s="348">
        <v>15.226900000000001</v>
      </c>
      <c r="Q98" s="348">
        <v>943.09159999999997</v>
      </c>
      <c r="R98" s="349">
        <v>1.9599999999999999E-2</v>
      </c>
      <c r="S98" s="348">
        <v>13.5479</v>
      </c>
      <c r="T98" s="348">
        <v>3.2050000000000001</v>
      </c>
      <c r="U98" s="348">
        <v>2.0329000000000002</v>
      </c>
      <c r="V98" s="348">
        <v>0.60040000000000004</v>
      </c>
      <c r="W98" s="348">
        <v>3.9199999999999999E-2</v>
      </c>
      <c r="X98" s="348">
        <v>0.49419999999999997</v>
      </c>
      <c r="Y98" s="350">
        <v>5.9999999999999995E-4</v>
      </c>
      <c r="Z98" s="351">
        <v>-2.2119</v>
      </c>
      <c r="AA98" s="351">
        <v>3.5394999999999999</v>
      </c>
      <c r="AB98" s="351">
        <v>2.0183</v>
      </c>
      <c r="AC98" s="351">
        <v>1.6500000000000001E-2</v>
      </c>
      <c r="AD98" s="351">
        <v>0.49540000000000001</v>
      </c>
      <c r="AE98" s="352">
        <v>2.93E-2</v>
      </c>
      <c r="AF98" s="353">
        <v>20.487400000000001</v>
      </c>
      <c r="AG98" s="353">
        <v>3.0392000000000001</v>
      </c>
      <c r="AH98" s="353">
        <v>2.0785999999999998</v>
      </c>
      <c r="AI98" s="353">
        <v>3.9399999999999998E-2</v>
      </c>
      <c r="AJ98" s="353">
        <v>0.48380000000000001</v>
      </c>
    </row>
    <row r="99" spans="1:36" s="340" customFormat="1" ht="12.75">
      <c r="A99" s="340" t="s">
        <v>840</v>
      </c>
      <c r="B99" s="340">
        <v>3769</v>
      </c>
      <c r="C99" s="341"/>
      <c r="D99" s="342">
        <v>15.19</v>
      </c>
      <c r="E99" s="343">
        <v>0.44600000000000001</v>
      </c>
      <c r="F99" s="344">
        <v>517.54089999999997</v>
      </c>
      <c r="G99" s="345">
        <v>589.78880000000004</v>
      </c>
      <c r="H99" s="345">
        <v>1362.347</v>
      </c>
      <c r="I99" s="346">
        <v>1.3703838637811234</v>
      </c>
      <c r="J99" s="346">
        <v>1.0412011382844115</v>
      </c>
      <c r="K99" s="346">
        <v>0.15820000000000001</v>
      </c>
      <c r="L99" s="347">
        <v>6.0000000000004494E-4</v>
      </c>
      <c r="M99" s="346" t="s">
        <v>167</v>
      </c>
      <c r="N99" s="346">
        <v>0.23730000000000001</v>
      </c>
      <c r="O99" s="346">
        <v>0.17762</v>
      </c>
      <c r="P99" s="348">
        <v>7.1538000000000004</v>
      </c>
      <c r="Q99" s="348">
        <v>899.30510000000004</v>
      </c>
      <c r="R99" s="349">
        <v>1.3899999999999999E-2</v>
      </c>
      <c r="S99" s="348">
        <v>7.2904</v>
      </c>
      <c r="T99" s="348">
        <v>3.661</v>
      </c>
      <c r="U99" s="348">
        <v>1.7201</v>
      </c>
      <c r="V99" s="348">
        <v>0.3896</v>
      </c>
      <c r="W99" s="348">
        <v>4.1300000000000003E-2</v>
      </c>
      <c r="X99" s="348">
        <v>0.58979999999999999</v>
      </c>
      <c r="Y99" s="350">
        <v>5.9999999999999995E-4</v>
      </c>
      <c r="Z99" s="351">
        <v>-1.6506000000000001</v>
      </c>
      <c r="AA99" s="351">
        <v>4.6292</v>
      </c>
      <c r="AB99" s="351">
        <v>1.4367000000000001</v>
      </c>
      <c r="AC99" s="351">
        <v>2.0400000000000001E-2</v>
      </c>
      <c r="AD99" s="351">
        <v>0.71050000000000002</v>
      </c>
      <c r="AE99" s="352">
        <v>2.0500000000000001E-2</v>
      </c>
      <c r="AF99" s="353">
        <v>10.9358</v>
      </c>
      <c r="AG99" s="353">
        <v>3.4788999999999999</v>
      </c>
      <c r="AH99" s="353">
        <v>1.8821000000000001</v>
      </c>
      <c r="AI99" s="353">
        <v>4.1599999999999998E-2</v>
      </c>
      <c r="AJ99" s="353">
        <v>0.53649999999999998</v>
      </c>
    </row>
    <row r="100" spans="1:36" s="340" customFormat="1" ht="12.75">
      <c r="A100" s="340" t="s">
        <v>844</v>
      </c>
      <c r="B100" s="340">
        <v>3770</v>
      </c>
      <c r="C100" s="341"/>
      <c r="D100" s="342">
        <v>15.31</v>
      </c>
      <c r="E100" s="343">
        <v>0.45100000000000001</v>
      </c>
      <c r="F100" s="344">
        <v>537.51859999999999</v>
      </c>
      <c r="G100" s="345">
        <v>560.91700000000003</v>
      </c>
      <c r="H100" s="345">
        <v>1376.8520000000001</v>
      </c>
      <c r="I100" s="346">
        <v>1.4367904982482158</v>
      </c>
      <c r="J100" s="346">
        <v>1.1131790756738333</v>
      </c>
      <c r="K100" s="346">
        <v>0.1542</v>
      </c>
      <c r="L100" s="347">
        <v>7.0000000000003393E-4</v>
      </c>
      <c r="M100" s="346" t="s">
        <v>167</v>
      </c>
      <c r="N100" s="346">
        <v>0.27929999999999999</v>
      </c>
      <c r="O100" s="346">
        <v>0.19703999999999999</v>
      </c>
      <c r="P100" s="348">
        <v>14.679600000000001</v>
      </c>
      <c r="Q100" s="348">
        <v>974.15269999999998</v>
      </c>
      <c r="R100" s="349">
        <v>2.24E-2</v>
      </c>
      <c r="S100" s="348">
        <v>12.347799999999999</v>
      </c>
      <c r="T100" s="348">
        <v>2.9765000000000001</v>
      </c>
      <c r="U100" s="348">
        <v>1.7891999999999999</v>
      </c>
      <c r="V100" s="348">
        <v>0.57520000000000004</v>
      </c>
      <c r="W100" s="348">
        <v>4.6899999999999997E-2</v>
      </c>
      <c r="X100" s="348">
        <v>0.56030000000000002</v>
      </c>
      <c r="Y100" s="350">
        <v>2.9999999999999997E-4</v>
      </c>
      <c r="Z100" s="351">
        <v>-1.5775999999999999</v>
      </c>
      <c r="AA100" s="351">
        <v>3.7519</v>
      </c>
      <c r="AB100" s="351">
        <v>1.4171</v>
      </c>
      <c r="AC100" s="351">
        <v>1.83E-2</v>
      </c>
      <c r="AD100" s="351">
        <v>0.70530000000000004</v>
      </c>
      <c r="AE100" s="352">
        <v>3.3599999999999998E-2</v>
      </c>
      <c r="AF100" s="353">
        <v>18.6142</v>
      </c>
      <c r="AG100" s="353">
        <v>2.8887999999999998</v>
      </c>
      <c r="AH100" s="353">
        <v>2.0133000000000001</v>
      </c>
      <c r="AI100" s="353">
        <v>4.7E-2</v>
      </c>
      <c r="AJ100" s="353">
        <v>0.49759999999999999</v>
      </c>
    </row>
    <row r="101" spans="1:36" s="340" customFormat="1" ht="12.75">
      <c r="A101" s="340" t="s">
        <v>849</v>
      </c>
      <c r="B101" s="340">
        <v>3771</v>
      </c>
      <c r="C101" s="341"/>
      <c r="D101" s="342">
        <v>15.38</v>
      </c>
      <c r="E101" s="343">
        <v>0.45400000000000001</v>
      </c>
      <c r="F101" s="344">
        <v>540.11839999999995</v>
      </c>
      <c r="G101" s="345">
        <v>593.20960000000002</v>
      </c>
      <c r="H101" s="345">
        <v>1401.0709999999999</v>
      </c>
      <c r="I101" s="346">
        <v>1.4140891661410422</v>
      </c>
      <c r="J101" s="346">
        <v>1.0805725597547016</v>
      </c>
      <c r="K101" s="346">
        <v>0.16059999999999999</v>
      </c>
      <c r="L101" s="347">
        <v>9.9999999999988987E-5</v>
      </c>
      <c r="M101" s="346" t="s">
        <v>167</v>
      </c>
      <c r="N101" s="346">
        <v>0.27067999999999998</v>
      </c>
      <c r="O101" s="346">
        <v>0.19144</v>
      </c>
      <c r="P101" s="348">
        <v>18.374099999999999</v>
      </c>
      <c r="Q101" s="348">
        <v>960.33249999999998</v>
      </c>
      <c r="R101" s="349">
        <v>2.3900000000000001E-2</v>
      </c>
      <c r="S101" s="348">
        <v>14.5016</v>
      </c>
      <c r="T101" s="348">
        <v>2.8336000000000001</v>
      </c>
      <c r="U101" s="348">
        <v>1.4</v>
      </c>
      <c r="V101" s="348">
        <v>0.62639999999999996</v>
      </c>
      <c r="W101" s="348">
        <v>4.6600000000000003E-2</v>
      </c>
      <c r="X101" s="348">
        <v>0.71840000000000004</v>
      </c>
      <c r="Y101" s="350">
        <v>1E-4</v>
      </c>
      <c r="Z101" s="351">
        <v>-0.8306</v>
      </c>
      <c r="AA101" s="351">
        <v>3.5011999999999999</v>
      </c>
      <c r="AB101" s="351">
        <v>0.84299999999999997</v>
      </c>
      <c r="AC101" s="351">
        <v>1.77E-2</v>
      </c>
      <c r="AD101" s="351">
        <v>1.1846000000000001</v>
      </c>
      <c r="AE101" s="352">
        <v>3.5700000000000003E-2</v>
      </c>
      <c r="AF101" s="353">
        <v>21.7271</v>
      </c>
      <c r="AG101" s="353">
        <v>2.7921999999999998</v>
      </c>
      <c r="AH101" s="353">
        <v>1.9388000000000001</v>
      </c>
      <c r="AI101" s="353">
        <v>4.6699999999999998E-2</v>
      </c>
      <c r="AJ101" s="353">
        <v>0.51649999999999996</v>
      </c>
    </row>
    <row r="102" spans="1:36" s="354" customFormat="1" ht="12.75">
      <c r="A102" s="354" t="s">
        <v>853</v>
      </c>
      <c r="B102" s="354">
        <v>3772</v>
      </c>
      <c r="C102" s="355"/>
      <c r="D102" s="356">
        <v>15.27</v>
      </c>
      <c r="E102" s="357">
        <v>0.46</v>
      </c>
      <c r="F102" s="358">
        <v>560.64329999999995</v>
      </c>
      <c r="G102" s="359">
        <v>630.42819999999995</v>
      </c>
      <c r="H102" s="359">
        <v>1411.1969999999999</v>
      </c>
      <c r="I102" s="360">
        <v>1.3542712559192907</v>
      </c>
      <c r="J102" s="360">
        <v>1.016186728887245</v>
      </c>
      <c r="K102" s="360">
        <v>0.1618</v>
      </c>
      <c r="L102" s="361">
        <v>6.0000000000004494E-4</v>
      </c>
      <c r="M102" s="360" t="s">
        <v>167</v>
      </c>
      <c r="N102" s="360">
        <v>0.23303000000000001</v>
      </c>
      <c r="O102" s="360">
        <v>0.17191999999999999</v>
      </c>
      <c r="P102" s="362">
        <v>25.4894</v>
      </c>
      <c r="Q102" s="362">
        <v>984.82569999999998</v>
      </c>
      <c r="R102" s="363">
        <v>2.7199999999999998E-2</v>
      </c>
      <c r="S102" s="362">
        <v>15.3546</v>
      </c>
      <c r="T102" s="362">
        <v>2.8479999999999999</v>
      </c>
      <c r="U102" s="362">
        <v>1.6872</v>
      </c>
      <c r="V102" s="362">
        <v>0.66810000000000003</v>
      </c>
      <c r="W102" s="362">
        <v>4.9500000000000002E-2</v>
      </c>
      <c r="X102" s="362">
        <v>0.58440000000000003</v>
      </c>
      <c r="Y102" s="364">
        <v>5.9999999999999995E-4</v>
      </c>
      <c r="Z102" s="365">
        <v>-1.7157</v>
      </c>
      <c r="AA102" s="365">
        <v>3.5524</v>
      </c>
      <c r="AB102" s="365">
        <v>1.2181999999999999</v>
      </c>
      <c r="AC102" s="365">
        <v>1.9E-2</v>
      </c>
      <c r="AD102" s="365">
        <v>0.82140000000000002</v>
      </c>
      <c r="AE102" s="366">
        <v>4.0800000000000003E-2</v>
      </c>
      <c r="AF102" s="367">
        <v>23.1844</v>
      </c>
      <c r="AG102" s="367">
        <v>2.6850000000000001</v>
      </c>
      <c r="AH102" s="367">
        <v>1.9460999999999999</v>
      </c>
      <c r="AI102" s="367">
        <v>4.9799999999999997E-2</v>
      </c>
      <c r="AJ102" s="367">
        <v>0.505</v>
      </c>
    </row>
    <row r="103" spans="1:36" s="340" customFormat="1" ht="12.75">
      <c r="A103" s="340" t="s">
        <v>856</v>
      </c>
      <c r="B103" s="340">
        <v>3773</v>
      </c>
      <c r="C103" s="341"/>
      <c r="D103" s="342">
        <v>15.450000000000001</v>
      </c>
      <c r="E103" s="343">
        <v>0.45500000000000002</v>
      </c>
      <c r="F103" s="344">
        <v>529.71910000000003</v>
      </c>
      <c r="G103" s="345">
        <v>587.46259999999995</v>
      </c>
      <c r="H103" s="345">
        <v>1357.2850000000001</v>
      </c>
      <c r="I103" s="346">
        <v>1.3739840876002989</v>
      </c>
      <c r="J103" s="346">
        <v>1.041274507087407</v>
      </c>
      <c r="K103" s="346">
        <v>0.1598</v>
      </c>
      <c r="L103" s="347">
        <v>0</v>
      </c>
      <c r="M103" s="346">
        <v>0</v>
      </c>
      <c r="N103" s="346">
        <v>0.24064000000000002</v>
      </c>
      <c r="O103" s="346">
        <v>0.17584</v>
      </c>
      <c r="P103" s="348">
        <v>6.1959999999999997</v>
      </c>
      <c r="Q103" s="348">
        <v>945.41769999999997</v>
      </c>
      <c r="R103" s="349">
        <v>1.78E-2</v>
      </c>
      <c r="S103" s="348">
        <v>8.9489999999999998</v>
      </c>
      <c r="T103" s="348">
        <v>3.0407999999999999</v>
      </c>
      <c r="U103" s="348">
        <v>1.5467</v>
      </c>
      <c r="V103" s="348">
        <v>0.39279999999999998</v>
      </c>
      <c r="W103" s="348">
        <v>5.62E-2</v>
      </c>
      <c r="X103" s="348">
        <v>0.65249999999999997</v>
      </c>
      <c r="Y103" s="350">
        <v>0</v>
      </c>
      <c r="Z103" s="351">
        <v>-0.84489999999999998</v>
      </c>
      <c r="AA103" s="351">
        <v>4.5099</v>
      </c>
      <c r="AB103" s="351">
        <v>1.7948</v>
      </c>
      <c r="AC103" s="351">
        <v>0.01</v>
      </c>
      <c r="AD103" s="351">
        <v>0.56410000000000005</v>
      </c>
      <c r="AE103" s="352">
        <v>2.6200000000000001E-2</v>
      </c>
      <c r="AF103" s="353">
        <v>13.179</v>
      </c>
      <c r="AG103" s="353">
        <v>2.9986999999999999</v>
      </c>
      <c r="AH103" s="353">
        <v>1.6371</v>
      </c>
      <c r="AI103" s="353">
        <v>5.62E-2</v>
      </c>
      <c r="AJ103" s="353">
        <v>0.61729999999999996</v>
      </c>
    </row>
    <row r="104" spans="1:36" s="340" customFormat="1" ht="12.75">
      <c r="A104" s="340" t="s">
        <v>861</v>
      </c>
      <c r="B104" s="340">
        <v>3774</v>
      </c>
      <c r="C104" s="341"/>
      <c r="D104" s="342">
        <v>14.93</v>
      </c>
      <c r="E104" s="343">
        <v>0.443</v>
      </c>
      <c r="F104" s="344">
        <v>516.85680000000002</v>
      </c>
      <c r="G104" s="345">
        <v>579.38940000000002</v>
      </c>
      <c r="H104" s="345">
        <v>1378.6310000000001</v>
      </c>
      <c r="I104" s="346">
        <v>1.379925143306213</v>
      </c>
      <c r="J104" s="346">
        <v>1.0584894282821884</v>
      </c>
      <c r="K104" s="346">
        <v>0.15390000000000001</v>
      </c>
      <c r="L104" s="347">
        <v>3.9999999999995595E-4</v>
      </c>
      <c r="M104" s="346" t="s">
        <v>167</v>
      </c>
      <c r="N104" s="346">
        <v>0.24230000000000002</v>
      </c>
      <c r="O104" s="346">
        <v>0.17326</v>
      </c>
      <c r="P104" s="348">
        <v>3.4592999999999998</v>
      </c>
      <c r="Q104" s="348">
        <v>922.15610000000004</v>
      </c>
      <c r="R104" s="349">
        <v>1.38E-2</v>
      </c>
      <c r="S104" s="348">
        <v>8.4146000000000001</v>
      </c>
      <c r="T104" s="348">
        <v>3.1558999999999999</v>
      </c>
      <c r="U104" s="348">
        <v>2.0981999999999998</v>
      </c>
      <c r="V104" s="348">
        <v>0.3871</v>
      </c>
      <c r="W104" s="348">
        <v>4.2299999999999997E-2</v>
      </c>
      <c r="X104" s="348">
        <v>0.47770000000000001</v>
      </c>
      <c r="Y104" s="350">
        <v>0</v>
      </c>
      <c r="Z104" s="351">
        <v>-0.83750000000000002</v>
      </c>
      <c r="AA104" s="351">
        <v>4.2682000000000002</v>
      </c>
      <c r="AB104" s="351" t="s">
        <v>167</v>
      </c>
      <c r="AC104" s="351">
        <v>0.01</v>
      </c>
      <c r="AD104" s="351" t="s">
        <v>167</v>
      </c>
      <c r="AE104" s="352">
        <v>2.07E-2</v>
      </c>
      <c r="AF104" s="353">
        <v>12.651899999999999</v>
      </c>
      <c r="AG104" s="353">
        <v>3.1435</v>
      </c>
      <c r="AH104" s="353">
        <v>2.0981999999999998</v>
      </c>
      <c r="AI104" s="353">
        <v>4.2299999999999997E-2</v>
      </c>
      <c r="AJ104" s="353">
        <v>0.47770000000000001</v>
      </c>
    </row>
    <row r="105" spans="1:36" s="340" customFormat="1" ht="12.75">
      <c r="A105" s="340" t="s">
        <v>865</v>
      </c>
      <c r="B105" s="340">
        <v>3775</v>
      </c>
      <c r="C105" s="341"/>
      <c r="D105" s="342">
        <v>15.6</v>
      </c>
      <c r="E105" s="343">
        <v>0.47899999999999998</v>
      </c>
      <c r="F105" s="344">
        <v>568.16920000000005</v>
      </c>
      <c r="G105" s="345">
        <v>581.16830000000004</v>
      </c>
      <c r="H105" s="345">
        <v>1374.5260000000001</v>
      </c>
      <c r="I105" s="346">
        <v>1.4817642189373801</v>
      </c>
      <c r="J105" s="346">
        <v>1.1347366000930215</v>
      </c>
      <c r="K105" s="346">
        <v>0.17150000000000001</v>
      </c>
      <c r="L105" s="347">
        <v>4.9999999999994493E-4</v>
      </c>
      <c r="M105" s="346" t="s">
        <v>167</v>
      </c>
      <c r="N105" s="346">
        <v>0.31796999999999997</v>
      </c>
      <c r="O105" s="346">
        <v>0.21027999999999999</v>
      </c>
      <c r="P105" s="348">
        <v>26.857800000000001</v>
      </c>
      <c r="Q105" s="348">
        <v>977.16300000000001</v>
      </c>
      <c r="R105" s="349">
        <v>2.8299999999999999E-2</v>
      </c>
      <c r="S105" s="348">
        <v>17.836400000000001</v>
      </c>
      <c r="T105" s="348">
        <v>3.49</v>
      </c>
      <c r="U105" s="348">
        <v>1.9169</v>
      </c>
      <c r="V105" s="348">
        <v>0.75539999999999996</v>
      </c>
      <c r="W105" s="348">
        <v>4.87E-2</v>
      </c>
      <c r="X105" s="348">
        <v>0.5292</v>
      </c>
      <c r="Y105" s="350">
        <v>1.6000000000000001E-3</v>
      </c>
      <c r="Z105" s="351">
        <v>-0.71450000000000002</v>
      </c>
      <c r="AA105" s="351">
        <v>3.6183000000000001</v>
      </c>
      <c r="AB105" s="351">
        <v>1.6923999999999999</v>
      </c>
      <c r="AC105" s="351">
        <v>1.9300000000000001E-2</v>
      </c>
      <c r="AD105" s="351">
        <v>0.59560000000000002</v>
      </c>
      <c r="AE105" s="352">
        <v>4.2500000000000003E-2</v>
      </c>
      <c r="AF105" s="353">
        <v>27.353300000000001</v>
      </c>
      <c r="AG105" s="353">
        <v>3.2597</v>
      </c>
      <c r="AH105" s="353">
        <v>2.2240000000000002</v>
      </c>
      <c r="AI105" s="353">
        <v>4.9299999999999997E-2</v>
      </c>
      <c r="AJ105" s="353">
        <v>0.45429999999999998</v>
      </c>
    </row>
    <row r="106" spans="1:36" s="340" customFormat="1" ht="12.75">
      <c r="A106" s="340" t="s">
        <v>869</v>
      </c>
      <c r="B106" s="340">
        <v>3776</v>
      </c>
      <c r="C106" s="341"/>
      <c r="D106" s="342">
        <v>14.71</v>
      </c>
      <c r="E106" s="343">
        <v>0.44400000000000001</v>
      </c>
      <c r="F106" s="344">
        <v>530.54</v>
      </c>
      <c r="G106" s="345">
        <v>575.28440000000001</v>
      </c>
      <c r="H106" s="345">
        <v>1384.241</v>
      </c>
      <c r="I106" s="346">
        <v>1.3817093899104824</v>
      </c>
      <c r="J106" s="346">
        <v>1.0659570509699505</v>
      </c>
      <c r="K106" s="346">
        <v>0.15179999999999999</v>
      </c>
      <c r="L106" s="347">
        <v>2.9999999999996696E-4</v>
      </c>
      <c r="M106" s="346" t="s">
        <v>167</v>
      </c>
      <c r="N106" s="346">
        <v>0.23984</v>
      </c>
      <c r="O106" s="346">
        <v>0.17319000000000001</v>
      </c>
      <c r="P106" s="348">
        <v>5.9222999999999999</v>
      </c>
      <c r="Q106" s="348">
        <v>968.81619999999998</v>
      </c>
      <c r="R106" s="349">
        <v>1.47E-2</v>
      </c>
      <c r="S106" s="348">
        <v>7.5101000000000004</v>
      </c>
      <c r="T106" s="348">
        <v>3.4670000000000001</v>
      </c>
      <c r="U106" s="348">
        <v>1.9862</v>
      </c>
      <c r="V106" s="348">
        <v>0.45140000000000002</v>
      </c>
      <c r="W106" s="348">
        <v>3.9100000000000003E-2</v>
      </c>
      <c r="X106" s="348">
        <v>0.49159999999999998</v>
      </c>
      <c r="Y106" s="350">
        <v>8.9999999999999998E-4</v>
      </c>
      <c r="Z106" s="351">
        <v>-2.4689000000000001</v>
      </c>
      <c r="AA106" s="351">
        <v>3.6575000000000002</v>
      </c>
      <c r="AB106" s="351">
        <v>2.1827000000000001</v>
      </c>
      <c r="AC106" s="351">
        <v>1.8499999999999999E-2</v>
      </c>
      <c r="AD106" s="351">
        <v>0.44840000000000002</v>
      </c>
      <c r="AE106" s="352">
        <v>2.1600000000000001E-2</v>
      </c>
      <c r="AF106" s="353">
        <v>11.2401</v>
      </c>
      <c r="AG106" s="353">
        <v>3.2917999999999998</v>
      </c>
      <c r="AH106" s="353">
        <v>1.9726999999999999</v>
      </c>
      <c r="AI106" s="353">
        <v>3.9600000000000003E-2</v>
      </c>
      <c r="AJ106" s="353">
        <v>0.49349999999999999</v>
      </c>
    </row>
    <row r="107" spans="1:36" s="340" customFormat="1" ht="12.75">
      <c r="A107" s="340" t="s">
        <v>873</v>
      </c>
      <c r="B107" s="340">
        <v>3777</v>
      </c>
      <c r="C107" s="341"/>
      <c r="D107" s="342">
        <v>15.22</v>
      </c>
      <c r="E107" s="343">
        <v>0.44</v>
      </c>
      <c r="F107" s="344">
        <v>509.6046</v>
      </c>
      <c r="G107" s="345">
        <v>583.7681</v>
      </c>
      <c r="H107" s="345">
        <v>1361.9369999999999</v>
      </c>
      <c r="I107" s="346">
        <v>1.3844619209802465</v>
      </c>
      <c r="J107" s="346">
        <v>1.0550134016267432</v>
      </c>
      <c r="K107" s="346">
        <v>0.15859999999999999</v>
      </c>
      <c r="L107" s="347">
        <v>7.0000000000003393E-4</v>
      </c>
      <c r="M107" s="346" t="s">
        <v>167</v>
      </c>
      <c r="N107" s="346">
        <v>0.24814000000000003</v>
      </c>
      <c r="O107" s="346">
        <v>0.18225</v>
      </c>
      <c r="P107" s="348">
        <v>15.911099999999999</v>
      </c>
      <c r="Q107" s="348">
        <v>942.68100000000004</v>
      </c>
      <c r="R107" s="349">
        <v>2.1899999999999999E-2</v>
      </c>
      <c r="S107" s="348">
        <v>11.777699999999999</v>
      </c>
      <c r="T107" s="348">
        <v>3.2153999999999998</v>
      </c>
      <c r="U107" s="348">
        <v>2.2863000000000002</v>
      </c>
      <c r="V107" s="348">
        <v>0.62760000000000005</v>
      </c>
      <c r="W107" s="348">
        <v>4.1399999999999999E-2</v>
      </c>
      <c r="X107" s="348">
        <v>0.43430000000000002</v>
      </c>
      <c r="Y107" s="350">
        <v>2.9999999999999997E-4</v>
      </c>
      <c r="Z107" s="351">
        <v>-3.3304999999999998</v>
      </c>
      <c r="AA107" s="351">
        <v>4.1205999999999996</v>
      </c>
      <c r="AB107" s="351" t="s">
        <v>934</v>
      </c>
      <c r="AC107" s="351">
        <v>1.78E-2</v>
      </c>
      <c r="AD107" s="351" t="s">
        <v>935</v>
      </c>
      <c r="AE107" s="352">
        <v>3.2500000000000001E-2</v>
      </c>
      <c r="AF107" s="353">
        <v>17.551400000000001</v>
      </c>
      <c r="AG107" s="353">
        <v>3.1425000000000001</v>
      </c>
      <c r="AH107" s="353">
        <v>2.3452999999999999</v>
      </c>
      <c r="AI107" s="353">
        <v>4.1500000000000002E-2</v>
      </c>
      <c r="AJ107" s="353">
        <v>0.43459999999999999</v>
      </c>
    </row>
    <row r="108" spans="1:36" s="340" customFormat="1" ht="12.75">
      <c r="A108" s="340" t="s">
        <v>877</v>
      </c>
      <c r="B108" s="340">
        <v>3778</v>
      </c>
      <c r="C108" s="341"/>
      <c r="D108" s="342">
        <v>15.290000000000001</v>
      </c>
      <c r="E108" s="343">
        <v>0.45800000000000002</v>
      </c>
      <c r="F108" s="344">
        <v>539.43420000000003</v>
      </c>
      <c r="G108" s="345">
        <v>601.41959999999995</v>
      </c>
      <c r="H108" s="345">
        <v>1386.1559999999999</v>
      </c>
      <c r="I108" s="346">
        <v>1.3936601911180317</v>
      </c>
      <c r="J108" s="346">
        <v>1.054518478351778</v>
      </c>
      <c r="K108" s="346">
        <v>0.1628</v>
      </c>
      <c r="L108" s="347">
        <v>4.9999999999994493E-4</v>
      </c>
      <c r="M108" s="346" t="s">
        <v>167</v>
      </c>
      <c r="N108" s="346">
        <v>0.25440000000000002</v>
      </c>
      <c r="O108" s="346">
        <v>0.18398999999999999</v>
      </c>
      <c r="P108" s="348">
        <v>9.6167999999999996</v>
      </c>
      <c r="Q108" s="348">
        <v>993.58299999999997</v>
      </c>
      <c r="R108" s="349">
        <v>2.24E-2</v>
      </c>
      <c r="S108" s="348">
        <v>7.7891000000000004</v>
      </c>
      <c r="T108" s="348">
        <v>2.9756999999999998</v>
      </c>
      <c r="U108" s="348">
        <v>1.7422</v>
      </c>
      <c r="V108" s="348">
        <v>0.4481</v>
      </c>
      <c r="W108" s="348">
        <v>6.3700000000000007E-2</v>
      </c>
      <c r="X108" s="348">
        <v>0.57550000000000001</v>
      </c>
      <c r="Y108" s="350">
        <v>4.0000000000000002E-4</v>
      </c>
      <c r="Z108" s="351">
        <v>-3.3142999999999998</v>
      </c>
      <c r="AA108" s="351">
        <v>3.8763999999999998</v>
      </c>
      <c r="AB108" s="351">
        <v>1.7334000000000001</v>
      </c>
      <c r="AC108" s="351">
        <v>1.9300000000000001E-2</v>
      </c>
      <c r="AD108" s="351">
        <v>0.57709999999999995</v>
      </c>
      <c r="AE108" s="352">
        <v>3.3399999999999999E-2</v>
      </c>
      <c r="AF108" s="353">
        <v>11.6736</v>
      </c>
      <c r="AG108" s="353">
        <v>2.7604000000000002</v>
      </c>
      <c r="AH108" s="353">
        <v>1.8119000000000001</v>
      </c>
      <c r="AI108" s="353">
        <v>6.4000000000000001E-2</v>
      </c>
      <c r="AJ108" s="353">
        <v>0.55330000000000001</v>
      </c>
    </row>
    <row r="109" spans="1:36" s="340" customFormat="1" ht="12.75">
      <c r="A109" s="340" t="s">
        <v>882</v>
      </c>
      <c r="B109" s="340">
        <v>3779</v>
      </c>
      <c r="C109" s="341"/>
      <c r="D109" s="342">
        <v>15.36</v>
      </c>
      <c r="E109" s="343">
        <v>0.45500000000000002</v>
      </c>
      <c r="F109" s="344">
        <v>542.99180000000001</v>
      </c>
      <c r="G109" s="345">
        <v>573.77930000000003</v>
      </c>
      <c r="H109" s="345">
        <v>1386.43</v>
      </c>
      <c r="I109" s="346">
        <v>1.4563393273662193</v>
      </c>
      <c r="J109" s="346">
        <v>1.1221956320139583</v>
      </c>
      <c r="K109" s="346">
        <v>0.15659999999999999</v>
      </c>
      <c r="L109" s="347">
        <v>9.9999999999988987E-5</v>
      </c>
      <c r="M109" s="346" t="s">
        <v>167</v>
      </c>
      <c r="N109" s="346">
        <v>0.29563</v>
      </c>
      <c r="O109" s="346">
        <v>0.20513000000000001</v>
      </c>
      <c r="P109" s="348">
        <v>24.257899999999999</v>
      </c>
      <c r="Q109" s="348">
        <v>1004.8031999999999</v>
      </c>
      <c r="R109" s="349">
        <v>2.6200000000000001E-2</v>
      </c>
      <c r="S109" s="348">
        <v>7.6454000000000004</v>
      </c>
      <c r="T109" s="348">
        <v>3.4140000000000001</v>
      </c>
      <c r="U109" s="348">
        <v>2.0432000000000001</v>
      </c>
      <c r="V109" s="348">
        <v>0.64249999999999996</v>
      </c>
      <c r="W109" s="348">
        <v>5.2499999999999998E-2</v>
      </c>
      <c r="X109" s="348">
        <v>0.49609999999999999</v>
      </c>
      <c r="Y109" s="350">
        <v>1.6000000000000001E-3</v>
      </c>
      <c r="Z109" s="351">
        <v>-0.73399999999999999</v>
      </c>
      <c r="AA109" s="351">
        <v>3.5270999999999999</v>
      </c>
      <c r="AB109" s="351">
        <v>1.8439000000000001</v>
      </c>
      <c r="AC109" s="351">
        <v>0.02</v>
      </c>
      <c r="AD109" s="351">
        <v>0.55400000000000005</v>
      </c>
      <c r="AE109" s="352">
        <v>3.95E-2</v>
      </c>
      <c r="AF109" s="353">
        <v>11.7643</v>
      </c>
      <c r="AG109" s="353">
        <v>3.1269</v>
      </c>
      <c r="AH109" s="353">
        <v>2.1941000000000002</v>
      </c>
      <c r="AI109" s="353">
        <v>5.3199999999999997E-2</v>
      </c>
      <c r="AJ109" s="353">
        <v>0.4592</v>
      </c>
    </row>
    <row r="110" spans="1:36" s="354" customFormat="1" ht="12.75">
      <c r="A110" s="354" t="s">
        <v>886</v>
      </c>
      <c r="B110" s="354">
        <v>3780</v>
      </c>
      <c r="C110" s="355"/>
      <c r="D110" s="356">
        <v>15.22</v>
      </c>
      <c r="E110" s="357">
        <v>0.45700000000000002</v>
      </c>
      <c r="F110" s="358">
        <v>546.54960000000005</v>
      </c>
      <c r="G110" s="359">
        <v>604.70360000000005</v>
      </c>
      <c r="H110" s="359">
        <v>1402.1659999999999</v>
      </c>
      <c r="I110" s="360">
        <v>1.3951439914315433</v>
      </c>
      <c r="J110" s="360">
        <v>1.0597577106228315</v>
      </c>
      <c r="K110" s="360">
        <v>0.16209999999999999</v>
      </c>
      <c r="L110" s="361">
        <v>6.0000000000004494E-4</v>
      </c>
      <c r="M110" s="360" t="s">
        <v>167</v>
      </c>
      <c r="N110" s="360">
        <v>0.25689000000000001</v>
      </c>
      <c r="O110" s="360">
        <v>0.18607000000000001</v>
      </c>
      <c r="P110" s="362">
        <v>16.595300000000002</v>
      </c>
      <c r="Q110" s="362">
        <v>988.1096</v>
      </c>
      <c r="R110" s="363">
        <v>2.0899999999999998E-2</v>
      </c>
      <c r="S110" s="362">
        <v>12.3302</v>
      </c>
      <c r="T110" s="362">
        <v>3.2134999999999998</v>
      </c>
      <c r="U110" s="362">
        <v>1.7359</v>
      </c>
      <c r="V110" s="362">
        <v>0.52480000000000004</v>
      </c>
      <c r="W110" s="362">
        <v>5.0900000000000001E-2</v>
      </c>
      <c r="X110" s="362">
        <v>0.57699999999999996</v>
      </c>
      <c r="Y110" s="364">
        <v>5.0000000000000001E-4</v>
      </c>
      <c r="Z110" s="365">
        <v>-1.6156999999999999</v>
      </c>
      <c r="AA110" s="365">
        <v>3.7656999999999998</v>
      </c>
      <c r="AB110" s="365">
        <v>1.3408</v>
      </c>
      <c r="AC110" s="365">
        <v>1.7999999999999999E-2</v>
      </c>
      <c r="AD110" s="365">
        <v>0.74560000000000004</v>
      </c>
      <c r="AE110" s="366">
        <v>3.1099999999999999E-2</v>
      </c>
      <c r="AF110" s="367">
        <v>18.554300000000001</v>
      </c>
      <c r="AG110" s="367">
        <v>3.0154000000000001</v>
      </c>
      <c r="AH110" s="367">
        <v>2.0097</v>
      </c>
      <c r="AI110" s="367">
        <v>5.1200000000000002E-2</v>
      </c>
      <c r="AJ110" s="367">
        <v>0.49709999999999999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opLeftCell="A19" workbookViewId="0">
      <selection activeCell="G5" sqref="G5"/>
    </sheetView>
  </sheetViews>
  <sheetFormatPr defaultRowHeight="14.25"/>
  <cols>
    <col min="1" max="1" width="39.875" style="4" customWidth="1"/>
    <col min="2" max="2" width="9" style="4"/>
    <col min="5" max="5" width="24.375" customWidth="1"/>
  </cols>
  <sheetData>
    <row r="1" spans="1:7">
      <c r="A1" s="54" t="s">
        <v>72</v>
      </c>
      <c r="B1" s="146" t="s">
        <v>73</v>
      </c>
    </row>
    <row r="2" spans="1:7">
      <c r="A2" s="57" t="s">
        <v>79</v>
      </c>
      <c r="B2" s="147" t="s">
        <v>80</v>
      </c>
    </row>
    <row r="3" spans="1:7">
      <c r="A3" s="72" t="s">
        <v>158</v>
      </c>
      <c r="B3" s="144"/>
    </row>
    <row r="4" spans="1:7" ht="15" thickBot="1">
      <c r="A4" s="49"/>
      <c r="B4" s="155"/>
    </row>
    <row r="5" spans="1:7">
      <c r="A5" s="417" t="s">
        <v>171</v>
      </c>
      <c r="B5" s="418">
        <v>1.6E-2</v>
      </c>
      <c r="C5" s="411">
        <f>AVERAGE(B5:B12)</f>
        <v>1.6550000000000002E-2</v>
      </c>
      <c r="E5" s="78" t="s">
        <v>171</v>
      </c>
      <c r="F5" s="154">
        <v>1.6E-2</v>
      </c>
      <c r="G5" s="396">
        <f>AVERAGE(F5:F12)</f>
        <v>1.6550000000000002E-2</v>
      </c>
    </row>
    <row r="6" spans="1:7">
      <c r="A6" s="419" t="s">
        <v>175</v>
      </c>
      <c r="B6" s="154">
        <v>1.5299999999999999E-2</v>
      </c>
      <c r="C6" s="413"/>
      <c r="E6" s="78" t="s">
        <v>175</v>
      </c>
      <c r="F6" s="154">
        <v>1.5299999999999999E-2</v>
      </c>
    </row>
    <row r="7" spans="1:7">
      <c r="A7" s="419" t="s">
        <v>178</v>
      </c>
      <c r="B7" s="154">
        <v>1.3599999999999999E-2</v>
      </c>
      <c r="C7" s="413"/>
      <c r="E7" s="78" t="s">
        <v>178</v>
      </c>
      <c r="F7" s="154">
        <v>1.3599999999999999E-2</v>
      </c>
    </row>
    <row r="8" spans="1:7">
      <c r="A8" s="420" t="s">
        <v>181</v>
      </c>
      <c r="B8" s="325">
        <v>2.0199999999999999E-2</v>
      </c>
      <c r="C8" s="413"/>
      <c r="E8" s="316" t="s">
        <v>181</v>
      </c>
      <c r="F8" s="325">
        <v>2.0199999999999999E-2</v>
      </c>
    </row>
    <row r="9" spans="1:7">
      <c r="A9" s="419" t="s">
        <v>184</v>
      </c>
      <c r="B9" s="154">
        <v>1.2E-2</v>
      </c>
      <c r="C9" s="413"/>
      <c r="E9" s="78" t="s">
        <v>184</v>
      </c>
      <c r="F9" s="154">
        <v>1.2E-2</v>
      </c>
    </row>
    <row r="10" spans="1:7">
      <c r="A10" s="420" t="s">
        <v>187</v>
      </c>
      <c r="B10" s="325">
        <v>2.4799999999999999E-2</v>
      </c>
      <c r="C10" s="413"/>
      <c r="E10" s="316" t="s">
        <v>187</v>
      </c>
      <c r="F10" s="325">
        <v>2.4799999999999999E-2</v>
      </c>
    </row>
    <row r="11" spans="1:7">
      <c r="A11" s="419" t="s">
        <v>191</v>
      </c>
      <c r="B11" s="154">
        <v>1.41E-2</v>
      </c>
      <c r="C11" s="413"/>
      <c r="E11" s="78" t="s">
        <v>191</v>
      </c>
      <c r="F11" s="154">
        <v>1.41E-2</v>
      </c>
    </row>
    <row r="12" spans="1:7" ht="15" thickBot="1">
      <c r="A12" s="421" t="s">
        <v>194</v>
      </c>
      <c r="B12" s="422">
        <v>1.6400000000000001E-2</v>
      </c>
      <c r="C12" s="416"/>
      <c r="E12" s="78" t="s">
        <v>194</v>
      </c>
      <c r="F12" s="154">
        <v>1.6400000000000001E-2</v>
      </c>
    </row>
    <row r="13" spans="1:7">
      <c r="A13" s="78" t="s">
        <v>197</v>
      </c>
      <c r="B13" s="154">
        <v>3.78E-2</v>
      </c>
      <c r="C13" s="396">
        <f>AVERAGE(B13:B20)</f>
        <v>2.3849999999999996E-2</v>
      </c>
      <c r="E13" s="114" t="s">
        <v>197</v>
      </c>
      <c r="F13" s="155">
        <v>3.78E-2</v>
      </c>
      <c r="G13" s="396">
        <f>AVERAGE(F13:F20)</f>
        <v>2.3849999999999996E-2</v>
      </c>
    </row>
    <row r="14" spans="1:7">
      <c r="A14" s="78" t="s">
        <v>200</v>
      </c>
      <c r="B14" s="154">
        <v>2.2100000000000002E-2</v>
      </c>
      <c r="E14" s="78" t="s">
        <v>200</v>
      </c>
      <c r="F14" s="154">
        <v>2.2100000000000002E-2</v>
      </c>
    </row>
    <row r="15" spans="1:7">
      <c r="A15" s="78" t="s">
        <v>203</v>
      </c>
      <c r="B15" s="154">
        <v>1.7500000000000002E-2</v>
      </c>
      <c r="E15" s="78" t="s">
        <v>203</v>
      </c>
      <c r="F15" s="154">
        <v>1.7500000000000002E-2</v>
      </c>
    </row>
    <row r="16" spans="1:7">
      <c r="A16" s="78" t="s">
        <v>206</v>
      </c>
      <c r="B16" s="154">
        <v>2.63E-2</v>
      </c>
      <c r="E16" s="78" t="s">
        <v>206</v>
      </c>
      <c r="F16" s="154">
        <v>2.63E-2</v>
      </c>
    </row>
    <row r="17" spans="1:7">
      <c r="A17" s="78" t="s">
        <v>209</v>
      </c>
      <c r="B17" s="154">
        <v>3.1199999999999999E-2</v>
      </c>
      <c r="E17" s="78" t="s">
        <v>209</v>
      </c>
      <c r="F17" s="154">
        <v>3.1199999999999999E-2</v>
      </c>
    </row>
    <row r="18" spans="1:7">
      <c r="A18" s="78" t="s">
        <v>212</v>
      </c>
      <c r="B18" s="154">
        <v>1.7000000000000001E-2</v>
      </c>
      <c r="E18" s="78" t="s">
        <v>212</v>
      </c>
      <c r="F18" s="154">
        <v>1.7000000000000001E-2</v>
      </c>
    </row>
    <row r="19" spans="1:7">
      <c r="A19" s="78" t="s">
        <v>215</v>
      </c>
      <c r="B19" s="154">
        <v>2.1299999999999999E-2</v>
      </c>
      <c r="E19" s="78" t="s">
        <v>215</v>
      </c>
      <c r="F19" s="154">
        <v>2.1299999999999999E-2</v>
      </c>
    </row>
    <row r="20" spans="1:7">
      <c r="A20" s="78" t="s">
        <v>218</v>
      </c>
      <c r="B20" s="154">
        <v>1.7600000000000001E-2</v>
      </c>
      <c r="E20" s="78" t="s">
        <v>218</v>
      </c>
      <c r="F20" s="154">
        <v>1.7600000000000001E-2</v>
      </c>
    </row>
    <row r="21" spans="1:7">
      <c r="A21" s="114" t="s">
        <v>222</v>
      </c>
      <c r="B21" s="155">
        <v>3.3399999999999999E-2</v>
      </c>
      <c r="C21" s="396">
        <f>AVERAGE(B21:B28)</f>
        <v>2.6874999999999996E-2</v>
      </c>
      <c r="E21" s="114" t="s">
        <v>222</v>
      </c>
      <c r="F21" s="155">
        <v>3.3399999999999999E-2</v>
      </c>
      <c r="G21" s="396">
        <f>AVERAGE(F21:F28)</f>
        <v>2.6874999999999996E-2</v>
      </c>
    </row>
    <row r="22" spans="1:7">
      <c r="A22" s="316" t="s">
        <v>225</v>
      </c>
      <c r="B22" s="325">
        <v>1.44E-2</v>
      </c>
      <c r="E22" s="316" t="s">
        <v>225</v>
      </c>
      <c r="F22" s="325">
        <v>1.44E-2</v>
      </c>
    </row>
    <row r="23" spans="1:7">
      <c r="A23" s="78" t="s">
        <v>228</v>
      </c>
      <c r="B23" s="154">
        <v>1.89E-2</v>
      </c>
      <c r="E23" s="78" t="s">
        <v>228</v>
      </c>
      <c r="F23" s="154">
        <v>1.89E-2</v>
      </c>
    </row>
    <row r="24" spans="1:7">
      <c r="A24" s="78" t="s">
        <v>231</v>
      </c>
      <c r="B24" s="154">
        <v>2.1999999999999999E-2</v>
      </c>
      <c r="E24" s="78" t="s">
        <v>231</v>
      </c>
      <c r="F24" s="154">
        <v>2.1999999999999999E-2</v>
      </c>
    </row>
    <row r="25" spans="1:7">
      <c r="A25" s="78" t="s">
        <v>234</v>
      </c>
      <c r="B25" s="154">
        <v>5.91E-2</v>
      </c>
      <c r="E25" s="78" t="s">
        <v>234</v>
      </c>
      <c r="F25" s="154">
        <v>5.91E-2</v>
      </c>
    </row>
    <row r="26" spans="1:7">
      <c r="A26" s="78" t="s">
        <v>238</v>
      </c>
      <c r="B26" s="154">
        <v>2.23E-2</v>
      </c>
      <c r="E26" s="78" t="s">
        <v>238</v>
      </c>
      <c r="F26" s="154">
        <v>2.23E-2</v>
      </c>
    </row>
    <row r="27" spans="1:7">
      <c r="A27" s="78" t="s">
        <v>241</v>
      </c>
      <c r="B27" s="154">
        <v>2.53E-2</v>
      </c>
      <c r="E27" s="78" t="s">
        <v>241</v>
      </c>
      <c r="F27" s="154">
        <v>2.53E-2</v>
      </c>
    </row>
    <row r="28" spans="1:7">
      <c r="A28" s="78" t="s">
        <v>244</v>
      </c>
      <c r="B28" s="154">
        <v>1.9599999999999999E-2</v>
      </c>
      <c r="E28" s="78" t="s">
        <v>244</v>
      </c>
      <c r="F28" s="154">
        <v>1.9599999999999999E-2</v>
      </c>
    </row>
    <row r="29" spans="1:7">
      <c r="A29" s="156" t="s">
        <v>399</v>
      </c>
      <c r="B29" s="164">
        <v>4.4200000000000003E-2</v>
      </c>
      <c r="C29" s="396">
        <f>AVERAGE(B29:B35)</f>
        <v>3.3471428571428576E-2</v>
      </c>
      <c r="E29" s="340" t="s">
        <v>890</v>
      </c>
      <c r="F29" s="349">
        <v>3.3599999999999998E-2</v>
      </c>
      <c r="G29" s="396">
        <f>AVERAGE(F29:F36)</f>
        <v>3.4257142857142861E-2</v>
      </c>
    </row>
    <row r="30" spans="1:7">
      <c r="A30" s="169" t="s">
        <v>402</v>
      </c>
      <c r="B30" s="177">
        <v>3.9899999999999998E-2</v>
      </c>
      <c r="E30" s="340" t="s">
        <v>895</v>
      </c>
      <c r="F30" s="349">
        <v>3.95E-2</v>
      </c>
    </row>
    <row r="31" spans="1:7">
      <c r="A31" s="169" t="s">
        <v>404</v>
      </c>
      <c r="B31" s="177">
        <v>3.6299999999999999E-2</v>
      </c>
      <c r="E31" s="340" t="s">
        <v>899</v>
      </c>
      <c r="F31" s="349">
        <v>2.7099999999999999E-2</v>
      </c>
    </row>
    <row r="32" spans="1:7">
      <c r="A32" s="169" t="s">
        <v>406</v>
      </c>
      <c r="B32" s="177">
        <v>2.2599999999999999E-2</v>
      </c>
      <c r="E32" s="340" t="s">
        <v>903</v>
      </c>
      <c r="F32" s="349">
        <v>3.9399999999999998E-2</v>
      </c>
    </row>
    <row r="33" spans="1:6">
      <c r="A33" s="169" t="s">
        <v>408</v>
      </c>
      <c r="B33" s="177">
        <v>3.9199999999999999E-2</v>
      </c>
      <c r="E33" s="340" t="s">
        <v>907</v>
      </c>
      <c r="F33" s="349">
        <v>3.7999999999999999E-2</v>
      </c>
    </row>
    <row r="34" spans="1:6">
      <c r="A34" s="169" t="s">
        <v>410</v>
      </c>
      <c r="B34" s="177">
        <v>2.3199999999999998E-2</v>
      </c>
      <c r="E34" s="340" t="s">
        <v>810</v>
      </c>
      <c r="F34" s="349"/>
    </row>
    <row r="35" spans="1:6">
      <c r="A35" s="169" t="s">
        <v>413</v>
      </c>
      <c r="B35" s="177">
        <v>2.8899999999999999E-2</v>
      </c>
      <c r="E35" s="340" t="s">
        <v>815</v>
      </c>
      <c r="F35" s="349">
        <v>1.78E-2</v>
      </c>
    </row>
    <row r="36" spans="1:6">
      <c r="A36" s="156" t="s">
        <v>375</v>
      </c>
      <c r="B36" s="164">
        <v>2.7799999999999998E-2</v>
      </c>
      <c r="C36" s="396">
        <f>AVERAGE(B36:B42)</f>
        <v>2.287142857142857E-2</v>
      </c>
      <c r="E36" s="354" t="s">
        <v>819</v>
      </c>
      <c r="F36" s="363">
        <v>4.4400000000000002E-2</v>
      </c>
    </row>
    <row r="37" spans="1:6">
      <c r="A37" s="169" t="s">
        <v>378</v>
      </c>
      <c r="B37" s="177">
        <v>1.9E-2</v>
      </c>
    </row>
    <row r="38" spans="1:6">
      <c r="A38" s="169" t="s">
        <v>380</v>
      </c>
      <c r="B38" s="177">
        <v>2.4199999999999999E-2</v>
      </c>
    </row>
    <row r="39" spans="1:6">
      <c r="A39" s="169" t="s">
        <v>382</v>
      </c>
      <c r="B39" s="177">
        <v>2.6499999999999999E-2</v>
      </c>
    </row>
    <row r="40" spans="1:6">
      <c r="A40" s="169" t="s">
        <v>384</v>
      </c>
      <c r="B40" s="177">
        <v>1.6199999999999999E-2</v>
      </c>
    </row>
    <row r="41" spans="1:6">
      <c r="A41" s="169" t="s">
        <v>385</v>
      </c>
      <c r="B41" s="177">
        <v>2.8299999999999999E-2</v>
      </c>
    </row>
    <row r="42" spans="1:6">
      <c r="A42" s="183" t="s">
        <v>388</v>
      </c>
      <c r="B42" s="191">
        <v>1.8100000000000002E-2</v>
      </c>
    </row>
    <row r="43" spans="1:6">
      <c r="A43" s="169" t="s">
        <v>390</v>
      </c>
      <c r="B43" s="177">
        <v>5.33E-2</v>
      </c>
      <c r="C43" s="396">
        <f>AVERAGE(B43:B46)</f>
        <v>4.9350000000000005E-2</v>
      </c>
    </row>
    <row r="44" spans="1:6">
      <c r="A44" s="169" t="s">
        <v>392</v>
      </c>
      <c r="B44" s="177">
        <v>5.6599999999999998E-2</v>
      </c>
    </row>
    <row r="45" spans="1:6">
      <c r="A45" s="169" t="s">
        <v>394</v>
      </c>
      <c r="B45" s="177">
        <v>3.9E-2</v>
      </c>
    </row>
    <row r="46" spans="1:6">
      <c r="A46" s="183" t="s">
        <v>396</v>
      </c>
      <c r="B46" s="191">
        <v>4.8500000000000001E-2</v>
      </c>
    </row>
    <row r="47" spans="1:6">
      <c r="A47" s="169" t="s">
        <v>415</v>
      </c>
      <c r="B47" s="177">
        <v>5.04E-2</v>
      </c>
      <c r="C47" s="396">
        <f>AVERAGE(B47:B56)</f>
        <v>5.2639999999999999E-2</v>
      </c>
    </row>
    <row r="48" spans="1:6">
      <c r="A48" s="169" t="s">
        <v>417</v>
      </c>
      <c r="B48" s="177">
        <v>4.6399999999999997E-2</v>
      </c>
    </row>
    <row r="49" spans="1:3">
      <c r="A49" s="169" t="s">
        <v>419</v>
      </c>
      <c r="B49" s="177">
        <v>4.4200000000000003E-2</v>
      </c>
    </row>
    <row r="50" spans="1:3">
      <c r="A50" s="169" t="s">
        <v>421</v>
      </c>
      <c r="B50" s="177">
        <v>4.2999999999999997E-2</v>
      </c>
    </row>
    <row r="51" spans="1:3">
      <c r="A51" s="169" t="s">
        <v>424</v>
      </c>
      <c r="B51" s="177">
        <v>6.4399999999999999E-2</v>
      </c>
    </row>
    <row r="52" spans="1:3">
      <c r="A52" s="169" t="s">
        <v>426</v>
      </c>
      <c r="B52" s="177">
        <v>7.3099999999999998E-2</v>
      </c>
    </row>
    <row r="53" spans="1:3">
      <c r="A53" s="169" t="s">
        <v>428</v>
      </c>
      <c r="B53" s="177">
        <v>4.3700000000000003E-2</v>
      </c>
    </row>
    <row r="54" spans="1:3">
      <c r="A54" s="169" t="s">
        <v>430</v>
      </c>
      <c r="B54" s="177">
        <v>7.22E-2</v>
      </c>
    </row>
    <row r="55" spans="1:3">
      <c r="A55" s="169" t="s">
        <v>432</v>
      </c>
      <c r="B55" s="177">
        <v>4.0599999999999997E-2</v>
      </c>
    </row>
    <row r="56" spans="1:3">
      <c r="A56" s="169" t="s">
        <v>435</v>
      </c>
      <c r="B56" s="177">
        <v>4.8399999999999999E-2</v>
      </c>
    </row>
    <row r="57" spans="1:3">
      <c r="A57" s="265" t="s">
        <v>610</v>
      </c>
      <c r="B57" s="274"/>
      <c r="C57" s="396">
        <f>AVERAGE(B57:B66)</f>
        <v>4.4488888888888883E-2</v>
      </c>
    </row>
    <row r="58" spans="1:3">
      <c r="A58" s="258" t="s">
        <v>615</v>
      </c>
      <c r="B58" s="287">
        <v>2.29E-2</v>
      </c>
    </row>
    <row r="59" spans="1:3">
      <c r="A59" s="258" t="s">
        <v>619</v>
      </c>
      <c r="B59" s="287">
        <v>6.9599999999999995E-2</v>
      </c>
    </row>
    <row r="60" spans="1:3">
      <c r="A60" s="258" t="s">
        <v>623</v>
      </c>
      <c r="B60" s="287">
        <v>3.5400000000000001E-2</v>
      </c>
    </row>
    <row r="61" spans="1:3">
      <c r="A61" s="258" t="s">
        <v>627</v>
      </c>
      <c r="B61" s="287">
        <v>4.36E-2</v>
      </c>
    </row>
    <row r="62" spans="1:3">
      <c r="A62" s="258" t="s">
        <v>631</v>
      </c>
      <c r="B62" s="287">
        <v>3.9300000000000002E-2</v>
      </c>
    </row>
    <row r="63" spans="1:3">
      <c r="A63" s="258" t="s">
        <v>636</v>
      </c>
      <c r="B63" s="287">
        <v>6.5699999999999995E-2</v>
      </c>
    </row>
    <row r="64" spans="1:3">
      <c r="A64" s="258" t="s">
        <v>640</v>
      </c>
      <c r="B64" s="287">
        <v>3.6900000000000002E-2</v>
      </c>
    </row>
    <row r="65" spans="1:3">
      <c r="A65" s="258" t="s">
        <v>644</v>
      </c>
      <c r="B65" s="287">
        <v>4.2000000000000003E-2</v>
      </c>
    </row>
    <row r="66" spans="1:3">
      <c r="A66" s="292" t="s">
        <v>648</v>
      </c>
      <c r="B66" s="301">
        <v>4.4999999999999998E-2</v>
      </c>
    </row>
    <row r="67" spans="1:3">
      <c r="A67" s="258" t="s">
        <v>534</v>
      </c>
      <c r="B67" s="287">
        <v>5.3499999999999999E-2</v>
      </c>
      <c r="C67" s="396">
        <f>AVERAGE(B67:B76)</f>
        <v>4.3609999999999996E-2</v>
      </c>
    </row>
    <row r="68" spans="1:3">
      <c r="A68" s="258" t="s">
        <v>537</v>
      </c>
      <c r="B68" s="287">
        <v>2.87E-2</v>
      </c>
    </row>
    <row r="69" spans="1:3">
      <c r="A69" s="258" t="s">
        <v>539</v>
      </c>
      <c r="B69" s="287">
        <v>4.0099999999999997E-2</v>
      </c>
    </row>
    <row r="70" spans="1:3">
      <c r="A70" s="258" t="s">
        <v>541</v>
      </c>
      <c r="B70" s="287">
        <v>3.4500000000000003E-2</v>
      </c>
    </row>
    <row r="71" spans="1:3">
      <c r="A71" s="258" t="s">
        <v>543</v>
      </c>
      <c r="B71" s="287">
        <v>3.7900000000000003E-2</v>
      </c>
    </row>
    <row r="72" spans="1:3">
      <c r="A72" s="258" t="s">
        <v>545</v>
      </c>
      <c r="B72" s="287">
        <v>5.2200000000000003E-2</v>
      </c>
    </row>
    <row r="73" spans="1:3">
      <c r="A73" s="258" t="s">
        <v>548</v>
      </c>
      <c r="B73" s="287">
        <v>6.93E-2</v>
      </c>
    </row>
    <row r="74" spans="1:3">
      <c r="A74" s="258" t="s">
        <v>550</v>
      </c>
      <c r="B74" s="287">
        <v>3.5200000000000002E-2</v>
      </c>
    </row>
    <row r="75" spans="1:3">
      <c r="A75" s="258" t="s">
        <v>552</v>
      </c>
      <c r="B75" s="287">
        <v>5.4800000000000001E-2</v>
      </c>
    </row>
    <row r="76" spans="1:3">
      <c r="A76" s="292" t="s">
        <v>554</v>
      </c>
      <c r="B76" s="301">
        <v>2.9899999999999999E-2</v>
      </c>
    </row>
    <row r="77" spans="1:3">
      <c r="A77" s="258" t="s">
        <v>556</v>
      </c>
      <c r="B77" s="287">
        <v>7.8700000000000006E-2</v>
      </c>
      <c r="C77" s="396">
        <f>AVERAGE(B77:B86)</f>
        <v>7.2010000000000005E-2</v>
      </c>
    </row>
    <row r="78" spans="1:3">
      <c r="A78" s="258" t="s">
        <v>559</v>
      </c>
      <c r="B78" s="287">
        <v>9.0399999999999994E-2</v>
      </c>
    </row>
    <row r="79" spans="1:3">
      <c r="A79" s="258" t="s">
        <v>561</v>
      </c>
      <c r="B79" s="287">
        <v>9.2200000000000004E-2</v>
      </c>
    </row>
    <row r="80" spans="1:3">
      <c r="A80" s="258" t="s">
        <v>563</v>
      </c>
      <c r="B80" s="287">
        <v>7.5700000000000003E-2</v>
      </c>
    </row>
    <row r="81" spans="1:11">
      <c r="A81" s="258" t="s">
        <v>565</v>
      </c>
      <c r="B81" s="287">
        <v>6.9800000000000001E-2</v>
      </c>
    </row>
    <row r="82" spans="1:11">
      <c r="A82" s="258" t="s">
        <v>567</v>
      </c>
      <c r="B82" s="287">
        <v>6.7599999999999993E-2</v>
      </c>
    </row>
    <row r="83" spans="1:11">
      <c r="A83" s="258" t="s">
        <v>572</v>
      </c>
      <c r="B83" s="287">
        <v>5.6000000000000001E-2</v>
      </c>
    </row>
    <row r="84" spans="1:11">
      <c r="A84" s="258" t="s">
        <v>574</v>
      </c>
      <c r="B84" s="287">
        <v>6.8400000000000002E-2</v>
      </c>
      <c r="J84" t="s">
        <v>959</v>
      </c>
      <c r="K84" t="s">
        <v>960</v>
      </c>
    </row>
    <row r="85" spans="1:11">
      <c r="A85" s="258" t="s">
        <v>576</v>
      </c>
      <c r="B85" s="287">
        <v>5.3100000000000001E-2</v>
      </c>
      <c r="J85" s="287">
        <v>7.8700000000000006E-2</v>
      </c>
      <c r="K85" s="287">
        <v>5.3499999999999999E-2</v>
      </c>
    </row>
    <row r="86" spans="1:11" ht="15" thickBot="1">
      <c r="A86" s="258" t="s">
        <v>578</v>
      </c>
      <c r="B86" s="287">
        <v>6.8199999999999997E-2</v>
      </c>
      <c r="G86" t="s">
        <v>961</v>
      </c>
      <c r="H86" t="s">
        <v>962</v>
      </c>
      <c r="J86" s="287">
        <v>9.0399999999999994E-2</v>
      </c>
      <c r="K86" s="287">
        <v>2.87E-2</v>
      </c>
    </row>
    <row r="87" spans="1:11">
      <c r="A87" s="409" t="s">
        <v>890</v>
      </c>
      <c r="B87" s="410">
        <v>3.3599999999999998E-2</v>
      </c>
      <c r="C87" s="411">
        <f>AVERAGE(B87:B94)</f>
        <v>3.4257142857142861E-2</v>
      </c>
      <c r="G87">
        <v>3.3599999999999998E-2</v>
      </c>
      <c r="H87" s="154">
        <v>1.6E-2</v>
      </c>
      <c r="J87" s="287">
        <v>9.2200000000000004E-2</v>
      </c>
      <c r="K87" s="287">
        <v>4.0099999999999997E-2</v>
      </c>
    </row>
    <row r="88" spans="1:11">
      <c r="A88" s="412" t="s">
        <v>895</v>
      </c>
      <c r="B88" s="349">
        <v>3.95E-2</v>
      </c>
      <c r="C88" s="413"/>
      <c r="G88">
        <v>3.95E-2</v>
      </c>
      <c r="H88" s="154">
        <v>1.5299999999999999E-2</v>
      </c>
      <c r="J88" s="287">
        <v>7.5700000000000003E-2</v>
      </c>
      <c r="K88" s="287">
        <v>3.4500000000000003E-2</v>
      </c>
    </row>
    <row r="89" spans="1:11">
      <c r="A89" s="412" t="s">
        <v>899</v>
      </c>
      <c r="B89" s="349">
        <v>2.7099999999999999E-2</v>
      </c>
      <c r="C89" s="413"/>
      <c r="G89">
        <v>2.7099999999999999E-2</v>
      </c>
      <c r="H89" s="154">
        <v>1.3599999999999999E-2</v>
      </c>
      <c r="J89" s="287">
        <v>6.9800000000000001E-2</v>
      </c>
      <c r="K89" s="287">
        <v>3.7900000000000003E-2</v>
      </c>
    </row>
    <row r="90" spans="1:11">
      <c r="A90" s="412" t="s">
        <v>903</v>
      </c>
      <c r="B90" s="349">
        <v>3.9399999999999998E-2</v>
      </c>
      <c r="C90" s="413"/>
      <c r="G90">
        <v>3.9399999999999998E-2</v>
      </c>
      <c r="H90" s="325">
        <v>2.0199999999999999E-2</v>
      </c>
      <c r="J90" s="287">
        <v>6.7599999999999993E-2</v>
      </c>
      <c r="K90" s="287">
        <v>5.2200000000000003E-2</v>
      </c>
    </row>
    <row r="91" spans="1:11">
      <c r="A91" s="412" t="s">
        <v>907</v>
      </c>
      <c r="B91" s="349">
        <v>3.7999999999999999E-2</v>
      </c>
      <c r="C91" s="413"/>
      <c r="G91">
        <v>3.7999999999999999E-2</v>
      </c>
      <c r="H91" s="154">
        <v>1.2E-2</v>
      </c>
      <c r="J91" s="287">
        <v>5.6000000000000001E-2</v>
      </c>
      <c r="K91" s="287">
        <v>6.93E-2</v>
      </c>
    </row>
    <row r="92" spans="1:11">
      <c r="A92" s="412" t="s">
        <v>810</v>
      </c>
      <c r="B92" s="349"/>
      <c r="C92" s="413"/>
      <c r="H92" s="325">
        <v>2.4799999999999999E-2</v>
      </c>
      <c r="J92" s="287">
        <v>6.8400000000000002E-2</v>
      </c>
      <c r="K92" s="287">
        <v>3.5200000000000002E-2</v>
      </c>
    </row>
    <row r="93" spans="1:11">
      <c r="A93" s="412" t="s">
        <v>815</v>
      </c>
      <c r="B93" s="349">
        <v>1.78E-2</v>
      </c>
      <c r="C93" s="413"/>
      <c r="G93">
        <v>1.78E-2</v>
      </c>
      <c r="H93" s="154">
        <v>1.41E-2</v>
      </c>
      <c r="J93" s="287">
        <v>5.3100000000000001E-2</v>
      </c>
      <c r="K93" s="287">
        <v>5.4800000000000001E-2</v>
      </c>
    </row>
    <row r="94" spans="1:11" ht="15" thickBot="1">
      <c r="A94" s="414" t="s">
        <v>819</v>
      </c>
      <c r="B94" s="415">
        <v>4.4400000000000002E-2</v>
      </c>
      <c r="C94" s="416"/>
      <c r="G94">
        <v>4.4400000000000002E-2</v>
      </c>
      <c r="H94" s="154">
        <v>1.6400000000000001E-2</v>
      </c>
      <c r="J94" s="287">
        <v>6.8199999999999997E-2</v>
      </c>
      <c r="K94" s="301">
        <v>2.9899999999999999E-2</v>
      </c>
    </row>
    <row r="95" spans="1:11" ht="15" thickBot="1">
      <c r="A95" s="340" t="s">
        <v>823</v>
      </c>
      <c r="B95" s="349">
        <v>1.7299999999999999E-2</v>
      </c>
      <c r="C95" s="396">
        <f>AVERAGE(B95:B102)</f>
        <v>2.2024999999999999E-2</v>
      </c>
      <c r="F95" t="s">
        <v>942</v>
      </c>
      <c r="G95" s="423">
        <f>AVERAGE(G87:G94)</f>
        <v>3.4257142857142861E-2</v>
      </c>
      <c r="H95" s="424">
        <f>AVERAGE(H87:H94)</f>
        <v>1.6550000000000002E-2</v>
      </c>
      <c r="J95" s="425">
        <f>AVERAGE(J85:J94)</f>
        <v>7.2010000000000005E-2</v>
      </c>
      <c r="K95" s="424">
        <f>AVERAGE(K85:K94)</f>
        <v>4.3609999999999996E-2</v>
      </c>
    </row>
    <row r="96" spans="1:11">
      <c r="A96" s="340" t="s">
        <v>828</v>
      </c>
      <c r="B96" s="349">
        <v>2.1700000000000001E-2</v>
      </c>
    </row>
    <row r="97" spans="1:11">
      <c r="A97" s="340" t="s">
        <v>832</v>
      </c>
      <c r="B97" s="349">
        <v>3.0200000000000001E-2</v>
      </c>
      <c r="G97" t="s">
        <v>953</v>
      </c>
      <c r="H97" s="387">
        <f>_xlfn.T.TEST(G87:G94,H87:H94,2,2)</f>
        <v>2.4883156845531735E-4</v>
      </c>
      <c r="K97" s="387">
        <f>_xlfn.T.TEST(J85:J94,K85:K94,2,2)</f>
        <v>1.1786069964517243E-4</v>
      </c>
    </row>
    <row r="98" spans="1:11">
      <c r="A98" s="340" t="s">
        <v>836</v>
      </c>
      <c r="B98" s="349">
        <v>1.9599999999999999E-2</v>
      </c>
      <c r="G98" t="s">
        <v>958</v>
      </c>
      <c r="H98" s="408">
        <f>(H95-G95)/G95</f>
        <v>-0.51688907422852381</v>
      </c>
      <c r="K98" s="408">
        <f>(K95-J95)/J95</f>
        <v>-0.39438966810165266</v>
      </c>
    </row>
    <row r="99" spans="1:11">
      <c r="A99" s="340" t="s">
        <v>840</v>
      </c>
      <c r="B99" s="349">
        <v>1.3899999999999999E-2</v>
      </c>
    </row>
    <row r="100" spans="1:11">
      <c r="A100" s="340" t="s">
        <v>844</v>
      </c>
      <c r="B100" s="349">
        <v>2.24E-2</v>
      </c>
    </row>
    <row r="101" spans="1:11">
      <c r="A101" s="340" t="s">
        <v>849</v>
      </c>
      <c r="B101" s="349">
        <v>2.3900000000000001E-2</v>
      </c>
    </row>
    <row r="102" spans="1:11">
      <c r="A102" s="354" t="s">
        <v>853</v>
      </c>
      <c r="B102" s="363">
        <v>2.7199999999999998E-2</v>
      </c>
    </row>
    <row r="103" spans="1:11">
      <c r="A103" s="340" t="s">
        <v>856</v>
      </c>
      <c r="B103" s="349">
        <v>1.78E-2</v>
      </c>
      <c r="C103" s="396">
        <f>AVERAGE(B103:B110)</f>
        <v>2.0750000000000001E-2</v>
      </c>
    </row>
    <row r="104" spans="1:11">
      <c r="A104" s="340" t="s">
        <v>861</v>
      </c>
      <c r="B104" s="349">
        <v>1.38E-2</v>
      </c>
    </row>
    <row r="105" spans="1:11">
      <c r="A105" s="340" t="s">
        <v>865</v>
      </c>
      <c r="B105" s="349">
        <v>2.8299999999999999E-2</v>
      </c>
    </row>
    <row r="106" spans="1:11">
      <c r="A106" s="340" t="s">
        <v>869</v>
      </c>
      <c r="B106" s="349">
        <v>1.47E-2</v>
      </c>
    </row>
    <row r="107" spans="1:11">
      <c r="A107" s="340" t="s">
        <v>873</v>
      </c>
      <c r="B107" s="349">
        <v>2.1899999999999999E-2</v>
      </c>
    </row>
    <row r="108" spans="1:11">
      <c r="A108" s="340" t="s">
        <v>877</v>
      </c>
      <c r="B108" s="349">
        <v>2.24E-2</v>
      </c>
    </row>
    <row r="109" spans="1:11">
      <c r="A109" s="340" t="s">
        <v>882</v>
      </c>
      <c r="B109" s="349">
        <v>2.6200000000000001E-2</v>
      </c>
    </row>
    <row r="110" spans="1:11">
      <c r="A110" s="354" t="s">
        <v>886</v>
      </c>
      <c r="B110" s="363">
        <v>2.0899999999999998E-2</v>
      </c>
    </row>
  </sheetData>
  <conditionalFormatting sqref="H97">
    <cfRule type="cellIs" dxfId="5" priority="3" stopIfTrue="1" operator="lessThan">
      <formula>0.05</formula>
    </cfRule>
    <cfRule type="cellIs" dxfId="4" priority="4" stopIfTrue="1" operator="between">
      <formula>0.05</formula>
      <formula>0.1</formula>
    </cfRule>
  </conditionalFormatting>
  <conditionalFormatting sqref="K97">
    <cfRule type="cellIs" dxfId="3" priority="1" stopIfTrue="1" operator="lessThan">
      <formula>0.05</formula>
    </cfRule>
    <cfRule type="cellIs" dxfId="2" priority="2" stopIfTrue="1" operator="between">
      <formula>0.05</formula>
      <formula>0.1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8"/>
  <sheetViews>
    <sheetView topLeftCell="A124" zoomScale="85" zoomScaleNormal="85" workbookViewId="0">
      <selection activeCell="Q161" sqref="Q161"/>
    </sheetView>
  </sheetViews>
  <sheetFormatPr defaultRowHeight="14.25"/>
  <cols>
    <col min="1" max="1" width="33.375" customWidth="1"/>
  </cols>
  <sheetData>
    <row r="1" spans="1:70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</row>
    <row r="2" spans="1:70" s="95" customFormat="1">
      <c r="A2" s="336" t="s">
        <v>171</v>
      </c>
      <c r="B2" s="336">
        <v>2722</v>
      </c>
      <c r="C2" s="336">
        <v>4922</v>
      </c>
      <c r="D2" s="337">
        <v>42470.640972222223</v>
      </c>
      <c r="E2" s="336" t="s">
        <v>172</v>
      </c>
      <c r="F2" s="336"/>
      <c r="G2" s="336"/>
      <c r="H2" s="336"/>
      <c r="I2" s="336" t="s">
        <v>95</v>
      </c>
      <c r="J2" s="336">
        <v>0.8</v>
      </c>
      <c r="K2" s="336">
        <v>1</v>
      </c>
      <c r="L2" s="336">
        <v>165</v>
      </c>
      <c r="M2" s="336">
        <v>6</v>
      </c>
      <c r="N2" s="336">
        <v>5406</v>
      </c>
      <c r="O2" s="336" t="s">
        <v>762</v>
      </c>
      <c r="P2" s="336" t="s">
        <v>763</v>
      </c>
      <c r="Q2" s="336">
        <v>0.439</v>
      </c>
      <c r="R2" s="336" t="s">
        <v>70</v>
      </c>
      <c r="S2" s="336" t="s">
        <v>70</v>
      </c>
      <c r="T2" s="336" t="s">
        <v>70</v>
      </c>
      <c r="U2" s="336" t="s">
        <v>70</v>
      </c>
      <c r="V2" s="336" t="s">
        <v>70</v>
      </c>
      <c r="W2" s="336" t="s">
        <v>70</v>
      </c>
      <c r="X2" s="336" t="s">
        <v>70</v>
      </c>
      <c r="Y2" s="336" t="s">
        <v>70</v>
      </c>
      <c r="Z2" s="336">
        <v>499.42910000000001</v>
      </c>
      <c r="AA2" s="336" t="s">
        <v>70</v>
      </c>
      <c r="AB2" s="336" t="s">
        <v>70</v>
      </c>
      <c r="AC2" s="336" t="s">
        <v>70</v>
      </c>
      <c r="AD2" s="336" t="s">
        <v>70</v>
      </c>
      <c r="AE2" s="336" t="s">
        <v>96</v>
      </c>
      <c r="AF2" s="336" t="s">
        <v>70</v>
      </c>
      <c r="AG2" s="336" t="s">
        <v>70</v>
      </c>
      <c r="AH2" s="336" t="s">
        <v>70</v>
      </c>
      <c r="AI2" s="336" t="s">
        <v>70</v>
      </c>
      <c r="AJ2" s="336" t="s">
        <v>70</v>
      </c>
      <c r="AK2" s="336" t="s">
        <v>70</v>
      </c>
      <c r="AL2" s="336" t="s">
        <v>70</v>
      </c>
      <c r="AM2" s="336" t="s">
        <v>70</v>
      </c>
      <c r="AN2" s="336" t="s">
        <v>70</v>
      </c>
      <c r="AO2" s="336" t="s">
        <v>70</v>
      </c>
      <c r="AP2" s="336" t="s">
        <v>70</v>
      </c>
      <c r="AQ2" s="336" t="s">
        <v>70</v>
      </c>
      <c r="AR2" s="336" t="s">
        <v>70</v>
      </c>
      <c r="AS2" s="336" t="s">
        <v>70</v>
      </c>
      <c r="AT2" s="336" t="s">
        <v>70</v>
      </c>
      <c r="AU2" s="336" t="s">
        <v>70</v>
      </c>
      <c r="AV2" s="336" t="s">
        <v>70</v>
      </c>
      <c r="AW2" s="336" t="s">
        <v>70</v>
      </c>
      <c r="AX2" s="336" t="s">
        <v>70</v>
      </c>
      <c r="AY2" s="336" t="s">
        <v>70</v>
      </c>
      <c r="AZ2" s="336" t="s">
        <v>70</v>
      </c>
      <c r="BA2" s="336">
        <v>0.01</v>
      </c>
      <c r="BB2" s="336">
        <v>0.01</v>
      </c>
      <c r="BC2" s="336">
        <v>0.01</v>
      </c>
      <c r="BD2" s="336">
        <v>575</v>
      </c>
      <c r="BE2" s="336">
        <v>386</v>
      </c>
      <c r="BF2" s="336">
        <v>1547</v>
      </c>
      <c r="BG2" s="336">
        <v>30</v>
      </c>
      <c r="BH2" s="336">
        <v>42</v>
      </c>
      <c r="BI2" s="336">
        <v>49</v>
      </c>
      <c r="BJ2" s="336">
        <v>1702</v>
      </c>
      <c r="BK2" s="336" t="s">
        <v>71</v>
      </c>
      <c r="BL2" s="336" t="s">
        <v>71</v>
      </c>
      <c r="BM2" s="336">
        <v>0</v>
      </c>
      <c r="BN2" s="336"/>
      <c r="BO2" s="336"/>
      <c r="BP2" s="336" t="s">
        <v>696</v>
      </c>
      <c r="BQ2" s="336" t="s">
        <v>697</v>
      </c>
      <c r="BR2" s="336">
        <v>6511</v>
      </c>
    </row>
    <row r="3" spans="1:70" s="95" customFormat="1">
      <c r="A3" s="336" t="s">
        <v>175</v>
      </c>
      <c r="B3" s="336">
        <v>2723</v>
      </c>
      <c r="C3" s="336">
        <v>4923</v>
      </c>
      <c r="D3" s="337">
        <v>42470.640972222223</v>
      </c>
      <c r="E3" s="336" t="s">
        <v>172</v>
      </c>
      <c r="F3" s="336"/>
      <c r="G3" s="336"/>
      <c r="H3" s="336"/>
      <c r="I3" s="336" t="s">
        <v>95</v>
      </c>
      <c r="J3" s="336">
        <v>0.8</v>
      </c>
      <c r="K3" s="336">
        <v>1</v>
      </c>
      <c r="L3" s="336">
        <v>165</v>
      </c>
      <c r="M3" s="336">
        <v>6</v>
      </c>
      <c r="N3" s="336">
        <v>5406</v>
      </c>
      <c r="O3" s="336" t="s">
        <v>764</v>
      </c>
      <c r="P3" s="336" t="s">
        <v>765</v>
      </c>
      <c r="Q3" s="336">
        <v>0.42099999999999999</v>
      </c>
      <c r="R3" s="336" t="s">
        <v>70</v>
      </c>
      <c r="S3" s="336" t="s">
        <v>70</v>
      </c>
      <c r="T3" s="336" t="s">
        <v>70</v>
      </c>
      <c r="U3" s="336" t="s">
        <v>70</v>
      </c>
      <c r="V3" s="336" t="s">
        <v>70</v>
      </c>
      <c r="W3" s="336" t="s">
        <v>70</v>
      </c>
      <c r="X3" s="336" t="s">
        <v>70</v>
      </c>
      <c r="Y3" s="336" t="s">
        <v>70</v>
      </c>
      <c r="Z3" s="336">
        <v>477.4273</v>
      </c>
      <c r="AA3" s="336" t="s">
        <v>70</v>
      </c>
      <c r="AB3" s="336" t="s">
        <v>70</v>
      </c>
      <c r="AC3" s="336" t="s">
        <v>70</v>
      </c>
      <c r="AD3" s="336" t="s">
        <v>70</v>
      </c>
      <c r="AE3" s="336" t="s">
        <v>96</v>
      </c>
      <c r="AF3" s="336" t="s">
        <v>70</v>
      </c>
      <c r="AG3" s="336" t="s">
        <v>70</v>
      </c>
      <c r="AH3" s="336" t="s">
        <v>70</v>
      </c>
      <c r="AI3" s="336" t="s">
        <v>70</v>
      </c>
      <c r="AJ3" s="336" t="s">
        <v>70</v>
      </c>
      <c r="AK3" s="336" t="s">
        <v>70</v>
      </c>
      <c r="AL3" s="336" t="s">
        <v>70</v>
      </c>
      <c r="AM3" s="336" t="s">
        <v>70</v>
      </c>
      <c r="AN3" s="336" t="s">
        <v>70</v>
      </c>
      <c r="AO3" s="336" t="s">
        <v>70</v>
      </c>
      <c r="AP3" s="336" t="s">
        <v>70</v>
      </c>
      <c r="AQ3" s="336" t="s">
        <v>70</v>
      </c>
      <c r="AR3" s="336" t="s">
        <v>70</v>
      </c>
      <c r="AS3" s="336" t="s">
        <v>70</v>
      </c>
      <c r="AT3" s="336" t="s">
        <v>70</v>
      </c>
      <c r="AU3" s="336" t="s">
        <v>70</v>
      </c>
      <c r="AV3" s="336" t="s">
        <v>70</v>
      </c>
      <c r="AW3" s="336" t="s">
        <v>70</v>
      </c>
      <c r="AX3" s="336" t="s">
        <v>70</v>
      </c>
      <c r="AY3" s="336" t="s">
        <v>70</v>
      </c>
      <c r="AZ3" s="336" t="s">
        <v>70</v>
      </c>
      <c r="BA3" s="336">
        <v>0.01</v>
      </c>
      <c r="BB3" s="336">
        <v>0.01</v>
      </c>
      <c r="BC3" s="336">
        <v>0.01</v>
      </c>
      <c r="BD3" s="336">
        <v>377</v>
      </c>
      <c r="BE3" s="336">
        <v>543</v>
      </c>
      <c r="BF3" s="336">
        <v>1544</v>
      </c>
      <c r="BG3" s="336">
        <v>65</v>
      </c>
      <c r="BH3" s="336">
        <v>51</v>
      </c>
      <c r="BI3" s="336">
        <v>69</v>
      </c>
      <c r="BJ3" s="336">
        <v>1702</v>
      </c>
      <c r="BK3" s="336" t="s">
        <v>71</v>
      </c>
      <c r="BL3" s="336" t="s">
        <v>71</v>
      </c>
      <c r="BM3" s="336">
        <v>0</v>
      </c>
      <c r="BN3" s="336"/>
      <c r="BO3" s="336"/>
      <c r="BP3" s="336" t="s">
        <v>698</v>
      </c>
      <c r="BQ3" s="336" t="s">
        <v>697</v>
      </c>
      <c r="BR3" s="336">
        <v>6511</v>
      </c>
    </row>
    <row r="4" spans="1:70" s="95" customFormat="1">
      <c r="A4" s="336" t="s">
        <v>178</v>
      </c>
      <c r="B4" s="336">
        <v>2724</v>
      </c>
      <c r="C4" s="336">
        <v>4926</v>
      </c>
      <c r="D4" s="337">
        <v>42470.640972222223</v>
      </c>
      <c r="E4" s="336" t="s">
        <v>172</v>
      </c>
      <c r="F4" s="336"/>
      <c r="G4" s="336"/>
      <c r="H4" s="336"/>
      <c r="I4" s="336" t="s">
        <v>95</v>
      </c>
      <c r="J4" s="336">
        <v>0.8</v>
      </c>
      <c r="K4" s="336">
        <v>1</v>
      </c>
      <c r="L4" s="336">
        <v>165</v>
      </c>
      <c r="M4" s="336">
        <v>6</v>
      </c>
      <c r="N4" s="336">
        <v>5406</v>
      </c>
      <c r="O4" s="336" t="s">
        <v>766</v>
      </c>
      <c r="P4" s="336" t="s">
        <v>767</v>
      </c>
      <c r="Q4" s="336">
        <v>0.44900000000000001</v>
      </c>
      <c r="R4" s="336" t="s">
        <v>70</v>
      </c>
      <c r="S4" s="336" t="s">
        <v>70</v>
      </c>
      <c r="T4" s="336" t="s">
        <v>70</v>
      </c>
      <c r="U4" s="336" t="s">
        <v>70</v>
      </c>
      <c r="V4" s="336" t="s">
        <v>70</v>
      </c>
      <c r="W4" s="336" t="s">
        <v>70</v>
      </c>
      <c r="X4" s="336" t="s">
        <v>70</v>
      </c>
      <c r="Y4" s="336" t="s">
        <v>70</v>
      </c>
      <c r="Z4" s="336">
        <v>521.15750000000003</v>
      </c>
      <c r="AA4" s="336" t="s">
        <v>70</v>
      </c>
      <c r="AB4" s="336" t="s">
        <v>70</v>
      </c>
      <c r="AC4" s="336" t="s">
        <v>70</v>
      </c>
      <c r="AD4" s="336" t="s">
        <v>70</v>
      </c>
      <c r="AE4" s="336" t="s">
        <v>96</v>
      </c>
      <c r="AF4" s="336" t="s">
        <v>70</v>
      </c>
      <c r="AG4" s="336" t="s">
        <v>70</v>
      </c>
      <c r="AH4" s="336" t="s">
        <v>70</v>
      </c>
      <c r="AI4" s="336" t="s">
        <v>70</v>
      </c>
      <c r="AJ4" s="336" t="s">
        <v>70</v>
      </c>
      <c r="AK4" s="336" t="s">
        <v>70</v>
      </c>
      <c r="AL4" s="336" t="s">
        <v>70</v>
      </c>
      <c r="AM4" s="336" t="s">
        <v>70</v>
      </c>
      <c r="AN4" s="336" t="s">
        <v>70</v>
      </c>
      <c r="AO4" s="336" t="s">
        <v>70</v>
      </c>
      <c r="AP4" s="336" t="s">
        <v>70</v>
      </c>
      <c r="AQ4" s="336" t="s">
        <v>70</v>
      </c>
      <c r="AR4" s="336" t="s">
        <v>70</v>
      </c>
      <c r="AS4" s="336" t="s">
        <v>70</v>
      </c>
      <c r="AT4" s="336" t="s">
        <v>70</v>
      </c>
      <c r="AU4" s="336" t="s">
        <v>70</v>
      </c>
      <c r="AV4" s="336" t="s">
        <v>70</v>
      </c>
      <c r="AW4" s="336" t="s">
        <v>70</v>
      </c>
      <c r="AX4" s="336" t="s">
        <v>70</v>
      </c>
      <c r="AY4" s="336" t="s">
        <v>70</v>
      </c>
      <c r="AZ4" s="336" t="s">
        <v>70</v>
      </c>
      <c r="BA4" s="336">
        <v>0.01</v>
      </c>
      <c r="BB4" s="336">
        <v>0.01</v>
      </c>
      <c r="BC4" s="336">
        <v>0.01</v>
      </c>
      <c r="BD4" s="336">
        <v>426</v>
      </c>
      <c r="BE4" s="336">
        <v>448</v>
      </c>
      <c r="BF4" s="336">
        <v>1534</v>
      </c>
      <c r="BG4" s="336">
        <v>60</v>
      </c>
      <c r="BH4" s="336">
        <v>24</v>
      </c>
      <c r="BI4" s="336">
        <v>78</v>
      </c>
      <c r="BJ4" s="336">
        <v>1702</v>
      </c>
      <c r="BK4" s="336" t="s">
        <v>71</v>
      </c>
      <c r="BL4" s="336" t="s">
        <v>71</v>
      </c>
      <c r="BM4" s="336">
        <v>0</v>
      </c>
      <c r="BN4" s="336"/>
      <c r="BO4" s="336"/>
      <c r="BP4" s="336" t="s">
        <v>703</v>
      </c>
      <c r="BQ4" s="336" t="s">
        <v>697</v>
      </c>
      <c r="BR4" s="336">
        <v>6511</v>
      </c>
    </row>
    <row r="5" spans="1:70" s="95" customFormat="1">
      <c r="A5" s="336" t="s">
        <v>181</v>
      </c>
      <c r="B5" s="336">
        <v>2725</v>
      </c>
      <c r="C5" s="336">
        <v>4927</v>
      </c>
      <c r="D5" s="337">
        <v>42470.640972222223</v>
      </c>
      <c r="E5" s="336" t="s">
        <v>172</v>
      </c>
      <c r="F5" s="336"/>
      <c r="G5" s="336"/>
      <c r="H5" s="336"/>
      <c r="I5" s="336" t="s">
        <v>95</v>
      </c>
      <c r="J5" s="336">
        <v>0.8</v>
      </c>
      <c r="K5" s="336">
        <v>1</v>
      </c>
      <c r="L5" s="336">
        <v>165</v>
      </c>
      <c r="M5" s="336">
        <v>6</v>
      </c>
      <c r="N5" s="336">
        <v>5406</v>
      </c>
      <c r="O5" s="336" t="s">
        <v>768</v>
      </c>
      <c r="P5" s="336" t="s">
        <v>769</v>
      </c>
      <c r="Q5" s="336">
        <v>0.45700000000000002</v>
      </c>
      <c r="R5" s="336" t="s">
        <v>70</v>
      </c>
      <c r="S5" s="336" t="s">
        <v>70</v>
      </c>
      <c r="T5" s="336" t="s">
        <v>70</v>
      </c>
      <c r="U5" s="336" t="s">
        <v>70</v>
      </c>
      <c r="V5" s="336" t="s">
        <v>70</v>
      </c>
      <c r="W5" s="336" t="s">
        <v>70</v>
      </c>
      <c r="X5" s="336" t="s">
        <v>70</v>
      </c>
      <c r="Y5" s="336" t="s">
        <v>70</v>
      </c>
      <c r="Z5" s="336">
        <v>518.83439999999996</v>
      </c>
      <c r="AA5" s="336" t="s">
        <v>70</v>
      </c>
      <c r="AB5" s="336" t="s">
        <v>70</v>
      </c>
      <c r="AC5" s="336" t="s">
        <v>70</v>
      </c>
      <c r="AD5" s="336" t="s">
        <v>70</v>
      </c>
      <c r="AE5" s="336" t="s">
        <v>96</v>
      </c>
      <c r="AF5" s="336" t="s">
        <v>70</v>
      </c>
      <c r="AG5" s="336" t="s">
        <v>70</v>
      </c>
      <c r="AH5" s="336" t="s">
        <v>70</v>
      </c>
      <c r="AI5" s="336" t="s">
        <v>70</v>
      </c>
      <c r="AJ5" s="336" t="s">
        <v>70</v>
      </c>
      <c r="AK5" s="336" t="s">
        <v>70</v>
      </c>
      <c r="AL5" s="336" t="s">
        <v>70</v>
      </c>
      <c r="AM5" s="336" t="s">
        <v>70</v>
      </c>
      <c r="AN5" s="336" t="s">
        <v>70</v>
      </c>
      <c r="AO5" s="336" t="s">
        <v>70</v>
      </c>
      <c r="AP5" s="336" t="s">
        <v>70</v>
      </c>
      <c r="AQ5" s="336" t="s">
        <v>70</v>
      </c>
      <c r="AR5" s="336" t="s">
        <v>70</v>
      </c>
      <c r="AS5" s="336" t="s">
        <v>70</v>
      </c>
      <c r="AT5" s="336" t="s">
        <v>70</v>
      </c>
      <c r="AU5" s="336" t="s">
        <v>70</v>
      </c>
      <c r="AV5" s="336" t="s">
        <v>70</v>
      </c>
      <c r="AW5" s="336" t="s">
        <v>70</v>
      </c>
      <c r="AX5" s="336" t="s">
        <v>70</v>
      </c>
      <c r="AY5" s="336" t="s">
        <v>70</v>
      </c>
      <c r="AZ5" s="336" t="s">
        <v>70</v>
      </c>
      <c r="BA5" s="336">
        <v>0.01</v>
      </c>
      <c r="BB5" s="336">
        <v>0.01</v>
      </c>
      <c r="BC5" s="336">
        <v>0.01</v>
      </c>
      <c r="BD5" s="336">
        <v>426</v>
      </c>
      <c r="BE5" s="336">
        <v>381</v>
      </c>
      <c r="BF5" s="336">
        <v>1524</v>
      </c>
      <c r="BG5" s="336">
        <v>37</v>
      </c>
      <c r="BH5" s="336">
        <v>76</v>
      </c>
      <c r="BI5" s="336">
        <v>82</v>
      </c>
      <c r="BJ5" s="336">
        <v>1702</v>
      </c>
      <c r="BK5" s="336" t="s">
        <v>71</v>
      </c>
      <c r="BL5" s="336" t="s">
        <v>71</v>
      </c>
      <c r="BM5" s="336">
        <v>0</v>
      </c>
      <c r="BN5" s="336"/>
      <c r="BO5" s="336"/>
      <c r="BP5" s="336" t="s">
        <v>704</v>
      </c>
      <c r="BQ5" s="336" t="s">
        <v>697</v>
      </c>
      <c r="BR5" s="336">
        <v>6511</v>
      </c>
    </row>
    <row r="6" spans="1:70" s="95" customFormat="1">
      <c r="A6" s="336" t="s">
        <v>184</v>
      </c>
      <c r="B6" s="336">
        <v>2726</v>
      </c>
      <c r="C6" s="336">
        <v>4962</v>
      </c>
      <c r="D6" s="337">
        <v>42470.640972222223</v>
      </c>
      <c r="E6" s="336" t="s">
        <v>172</v>
      </c>
      <c r="F6" s="336"/>
      <c r="G6" s="336"/>
      <c r="H6" s="336"/>
      <c r="I6" s="336" t="s">
        <v>95</v>
      </c>
      <c r="J6" s="336">
        <v>0.8</v>
      </c>
      <c r="K6" s="336">
        <v>1</v>
      </c>
      <c r="L6" s="336">
        <v>165</v>
      </c>
      <c r="M6" s="336">
        <v>6</v>
      </c>
      <c r="N6" s="336">
        <v>5406</v>
      </c>
      <c r="O6" s="336" t="s">
        <v>770</v>
      </c>
      <c r="P6" s="336" t="s">
        <v>771</v>
      </c>
      <c r="Q6" s="336">
        <v>0.45200000000000001</v>
      </c>
      <c r="R6" s="336" t="s">
        <v>70</v>
      </c>
      <c r="S6" s="336" t="s">
        <v>70</v>
      </c>
      <c r="T6" s="336" t="s">
        <v>70</v>
      </c>
      <c r="U6" s="336" t="s">
        <v>70</v>
      </c>
      <c r="V6" s="336" t="s">
        <v>70</v>
      </c>
      <c r="W6" s="336" t="s">
        <v>70</v>
      </c>
      <c r="X6" s="336" t="s">
        <v>70</v>
      </c>
      <c r="Y6" s="336" t="s">
        <v>70</v>
      </c>
      <c r="Z6" s="336">
        <v>512.95809999999994</v>
      </c>
      <c r="AA6" s="336" t="s">
        <v>70</v>
      </c>
      <c r="AB6" s="336" t="s">
        <v>70</v>
      </c>
      <c r="AC6" s="336" t="s">
        <v>70</v>
      </c>
      <c r="AD6" s="336" t="s">
        <v>70</v>
      </c>
      <c r="AE6" s="336" t="s">
        <v>96</v>
      </c>
      <c r="AF6" s="336" t="s">
        <v>70</v>
      </c>
      <c r="AG6" s="336" t="s">
        <v>70</v>
      </c>
      <c r="AH6" s="336" t="s">
        <v>70</v>
      </c>
      <c r="AI6" s="336" t="s">
        <v>70</v>
      </c>
      <c r="AJ6" s="336" t="s">
        <v>70</v>
      </c>
      <c r="AK6" s="336" t="s">
        <v>70</v>
      </c>
      <c r="AL6" s="336" t="s">
        <v>70</v>
      </c>
      <c r="AM6" s="336" t="s">
        <v>70</v>
      </c>
      <c r="AN6" s="336" t="s">
        <v>70</v>
      </c>
      <c r="AO6" s="336" t="s">
        <v>70</v>
      </c>
      <c r="AP6" s="336" t="s">
        <v>70</v>
      </c>
      <c r="AQ6" s="336" t="s">
        <v>70</v>
      </c>
      <c r="AR6" s="336" t="s">
        <v>70</v>
      </c>
      <c r="AS6" s="336" t="s">
        <v>70</v>
      </c>
      <c r="AT6" s="336" t="s">
        <v>70</v>
      </c>
      <c r="AU6" s="336" t="s">
        <v>70</v>
      </c>
      <c r="AV6" s="336" t="s">
        <v>70</v>
      </c>
      <c r="AW6" s="336" t="s">
        <v>70</v>
      </c>
      <c r="AX6" s="336" t="s">
        <v>70</v>
      </c>
      <c r="AY6" s="336" t="s">
        <v>70</v>
      </c>
      <c r="AZ6" s="336" t="s">
        <v>70</v>
      </c>
      <c r="BA6" s="336">
        <v>0.01</v>
      </c>
      <c r="BB6" s="336">
        <v>0.01</v>
      </c>
      <c r="BC6" s="336">
        <v>0.01</v>
      </c>
      <c r="BD6" s="336">
        <v>405</v>
      </c>
      <c r="BE6" s="336">
        <v>394</v>
      </c>
      <c r="BF6" s="336">
        <v>1482</v>
      </c>
      <c r="BG6" s="336">
        <v>59</v>
      </c>
      <c r="BH6" s="336">
        <v>31</v>
      </c>
      <c r="BI6" s="336">
        <v>120</v>
      </c>
      <c r="BJ6" s="336">
        <v>1702</v>
      </c>
      <c r="BK6" s="336"/>
      <c r="BL6" s="336" t="s">
        <v>71</v>
      </c>
      <c r="BM6" s="336">
        <v>0</v>
      </c>
      <c r="BN6" s="336"/>
      <c r="BO6" s="336"/>
      <c r="BP6" s="336" t="s">
        <v>708</v>
      </c>
      <c r="BQ6" s="336" t="s">
        <v>697</v>
      </c>
      <c r="BR6" s="336">
        <v>6511</v>
      </c>
    </row>
    <row r="7" spans="1:70" s="95" customFormat="1">
      <c r="A7" s="336" t="s">
        <v>187</v>
      </c>
      <c r="B7" s="336">
        <v>2727</v>
      </c>
      <c r="C7" s="336">
        <v>4929</v>
      </c>
      <c r="D7" s="337">
        <v>42470.972222222219</v>
      </c>
      <c r="E7" s="336" t="s">
        <v>188</v>
      </c>
      <c r="F7" s="336"/>
      <c r="G7" s="336"/>
      <c r="H7" s="336"/>
      <c r="I7" s="336" t="s">
        <v>95</v>
      </c>
      <c r="J7" s="336">
        <v>0.8</v>
      </c>
      <c r="K7" s="336">
        <v>1</v>
      </c>
      <c r="L7" s="336">
        <v>165</v>
      </c>
      <c r="M7" s="336">
        <v>6</v>
      </c>
      <c r="N7" s="336">
        <v>5406</v>
      </c>
      <c r="O7" s="336" t="s">
        <v>772</v>
      </c>
      <c r="P7" s="336" t="s">
        <v>773</v>
      </c>
      <c r="Q7" s="336">
        <v>0.46</v>
      </c>
      <c r="R7" s="336" t="s">
        <v>70</v>
      </c>
      <c r="S7" s="336" t="s">
        <v>70</v>
      </c>
      <c r="T7" s="336" t="s">
        <v>70</v>
      </c>
      <c r="U7" s="336" t="s">
        <v>70</v>
      </c>
      <c r="V7" s="336" t="s">
        <v>70</v>
      </c>
      <c r="W7" s="336" t="s">
        <v>70</v>
      </c>
      <c r="X7" s="336" t="s">
        <v>70</v>
      </c>
      <c r="Y7" s="336" t="s">
        <v>70</v>
      </c>
      <c r="Z7" s="336">
        <v>540.15279999999996</v>
      </c>
      <c r="AA7" s="336" t="s">
        <v>70</v>
      </c>
      <c r="AB7" s="336" t="s">
        <v>70</v>
      </c>
      <c r="AC7" s="336" t="s">
        <v>70</v>
      </c>
      <c r="AD7" s="336" t="s">
        <v>70</v>
      </c>
      <c r="AE7" s="336" t="s">
        <v>96</v>
      </c>
      <c r="AF7" s="336" t="s">
        <v>70</v>
      </c>
      <c r="AG7" s="336" t="s">
        <v>70</v>
      </c>
      <c r="AH7" s="336" t="s">
        <v>70</v>
      </c>
      <c r="AI7" s="336" t="s">
        <v>70</v>
      </c>
      <c r="AJ7" s="336" t="s">
        <v>70</v>
      </c>
      <c r="AK7" s="336" t="s">
        <v>70</v>
      </c>
      <c r="AL7" s="336" t="s">
        <v>70</v>
      </c>
      <c r="AM7" s="336" t="s">
        <v>70</v>
      </c>
      <c r="AN7" s="336" t="s">
        <v>70</v>
      </c>
      <c r="AO7" s="336" t="s">
        <v>70</v>
      </c>
      <c r="AP7" s="336" t="s">
        <v>70</v>
      </c>
      <c r="AQ7" s="336" t="s">
        <v>70</v>
      </c>
      <c r="AR7" s="336" t="s">
        <v>70</v>
      </c>
      <c r="AS7" s="336" t="s">
        <v>70</v>
      </c>
      <c r="AT7" s="336" t="s">
        <v>70</v>
      </c>
      <c r="AU7" s="336" t="s">
        <v>70</v>
      </c>
      <c r="AV7" s="336" t="s">
        <v>70</v>
      </c>
      <c r="AW7" s="336" t="s">
        <v>70</v>
      </c>
      <c r="AX7" s="336" t="s">
        <v>70</v>
      </c>
      <c r="AY7" s="336" t="s">
        <v>70</v>
      </c>
      <c r="AZ7" s="336" t="s">
        <v>70</v>
      </c>
      <c r="BA7" s="336">
        <v>0.01</v>
      </c>
      <c r="BB7" s="336">
        <v>0.01</v>
      </c>
      <c r="BC7" s="336">
        <v>0.01</v>
      </c>
      <c r="BD7" s="336">
        <v>436</v>
      </c>
      <c r="BE7" s="336">
        <v>382</v>
      </c>
      <c r="BF7" s="336">
        <v>1569</v>
      </c>
      <c r="BG7" s="336">
        <v>68</v>
      </c>
      <c r="BH7" s="336">
        <v>33</v>
      </c>
      <c r="BI7" s="336">
        <v>53</v>
      </c>
      <c r="BJ7" s="336">
        <v>1702</v>
      </c>
      <c r="BK7" s="336" t="s">
        <v>71</v>
      </c>
      <c r="BL7" s="336" t="s">
        <v>71</v>
      </c>
      <c r="BM7" s="336">
        <v>0</v>
      </c>
      <c r="BN7" s="336"/>
      <c r="BO7" s="336"/>
      <c r="BP7" s="336" t="s">
        <v>709</v>
      </c>
      <c r="BQ7" s="336" t="s">
        <v>697</v>
      </c>
      <c r="BR7" s="336">
        <v>6511</v>
      </c>
    </row>
    <row r="8" spans="1:70" s="95" customFormat="1">
      <c r="A8" s="336" t="s">
        <v>191</v>
      </c>
      <c r="B8" s="336">
        <v>2728</v>
      </c>
      <c r="C8" s="336">
        <v>4930</v>
      </c>
      <c r="D8" s="337">
        <v>42470.972222222219</v>
      </c>
      <c r="E8" s="336" t="s">
        <v>188</v>
      </c>
      <c r="F8" s="336"/>
      <c r="G8" s="336"/>
      <c r="H8" s="336"/>
      <c r="I8" s="336" t="s">
        <v>95</v>
      </c>
      <c r="J8" s="336">
        <v>0.8</v>
      </c>
      <c r="K8" s="336">
        <v>1</v>
      </c>
      <c r="L8" s="336">
        <v>165</v>
      </c>
      <c r="M8" s="336">
        <v>6</v>
      </c>
      <c r="N8" s="336">
        <v>5406</v>
      </c>
      <c r="O8" s="336" t="s">
        <v>774</v>
      </c>
      <c r="P8" s="336" t="s">
        <v>775</v>
      </c>
      <c r="Q8" s="336">
        <v>0.46</v>
      </c>
      <c r="R8" s="336" t="s">
        <v>70</v>
      </c>
      <c r="S8" s="336" t="s">
        <v>70</v>
      </c>
      <c r="T8" s="336" t="s">
        <v>70</v>
      </c>
      <c r="U8" s="336" t="s">
        <v>70</v>
      </c>
      <c r="V8" s="336" t="s">
        <v>70</v>
      </c>
      <c r="W8" s="336" t="s">
        <v>70</v>
      </c>
      <c r="X8" s="336" t="s">
        <v>70</v>
      </c>
      <c r="Y8" s="336" t="s">
        <v>70</v>
      </c>
      <c r="Z8" s="336">
        <v>541.24609999999996</v>
      </c>
      <c r="AA8" s="336" t="s">
        <v>70</v>
      </c>
      <c r="AB8" s="336" t="s">
        <v>70</v>
      </c>
      <c r="AC8" s="336" t="s">
        <v>70</v>
      </c>
      <c r="AD8" s="336" t="s">
        <v>70</v>
      </c>
      <c r="AE8" s="336" t="s">
        <v>96</v>
      </c>
      <c r="AF8" s="336" t="s">
        <v>70</v>
      </c>
      <c r="AG8" s="336" t="s">
        <v>70</v>
      </c>
      <c r="AH8" s="336" t="s">
        <v>70</v>
      </c>
      <c r="AI8" s="336" t="s">
        <v>70</v>
      </c>
      <c r="AJ8" s="336" t="s">
        <v>70</v>
      </c>
      <c r="AK8" s="336" t="s">
        <v>70</v>
      </c>
      <c r="AL8" s="336" t="s">
        <v>70</v>
      </c>
      <c r="AM8" s="336" t="s">
        <v>70</v>
      </c>
      <c r="AN8" s="336" t="s">
        <v>70</v>
      </c>
      <c r="AO8" s="336" t="s">
        <v>70</v>
      </c>
      <c r="AP8" s="336" t="s">
        <v>70</v>
      </c>
      <c r="AQ8" s="336" t="s">
        <v>70</v>
      </c>
      <c r="AR8" s="336" t="s">
        <v>70</v>
      </c>
      <c r="AS8" s="336" t="s">
        <v>70</v>
      </c>
      <c r="AT8" s="336" t="s">
        <v>70</v>
      </c>
      <c r="AU8" s="336" t="s">
        <v>70</v>
      </c>
      <c r="AV8" s="336" t="s">
        <v>70</v>
      </c>
      <c r="AW8" s="336" t="s">
        <v>70</v>
      </c>
      <c r="AX8" s="336" t="s">
        <v>70</v>
      </c>
      <c r="AY8" s="336" t="s">
        <v>70</v>
      </c>
      <c r="AZ8" s="336" t="s">
        <v>70</v>
      </c>
      <c r="BA8" s="336">
        <v>0.01</v>
      </c>
      <c r="BB8" s="336">
        <v>0.01</v>
      </c>
      <c r="BC8" s="336">
        <v>0.01</v>
      </c>
      <c r="BD8" s="336">
        <v>359</v>
      </c>
      <c r="BE8" s="336">
        <v>496</v>
      </c>
      <c r="BF8" s="336">
        <v>1514</v>
      </c>
      <c r="BG8" s="336">
        <v>11</v>
      </c>
      <c r="BH8" s="336">
        <v>25</v>
      </c>
      <c r="BI8" s="336">
        <v>118</v>
      </c>
      <c r="BJ8" s="336">
        <v>1702</v>
      </c>
      <c r="BK8" s="336" t="s">
        <v>71</v>
      </c>
      <c r="BL8" s="336" t="s">
        <v>71</v>
      </c>
      <c r="BM8" s="336">
        <v>0</v>
      </c>
      <c r="BN8" s="336"/>
      <c r="BO8" s="336"/>
      <c r="BP8" s="336" t="s">
        <v>710</v>
      </c>
      <c r="BQ8" s="336" t="s">
        <v>697</v>
      </c>
      <c r="BR8" s="336">
        <v>6511</v>
      </c>
    </row>
    <row r="9" spans="1:70" s="95" customFormat="1">
      <c r="A9" s="336" t="s">
        <v>194</v>
      </c>
      <c r="B9" s="336">
        <v>2729</v>
      </c>
      <c r="C9" s="336">
        <v>4931</v>
      </c>
      <c r="D9" s="337">
        <v>42470.972222222219</v>
      </c>
      <c r="E9" s="336" t="s">
        <v>188</v>
      </c>
      <c r="F9" s="336"/>
      <c r="G9" s="336"/>
      <c r="H9" s="336"/>
      <c r="I9" s="336" t="s">
        <v>95</v>
      </c>
      <c r="J9" s="336">
        <v>0.8</v>
      </c>
      <c r="K9" s="336">
        <v>1</v>
      </c>
      <c r="L9" s="336">
        <v>165</v>
      </c>
      <c r="M9" s="336">
        <v>6</v>
      </c>
      <c r="N9" s="336">
        <v>5406</v>
      </c>
      <c r="O9" s="336" t="s">
        <v>776</v>
      </c>
      <c r="P9" s="336" t="s">
        <v>777</v>
      </c>
      <c r="Q9" s="336">
        <v>0.43099999999999999</v>
      </c>
      <c r="R9" s="336" t="s">
        <v>70</v>
      </c>
      <c r="S9" s="336" t="s">
        <v>70</v>
      </c>
      <c r="T9" s="336" t="s">
        <v>70</v>
      </c>
      <c r="U9" s="336" t="s">
        <v>70</v>
      </c>
      <c r="V9" s="336" t="s">
        <v>70</v>
      </c>
      <c r="W9" s="336" t="s">
        <v>70</v>
      </c>
      <c r="X9" s="336" t="s">
        <v>70</v>
      </c>
      <c r="Y9" s="336" t="s">
        <v>70</v>
      </c>
      <c r="Z9" s="336">
        <v>512.6848</v>
      </c>
      <c r="AA9" s="336" t="s">
        <v>70</v>
      </c>
      <c r="AB9" s="336" t="s">
        <v>70</v>
      </c>
      <c r="AC9" s="336" t="s">
        <v>70</v>
      </c>
      <c r="AD9" s="336" t="s">
        <v>70</v>
      </c>
      <c r="AE9" s="336" t="s">
        <v>96</v>
      </c>
      <c r="AF9" s="336" t="s">
        <v>70</v>
      </c>
      <c r="AG9" s="336" t="s">
        <v>70</v>
      </c>
      <c r="AH9" s="336" t="s">
        <v>70</v>
      </c>
      <c r="AI9" s="336" t="s">
        <v>70</v>
      </c>
      <c r="AJ9" s="336" t="s">
        <v>70</v>
      </c>
      <c r="AK9" s="336" t="s">
        <v>70</v>
      </c>
      <c r="AL9" s="336" t="s">
        <v>70</v>
      </c>
      <c r="AM9" s="336" t="s">
        <v>70</v>
      </c>
      <c r="AN9" s="336" t="s">
        <v>70</v>
      </c>
      <c r="AO9" s="336" t="s">
        <v>70</v>
      </c>
      <c r="AP9" s="336" t="s">
        <v>70</v>
      </c>
      <c r="AQ9" s="336" t="s">
        <v>70</v>
      </c>
      <c r="AR9" s="336" t="s">
        <v>70</v>
      </c>
      <c r="AS9" s="336" t="s">
        <v>70</v>
      </c>
      <c r="AT9" s="336" t="s">
        <v>70</v>
      </c>
      <c r="AU9" s="336" t="s">
        <v>70</v>
      </c>
      <c r="AV9" s="336" t="s">
        <v>70</v>
      </c>
      <c r="AW9" s="336" t="s">
        <v>70</v>
      </c>
      <c r="AX9" s="336" t="s">
        <v>70</v>
      </c>
      <c r="AY9" s="336" t="s">
        <v>70</v>
      </c>
      <c r="AZ9" s="336" t="s">
        <v>70</v>
      </c>
      <c r="BA9" s="336">
        <v>0.01</v>
      </c>
      <c r="BB9" s="336">
        <v>0.01</v>
      </c>
      <c r="BC9" s="336">
        <v>0.01</v>
      </c>
      <c r="BD9" s="336">
        <v>443</v>
      </c>
      <c r="BE9" s="336">
        <v>386</v>
      </c>
      <c r="BF9" s="336">
        <v>1554</v>
      </c>
      <c r="BG9" s="336">
        <v>81</v>
      </c>
      <c r="BH9" s="336">
        <v>26</v>
      </c>
      <c r="BI9" s="336">
        <v>71</v>
      </c>
      <c r="BJ9" s="336">
        <v>1702</v>
      </c>
      <c r="BK9" s="336" t="s">
        <v>71</v>
      </c>
      <c r="BL9" s="336" t="s">
        <v>71</v>
      </c>
      <c r="BM9" s="336">
        <v>0</v>
      </c>
      <c r="BN9" s="336"/>
      <c r="BO9" s="336"/>
      <c r="BP9" s="336" t="s">
        <v>711</v>
      </c>
      <c r="BQ9" s="336" t="s">
        <v>697</v>
      </c>
      <c r="BR9" s="336">
        <v>6511</v>
      </c>
    </row>
    <row r="10" spans="1:70" s="95" customFormat="1">
      <c r="D10" s="98"/>
    </row>
    <row r="11" spans="1:70" s="95" customFormat="1">
      <c r="D11" s="98"/>
    </row>
    <row r="12" spans="1:70" s="95" customFormat="1">
      <c r="D12" s="98"/>
    </row>
    <row r="13" spans="1:70" s="95" customFormat="1">
      <c r="D13" s="98"/>
    </row>
    <row r="14" spans="1:70" s="95" customFormat="1">
      <c r="D14" s="98"/>
    </row>
    <row r="15" spans="1:70" s="95" customFormat="1">
      <c r="D15" s="98"/>
    </row>
    <row r="16" spans="1:70" s="100" customFormat="1">
      <c r="D16" s="102"/>
    </row>
    <row r="17" spans="1:70" s="95" customFormat="1">
      <c r="A17" s="336" t="s">
        <v>197</v>
      </c>
      <c r="B17" s="336">
        <v>2730</v>
      </c>
      <c r="C17" s="336">
        <v>4932</v>
      </c>
      <c r="D17" s="337">
        <v>42470.972222222219</v>
      </c>
      <c r="E17" s="336" t="s">
        <v>188</v>
      </c>
      <c r="F17" s="336"/>
      <c r="G17" s="336"/>
      <c r="H17" s="336"/>
      <c r="I17" s="336" t="s">
        <v>95</v>
      </c>
      <c r="J17" s="336">
        <v>0.8</v>
      </c>
      <c r="K17" s="336">
        <v>1</v>
      </c>
      <c r="L17" s="336">
        <v>165</v>
      </c>
      <c r="M17" s="336">
        <v>6</v>
      </c>
      <c r="N17" s="336">
        <v>5406</v>
      </c>
      <c r="O17" s="336" t="s">
        <v>778</v>
      </c>
      <c r="P17" s="336" t="s">
        <v>779</v>
      </c>
      <c r="Q17" s="336">
        <v>0.46100000000000002</v>
      </c>
      <c r="R17" s="336" t="s">
        <v>70</v>
      </c>
      <c r="S17" s="336" t="s">
        <v>70</v>
      </c>
      <c r="T17" s="336" t="s">
        <v>70</v>
      </c>
      <c r="U17" s="336" t="s">
        <v>70</v>
      </c>
      <c r="V17" s="336" t="s">
        <v>70</v>
      </c>
      <c r="W17" s="336" t="s">
        <v>70</v>
      </c>
      <c r="X17" s="336" t="s">
        <v>70</v>
      </c>
      <c r="Y17" s="336" t="s">
        <v>70</v>
      </c>
      <c r="Z17" s="336">
        <v>552.72529999999995</v>
      </c>
      <c r="AA17" s="336" t="s">
        <v>70</v>
      </c>
      <c r="AB17" s="336" t="s">
        <v>70</v>
      </c>
      <c r="AC17" s="336" t="s">
        <v>70</v>
      </c>
      <c r="AD17" s="336" t="s">
        <v>70</v>
      </c>
      <c r="AE17" s="336" t="s">
        <v>96</v>
      </c>
      <c r="AF17" s="336" t="s">
        <v>70</v>
      </c>
      <c r="AG17" s="336" t="s">
        <v>70</v>
      </c>
      <c r="AH17" s="336" t="s">
        <v>70</v>
      </c>
      <c r="AI17" s="336" t="s">
        <v>70</v>
      </c>
      <c r="AJ17" s="336" t="s">
        <v>70</v>
      </c>
      <c r="AK17" s="336" t="s">
        <v>70</v>
      </c>
      <c r="AL17" s="336" t="s">
        <v>70</v>
      </c>
      <c r="AM17" s="336" t="s">
        <v>70</v>
      </c>
      <c r="AN17" s="336" t="s">
        <v>70</v>
      </c>
      <c r="AO17" s="336" t="s">
        <v>70</v>
      </c>
      <c r="AP17" s="336" t="s">
        <v>70</v>
      </c>
      <c r="AQ17" s="336" t="s">
        <v>70</v>
      </c>
      <c r="AR17" s="336" t="s">
        <v>70</v>
      </c>
      <c r="AS17" s="336" t="s">
        <v>70</v>
      </c>
      <c r="AT17" s="336" t="s">
        <v>70</v>
      </c>
      <c r="AU17" s="336" t="s">
        <v>70</v>
      </c>
      <c r="AV17" s="336" t="s">
        <v>70</v>
      </c>
      <c r="AW17" s="336" t="s">
        <v>70</v>
      </c>
      <c r="AX17" s="336" t="s">
        <v>70</v>
      </c>
      <c r="AY17" s="336" t="s">
        <v>70</v>
      </c>
      <c r="AZ17" s="336" t="s">
        <v>70</v>
      </c>
      <c r="BA17" s="336">
        <v>0.01</v>
      </c>
      <c r="BB17" s="336">
        <v>0.01</v>
      </c>
      <c r="BC17" s="336">
        <v>0.01</v>
      </c>
      <c r="BD17" s="336">
        <v>428</v>
      </c>
      <c r="BE17" s="336">
        <v>399</v>
      </c>
      <c r="BF17" s="336">
        <v>1554</v>
      </c>
      <c r="BG17" s="336">
        <v>40</v>
      </c>
      <c r="BH17" s="336">
        <v>16</v>
      </c>
      <c r="BI17" s="336">
        <v>72</v>
      </c>
      <c r="BJ17" s="336">
        <v>1702</v>
      </c>
      <c r="BK17" s="336" t="s">
        <v>71</v>
      </c>
      <c r="BL17" s="336" t="s">
        <v>71</v>
      </c>
      <c r="BM17" s="336">
        <v>0</v>
      </c>
      <c r="BN17" s="336"/>
      <c r="BO17" s="336"/>
      <c r="BP17" s="336" t="s">
        <v>712</v>
      </c>
      <c r="BQ17" s="336" t="s">
        <v>697</v>
      </c>
      <c r="BR17" s="336">
        <v>6511</v>
      </c>
    </row>
    <row r="18" spans="1:70" s="95" customFormat="1">
      <c r="A18" s="336" t="s">
        <v>200</v>
      </c>
      <c r="B18" s="336">
        <v>2731</v>
      </c>
      <c r="C18" s="336">
        <v>4933</v>
      </c>
      <c r="D18" s="337">
        <v>42470.972222222219</v>
      </c>
      <c r="E18" s="336" t="s">
        <v>188</v>
      </c>
      <c r="F18" s="336"/>
      <c r="G18" s="336"/>
      <c r="H18" s="336"/>
      <c r="I18" s="336" t="s">
        <v>95</v>
      </c>
      <c r="J18" s="336">
        <v>0.8</v>
      </c>
      <c r="K18" s="336">
        <v>1</v>
      </c>
      <c r="L18" s="336">
        <v>165</v>
      </c>
      <c r="M18" s="336">
        <v>6</v>
      </c>
      <c r="N18" s="336">
        <v>5406</v>
      </c>
      <c r="O18" s="336" t="s">
        <v>780</v>
      </c>
      <c r="P18" s="336" t="s">
        <v>781</v>
      </c>
      <c r="Q18" s="336">
        <v>0.44</v>
      </c>
      <c r="R18" s="336" t="s">
        <v>70</v>
      </c>
      <c r="S18" s="336" t="s">
        <v>70</v>
      </c>
      <c r="T18" s="336" t="s">
        <v>70</v>
      </c>
      <c r="U18" s="336" t="s">
        <v>70</v>
      </c>
      <c r="V18" s="336" t="s">
        <v>70</v>
      </c>
      <c r="W18" s="336" t="s">
        <v>70</v>
      </c>
      <c r="X18" s="336" t="s">
        <v>70</v>
      </c>
      <c r="Y18" s="336" t="s">
        <v>70</v>
      </c>
      <c r="Z18" s="336">
        <v>519.51760000000002</v>
      </c>
      <c r="AA18" s="336" t="s">
        <v>70</v>
      </c>
      <c r="AB18" s="336" t="s">
        <v>70</v>
      </c>
      <c r="AC18" s="336" t="s">
        <v>70</v>
      </c>
      <c r="AD18" s="336" t="s">
        <v>70</v>
      </c>
      <c r="AE18" s="336" t="s">
        <v>96</v>
      </c>
      <c r="AF18" s="336" t="s">
        <v>70</v>
      </c>
      <c r="AG18" s="336" t="s">
        <v>70</v>
      </c>
      <c r="AH18" s="336" t="s">
        <v>70</v>
      </c>
      <c r="AI18" s="336" t="s">
        <v>70</v>
      </c>
      <c r="AJ18" s="336" t="s">
        <v>70</v>
      </c>
      <c r="AK18" s="336" t="s">
        <v>70</v>
      </c>
      <c r="AL18" s="336" t="s">
        <v>70</v>
      </c>
      <c r="AM18" s="336" t="s">
        <v>70</v>
      </c>
      <c r="AN18" s="336" t="s">
        <v>70</v>
      </c>
      <c r="AO18" s="336" t="s">
        <v>70</v>
      </c>
      <c r="AP18" s="336" t="s">
        <v>70</v>
      </c>
      <c r="AQ18" s="336" t="s">
        <v>70</v>
      </c>
      <c r="AR18" s="336" t="s">
        <v>70</v>
      </c>
      <c r="AS18" s="336" t="s">
        <v>70</v>
      </c>
      <c r="AT18" s="336" t="s">
        <v>70</v>
      </c>
      <c r="AU18" s="336" t="s">
        <v>70</v>
      </c>
      <c r="AV18" s="336" t="s">
        <v>70</v>
      </c>
      <c r="AW18" s="336" t="s">
        <v>70</v>
      </c>
      <c r="AX18" s="336" t="s">
        <v>70</v>
      </c>
      <c r="AY18" s="336" t="s">
        <v>70</v>
      </c>
      <c r="AZ18" s="336" t="s">
        <v>70</v>
      </c>
      <c r="BA18" s="336">
        <v>0.01</v>
      </c>
      <c r="BB18" s="336">
        <v>0.01</v>
      </c>
      <c r="BC18" s="336">
        <v>0.01</v>
      </c>
      <c r="BD18" s="336">
        <v>494</v>
      </c>
      <c r="BE18" s="336">
        <v>399</v>
      </c>
      <c r="BF18" s="336">
        <v>1509</v>
      </c>
      <c r="BG18" s="336">
        <v>55</v>
      </c>
      <c r="BH18" s="336">
        <v>33</v>
      </c>
      <c r="BI18" s="336">
        <v>117</v>
      </c>
      <c r="BJ18" s="336">
        <v>1702</v>
      </c>
      <c r="BK18" s="336" t="s">
        <v>71</v>
      </c>
      <c r="BL18" s="336" t="s">
        <v>71</v>
      </c>
      <c r="BM18" s="336">
        <v>0</v>
      </c>
      <c r="BN18" s="336"/>
      <c r="BO18" s="336"/>
      <c r="BP18" s="336" t="s">
        <v>713</v>
      </c>
      <c r="BQ18" s="336" t="s">
        <v>697</v>
      </c>
      <c r="BR18" s="336">
        <v>6511</v>
      </c>
    </row>
    <row r="19" spans="1:70" s="95" customFormat="1">
      <c r="A19" s="336" t="s">
        <v>203</v>
      </c>
      <c r="B19" s="336">
        <v>2732</v>
      </c>
      <c r="C19" s="336">
        <v>4934</v>
      </c>
      <c r="D19" s="337">
        <v>42471.345833333333</v>
      </c>
      <c r="E19" s="336" t="s">
        <v>204</v>
      </c>
      <c r="F19" s="336"/>
      <c r="G19" s="336"/>
      <c r="H19" s="336"/>
      <c r="I19" s="336" t="s">
        <v>95</v>
      </c>
      <c r="J19" s="336">
        <v>0.8</v>
      </c>
      <c r="K19" s="336">
        <v>1</v>
      </c>
      <c r="L19" s="336">
        <v>165</v>
      </c>
      <c r="M19" s="336">
        <v>6</v>
      </c>
      <c r="N19" s="336">
        <v>5406</v>
      </c>
      <c r="O19" s="336" t="s">
        <v>782</v>
      </c>
      <c r="P19" s="336" t="s">
        <v>783</v>
      </c>
      <c r="Q19" s="336">
        <v>0.45900000000000002</v>
      </c>
      <c r="R19" s="336" t="s">
        <v>70</v>
      </c>
      <c r="S19" s="336" t="s">
        <v>70</v>
      </c>
      <c r="T19" s="336" t="s">
        <v>70</v>
      </c>
      <c r="U19" s="336" t="s">
        <v>70</v>
      </c>
      <c r="V19" s="336" t="s">
        <v>70</v>
      </c>
      <c r="W19" s="336" t="s">
        <v>70</v>
      </c>
      <c r="X19" s="336" t="s">
        <v>70</v>
      </c>
      <c r="Y19" s="336" t="s">
        <v>70</v>
      </c>
      <c r="Z19" s="336">
        <v>546.43910000000005</v>
      </c>
      <c r="AA19" s="336" t="s">
        <v>70</v>
      </c>
      <c r="AB19" s="336" t="s">
        <v>70</v>
      </c>
      <c r="AC19" s="336" t="s">
        <v>70</v>
      </c>
      <c r="AD19" s="336" t="s">
        <v>70</v>
      </c>
      <c r="AE19" s="336" t="s">
        <v>96</v>
      </c>
      <c r="AF19" s="336" t="s">
        <v>70</v>
      </c>
      <c r="AG19" s="336" t="s">
        <v>70</v>
      </c>
      <c r="AH19" s="336" t="s">
        <v>70</v>
      </c>
      <c r="AI19" s="336" t="s">
        <v>70</v>
      </c>
      <c r="AJ19" s="336" t="s">
        <v>70</v>
      </c>
      <c r="AK19" s="336" t="s">
        <v>70</v>
      </c>
      <c r="AL19" s="336" t="s">
        <v>70</v>
      </c>
      <c r="AM19" s="336" t="s">
        <v>70</v>
      </c>
      <c r="AN19" s="336" t="s">
        <v>70</v>
      </c>
      <c r="AO19" s="336" t="s">
        <v>70</v>
      </c>
      <c r="AP19" s="336" t="s">
        <v>70</v>
      </c>
      <c r="AQ19" s="336" t="s">
        <v>70</v>
      </c>
      <c r="AR19" s="336" t="s">
        <v>70</v>
      </c>
      <c r="AS19" s="336" t="s">
        <v>70</v>
      </c>
      <c r="AT19" s="336" t="s">
        <v>70</v>
      </c>
      <c r="AU19" s="336" t="s">
        <v>70</v>
      </c>
      <c r="AV19" s="336" t="s">
        <v>70</v>
      </c>
      <c r="AW19" s="336" t="s">
        <v>70</v>
      </c>
      <c r="AX19" s="336" t="s">
        <v>70</v>
      </c>
      <c r="AY19" s="336" t="s">
        <v>70</v>
      </c>
      <c r="AZ19" s="336" t="s">
        <v>70</v>
      </c>
      <c r="BA19" s="336">
        <v>0.01</v>
      </c>
      <c r="BB19" s="336">
        <v>0.01</v>
      </c>
      <c r="BC19" s="336">
        <v>0.01</v>
      </c>
      <c r="BD19" s="336">
        <v>427</v>
      </c>
      <c r="BE19" s="336">
        <v>390</v>
      </c>
      <c r="BF19" s="336">
        <v>1592</v>
      </c>
      <c r="BG19" s="336">
        <v>10</v>
      </c>
      <c r="BH19" s="336">
        <v>42</v>
      </c>
      <c r="BI19" s="336">
        <v>58</v>
      </c>
      <c r="BJ19" s="336">
        <v>1781</v>
      </c>
      <c r="BK19" s="336" t="s">
        <v>71</v>
      </c>
      <c r="BL19" s="336" t="s">
        <v>71</v>
      </c>
      <c r="BM19" s="336">
        <v>0</v>
      </c>
      <c r="BN19" s="336"/>
      <c r="BO19" s="336"/>
      <c r="BP19" s="336" t="s">
        <v>714</v>
      </c>
      <c r="BQ19" s="336" t="s">
        <v>697</v>
      </c>
      <c r="BR19" s="336">
        <v>6511</v>
      </c>
    </row>
    <row r="20" spans="1:70" s="95" customFormat="1">
      <c r="A20" s="336" t="s">
        <v>206</v>
      </c>
      <c r="B20" s="336">
        <v>2733</v>
      </c>
      <c r="C20" s="336">
        <v>4935</v>
      </c>
      <c r="D20" s="337">
        <v>42471.345833333333</v>
      </c>
      <c r="E20" s="336" t="s">
        <v>204</v>
      </c>
      <c r="F20" s="336"/>
      <c r="G20" s="336"/>
      <c r="H20" s="336"/>
      <c r="I20" s="336" t="s">
        <v>95</v>
      </c>
      <c r="J20" s="336">
        <v>0.8</v>
      </c>
      <c r="K20" s="336">
        <v>1</v>
      </c>
      <c r="L20" s="336">
        <v>165</v>
      </c>
      <c r="M20" s="336">
        <v>6</v>
      </c>
      <c r="N20" s="336">
        <v>5406</v>
      </c>
      <c r="O20" s="336" t="s">
        <v>784</v>
      </c>
      <c r="P20" s="336" t="s">
        <v>785</v>
      </c>
      <c r="Q20" s="336">
        <v>0.42299999999999999</v>
      </c>
      <c r="R20" s="336" t="s">
        <v>70</v>
      </c>
      <c r="S20" s="336" t="s">
        <v>70</v>
      </c>
      <c r="T20" s="336" t="s">
        <v>70</v>
      </c>
      <c r="U20" s="336" t="s">
        <v>70</v>
      </c>
      <c r="V20" s="336" t="s">
        <v>70</v>
      </c>
      <c r="W20" s="336" t="s">
        <v>70</v>
      </c>
      <c r="X20" s="336" t="s">
        <v>70</v>
      </c>
      <c r="Y20" s="336" t="s">
        <v>70</v>
      </c>
      <c r="Z20" s="336">
        <v>495.60270000000003</v>
      </c>
      <c r="AA20" s="336" t="s">
        <v>70</v>
      </c>
      <c r="AB20" s="336" t="s">
        <v>70</v>
      </c>
      <c r="AC20" s="336" t="s">
        <v>70</v>
      </c>
      <c r="AD20" s="336" t="s">
        <v>70</v>
      </c>
      <c r="AE20" s="336" t="s">
        <v>96</v>
      </c>
      <c r="AF20" s="336" t="s">
        <v>70</v>
      </c>
      <c r="AG20" s="336" t="s">
        <v>70</v>
      </c>
      <c r="AH20" s="336" t="s">
        <v>70</v>
      </c>
      <c r="AI20" s="336" t="s">
        <v>70</v>
      </c>
      <c r="AJ20" s="336" t="s">
        <v>70</v>
      </c>
      <c r="AK20" s="336" t="s">
        <v>70</v>
      </c>
      <c r="AL20" s="336" t="s">
        <v>70</v>
      </c>
      <c r="AM20" s="336" t="s">
        <v>70</v>
      </c>
      <c r="AN20" s="336" t="s">
        <v>70</v>
      </c>
      <c r="AO20" s="336" t="s">
        <v>70</v>
      </c>
      <c r="AP20" s="336" t="s">
        <v>70</v>
      </c>
      <c r="AQ20" s="336" t="s">
        <v>70</v>
      </c>
      <c r="AR20" s="336" t="s">
        <v>70</v>
      </c>
      <c r="AS20" s="336" t="s">
        <v>70</v>
      </c>
      <c r="AT20" s="336" t="s">
        <v>70</v>
      </c>
      <c r="AU20" s="336" t="s">
        <v>70</v>
      </c>
      <c r="AV20" s="336" t="s">
        <v>70</v>
      </c>
      <c r="AW20" s="336" t="s">
        <v>70</v>
      </c>
      <c r="AX20" s="336" t="s">
        <v>70</v>
      </c>
      <c r="AY20" s="336" t="s">
        <v>70</v>
      </c>
      <c r="AZ20" s="336" t="s">
        <v>70</v>
      </c>
      <c r="BA20" s="336">
        <v>0.01</v>
      </c>
      <c r="BB20" s="336">
        <v>0.01</v>
      </c>
      <c r="BC20" s="336">
        <v>0.01</v>
      </c>
      <c r="BD20" s="336">
        <v>433</v>
      </c>
      <c r="BE20" s="336">
        <v>448</v>
      </c>
      <c r="BF20" s="336">
        <v>1550</v>
      </c>
      <c r="BG20" s="336">
        <v>32</v>
      </c>
      <c r="BH20" s="336">
        <v>47</v>
      </c>
      <c r="BI20" s="336">
        <v>101</v>
      </c>
      <c r="BJ20" s="336">
        <v>1781</v>
      </c>
      <c r="BK20" s="336" t="s">
        <v>71</v>
      </c>
      <c r="BL20" s="336" t="s">
        <v>71</v>
      </c>
      <c r="BM20" s="336">
        <v>0</v>
      </c>
      <c r="BN20" s="336"/>
      <c r="BO20" s="336"/>
      <c r="BP20" s="336" t="s">
        <v>715</v>
      </c>
      <c r="BQ20" s="336" t="s">
        <v>697</v>
      </c>
      <c r="BR20" s="336">
        <v>6511</v>
      </c>
    </row>
    <row r="21" spans="1:70" s="95" customFormat="1">
      <c r="A21" s="336" t="s">
        <v>209</v>
      </c>
      <c r="B21" s="336">
        <v>2734</v>
      </c>
      <c r="C21" s="336">
        <v>4936</v>
      </c>
      <c r="D21" s="337">
        <v>42471.345833333333</v>
      </c>
      <c r="E21" s="336" t="s">
        <v>204</v>
      </c>
      <c r="F21" s="336"/>
      <c r="G21" s="336"/>
      <c r="H21" s="336"/>
      <c r="I21" s="336" t="s">
        <v>95</v>
      </c>
      <c r="J21" s="336">
        <v>0.8</v>
      </c>
      <c r="K21" s="336">
        <v>1</v>
      </c>
      <c r="L21" s="336">
        <v>165</v>
      </c>
      <c r="M21" s="336">
        <v>6</v>
      </c>
      <c r="N21" s="336">
        <v>5406</v>
      </c>
      <c r="O21" s="336" t="s">
        <v>786</v>
      </c>
      <c r="P21" s="336" t="s">
        <v>787</v>
      </c>
      <c r="Q21" s="336">
        <v>0.45200000000000001</v>
      </c>
      <c r="R21" s="336" t="s">
        <v>70</v>
      </c>
      <c r="S21" s="336" t="s">
        <v>70</v>
      </c>
      <c r="T21" s="336" t="s">
        <v>70</v>
      </c>
      <c r="U21" s="336" t="s">
        <v>70</v>
      </c>
      <c r="V21" s="336" t="s">
        <v>70</v>
      </c>
      <c r="W21" s="336" t="s">
        <v>70</v>
      </c>
      <c r="X21" s="336" t="s">
        <v>70</v>
      </c>
      <c r="Y21" s="336" t="s">
        <v>70</v>
      </c>
      <c r="Z21" s="336">
        <v>535.09659999999997</v>
      </c>
      <c r="AA21" s="336" t="s">
        <v>70</v>
      </c>
      <c r="AB21" s="336" t="s">
        <v>70</v>
      </c>
      <c r="AC21" s="336" t="s">
        <v>70</v>
      </c>
      <c r="AD21" s="336" t="s">
        <v>70</v>
      </c>
      <c r="AE21" s="336" t="s">
        <v>96</v>
      </c>
      <c r="AF21" s="336" t="s">
        <v>70</v>
      </c>
      <c r="AG21" s="336" t="s">
        <v>70</v>
      </c>
      <c r="AH21" s="336" t="s">
        <v>70</v>
      </c>
      <c r="AI21" s="336" t="s">
        <v>70</v>
      </c>
      <c r="AJ21" s="336" t="s">
        <v>70</v>
      </c>
      <c r="AK21" s="336" t="s">
        <v>70</v>
      </c>
      <c r="AL21" s="336" t="s">
        <v>70</v>
      </c>
      <c r="AM21" s="336" t="s">
        <v>70</v>
      </c>
      <c r="AN21" s="336" t="s">
        <v>70</v>
      </c>
      <c r="AO21" s="336" t="s">
        <v>70</v>
      </c>
      <c r="AP21" s="336" t="s">
        <v>70</v>
      </c>
      <c r="AQ21" s="336" t="s">
        <v>70</v>
      </c>
      <c r="AR21" s="336" t="s">
        <v>70</v>
      </c>
      <c r="AS21" s="336" t="s">
        <v>70</v>
      </c>
      <c r="AT21" s="336" t="s">
        <v>70</v>
      </c>
      <c r="AU21" s="336" t="s">
        <v>70</v>
      </c>
      <c r="AV21" s="336" t="s">
        <v>70</v>
      </c>
      <c r="AW21" s="336" t="s">
        <v>70</v>
      </c>
      <c r="AX21" s="336" t="s">
        <v>70</v>
      </c>
      <c r="AY21" s="336" t="s">
        <v>70</v>
      </c>
      <c r="AZ21" s="336" t="s">
        <v>70</v>
      </c>
      <c r="BA21" s="336">
        <v>0.01</v>
      </c>
      <c r="BB21" s="336">
        <v>0.01</v>
      </c>
      <c r="BC21" s="336">
        <v>0.01</v>
      </c>
      <c r="BD21" s="336">
        <v>331</v>
      </c>
      <c r="BE21" s="336">
        <v>343</v>
      </c>
      <c r="BF21" s="336">
        <v>1565</v>
      </c>
      <c r="BG21" s="336">
        <v>40</v>
      </c>
      <c r="BH21" s="336">
        <v>24</v>
      </c>
      <c r="BI21" s="336">
        <v>92</v>
      </c>
      <c r="BJ21" s="336">
        <v>1781</v>
      </c>
      <c r="BK21" s="336" t="s">
        <v>71</v>
      </c>
      <c r="BL21" s="336" t="s">
        <v>71</v>
      </c>
      <c r="BM21" s="336">
        <v>0</v>
      </c>
      <c r="BN21" s="336"/>
      <c r="BO21" s="336"/>
      <c r="BP21" s="336" t="s">
        <v>716</v>
      </c>
      <c r="BQ21" s="336" t="s">
        <v>697</v>
      </c>
      <c r="BR21" s="336">
        <v>6511</v>
      </c>
    </row>
    <row r="22" spans="1:70" s="95" customFormat="1">
      <c r="A22" s="336" t="s">
        <v>212</v>
      </c>
      <c r="B22" s="336">
        <v>2735</v>
      </c>
      <c r="C22" s="336">
        <v>4938</v>
      </c>
      <c r="D22" s="337">
        <v>42471.345833333333</v>
      </c>
      <c r="E22" s="336" t="s">
        <v>204</v>
      </c>
      <c r="F22" s="336"/>
      <c r="G22" s="336"/>
      <c r="H22" s="336"/>
      <c r="I22" s="336" t="s">
        <v>95</v>
      </c>
      <c r="J22" s="336">
        <v>0.8</v>
      </c>
      <c r="K22" s="336">
        <v>1</v>
      </c>
      <c r="L22" s="336">
        <v>165</v>
      </c>
      <c r="M22" s="336">
        <v>6</v>
      </c>
      <c r="N22" s="336">
        <v>5406</v>
      </c>
      <c r="O22" s="336" t="s">
        <v>788</v>
      </c>
      <c r="P22" s="336" t="s">
        <v>789</v>
      </c>
      <c r="Q22" s="336">
        <v>0.42799999999999999</v>
      </c>
      <c r="R22" s="336" t="s">
        <v>70</v>
      </c>
      <c r="S22" s="336" t="s">
        <v>70</v>
      </c>
      <c r="T22" s="336" t="s">
        <v>70</v>
      </c>
      <c r="U22" s="336" t="s">
        <v>70</v>
      </c>
      <c r="V22" s="336" t="s">
        <v>70</v>
      </c>
      <c r="W22" s="336" t="s">
        <v>70</v>
      </c>
      <c r="X22" s="336" t="s">
        <v>70</v>
      </c>
      <c r="Y22" s="336" t="s">
        <v>70</v>
      </c>
      <c r="Z22" s="336">
        <v>515.28120000000001</v>
      </c>
      <c r="AA22" s="336" t="s">
        <v>70</v>
      </c>
      <c r="AB22" s="336" t="s">
        <v>70</v>
      </c>
      <c r="AC22" s="336" t="s">
        <v>70</v>
      </c>
      <c r="AD22" s="336" t="s">
        <v>70</v>
      </c>
      <c r="AE22" s="336" t="s">
        <v>96</v>
      </c>
      <c r="AF22" s="336" t="s">
        <v>70</v>
      </c>
      <c r="AG22" s="336" t="s">
        <v>70</v>
      </c>
      <c r="AH22" s="336" t="s">
        <v>70</v>
      </c>
      <c r="AI22" s="336" t="s">
        <v>70</v>
      </c>
      <c r="AJ22" s="336" t="s">
        <v>70</v>
      </c>
      <c r="AK22" s="336" t="s">
        <v>70</v>
      </c>
      <c r="AL22" s="336" t="s">
        <v>70</v>
      </c>
      <c r="AM22" s="336" t="s">
        <v>70</v>
      </c>
      <c r="AN22" s="336" t="s">
        <v>70</v>
      </c>
      <c r="AO22" s="336" t="s">
        <v>70</v>
      </c>
      <c r="AP22" s="336" t="s">
        <v>70</v>
      </c>
      <c r="AQ22" s="336" t="s">
        <v>70</v>
      </c>
      <c r="AR22" s="336" t="s">
        <v>70</v>
      </c>
      <c r="AS22" s="336" t="s">
        <v>70</v>
      </c>
      <c r="AT22" s="336" t="s">
        <v>70</v>
      </c>
      <c r="AU22" s="336" t="s">
        <v>70</v>
      </c>
      <c r="AV22" s="336" t="s">
        <v>70</v>
      </c>
      <c r="AW22" s="336" t="s">
        <v>70</v>
      </c>
      <c r="AX22" s="336" t="s">
        <v>70</v>
      </c>
      <c r="AY22" s="336" t="s">
        <v>70</v>
      </c>
      <c r="AZ22" s="336" t="s">
        <v>70</v>
      </c>
      <c r="BA22" s="336">
        <v>0.01</v>
      </c>
      <c r="BB22" s="336">
        <v>0.01</v>
      </c>
      <c r="BC22" s="336">
        <v>0.01</v>
      </c>
      <c r="BD22" s="336">
        <v>434</v>
      </c>
      <c r="BE22" s="336">
        <v>513</v>
      </c>
      <c r="BF22" s="336">
        <v>1525</v>
      </c>
      <c r="BG22" s="336">
        <v>5</v>
      </c>
      <c r="BH22" s="336">
        <v>25</v>
      </c>
      <c r="BI22" s="336">
        <v>134</v>
      </c>
      <c r="BJ22" s="336">
        <v>1781</v>
      </c>
      <c r="BK22" s="336" t="s">
        <v>71</v>
      </c>
      <c r="BL22" s="336" t="s">
        <v>71</v>
      </c>
      <c r="BM22" s="336">
        <v>0</v>
      </c>
      <c r="BN22" s="336"/>
      <c r="BO22" s="336"/>
      <c r="BP22" s="336" t="s">
        <v>717</v>
      </c>
      <c r="BQ22" s="336" t="s">
        <v>697</v>
      </c>
      <c r="BR22" s="336">
        <v>6511</v>
      </c>
    </row>
    <row r="23" spans="1:70" s="95" customFormat="1">
      <c r="A23" s="336" t="s">
        <v>215</v>
      </c>
      <c r="B23" s="336">
        <v>2736</v>
      </c>
      <c r="C23" s="336">
        <v>4939</v>
      </c>
      <c r="D23" s="337">
        <v>42471.345833333333</v>
      </c>
      <c r="E23" s="336" t="s">
        <v>204</v>
      </c>
      <c r="F23" s="336"/>
      <c r="G23" s="336"/>
      <c r="H23" s="336"/>
      <c r="I23" s="336" t="s">
        <v>95</v>
      </c>
      <c r="J23" s="336">
        <v>0.8</v>
      </c>
      <c r="K23" s="336">
        <v>1</v>
      </c>
      <c r="L23" s="336">
        <v>165</v>
      </c>
      <c r="M23" s="336">
        <v>6</v>
      </c>
      <c r="N23" s="336">
        <v>5406</v>
      </c>
      <c r="O23" s="336" t="s">
        <v>790</v>
      </c>
      <c r="P23" s="336" t="s">
        <v>791</v>
      </c>
      <c r="Q23" s="336">
        <v>0.45100000000000001</v>
      </c>
      <c r="R23" s="336" t="s">
        <v>70</v>
      </c>
      <c r="S23" s="336" t="s">
        <v>70</v>
      </c>
      <c r="T23" s="336" t="s">
        <v>70</v>
      </c>
      <c r="U23" s="336" t="s">
        <v>70</v>
      </c>
      <c r="V23" s="336" t="s">
        <v>70</v>
      </c>
      <c r="W23" s="336" t="s">
        <v>70</v>
      </c>
      <c r="X23" s="336" t="s">
        <v>70</v>
      </c>
      <c r="Y23" s="336" t="s">
        <v>70</v>
      </c>
      <c r="Z23" s="336">
        <v>533.45669999999996</v>
      </c>
      <c r="AA23" s="336" t="s">
        <v>70</v>
      </c>
      <c r="AB23" s="336" t="s">
        <v>70</v>
      </c>
      <c r="AC23" s="336" t="s">
        <v>70</v>
      </c>
      <c r="AD23" s="336" t="s">
        <v>70</v>
      </c>
      <c r="AE23" s="336" t="s">
        <v>96</v>
      </c>
      <c r="AF23" s="336" t="s">
        <v>70</v>
      </c>
      <c r="AG23" s="336" t="s">
        <v>70</v>
      </c>
      <c r="AH23" s="336" t="s">
        <v>70</v>
      </c>
      <c r="AI23" s="336" t="s">
        <v>70</v>
      </c>
      <c r="AJ23" s="336" t="s">
        <v>70</v>
      </c>
      <c r="AK23" s="336" t="s">
        <v>70</v>
      </c>
      <c r="AL23" s="336" t="s">
        <v>70</v>
      </c>
      <c r="AM23" s="336" t="s">
        <v>70</v>
      </c>
      <c r="AN23" s="336" t="s">
        <v>70</v>
      </c>
      <c r="AO23" s="336" t="s">
        <v>70</v>
      </c>
      <c r="AP23" s="336" t="s">
        <v>70</v>
      </c>
      <c r="AQ23" s="336" t="s">
        <v>70</v>
      </c>
      <c r="AR23" s="336" t="s">
        <v>70</v>
      </c>
      <c r="AS23" s="336" t="s">
        <v>70</v>
      </c>
      <c r="AT23" s="336" t="s">
        <v>70</v>
      </c>
      <c r="AU23" s="336" t="s">
        <v>70</v>
      </c>
      <c r="AV23" s="336" t="s">
        <v>70</v>
      </c>
      <c r="AW23" s="336" t="s">
        <v>70</v>
      </c>
      <c r="AX23" s="336" t="s">
        <v>70</v>
      </c>
      <c r="AY23" s="336" t="s">
        <v>70</v>
      </c>
      <c r="AZ23" s="336" t="s">
        <v>70</v>
      </c>
      <c r="BA23" s="336">
        <v>0.01</v>
      </c>
      <c r="BB23" s="336">
        <v>0.01</v>
      </c>
      <c r="BC23" s="336">
        <v>0.01</v>
      </c>
      <c r="BD23" s="336">
        <v>446</v>
      </c>
      <c r="BE23" s="336">
        <v>324</v>
      </c>
      <c r="BF23" s="336">
        <v>1522</v>
      </c>
      <c r="BG23" s="336">
        <v>39</v>
      </c>
      <c r="BH23" s="336">
        <v>54</v>
      </c>
      <c r="BI23" s="336">
        <v>123</v>
      </c>
      <c r="BJ23" s="336">
        <v>1781</v>
      </c>
      <c r="BK23" s="336" t="s">
        <v>71</v>
      </c>
      <c r="BL23" s="336" t="s">
        <v>71</v>
      </c>
      <c r="BM23" s="336">
        <v>0</v>
      </c>
      <c r="BN23" s="336"/>
      <c r="BO23" s="336"/>
      <c r="BP23" s="336" t="s">
        <v>718</v>
      </c>
      <c r="BQ23" s="336" t="s">
        <v>697</v>
      </c>
      <c r="BR23" s="336">
        <v>6511</v>
      </c>
    </row>
    <row r="24" spans="1:70" s="95" customFormat="1">
      <c r="A24" s="336" t="s">
        <v>218</v>
      </c>
      <c r="B24" s="336">
        <v>2737</v>
      </c>
      <c r="C24" s="336">
        <v>4940</v>
      </c>
      <c r="D24" s="337">
        <v>42471.770138888889</v>
      </c>
      <c r="E24" s="336" t="s">
        <v>219</v>
      </c>
      <c r="F24" s="336"/>
      <c r="G24" s="336"/>
      <c r="H24" s="336"/>
      <c r="I24" s="336" t="s">
        <v>95</v>
      </c>
      <c r="J24" s="336">
        <v>0.8</v>
      </c>
      <c r="K24" s="336">
        <v>1</v>
      </c>
      <c r="L24" s="336">
        <v>165</v>
      </c>
      <c r="M24" s="336">
        <v>6</v>
      </c>
      <c r="N24" s="336">
        <v>5406</v>
      </c>
      <c r="O24" s="336" t="s">
        <v>792</v>
      </c>
      <c r="P24" s="336" t="s">
        <v>793</v>
      </c>
      <c r="Q24" s="336">
        <v>0.434</v>
      </c>
      <c r="R24" s="336" t="s">
        <v>70</v>
      </c>
      <c r="S24" s="336" t="s">
        <v>70</v>
      </c>
      <c r="T24" s="336" t="s">
        <v>70</v>
      </c>
      <c r="U24" s="336" t="s">
        <v>70</v>
      </c>
      <c r="V24" s="336" t="s">
        <v>70</v>
      </c>
      <c r="W24" s="336" t="s">
        <v>70</v>
      </c>
      <c r="X24" s="336" t="s">
        <v>70</v>
      </c>
      <c r="Y24" s="336" t="s">
        <v>70</v>
      </c>
      <c r="Z24" s="336">
        <v>508.17509999999999</v>
      </c>
      <c r="AA24" s="336" t="s">
        <v>70</v>
      </c>
      <c r="AB24" s="336" t="s">
        <v>70</v>
      </c>
      <c r="AC24" s="336" t="s">
        <v>70</v>
      </c>
      <c r="AD24" s="336" t="s">
        <v>70</v>
      </c>
      <c r="AE24" s="336" t="s">
        <v>96</v>
      </c>
      <c r="AF24" s="336" t="s">
        <v>70</v>
      </c>
      <c r="AG24" s="336" t="s">
        <v>70</v>
      </c>
      <c r="AH24" s="336" t="s">
        <v>70</v>
      </c>
      <c r="AI24" s="336" t="s">
        <v>70</v>
      </c>
      <c r="AJ24" s="336" t="s">
        <v>70</v>
      </c>
      <c r="AK24" s="336" t="s">
        <v>70</v>
      </c>
      <c r="AL24" s="336" t="s">
        <v>70</v>
      </c>
      <c r="AM24" s="336" t="s">
        <v>70</v>
      </c>
      <c r="AN24" s="336" t="s">
        <v>70</v>
      </c>
      <c r="AO24" s="336" t="s">
        <v>70</v>
      </c>
      <c r="AP24" s="336" t="s">
        <v>70</v>
      </c>
      <c r="AQ24" s="336" t="s">
        <v>70</v>
      </c>
      <c r="AR24" s="336" t="s">
        <v>70</v>
      </c>
      <c r="AS24" s="336" t="s">
        <v>70</v>
      </c>
      <c r="AT24" s="336" t="s">
        <v>70</v>
      </c>
      <c r="AU24" s="336" t="s">
        <v>70</v>
      </c>
      <c r="AV24" s="336" t="s">
        <v>70</v>
      </c>
      <c r="AW24" s="336" t="s">
        <v>70</v>
      </c>
      <c r="AX24" s="336" t="s">
        <v>70</v>
      </c>
      <c r="AY24" s="336" t="s">
        <v>70</v>
      </c>
      <c r="AZ24" s="336" t="s">
        <v>70</v>
      </c>
      <c r="BA24" s="336">
        <v>0.01</v>
      </c>
      <c r="BB24" s="336">
        <v>0.01</v>
      </c>
      <c r="BC24" s="336">
        <v>0.01</v>
      </c>
      <c r="BD24" s="336">
        <v>371</v>
      </c>
      <c r="BE24" s="336">
        <v>498</v>
      </c>
      <c r="BF24" s="336">
        <v>1454</v>
      </c>
      <c r="BG24" s="336">
        <v>21</v>
      </c>
      <c r="BH24" s="336">
        <v>58</v>
      </c>
      <c r="BI24" s="336">
        <v>242</v>
      </c>
      <c r="BJ24" s="336">
        <v>1812</v>
      </c>
      <c r="BK24" s="336" t="s">
        <v>71</v>
      </c>
      <c r="BL24" s="336" t="s">
        <v>71</v>
      </c>
      <c r="BM24" s="336">
        <v>0</v>
      </c>
      <c r="BN24" s="336"/>
      <c r="BO24" s="336"/>
      <c r="BP24" s="336" t="s">
        <v>719</v>
      </c>
      <c r="BQ24" s="336" t="s">
        <v>697</v>
      </c>
      <c r="BR24" s="336">
        <v>6511</v>
      </c>
    </row>
    <row r="25" spans="1:70" s="95" customFormat="1">
      <c r="D25" s="98"/>
    </row>
    <row r="26" spans="1:70" s="95" customFormat="1">
      <c r="D26" s="98"/>
    </row>
    <row r="27" spans="1:70" s="95" customFormat="1">
      <c r="D27" s="98"/>
    </row>
    <row r="28" spans="1:70" s="95" customFormat="1">
      <c r="D28" s="98"/>
    </row>
    <row r="29" spans="1:70" s="1" customFormat="1">
      <c r="O29" s="3"/>
      <c r="P29" s="3"/>
      <c r="Q29" s="3"/>
      <c r="R29" s="3"/>
      <c r="S29" s="3"/>
      <c r="T29" s="3"/>
      <c r="U29" s="3"/>
      <c r="V29" s="3"/>
      <c r="AN29" s="3"/>
      <c r="BA29" s="1">
        <v>0.01</v>
      </c>
      <c r="BB29" s="1">
        <v>0.01</v>
      </c>
      <c r="BC29" s="1">
        <v>0.01</v>
      </c>
    </row>
    <row r="30" spans="1:70" s="95" customFormat="1">
      <c r="A30" s="336" t="s">
        <v>222</v>
      </c>
      <c r="B30" s="336">
        <v>2738</v>
      </c>
      <c r="C30" s="336">
        <v>4941</v>
      </c>
      <c r="D30" s="337">
        <v>42471.770138888889</v>
      </c>
      <c r="E30" s="336" t="s">
        <v>219</v>
      </c>
      <c r="F30" s="336"/>
      <c r="G30" s="336"/>
      <c r="H30" s="336"/>
      <c r="I30" s="336" t="s">
        <v>95</v>
      </c>
      <c r="J30" s="336">
        <v>0.8</v>
      </c>
      <c r="K30" s="336">
        <v>1</v>
      </c>
      <c r="L30" s="336">
        <v>165</v>
      </c>
      <c r="M30" s="336">
        <v>6</v>
      </c>
      <c r="N30" s="336">
        <v>5406</v>
      </c>
      <c r="O30" s="336" t="s">
        <v>794</v>
      </c>
      <c r="P30" s="336" t="s">
        <v>795</v>
      </c>
      <c r="Q30" s="336">
        <v>0.46100000000000002</v>
      </c>
      <c r="R30" s="336" t="s">
        <v>70</v>
      </c>
      <c r="S30" s="336" t="s">
        <v>70</v>
      </c>
      <c r="T30" s="336" t="s">
        <v>70</v>
      </c>
      <c r="U30" s="336" t="s">
        <v>70</v>
      </c>
      <c r="V30" s="336" t="s">
        <v>70</v>
      </c>
      <c r="W30" s="336" t="s">
        <v>70</v>
      </c>
      <c r="X30" s="336" t="s">
        <v>70</v>
      </c>
      <c r="Y30" s="336" t="s">
        <v>70</v>
      </c>
      <c r="Z30" s="336">
        <v>559.55809999999997</v>
      </c>
      <c r="AA30" s="336" t="s">
        <v>70</v>
      </c>
      <c r="AB30" s="336" t="s">
        <v>70</v>
      </c>
      <c r="AC30" s="336" t="s">
        <v>70</v>
      </c>
      <c r="AD30" s="336" t="s">
        <v>70</v>
      </c>
      <c r="AE30" s="336" t="s">
        <v>96</v>
      </c>
      <c r="AF30" s="336" t="s">
        <v>70</v>
      </c>
      <c r="AG30" s="336" t="s">
        <v>70</v>
      </c>
      <c r="AH30" s="336" t="s">
        <v>70</v>
      </c>
      <c r="AI30" s="336" t="s">
        <v>70</v>
      </c>
      <c r="AJ30" s="336" t="s">
        <v>70</v>
      </c>
      <c r="AK30" s="336" t="s">
        <v>70</v>
      </c>
      <c r="AL30" s="336" t="s">
        <v>70</v>
      </c>
      <c r="AM30" s="336" t="s">
        <v>70</v>
      </c>
      <c r="AN30" s="336" t="s">
        <v>70</v>
      </c>
      <c r="AO30" s="336" t="s">
        <v>70</v>
      </c>
      <c r="AP30" s="336" t="s">
        <v>70</v>
      </c>
      <c r="AQ30" s="336" t="s">
        <v>70</v>
      </c>
      <c r="AR30" s="336" t="s">
        <v>70</v>
      </c>
      <c r="AS30" s="336" t="s">
        <v>70</v>
      </c>
      <c r="AT30" s="336" t="s">
        <v>70</v>
      </c>
      <c r="AU30" s="336" t="s">
        <v>70</v>
      </c>
      <c r="AV30" s="336" t="s">
        <v>70</v>
      </c>
      <c r="AW30" s="336" t="s">
        <v>70</v>
      </c>
      <c r="AX30" s="336" t="s">
        <v>70</v>
      </c>
      <c r="AY30" s="336" t="s">
        <v>70</v>
      </c>
      <c r="AZ30" s="336" t="s">
        <v>70</v>
      </c>
      <c r="BA30" s="336">
        <v>0.01</v>
      </c>
      <c r="BB30" s="336">
        <v>0.01</v>
      </c>
      <c r="BC30" s="336">
        <v>0.01</v>
      </c>
      <c r="BD30" s="336">
        <v>461</v>
      </c>
      <c r="BE30" s="336">
        <v>341</v>
      </c>
      <c r="BF30" s="336">
        <v>1514</v>
      </c>
      <c r="BG30" s="336">
        <v>9</v>
      </c>
      <c r="BH30" s="336">
        <v>43</v>
      </c>
      <c r="BI30" s="336">
        <v>162</v>
      </c>
      <c r="BJ30" s="336">
        <v>1812</v>
      </c>
      <c r="BK30" s="336" t="s">
        <v>71</v>
      </c>
      <c r="BL30" s="336" t="s">
        <v>71</v>
      </c>
      <c r="BM30" s="336">
        <v>0</v>
      </c>
      <c r="BN30" s="336"/>
      <c r="BO30" s="336"/>
      <c r="BP30" s="336" t="s">
        <v>720</v>
      </c>
      <c r="BQ30" s="336" t="s">
        <v>697</v>
      </c>
      <c r="BR30" s="336">
        <v>6511</v>
      </c>
    </row>
    <row r="31" spans="1:70" s="95" customFormat="1">
      <c r="A31" s="336" t="s">
        <v>225</v>
      </c>
      <c r="B31" s="336">
        <v>2739</v>
      </c>
      <c r="C31" s="336">
        <v>4942</v>
      </c>
      <c r="D31" s="337">
        <v>42471.770138888889</v>
      </c>
      <c r="E31" s="336" t="s">
        <v>219</v>
      </c>
      <c r="F31" s="336"/>
      <c r="G31" s="336"/>
      <c r="H31" s="336"/>
      <c r="I31" s="336" t="s">
        <v>95</v>
      </c>
      <c r="J31" s="336">
        <v>0.8</v>
      </c>
      <c r="K31" s="336">
        <v>1</v>
      </c>
      <c r="L31" s="336">
        <v>165</v>
      </c>
      <c r="M31" s="336">
        <v>6</v>
      </c>
      <c r="N31" s="336">
        <v>5406</v>
      </c>
      <c r="O31" s="336" t="s">
        <v>796</v>
      </c>
      <c r="P31" s="336" t="s">
        <v>797</v>
      </c>
      <c r="Q31" s="336">
        <v>0.41499999999999998</v>
      </c>
      <c r="R31" s="336" t="s">
        <v>70</v>
      </c>
      <c r="S31" s="336" t="s">
        <v>70</v>
      </c>
      <c r="T31" s="336" t="s">
        <v>70</v>
      </c>
      <c r="U31" s="336" t="s">
        <v>70</v>
      </c>
      <c r="V31" s="336" t="s">
        <v>70</v>
      </c>
      <c r="W31" s="336" t="s">
        <v>70</v>
      </c>
      <c r="X31" s="336" t="s">
        <v>70</v>
      </c>
      <c r="Y31" s="336" t="s">
        <v>70</v>
      </c>
      <c r="Z31" s="336">
        <v>492.3229</v>
      </c>
      <c r="AA31" s="336" t="s">
        <v>70</v>
      </c>
      <c r="AB31" s="336" t="s">
        <v>70</v>
      </c>
      <c r="AC31" s="336" t="s">
        <v>70</v>
      </c>
      <c r="AD31" s="336" t="s">
        <v>70</v>
      </c>
      <c r="AE31" s="336" t="s">
        <v>96</v>
      </c>
      <c r="AF31" s="336" t="s">
        <v>70</v>
      </c>
      <c r="AG31" s="336" t="s">
        <v>70</v>
      </c>
      <c r="AH31" s="336" t="s">
        <v>70</v>
      </c>
      <c r="AI31" s="336" t="s">
        <v>70</v>
      </c>
      <c r="AJ31" s="336" t="s">
        <v>70</v>
      </c>
      <c r="AK31" s="336" t="s">
        <v>70</v>
      </c>
      <c r="AL31" s="336" t="s">
        <v>70</v>
      </c>
      <c r="AM31" s="336" t="s">
        <v>70</v>
      </c>
      <c r="AN31" s="336" t="s">
        <v>70</v>
      </c>
      <c r="AO31" s="336" t="s">
        <v>70</v>
      </c>
      <c r="AP31" s="336" t="s">
        <v>70</v>
      </c>
      <c r="AQ31" s="336" t="s">
        <v>70</v>
      </c>
      <c r="AR31" s="336" t="s">
        <v>70</v>
      </c>
      <c r="AS31" s="336" t="s">
        <v>70</v>
      </c>
      <c r="AT31" s="336" t="s">
        <v>70</v>
      </c>
      <c r="AU31" s="336" t="s">
        <v>70</v>
      </c>
      <c r="AV31" s="336" t="s">
        <v>70</v>
      </c>
      <c r="AW31" s="336" t="s">
        <v>70</v>
      </c>
      <c r="AX31" s="336" t="s">
        <v>70</v>
      </c>
      <c r="AY31" s="336" t="s">
        <v>70</v>
      </c>
      <c r="AZ31" s="336" t="s">
        <v>70</v>
      </c>
      <c r="BA31" s="336">
        <v>0.01</v>
      </c>
      <c r="BB31" s="336">
        <v>0.01</v>
      </c>
      <c r="BC31" s="336">
        <v>0.01</v>
      </c>
      <c r="BD31" s="336">
        <v>358</v>
      </c>
      <c r="BE31" s="336">
        <v>449</v>
      </c>
      <c r="BF31" s="336">
        <v>1564</v>
      </c>
      <c r="BG31" s="336">
        <v>23</v>
      </c>
      <c r="BH31" s="336">
        <v>52</v>
      </c>
      <c r="BI31" s="336">
        <v>107</v>
      </c>
      <c r="BJ31" s="336">
        <v>1812</v>
      </c>
      <c r="BK31" s="336" t="s">
        <v>71</v>
      </c>
      <c r="BL31" s="336" t="s">
        <v>71</v>
      </c>
      <c r="BM31" s="336">
        <v>0</v>
      </c>
      <c r="BN31" s="336"/>
      <c r="BO31" s="336"/>
      <c r="BP31" s="336" t="s">
        <v>725</v>
      </c>
      <c r="BQ31" s="336" t="s">
        <v>697</v>
      </c>
      <c r="BR31" s="336">
        <v>6511</v>
      </c>
    </row>
    <row r="32" spans="1:70" s="95" customFormat="1">
      <c r="A32" s="336" t="s">
        <v>228</v>
      </c>
      <c r="B32" s="336">
        <v>2740</v>
      </c>
      <c r="C32" s="336">
        <v>4943</v>
      </c>
      <c r="D32" s="337">
        <v>42471.770138888889</v>
      </c>
      <c r="E32" s="336" t="s">
        <v>219</v>
      </c>
      <c r="F32" s="336"/>
      <c r="G32" s="336"/>
      <c r="H32" s="336"/>
      <c r="I32" s="336" t="s">
        <v>95</v>
      </c>
      <c r="J32" s="336">
        <v>0.8</v>
      </c>
      <c r="K32" s="336">
        <v>1</v>
      </c>
      <c r="L32" s="336">
        <v>165</v>
      </c>
      <c r="M32" s="336">
        <v>6</v>
      </c>
      <c r="N32" s="336">
        <v>5406</v>
      </c>
      <c r="O32" s="336" t="s">
        <v>798</v>
      </c>
      <c r="P32" s="336" t="s">
        <v>799</v>
      </c>
      <c r="Q32" s="336">
        <v>0.438</v>
      </c>
      <c r="R32" s="336" t="s">
        <v>70</v>
      </c>
      <c r="S32" s="336" t="s">
        <v>70</v>
      </c>
      <c r="T32" s="336" t="s">
        <v>70</v>
      </c>
      <c r="U32" s="336" t="s">
        <v>70</v>
      </c>
      <c r="V32" s="336" t="s">
        <v>70</v>
      </c>
      <c r="W32" s="336" t="s">
        <v>70</v>
      </c>
      <c r="X32" s="336" t="s">
        <v>70</v>
      </c>
      <c r="Y32" s="336" t="s">
        <v>70</v>
      </c>
      <c r="Z32" s="336">
        <v>527.03380000000004</v>
      </c>
      <c r="AA32" s="336" t="s">
        <v>70</v>
      </c>
      <c r="AB32" s="336" t="s">
        <v>70</v>
      </c>
      <c r="AC32" s="336" t="s">
        <v>70</v>
      </c>
      <c r="AD32" s="336" t="s">
        <v>70</v>
      </c>
      <c r="AE32" s="336" t="s">
        <v>96</v>
      </c>
      <c r="AF32" s="336" t="s">
        <v>70</v>
      </c>
      <c r="AG32" s="336" t="s">
        <v>70</v>
      </c>
      <c r="AH32" s="336" t="s">
        <v>70</v>
      </c>
      <c r="AI32" s="336" t="s">
        <v>70</v>
      </c>
      <c r="AJ32" s="336" t="s">
        <v>70</v>
      </c>
      <c r="AK32" s="336" t="s">
        <v>70</v>
      </c>
      <c r="AL32" s="336" t="s">
        <v>70</v>
      </c>
      <c r="AM32" s="336" t="s">
        <v>70</v>
      </c>
      <c r="AN32" s="336" t="s">
        <v>70</v>
      </c>
      <c r="AO32" s="336" t="s">
        <v>70</v>
      </c>
      <c r="AP32" s="336" t="s">
        <v>70</v>
      </c>
      <c r="AQ32" s="336" t="s">
        <v>70</v>
      </c>
      <c r="AR32" s="336" t="s">
        <v>70</v>
      </c>
      <c r="AS32" s="336" t="s">
        <v>70</v>
      </c>
      <c r="AT32" s="336" t="s">
        <v>70</v>
      </c>
      <c r="AU32" s="336" t="s">
        <v>70</v>
      </c>
      <c r="AV32" s="336" t="s">
        <v>70</v>
      </c>
      <c r="AW32" s="336" t="s">
        <v>70</v>
      </c>
      <c r="AX32" s="336" t="s">
        <v>70</v>
      </c>
      <c r="AY32" s="336" t="s">
        <v>70</v>
      </c>
      <c r="AZ32" s="336" t="s">
        <v>70</v>
      </c>
      <c r="BA32" s="336">
        <v>0.01</v>
      </c>
      <c r="BB32" s="336">
        <v>0.01</v>
      </c>
      <c r="BC32" s="336">
        <v>0.01</v>
      </c>
      <c r="BD32" s="336">
        <v>370</v>
      </c>
      <c r="BE32" s="336">
        <v>556</v>
      </c>
      <c r="BF32" s="336">
        <v>1509</v>
      </c>
      <c r="BG32" s="336">
        <v>39</v>
      </c>
      <c r="BH32" s="336">
        <v>94</v>
      </c>
      <c r="BI32" s="336">
        <v>192</v>
      </c>
      <c r="BJ32" s="336">
        <v>1812</v>
      </c>
      <c r="BK32" s="336" t="s">
        <v>71</v>
      </c>
      <c r="BL32" s="336" t="s">
        <v>71</v>
      </c>
      <c r="BM32" s="336">
        <v>0</v>
      </c>
      <c r="BN32" s="336"/>
      <c r="BO32" s="336"/>
      <c r="BP32" s="336" t="s">
        <v>726</v>
      </c>
      <c r="BQ32" s="336" t="s">
        <v>697</v>
      </c>
      <c r="BR32" s="336">
        <v>6511</v>
      </c>
    </row>
    <row r="33" spans="1:70" s="95" customFormat="1">
      <c r="A33" s="336" t="s">
        <v>231</v>
      </c>
      <c r="B33" s="336">
        <v>2741</v>
      </c>
      <c r="C33" s="336">
        <v>4944</v>
      </c>
      <c r="D33" s="337">
        <v>42471.770138888889</v>
      </c>
      <c r="E33" s="336" t="s">
        <v>219</v>
      </c>
      <c r="F33" s="336"/>
      <c r="G33" s="336"/>
      <c r="H33" s="336"/>
      <c r="I33" s="336" t="s">
        <v>95</v>
      </c>
      <c r="J33" s="336">
        <v>0.8</v>
      </c>
      <c r="K33" s="336">
        <v>1</v>
      </c>
      <c r="L33" s="336">
        <v>165</v>
      </c>
      <c r="M33" s="336">
        <v>6</v>
      </c>
      <c r="N33" s="336">
        <v>5406</v>
      </c>
      <c r="O33" s="336" t="s">
        <v>800</v>
      </c>
      <c r="P33" s="336" t="s">
        <v>801</v>
      </c>
      <c r="Q33" s="336">
        <v>0.44</v>
      </c>
      <c r="R33" s="336" t="s">
        <v>70</v>
      </c>
      <c r="S33" s="336" t="s">
        <v>70</v>
      </c>
      <c r="T33" s="336" t="s">
        <v>70</v>
      </c>
      <c r="U33" s="336" t="s">
        <v>70</v>
      </c>
      <c r="V33" s="336" t="s">
        <v>70</v>
      </c>
      <c r="W33" s="336" t="s">
        <v>70</v>
      </c>
      <c r="X33" s="336" t="s">
        <v>70</v>
      </c>
      <c r="Y33" s="336" t="s">
        <v>70</v>
      </c>
      <c r="Z33" s="336">
        <v>508.17509999999999</v>
      </c>
      <c r="AA33" s="336" t="s">
        <v>70</v>
      </c>
      <c r="AB33" s="336" t="s">
        <v>70</v>
      </c>
      <c r="AC33" s="336" t="s">
        <v>70</v>
      </c>
      <c r="AD33" s="336" t="s">
        <v>70</v>
      </c>
      <c r="AE33" s="336" t="s">
        <v>96</v>
      </c>
      <c r="AF33" s="336" t="s">
        <v>70</v>
      </c>
      <c r="AG33" s="336" t="s">
        <v>70</v>
      </c>
      <c r="AH33" s="336" t="s">
        <v>70</v>
      </c>
      <c r="AI33" s="336" t="s">
        <v>70</v>
      </c>
      <c r="AJ33" s="336" t="s">
        <v>70</v>
      </c>
      <c r="AK33" s="336" t="s">
        <v>70</v>
      </c>
      <c r="AL33" s="336" t="s">
        <v>70</v>
      </c>
      <c r="AM33" s="336" t="s">
        <v>70</v>
      </c>
      <c r="AN33" s="336" t="s">
        <v>70</v>
      </c>
      <c r="AO33" s="336" t="s">
        <v>70</v>
      </c>
      <c r="AP33" s="336" t="s">
        <v>70</v>
      </c>
      <c r="AQ33" s="336" t="s">
        <v>70</v>
      </c>
      <c r="AR33" s="336" t="s">
        <v>70</v>
      </c>
      <c r="AS33" s="336" t="s">
        <v>70</v>
      </c>
      <c r="AT33" s="336" t="s">
        <v>70</v>
      </c>
      <c r="AU33" s="336" t="s">
        <v>70</v>
      </c>
      <c r="AV33" s="336" t="s">
        <v>70</v>
      </c>
      <c r="AW33" s="336" t="s">
        <v>70</v>
      </c>
      <c r="AX33" s="336" t="s">
        <v>70</v>
      </c>
      <c r="AY33" s="336" t="s">
        <v>70</v>
      </c>
      <c r="AZ33" s="336" t="s">
        <v>70</v>
      </c>
      <c r="BA33" s="336">
        <v>0.01</v>
      </c>
      <c r="BB33" s="336">
        <v>0.01</v>
      </c>
      <c r="BC33" s="336">
        <v>0.01</v>
      </c>
      <c r="BD33" s="336">
        <v>396</v>
      </c>
      <c r="BE33" s="336">
        <v>446</v>
      </c>
      <c r="BF33" s="336">
        <v>1524</v>
      </c>
      <c r="BG33" s="336">
        <v>29</v>
      </c>
      <c r="BH33" s="336">
        <v>12</v>
      </c>
      <c r="BI33" s="336">
        <v>168</v>
      </c>
      <c r="BJ33" s="336">
        <v>1812</v>
      </c>
      <c r="BK33" s="336" t="s">
        <v>71</v>
      </c>
      <c r="BL33" s="336" t="s">
        <v>71</v>
      </c>
      <c r="BM33" s="336">
        <v>0</v>
      </c>
      <c r="BN33" s="336"/>
      <c r="BO33" s="336"/>
      <c r="BP33" s="336" t="s">
        <v>727</v>
      </c>
      <c r="BQ33" s="336" t="s">
        <v>697</v>
      </c>
      <c r="BR33" s="336">
        <v>6511</v>
      </c>
    </row>
    <row r="34" spans="1:70" s="95" customFormat="1">
      <c r="A34" s="336" t="s">
        <v>234</v>
      </c>
      <c r="B34" s="336">
        <v>2742</v>
      </c>
      <c r="C34" s="336">
        <v>4945</v>
      </c>
      <c r="D34" s="337">
        <v>42472.118750000001</v>
      </c>
      <c r="E34" s="336" t="s">
        <v>235</v>
      </c>
      <c r="F34" s="336"/>
      <c r="G34" s="336"/>
      <c r="H34" s="336"/>
      <c r="I34" s="336" t="s">
        <v>95</v>
      </c>
      <c r="J34" s="336">
        <v>0.8</v>
      </c>
      <c r="K34" s="336">
        <v>1</v>
      </c>
      <c r="L34" s="336">
        <v>165</v>
      </c>
      <c r="M34" s="336">
        <v>6</v>
      </c>
      <c r="N34" s="336">
        <v>5406</v>
      </c>
      <c r="O34" s="336" t="s">
        <v>802</v>
      </c>
      <c r="P34" s="336" t="s">
        <v>803</v>
      </c>
      <c r="Q34" s="336">
        <v>0.48099999999999998</v>
      </c>
      <c r="R34" s="336" t="s">
        <v>70</v>
      </c>
      <c r="S34" s="336" t="s">
        <v>70</v>
      </c>
      <c r="T34" s="336" t="s">
        <v>70</v>
      </c>
      <c r="U34" s="336" t="s">
        <v>70</v>
      </c>
      <c r="V34" s="336" t="s">
        <v>70</v>
      </c>
      <c r="W34" s="336" t="s">
        <v>70</v>
      </c>
      <c r="X34" s="336" t="s">
        <v>70</v>
      </c>
      <c r="Y34" s="336" t="s">
        <v>70</v>
      </c>
      <c r="Z34" s="336">
        <v>586.61620000000005</v>
      </c>
      <c r="AA34" s="336" t="s">
        <v>70</v>
      </c>
      <c r="AB34" s="336" t="s">
        <v>70</v>
      </c>
      <c r="AC34" s="336" t="s">
        <v>70</v>
      </c>
      <c r="AD34" s="336" t="s">
        <v>70</v>
      </c>
      <c r="AE34" s="336" t="s">
        <v>96</v>
      </c>
      <c r="AF34" s="336" t="s">
        <v>70</v>
      </c>
      <c r="AG34" s="336" t="s">
        <v>70</v>
      </c>
      <c r="AH34" s="336" t="s">
        <v>70</v>
      </c>
      <c r="AI34" s="336" t="s">
        <v>70</v>
      </c>
      <c r="AJ34" s="336" t="s">
        <v>70</v>
      </c>
      <c r="AK34" s="336" t="s">
        <v>70</v>
      </c>
      <c r="AL34" s="336" t="s">
        <v>70</v>
      </c>
      <c r="AM34" s="336" t="s">
        <v>70</v>
      </c>
      <c r="AN34" s="336" t="s">
        <v>70</v>
      </c>
      <c r="AO34" s="336" t="s">
        <v>70</v>
      </c>
      <c r="AP34" s="336" t="s">
        <v>70</v>
      </c>
      <c r="AQ34" s="336" t="s">
        <v>70</v>
      </c>
      <c r="AR34" s="336" t="s">
        <v>70</v>
      </c>
      <c r="AS34" s="336" t="s">
        <v>70</v>
      </c>
      <c r="AT34" s="336" t="s">
        <v>70</v>
      </c>
      <c r="AU34" s="336" t="s">
        <v>70</v>
      </c>
      <c r="AV34" s="336" t="s">
        <v>70</v>
      </c>
      <c r="AW34" s="336" t="s">
        <v>70</v>
      </c>
      <c r="AX34" s="336" t="s">
        <v>70</v>
      </c>
      <c r="AY34" s="336" t="s">
        <v>70</v>
      </c>
      <c r="AZ34" s="336" t="s">
        <v>70</v>
      </c>
      <c r="BA34" s="336">
        <v>0.01</v>
      </c>
      <c r="BB34" s="336">
        <v>0.01</v>
      </c>
      <c r="BC34" s="336">
        <v>0.01</v>
      </c>
      <c r="BD34" s="336">
        <v>341</v>
      </c>
      <c r="BE34" s="336">
        <v>549</v>
      </c>
      <c r="BF34" s="336">
        <v>1530</v>
      </c>
      <c r="BG34" s="336">
        <v>36</v>
      </c>
      <c r="BH34" s="336">
        <v>29</v>
      </c>
      <c r="BI34" s="336">
        <v>150</v>
      </c>
      <c r="BJ34" s="336">
        <v>1812</v>
      </c>
      <c r="BK34" s="336" t="s">
        <v>71</v>
      </c>
      <c r="BL34" s="336" t="s">
        <v>71</v>
      </c>
      <c r="BM34" s="336">
        <v>0</v>
      </c>
      <c r="BN34" s="336"/>
      <c r="BO34" s="336"/>
      <c r="BP34" s="336" t="s">
        <v>728</v>
      </c>
      <c r="BQ34" s="336" t="s">
        <v>697</v>
      </c>
      <c r="BR34" s="336">
        <v>6511</v>
      </c>
    </row>
    <row r="35" spans="1:70" s="95" customFormat="1">
      <c r="A35" s="336" t="s">
        <v>238</v>
      </c>
      <c r="B35" s="336">
        <v>2743</v>
      </c>
      <c r="C35" s="336">
        <v>4946</v>
      </c>
      <c r="D35" s="337">
        <v>42472.118750000001</v>
      </c>
      <c r="E35" s="336" t="s">
        <v>235</v>
      </c>
      <c r="F35" s="336"/>
      <c r="G35" s="336"/>
      <c r="H35" s="336"/>
      <c r="I35" s="336" t="s">
        <v>95</v>
      </c>
      <c r="J35" s="336">
        <v>0.8</v>
      </c>
      <c r="K35" s="336">
        <v>1</v>
      </c>
      <c r="L35" s="336">
        <v>165</v>
      </c>
      <c r="M35" s="336">
        <v>6</v>
      </c>
      <c r="N35" s="336">
        <v>5406</v>
      </c>
      <c r="O35" s="336" t="s">
        <v>804</v>
      </c>
      <c r="P35" s="336" t="s">
        <v>805</v>
      </c>
      <c r="Q35" s="336">
        <v>0.47</v>
      </c>
      <c r="R35" s="336" t="s">
        <v>70</v>
      </c>
      <c r="S35" s="336" t="s">
        <v>70</v>
      </c>
      <c r="T35" s="336" t="s">
        <v>70</v>
      </c>
      <c r="U35" s="336" t="s">
        <v>70</v>
      </c>
      <c r="V35" s="336" t="s">
        <v>70</v>
      </c>
      <c r="W35" s="336" t="s">
        <v>70</v>
      </c>
      <c r="X35" s="336" t="s">
        <v>70</v>
      </c>
      <c r="Y35" s="336" t="s">
        <v>70</v>
      </c>
      <c r="Z35" s="336">
        <v>575.68370000000004</v>
      </c>
      <c r="AA35" s="336" t="s">
        <v>70</v>
      </c>
      <c r="AB35" s="336" t="s">
        <v>70</v>
      </c>
      <c r="AC35" s="336" t="s">
        <v>70</v>
      </c>
      <c r="AD35" s="336" t="s">
        <v>70</v>
      </c>
      <c r="AE35" s="336" t="s">
        <v>96</v>
      </c>
      <c r="AF35" s="336" t="s">
        <v>70</v>
      </c>
      <c r="AG35" s="336" t="s">
        <v>70</v>
      </c>
      <c r="AH35" s="336" t="s">
        <v>70</v>
      </c>
      <c r="AI35" s="336" t="s">
        <v>70</v>
      </c>
      <c r="AJ35" s="336" t="s">
        <v>70</v>
      </c>
      <c r="AK35" s="336" t="s">
        <v>70</v>
      </c>
      <c r="AL35" s="336" t="s">
        <v>70</v>
      </c>
      <c r="AM35" s="336" t="s">
        <v>70</v>
      </c>
      <c r="AN35" s="336" t="s">
        <v>70</v>
      </c>
      <c r="AO35" s="336" t="s">
        <v>70</v>
      </c>
      <c r="AP35" s="336" t="s">
        <v>70</v>
      </c>
      <c r="AQ35" s="336" t="s">
        <v>70</v>
      </c>
      <c r="AR35" s="336" t="s">
        <v>70</v>
      </c>
      <c r="AS35" s="336" t="s">
        <v>70</v>
      </c>
      <c r="AT35" s="336" t="s">
        <v>70</v>
      </c>
      <c r="AU35" s="336" t="s">
        <v>70</v>
      </c>
      <c r="AV35" s="336" t="s">
        <v>70</v>
      </c>
      <c r="AW35" s="336" t="s">
        <v>70</v>
      </c>
      <c r="AX35" s="336" t="s">
        <v>70</v>
      </c>
      <c r="AY35" s="336" t="s">
        <v>70</v>
      </c>
      <c r="AZ35" s="336" t="s">
        <v>70</v>
      </c>
      <c r="BA35" s="336">
        <v>0.01</v>
      </c>
      <c r="BB35" s="336">
        <v>0.01</v>
      </c>
      <c r="BC35" s="336">
        <v>0.01</v>
      </c>
      <c r="BD35" s="336">
        <v>490</v>
      </c>
      <c r="BE35" s="336">
        <v>340</v>
      </c>
      <c r="BF35" s="336">
        <v>1570</v>
      </c>
      <c r="BG35" s="336">
        <v>45</v>
      </c>
      <c r="BH35" s="336">
        <v>62</v>
      </c>
      <c r="BI35" s="336">
        <v>116</v>
      </c>
      <c r="BJ35" s="336">
        <v>1812</v>
      </c>
      <c r="BK35" s="336" t="s">
        <v>71</v>
      </c>
      <c r="BL35" s="336" t="s">
        <v>71</v>
      </c>
      <c r="BM35" s="336">
        <v>0</v>
      </c>
      <c r="BN35" s="336"/>
      <c r="BO35" s="336"/>
      <c r="BP35" s="336" t="s">
        <v>729</v>
      </c>
      <c r="BQ35" s="336" t="s">
        <v>697</v>
      </c>
      <c r="BR35" s="336">
        <v>6511</v>
      </c>
    </row>
    <row r="36" spans="1:70" s="95" customFormat="1">
      <c r="A36" s="336" t="s">
        <v>241</v>
      </c>
      <c r="B36" s="336">
        <v>2744</v>
      </c>
      <c r="C36" s="336">
        <v>4947</v>
      </c>
      <c r="D36" s="337">
        <v>42472.118750000001</v>
      </c>
      <c r="E36" s="336" t="s">
        <v>235</v>
      </c>
      <c r="F36" s="336"/>
      <c r="G36" s="336"/>
      <c r="H36" s="336"/>
      <c r="I36" s="336" t="s">
        <v>95</v>
      </c>
      <c r="J36" s="336">
        <v>0.8</v>
      </c>
      <c r="K36" s="336">
        <v>1</v>
      </c>
      <c r="L36" s="336">
        <v>165</v>
      </c>
      <c r="M36" s="336">
        <v>6</v>
      </c>
      <c r="N36" s="336">
        <v>5406</v>
      </c>
      <c r="O36" s="336" t="s">
        <v>806</v>
      </c>
      <c r="P36" s="336" t="s">
        <v>807</v>
      </c>
      <c r="Q36" s="336">
        <v>0.45500000000000002</v>
      </c>
      <c r="R36" s="336" t="s">
        <v>70</v>
      </c>
      <c r="S36" s="336" t="s">
        <v>70</v>
      </c>
      <c r="T36" s="336" t="s">
        <v>70</v>
      </c>
      <c r="U36" s="336" t="s">
        <v>70</v>
      </c>
      <c r="V36" s="336" t="s">
        <v>70</v>
      </c>
      <c r="W36" s="336" t="s">
        <v>70</v>
      </c>
      <c r="X36" s="336" t="s">
        <v>70</v>
      </c>
      <c r="Y36" s="336" t="s">
        <v>70</v>
      </c>
      <c r="Z36" s="336">
        <v>556.82500000000005</v>
      </c>
      <c r="AA36" s="336" t="s">
        <v>70</v>
      </c>
      <c r="AB36" s="336" t="s">
        <v>70</v>
      </c>
      <c r="AC36" s="336" t="s">
        <v>70</v>
      </c>
      <c r="AD36" s="336" t="s">
        <v>70</v>
      </c>
      <c r="AE36" s="336" t="s">
        <v>96</v>
      </c>
      <c r="AF36" s="336" t="s">
        <v>70</v>
      </c>
      <c r="AG36" s="336" t="s">
        <v>70</v>
      </c>
      <c r="AH36" s="336" t="s">
        <v>70</v>
      </c>
      <c r="AI36" s="336" t="s">
        <v>70</v>
      </c>
      <c r="AJ36" s="336" t="s">
        <v>70</v>
      </c>
      <c r="AK36" s="336" t="s">
        <v>70</v>
      </c>
      <c r="AL36" s="336" t="s">
        <v>70</v>
      </c>
      <c r="AM36" s="336" t="s">
        <v>70</v>
      </c>
      <c r="AN36" s="336" t="s">
        <v>70</v>
      </c>
      <c r="AO36" s="336" t="s">
        <v>70</v>
      </c>
      <c r="AP36" s="336" t="s">
        <v>70</v>
      </c>
      <c r="AQ36" s="336" t="s">
        <v>70</v>
      </c>
      <c r="AR36" s="336" t="s">
        <v>70</v>
      </c>
      <c r="AS36" s="336" t="s">
        <v>70</v>
      </c>
      <c r="AT36" s="336" t="s">
        <v>70</v>
      </c>
      <c r="AU36" s="336" t="s">
        <v>70</v>
      </c>
      <c r="AV36" s="336" t="s">
        <v>70</v>
      </c>
      <c r="AW36" s="336" t="s">
        <v>70</v>
      </c>
      <c r="AX36" s="336" t="s">
        <v>70</v>
      </c>
      <c r="AY36" s="336" t="s">
        <v>70</v>
      </c>
      <c r="AZ36" s="336" t="s">
        <v>70</v>
      </c>
      <c r="BA36" s="336">
        <v>0.01</v>
      </c>
      <c r="BB36" s="336">
        <v>0.01</v>
      </c>
      <c r="BC36" s="336">
        <v>0.01</v>
      </c>
      <c r="BD36" s="336">
        <v>405</v>
      </c>
      <c r="BE36" s="336">
        <v>445</v>
      </c>
      <c r="BF36" s="336">
        <v>1519</v>
      </c>
      <c r="BG36" s="336">
        <v>23</v>
      </c>
      <c r="BH36" s="336">
        <v>43</v>
      </c>
      <c r="BI36" s="336">
        <v>150</v>
      </c>
      <c r="BJ36" s="336">
        <v>1812</v>
      </c>
      <c r="BK36" s="336" t="s">
        <v>71</v>
      </c>
      <c r="BL36" s="336" t="s">
        <v>71</v>
      </c>
      <c r="BM36" s="336">
        <v>0</v>
      </c>
      <c r="BN36" s="336"/>
      <c r="BO36" s="336"/>
      <c r="BP36" s="336" t="s">
        <v>730</v>
      </c>
      <c r="BQ36" s="336" t="s">
        <v>697</v>
      </c>
      <c r="BR36" s="336">
        <v>6511</v>
      </c>
    </row>
    <row r="37" spans="1:70" s="95" customFormat="1">
      <c r="A37" s="336" t="s">
        <v>244</v>
      </c>
      <c r="B37" s="336">
        <v>2745</v>
      </c>
      <c r="C37" s="336">
        <v>4961</v>
      </c>
      <c r="D37" s="337">
        <v>42472.118750000001</v>
      </c>
      <c r="E37" s="336" t="s">
        <v>235</v>
      </c>
      <c r="F37" s="336"/>
      <c r="G37" s="336"/>
      <c r="H37" s="336"/>
      <c r="I37" s="336" t="s">
        <v>95</v>
      </c>
      <c r="J37" s="336">
        <v>0.8</v>
      </c>
      <c r="K37" s="336">
        <v>1</v>
      </c>
      <c r="L37" s="336">
        <v>165</v>
      </c>
      <c r="M37" s="336">
        <v>6</v>
      </c>
      <c r="N37" s="336">
        <v>5406</v>
      </c>
      <c r="O37" s="336" t="s">
        <v>808</v>
      </c>
      <c r="P37" s="336" t="s">
        <v>809</v>
      </c>
      <c r="Q37" s="336">
        <v>0.48199999999999998</v>
      </c>
      <c r="R37" s="336" t="s">
        <v>70</v>
      </c>
      <c r="S37" s="336" t="s">
        <v>70</v>
      </c>
      <c r="T37" s="336" t="s">
        <v>70</v>
      </c>
      <c r="U37" s="336" t="s">
        <v>70</v>
      </c>
      <c r="V37" s="336" t="s">
        <v>70</v>
      </c>
      <c r="W37" s="336" t="s">
        <v>70</v>
      </c>
      <c r="X37" s="336" t="s">
        <v>70</v>
      </c>
      <c r="Y37" s="336" t="s">
        <v>70</v>
      </c>
      <c r="Z37" s="336">
        <v>587.9828</v>
      </c>
      <c r="AA37" s="336" t="s">
        <v>70</v>
      </c>
      <c r="AB37" s="336" t="s">
        <v>70</v>
      </c>
      <c r="AC37" s="336" t="s">
        <v>70</v>
      </c>
      <c r="AD37" s="336" t="s">
        <v>70</v>
      </c>
      <c r="AE37" s="336" t="s">
        <v>96</v>
      </c>
      <c r="AF37" s="336" t="s">
        <v>70</v>
      </c>
      <c r="AG37" s="336" t="s">
        <v>70</v>
      </c>
      <c r="AH37" s="336" t="s">
        <v>70</v>
      </c>
      <c r="AI37" s="336" t="s">
        <v>70</v>
      </c>
      <c r="AJ37" s="336" t="s">
        <v>70</v>
      </c>
      <c r="AK37" s="336" t="s">
        <v>70</v>
      </c>
      <c r="AL37" s="336" t="s">
        <v>70</v>
      </c>
      <c r="AM37" s="336" t="s">
        <v>70</v>
      </c>
      <c r="AN37" s="336" t="s">
        <v>70</v>
      </c>
      <c r="AO37" s="336" t="s">
        <v>70</v>
      </c>
      <c r="AP37" s="336" t="s">
        <v>70</v>
      </c>
      <c r="AQ37" s="336" t="s">
        <v>70</v>
      </c>
      <c r="AR37" s="336" t="s">
        <v>70</v>
      </c>
      <c r="AS37" s="336" t="s">
        <v>70</v>
      </c>
      <c r="AT37" s="336" t="s">
        <v>70</v>
      </c>
      <c r="AU37" s="336" t="s">
        <v>70</v>
      </c>
      <c r="AV37" s="336" t="s">
        <v>70</v>
      </c>
      <c r="AW37" s="336" t="s">
        <v>70</v>
      </c>
      <c r="AX37" s="336" t="s">
        <v>70</v>
      </c>
      <c r="AY37" s="336" t="s">
        <v>70</v>
      </c>
      <c r="AZ37" s="336" t="s">
        <v>70</v>
      </c>
      <c r="BA37" s="336">
        <v>0.01</v>
      </c>
      <c r="BB37" s="336">
        <v>0.01</v>
      </c>
      <c r="BC37" s="336">
        <v>0.01</v>
      </c>
      <c r="BD37" s="336">
        <v>470</v>
      </c>
      <c r="BE37" s="336">
        <v>401</v>
      </c>
      <c r="BF37" s="336">
        <v>1545</v>
      </c>
      <c r="BG37" s="336">
        <v>31</v>
      </c>
      <c r="BH37" s="336">
        <v>46</v>
      </c>
      <c r="BI37" s="336">
        <v>115</v>
      </c>
      <c r="BJ37" s="336">
        <v>1812</v>
      </c>
      <c r="BK37" s="336"/>
      <c r="BL37" s="336" t="s">
        <v>71</v>
      </c>
      <c r="BM37" s="336">
        <v>0</v>
      </c>
      <c r="BN37" s="336"/>
      <c r="BO37" s="336"/>
      <c r="BP37" s="336" t="s">
        <v>731</v>
      </c>
      <c r="BQ37" s="336" t="s">
        <v>697</v>
      </c>
      <c r="BR37" s="336">
        <v>6511</v>
      </c>
    </row>
    <row r="38" spans="1:70" s="95" customFormat="1">
      <c r="D38" s="98"/>
    </row>
    <row r="39" spans="1:70" s="95" customFormat="1">
      <c r="D39" s="98"/>
    </row>
    <row r="40" spans="1:70" s="95" customFormat="1">
      <c r="D40" s="98"/>
    </row>
    <row r="41" spans="1:70" s="95" customFormat="1">
      <c r="D41" s="98"/>
    </row>
    <row r="42" spans="1:70" s="95" customFormat="1">
      <c r="D42" s="98"/>
    </row>
    <row r="43" spans="1:70" s="100" customFormat="1">
      <c r="O43" s="101"/>
      <c r="P43" s="101"/>
      <c r="Q43" s="101"/>
      <c r="R43" s="101"/>
      <c r="S43" s="101"/>
      <c r="T43" s="101"/>
      <c r="U43" s="101"/>
      <c r="V43" s="101"/>
      <c r="AN43" s="101"/>
    </row>
    <row r="44" spans="1:70" s="129" customFormat="1">
      <c r="A44" s="129" t="s">
        <v>399</v>
      </c>
      <c r="B44" s="129">
        <v>3113</v>
      </c>
      <c r="C44" s="129">
        <v>5879</v>
      </c>
      <c r="D44" s="130">
        <v>42640.595833333333</v>
      </c>
      <c r="E44" s="129" t="s">
        <v>400</v>
      </c>
      <c r="I44" s="129" t="s">
        <v>95</v>
      </c>
      <c r="J44" s="129">
        <v>0.8</v>
      </c>
      <c r="K44" s="129">
        <v>1</v>
      </c>
      <c r="L44" s="129">
        <v>160</v>
      </c>
      <c r="M44" s="129">
        <v>6</v>
      </c>
      <c r="N44" s="129">
        <v>5242</v>
      </c>
      <c r="O44" s="129" t="s">
        <v>455</v>
      </c>
      <c r="P44" s="129" t="s">
        <v>456</v>
      </c>
      <c r="Q44" s="129">
        <v>0.5</v>
      </c>
      <c r="R44" s="129" t="s">
        <v>70</v>
      </c>
      <c r="S44" s="129" t="s">
        <v>70</v>
      </c>
      <c r="T44" s="129" t="s">
        <v>70</v>
      </c>
      <c r="U44" s="129" t="s">
        <v>70</v>
      </c>
      <c r="V44" s="129" t="s">
        <v>70</v>
      </c>
      <c r="W44" s="129" t="s">
        <v>70</v>
      </c>
      <c r="X44" s="129" t="s">
        <v>70</v>
      </c>
      <c r="Y44" s="129" t="s">
        <v>70</v>
      </c>
      <c r="Z44" s="129">
        <v>499.27199999999999</v>
      </c>
      <c r="AA44" s="129" t="s">
        <v>70</v>
      </c>
      <c r="AB44" s="129" t="s">
        <v>70</v>
      </c>
      <c r="AC44" s="129" t="s">
        <v>70</v>
      </c>
      <c r="AD44" s="129" t="s">
        <v>70</v>
      </c>
      <c r="AE44" s="129" t="s">
        <v>96</v>
      </c>
      <c r="AF44" s="129" t="s">
        <v>70</v>
      </c>
      <c r="AG44" s="129" t="s">
        <v>70</v>
      </c>
      <c r="AH44" s="129" t="s">
        <v>70</v>
      </c>
      <c r="AI44" s="129" t="s">
        <v>70</v>
      </c>
      <c r="AJ44" s="129" t="s">
        <v>70</v>
      </c>
      <c r="AK44" s="129" t="s">
        <v>70</v>
      </c>
      <c r="AL44" s="129" t="s">
        <v>70</v>
      </c>
      <c r="AM44" s="129" t="s">
        <v>70</v>
      </c>
      <c r="AN44" s="129" t="s">
        <v>70</v>
      </c>
      <c r="AO44" s="129" t="s">
        <v>70</v>
      </c>
      <c r="AP44" s="129" t="s">
        <v>70</v>
      </c>
      <c r="AQ44" s="129" t="s">
        <v>70</v>
      </c>
      <c r="AR44" s="129" t="s">
        <v>70</v>
      </c>
      <c r="AS44" s="129" t="s">
        <v>70</v>
      </c>
      <c r="AT44" s="129" t="s">
        <v>70</v>
      </c>
      <c r="AU44" s="129" t="s">
        <v>70</v>
      </c>
      <c r="AV44" s="129" t="s">
        <v>70</v>
      </c>
      <c r="AW44" s="129" t="s">
        <v>70</v>
      </c>
      <c r="AX44" s="129" t="s">
        <v>70</v>
      </c>
      <c r="AY44" s="129" t="s">
        <v>70</v>
      </c>
      <c r="AZ44" s="129" t="s">
        <v>70</v>
      </c>
      <c r="BA44" s="129">
        <v>0.01</v>
      </c>
      <c r="BB44" s="129">
        <v>0.01</v>
      </c>
      <c r="BC44" s="129">
        <v>0.01</v>
      </c>
      <c r="BD44" s="129">
        <v>447</v>
      </c>
      <c r="BE44" s="129">
        <v>405</v>
      </c>
      <c r="BF44" s="129">
        <v>1572</v>
      </c>
      <c r="BG44" s="129">
        <v>38</v>
      </c>
      <c r="BH44" s="129">
        <v>54</v>
      </c>
      <c r="BI44" s="129">
        <v>1</v>
      </c>
      <c r="BJ44" s="129">
        <v>1600</v>
      </c>
      <c r="BK44" s="129" t="s">
        <v>71</v>
      </c>
      <c r="BL44" s="129" t="s">
        <v>71</v>
      </c>
      <c r="BM44" s="129">
        <v>0</v>
      </c>
      <c r="BP44" s="129" t="s">
        <v>401</v>
      </c>
      <c r="BR44" s="129">
        <v>6511</v>
      </c>
    </row>
    <row r="45" spans="1:70" s="129" customFormat="1">
      <c r="A45" s="129" t="s">
        <v>402</v>
      </c>
      <c r="B45" s="129">
        <v>3114</v>
      </c>
      <c r="C45" s="129">
        <v>5880</v>
      </c>
      <c r="D45" s="130">
        <v>42640.595833333333</v>
      </c>
      <c r="E45" s="129" t="s">
        <v>400</v>
      </c>
      <c r="I45" s="129" t="s">
        <v>95</v>
      </c>
      <c r="J45" s="129">
        <v>0.8</v>
      </c>
      <c r="K45" s="129">
        <v>1</v>
      </c>
      <c r="L45" s="129">
        <v>160</v>
      </c>
      <c r="M45" s="129">
        <v>6</v>
      </c>
      <c r="N45" s="129">
        <v>5242</v>
      </c>
      <c r="O45" s="129" t="s">
        <v>457</v>
      </c>
      <c r="P45" s="129" t="s">
        <v>458</v>
      </c>
      <c r="Q45" s="129">
        <v>0.49399999999999999</v>
      </c>
      <c r="R45" s="129" t="s">
        <v>70</v>
      </c>
      <c r="S45" s="129" t="s">
        <v>70</v>
      </c>
      <c r="T45" s="129" t="s">
        <v>70</v>
      </c>
      <c r="U45" s="129" t="s">
        <v>70</v>
      </c>
      <c r="V45" s="129" t="s">
        <v>70</v>
      </c>
      <c r="W45" s="129" t="s">
        <v>70</v>
      </c>
      <c r="X45" s="129" t="s">
        <v>70</v>
      </c>
      <c r="Y45" s="129" t="s">
        <v>70</v>
      </c>
      <c r="Z45" s="129">
        <v>488.28949999999998</v>
      </c>
      <c r="AA45" s="129" t="s">
        <v>70</v>
      </c>
      <c r="AB45" s="129" t="s">
        <v>70</v>
      </c>
      <c r="AC45" s="129" t="s">
        <v>70</v>
      </c>
      <c r="AD45" s="129" t="s">
        <v>70</v>
      </c>
      <c r="AE45" s="129" t="s">
        <v>96</v>
      </c>
      <c r="AF45" s="129" t="s">
        <v>70</v>
      </c>
      <c r="AG45" s="129" t="s">
        <v>70</v>
      </c>
      <c r="AH45" s="129" t="s">
        <v>70</v>
      </c>
      <c r="AI45" s="129" t="s">
        <v>70</v>
      </c>
      <c r="AJ45" s="129" t="s">
        <v>70</v>
      </c>
      <c r="AK45" s="129" t="s">
        <v>70</v>
      </c>
      <c r="AL45" s="129" t="s">
        <v>70</v>
      </c>
      <c r="AM45" s="129" t="s">
        <v>70</v>
      </c>
      <c r="AN45" s="129" t="s">
        <v>70</v>
      </c>
      <c r="AO45" s="129" t="s">
        <v>70</v>
      </c>
      <c r="AP45" s="129" t="s">
        <v>70</v>
      </c>
      <c r="AQ45" s="129" t="s">
        <v>70</v>
      </c>
      <c r="AR45" s="129" t="s">
        <v>70</v>
      </c>
      <c r="AS45" s="129" t="s">
        <v>70</v>
      </c>
      <c r="AT45" s="129" t="s">
        <v>70</v>
      </c>
      <c r="AU45" s="129" t="s">
        <v>70</v>
      </c>
      <c r="AV45" s="129" t="s">
        <v>70</v>
      </c>
      <c r="AW45" s="129" t="s">
        <v>70</v>
      </c>
      <c r="AX45" s="129" t="s">
        <v>70</v>
      </c>
      <c r="AY45" s="129" t="s">
        <v>70</v>
      </c>
      <c r="AZ45" s="129" t="s">
        <v>70</v>
      </c>
      <c r="BA45" s="129">
        <v>0.01</v>
      </c>
      <c r="BB45" s="129">
        <v>0.01</v>
      </c>
      <c r="BC45" s="129">
        <v>0.01</v>
      </c>
      <c r="BD45" s="129">
        <v>385</v>
      </c>
      <c r="BE45" s="129">
        <v>557</v>
      </c>
      <c r="BF45" s="129">
        <v>1531</v>
      </c>
      <c r="BG45" s="129">
        <v>25</v>
      </c>
      <c r="BH45" s="129">
        <v>22</v>
      </c>
      <c r="BI45" s="129">
        <v>55</v>
      </c>
      <c r="BJ45" s="129">
        <v>1600</v>
      </c>
      <c r="BK45" s="129" t="s">
        <v>71</v>
      </c>
      <c r="BL45" s="129" t="s">
        <v>71</v>
      </c>
      <c r="BM45" s="129">
        <v>0</v>
      </c>
      <c r="BP45" s="129" t="s">
        <v>403</v>
      </c>
      <c r="BR45" s="129">
        <v>6511</v>
      </c>
    </row>
    <row r="46" spans="1:70" s="129" customFormat="1">
      <c r="A46" s="129" t="s">
        <v>404</v>
      </c>
      <c r="B46" s="129">
        <v>3115</v>
      </c>
      <c r="C46" s="129">
        <v>5881</v>
      </c>
      <c r="D46" s="130">
        <v>42640.595833333333</v>
      </c>
      <c r="E46" s="129" t="s">
        <v>400</v>
      </c>
      <c r="I46" s="129" t="s">
        <v>95</v>
      </c>
      <c r="J46" s="129">
        <v>0.8</v>
      </c>
      <c r="K46" s="129">
        <v>1</v>
      </c>
      <c r="L46" s="129">
        <v>160</v>
      </c>
      <c r="M46" s="129">
        <v>6</v>
      </c>
      <c r="N46" s="129">
        <v>5242</v>
      </c>
      <c r="O46" s="129" t="s">
        <v>459</v>
      </c>
      <c r="P46" s="129" t="s">
        <v>460</v>
      </c>
      <c r="Q46" s="129">
        <v>0.46600000000000003</v>
      </c>
      <c r="R46" s="129" t="s">
        <v>70</v>
      </c>
      <c r="S46" s="129" t="s">
        <v>70</v>
      </c>
      <c r="T46" s="129" t="s">
        <v>70</v>
      </c>
      <c r="U46" s="129" t="s">
        <v>70</v>
      </c>
      <c r="V46" s="129" t="s">
        <v>70</v>
      </c>
      <c r="W46" s="129" t="s">
        <v>70</v>
      </c>
      <c r="X46" s="129" t="s">
        <v>70</v>
      </c>
      <c r="Y46" s="129" t="s">
        <v>70</v>
      </c>
      <c r="Z46" s="129">
        <v>463.01100000000002</v>
      </c>
      <c r="AA46" s="129" t="s">
        <v>70</v>
      </c>
      <c r="AB46" s="129" t="s">
        <v>70</v>
      </c>
      <c r="AC46" s="129" t="s">
        <v>70</v>
      </c>
      <c r="AD46" s="129" t="s">
        <v>70</v>
      </c>
      <c r="AE46" s="129" t="s">
        <v>96</v>
      </c>
      <c r="AF46" s="129" t="s">
        <v>70</v>
      </c>
      <c r="AG46" s="129" t="s">
        <v>70</v>
      </c>
      <c r="AH46" s="129" t="s">
        <v>70</v>
      </c>
      <c r="AI46" s="129" t="s">
        <v>70</v>
      </c>
      <c r="AJ46" s="129" t="s">
        <v>70</v>
      </c>
      <c r="AK46" s="129" t="s">
        <v>70</v>
      </c>
      <c r="AL46" s="129" t="s">
        <v>70</v>
      </c>
      <c r="AM46" s="129" t="s">
        <v>70</v>
      </c>
      <c r="AN46" s="129" t="s">
        <v>70</v>
      </c>
      <c r="AO46" s="129" t="s">
        <v>70</v>
      </c>
      <c r="AP46" s="129" t="s">
        <v>70</v>
      </c>
      <c r="AQ46" s="129" t="s">
        <v>70</v>
      </c>
      <c r="AR46" s="129" t="s">
        <v>70</v>
      </c>
      <c r="AS46" s="129" t="s">
        <v>70</v>
      </c>
      <c r="AT46" s="129" t="s">
        <v>70</v>
      </c>
      <c r="AU46" s="129" t="s">
        <v>70</v>
      </c>
      <c r="AV46" s="129" t="s">
        <v>70</v>
      </c>
      <c r="AW46" s="129" t="s">
        <v>70</v>
      </c>
      <c r="AX46" s="129" t="s">
        <v>70</v>
      </c>
      <c r="AY46" s="129" t="s">
        <v>70</v>
      </c>
      <c r="AZ46" s="129" t="s">
        <v>70</v>
      </c>
      <c r="BA46" s="129">
        <v>0.01</v>
      </c>
      <c r="BB46" s="129">
        <v>0.01</v>
      </c>
      <c r="BC46" s="129">
        <v>0.01</v>
      </c>
      <c r="BD46" s="129">
        <v>473</v>
      </c>
      <c r="BE46" s="129">
        <v>444</v>
      </c>
      <c r="BF46" s="129">
        <v>1545</v>
      </c>
      <c r="BG46" s="129">
        <v>37</v>
      </c>
      <c r="BH46" s="129">
        <v>24</v>
      </c>
      <c r="BI46" s="129">
        <v>37</v>
      </c>
      <c r="BJ46" s="129">
        <v>1600</v>
      </c>
      <c r="BK46" s="129" t="s">
        <v>71</v>
      </c>
      <c r="BL46" s="129" t="s">
        <v>71</v>
      </c>
      <c r="BM46" s="129">
        <v>0</v>
      </c>
      <c r="BP46" s="129" t="s">
        <v>405</v>
      </c>
      <c r="BR46" s="129">
        <v>6511</v>
      </c>
    </row>
    <row r="47" spans="1:70" s="129" customFormat="1">
      <c r="A47" s="129" t="s">
        <v>406</v>
      </c>
      <c r="B47" s="129">
        <v>3116</v>
      </c>
      <c r="C47" s="129">
        <v>5882</v>
      </c>
      <c r="D47" s="130">
        <v>42640.595833333333</v>
      </c>
      <c r="E47" s="129" t="s">
        <v>400</v>
      </c>
      <c r="I47" s="129" t="s">
        <v>95</v>
      </c>
      <c r="J47" s="129">
        <v>0.8</v>
      </c>
      <c r="K47" s="129">
        <v>1</v>
      </c>
      <c r="L47" s="129">
        <v>160</v>
      </c>
      <c r="M47" s="129">
        <v>6</v>
      </c>
      <c r="N47" s="129">
        <v>5242</v>
      </c>
      <c r="O47" s="129" t="s">
        <v>461</v>
      </c>
      <c r="P47" s="129" t="s">
        <v>462</v>
      </c>
      <c r="Q47" s="129">
        <v>0.46400000000000002</v>
      </c>
      <c r="R47" s="129" t="s">
        <v>70</v>
      </c>
      <c r="S47" s="129" t="s">
        <v>70</v>
      </c>
      <c r="T47" s="129" t="s">
        <v>70</v>
      </c>
      <c r="U47" s="129" t="s">
        <v>70</v>
      </c>
      <c r="V47" s="129" t="s">
        <v>70</v>
      </c>
      <c r="W47" s="129" t="s">
        <v>70</v>
      </c>
      <c r="X47" s="129" t="s">
        <v>70</v>
      </c>
      <c r="Y47" s="129" t="s">
        <v>70</v>
      </c>
      <c r="Z47" s="129">
        <v>462.06420000000003</v>
      </c>
      <c r="AA47" s="129" t="s">
        <v>70</v>
      </c>
      <c r="AB47" s="129" t="s">
        <v>70</v>
      </c>
      <c r="AC47" s="129" t="s">
        <v>70</v>
      </c>
      <c r="AD47" s="129" t="s">
        <v>70</v>
      </c>
      <c r="AE47" s="129" t="s">
        <v>96</v>
      </c>
      <c r="AF47" s="129" t="s">
        <v>70</v>
      </c>
      <c r="AG47" s="129" t="s">
        <v>70</v>
      </c>
      <c r="AH47" s="129" t="s">
        <v>70</v>
      </c>
      <c r="AI47" s="129" t="s">
        <v>70</v>
      </c>
      <c r="AJ47" s="129" t="s">
        <v>70</v>
      </c>
      <c r="AK47" s="129" t="s">
        <v>70</v>
      </c>
      <c r="AL47" s="129" t="s">
        <v>70</v>
      </c>
      <c r="AM47" s="129" t="s">
        <v>70</v>
      </c>
      <c r="AN47" s="129" t="s">
        <v>70</v>
      </c>
      <c r="AO47" s="129" t="s">
        <v>70</v>
      </c>
      <c r="AP47" s="129" t="s">
        <v>70</v>
      </c>
      <c r="AQ47" s="129" t="s">
        <v>70</v>
      </c>
      <c r="AR47" s="129" t="s">
        <v>70</v>
      </c>
      <c r="AS47" s="129" t="s">
        <v>70</v>
      </c>
      <c r="AT47" s="129" t="s">
        <v>70</v>
      </c>
      <c r="AU47" s="129" t="s">
        <v>70</v>
      </c>
      <c r="AV47" s="129" t="s">
        <v>70</v>
      </c>
      <c r="AW47" s="129" t="s">
        <v>70</v>
      </c>
      <c r="AX47" s="129" t="s">
        <v>70</v>
      </c>
      <c r="AY47" s="129" t="s">
        <v>70</v>
      </c>
      <c r="AZ47" s="129" t="s">
        <v>70</v>
      </c>
      <c r="BA47" s="129">
        <v>0.01</v>
      </c>
      <c r="BB47" s="129">
        <v>0.01</v>
      </c>
      <c r="BC47" s="129">
        <v>0.01</v>
      </c>
      <c r="BD47" s="129">
        <v>476</v>
      </c>
      <c r="BE47" s="129">
        <v>450</v>
      </c>
      <c r="BF47" s="129">
        <v>1567</v>
      </c>
      <c r="BG47" s="129">
        <v>91</v>
      </c>
      <c r="BH47" s="129">
        <v>28</v>
      </c>
      <c r="BI47" s="129">
        <v>10</v>
      </c>
      <c r="BJ47" s="129">
        <v>1600</v>
      </c>
      <c r="BK47" s="129" t="s">
        <v>71</v>
      </c>
      <c r="BL47" s="129" t="s">
        <v>71</v>
      </c>
      <c r="BM47" s="129">
        <v>0</v>
      </c>
      <c r="BP47" s="129" t="s">
        <v>407</v>
      </c>
      <c r="BR47" s="129">
        <v>6511</v>
      </c>
    </row>
    <row r="48" spans="1:70" s="129" customFormat="1">
      <c r="A48" s="129" t="s">
        <v>408</v>
      </c>
      <c r="B48" s="129">
        <v>3117</v>
      </c>
      <c r="C48" s="129">
        <v>5883</v>
      </c>
      <c r="D48" s="130">
        <v>42640.595833333333</v>
      </c>
      <c r="E48" s="129" t="s">
        <v>400</v>
      </c>
      <c r="I48" s="129" t="s">
        <v>95</v>
      </c>
      <c r="J48" s="129">
        <v>0.8</v>
      </c>
      <c r="K48" s="129">
        <v>1</v>
      </c>
      <c r="L48" s="129">
        <v>160</v>
      </c>
      <c r="M48" s="129">
        <v>6</v>
      </c>
      <c r="N48" s="129">
        <v>5242</v>
      </c>
      <c r="O48" s="129" t="s">
        <v>463</v>
      </c>
      <c r="P48" s="129" t="s">
        <v>464</v>
      </c>
      <c r="Q48" s="129">
        <v>0.49199999999999999</v>
      </c>
      <c r="R48" s="129" t="s">
        <v>70</v>
      </c>
      <c r="S48" s="129" t="s">
        <v>70</v>
      </c>
      <c r="T48" s="129" t="s">
        <v>70</v>
      </c>
      <c r="U48" s="129" t="s">
        <v>70</v>
      </c>
      <c r="V48" s="129" t="s">
        <v>70</v>
      </c>
      <c r="W48" s="129" t="s">
        <v>70</v>
      </c>
      <c r="X48" s="129" t="s">
        <v>70</v>
      </c>
      <c r="Y48" s="129" t="s">
        <v>70</v>
      </c>
      <c r="Z48" s="129">
        <v>496.053</v>
      </c>
      <c r="AA48" s="129" t="s">
        <v>70</v>
      </c>
      <c r="AB48" s="129" t="s">
        <v>70</v>
      </c>
      <c r="AC48" s="129" t="s">
        <v>70</v>
      </c>
      <c r="AD48" s="129" t="s">
        <v>70</v>
      </c>
      <c r="AE48" s="129" t="s">
        <v>96</v>
      </c>
      <c r="AF48" s="129" t="s">
        <v>70</v>
      </c>
      <c r="AG48" s="129" t="s">
        <v>70</v>
      </c>
      <c r="AH48" s="129" t="s">
        <v>70</v>
      </c>
      <c r="AI48" s="129" t="s">
        <v>70</v>
      </c>
      <c r="AJ48" s="129" t="s">
        <v>70</v>
      </c>
      <c r="AK48" s="129" t="s">
        <v>70</v>
      </c>
      <c r="AL48" s="129" t="s">
        <v>70</v>
      </c>
      <c r="AM48" s="129" t="s">
        <v>70</v>
      </c>
      <c r="AN48" s="129" t="s">
        <v>70</v>
      </c>
      <c r="AO48" s="129" t="s">
        <v>70</v>
      </c>
      <c r="AP48" s="129" t="s">
        <v>70</v>
      </c>
      <c r="AQ48" s="129" t="s">
        <v>70</v>
      </c>
      <c r="AR48" s="129" t="s">
        <v>70</v>
      </c>
      <c r="AS48" s="129" t="s">
        <v>70</v>
      </c>
      <c r="AT48" s="129" t="s">
        <v>70</v>
      </c>
      <c r="AU48" s="129" t="s">
        <v>70</v>
      </c>
      <c r="AV48" s="129" t="s">
        <v>70</v>
      </c>
      <c r="AW48" s="129" t="s">
        <v>70</v>
      </c>
      <c r="AX48" s="129" t="s">
        <v>70</v>
      </c>
      <c r="AY48" s="129" t="s">
        <v>70</v>
      </c>
      <c r="AZ48" s="129" t="s">
        <v>70</v>
      </c>
      <c r="BA48" s="129">
        <v>0.01</v>
      </c>
      <c r="BB48" s="129">
        <v>0.01</v>
      </c>
      <c r="BC48" s="129">
        <v>0.01</v>
      </c>
      <c r="BD48" s="129">
        <v>467</v>
      </c>
      <c r="BE48" s="129">
        <v>422</v>
      </c>
      <c r="BF48" s="129">
        <v>1569</v>
      </c>
      <c r="BG48" s="129">
        <v>104</v>
      </c>
      <c r="BH48" s="129">
        <v>61</v>
      </c>
      <c r="BI48" s="129">
        <v>1</v>
      </c>
      <c r="BJ48" s="129">
        <v>1600</v>
      </c>
      <c r="BK48" s="129" t="s">
        <v>71</v>
      </c>
      <c r="BL48" s="129" t="s">
        <v>71</v>
      </c>
      <c r="BM48" s="129">
        <v>0</v>
      </c>
      <c r="BP48" s="129" t="s">
        <v>409</v>
      </c>
      <c r="BR48" s="129">
        <v>6511</v>
      </c>
    </row>
    <row r="49" spans="1:70" s="129" customFormat="1">
      <c r="A49" s="129" t="s">
        <v>410</v>
      </c>
      <c r="B49" s="129">
        <v>3118</v>
      </c>
      <c r="C49" s="129">
        <v>6051</v>
      </c>
      <c r="D49" s="130">
        <v>42640.810416666667</v>
      </c>
      <c r="E49" s="129" t="s">
        <v>411</v>
      </c>
      <c r="I49" s="129" t="s">
        <v>95</v>
      </c>
      <c r="J49" s="129">
        <v>0.8</v>
      </c>
      <c r="K49" s="129">
        <v>1</v>
      </c>
      <c r="L49" s="129">
        <v>160</v>
      </c>
      <c r="M49" s="129">
        <v>6</v>
      </c>
      <c r="N49" s="129">
        <v>5242</v>
      </c>
      <c r="O49" s="129" t="s">
        <v>465</v>
      </c>
      <c r="P49" s="129" t="s">
        <v>466</v>
      </c>
      <c r="Q49" s="129">
        <v>0.498</v>
      </c>
      <c r="R49" s="129" t="s">
        <v>70</v>
      </c>
      <c r="S49" s="129" t="s">
        <v>70</v>
      </c>
      <c r="T49" s="129" t="s">
        <v>70</v>
      </c>
      <c r="U49" s="129" t="s">
        <v>70</v>
      </c>
      <c r="V49" s="129" t="s">
        <v>70</v>
      </c>
      <c r="W49" s="129" t="s">
        <v>70</v>
      </c>
      <c r="X49" s="129" t="s">
        <v>70</v>
      </c>
      <c r="Y49" s="129" t="s">
        <v>70</v>
      </c>
      <c r="Z49" s="129">
        <v>489.61500000000001</v>
      </c>
      <c r="AA49" s="129" t="s">
        <v>70</v>
      </c>
      <c r="AB49" s="129" t="s">
        <v>70</v>
      </c>
      <c r="AC49" s="129" t="s">
        <v>70</v>
      </c>
      <c r="AD49" s="129" t="s">
        <v>70</v>
      </c>
      <c r="AE49" s="129" t="s">
        <v>96</v>
      </c>
      <c r="AF49" s="129" t="s">
        <v>70</v>
      </c>
      <c r="AG49" s="129" t="s">
        <v>70</v>
      </c>
      <c r="AH49" s="129" t="s">
        <v>70</v>
      </c>
      <c r="AI49" s="129" t="s">
        <v>70</v>
      </c>
      <c r="AJ49" s="129" t="s">
        <v>70</v>
      </c>
      <c r="AK49" s="129" t="s">
        <v>70</v>
      </c>
      <c r="AL49" s="129" t="s">
        <v>70</v>
      </c>
      <c r="AM49" s="129" t="s">
        <v>70</v>
      </c>
      <c r="AN49" s="129" t="s">
        <v>70</v>
      </c>
      <c r="AO49" s="129" t="s">
        <v>70</v>
      </c>
      <c r="AP49" s="129" t="s">
        <v>70</v>
      </c>
      <c r="AQ49" s="129" t="s">
        <v>70</v>
      </c>
      <c r="AR49" s="129" t="s">
        <v>70</v>
      </c>
      <c r="AS49" s="129" t="s">
        <v>70</v>
      </c>
      <c r="AT49" s="129" t="s">
        <v>70</v>
      </c>
      <c r="AU49" s="129" t="s">
        <v>70</v>
      </c>
      <c r="AV49" s="129" t="s">
        <v>70</v>
      </c>
      <c r="AW49" s="129" t="s">
        <v>70</v>
      </c>
      <c r="AX49" s="129" t="s">
        <v>70</v>
      </c>
      <c r="AY49" s="129" t="s">
        <v>70</v>
      </c>
      <c r="AZ49" s="129" t="s">
        <v>70</v>
      </c>
      <c r="BA49" s="129">
        <v>0.01</v>
      </c>
      <c r="BB49" s="129">
        <v>0.01</v>
      </c>
      <c r="BC49" s="129">
        <v>0.01</v>
      </c>
      <c r="BD49" s="129">
        <v>405</v>
      </c>
      <c r="BE49" s="129">
        <v>439</v>
      </c>
      <c r="BF49" s="129">
        <v>1568</v>
      </c>
      <c r="BG49" s="129">
        <v>15</v>
      </c>
      <c r="BH49" s="129">
        <v>21</v>
      </c>
      <c r="BI49" s="129">
        <v>160</v>
      </c>
      <c r="BJ49" s="129">
        <v>1952</v>
      </c>
      <c r="BK49" s="129" t="s">
        <v>71</v>
      </c>
      <c r="BL49" s="129" t="s">
        <v>71</v>
      </c>
      <c r="BM49" s="129">
        <v>0</v>
      </c>
      <c r="BP49" s="129" t="s">
        <v>412</v>
      </c>
      <c r="BR49" s="129">
        <v>6511</v>
      </c>
    </row>
    <row r="50" spans="1:70" s="129" customFormat="1">
      <c r="A50" s="129" t="s">
        <v>413</v>
      </c>
      <c r="B50" s="129">
        <v>3119</v>
      </c>
      <c r="C50" s="129">
        <v>6052</v>
      </c>
      <c r="D50" s="130">
        <v>42640.810416666667</v>
      </c>
      <c r="E50" s="129" t="s">
        <v>411</v>
      </c>
      <c r="I50" s="129" t="s">
        <v>95</v>
      </c>
      <c r="J50" s="129">
        <v>0.8</v>
      </c>
      <c r="K50" s="129">
        <v>1</v>
      </c>
      <c r="L50" s="129">
        <v>160</v>
      </c>
      <c r="M50" s="129">
        <v>6</v>
      </c>
      <c r="N50" s="129">
        <v>5242</v>
      </c>
      <c r="O50" s="129" t="s">
        <v>467</v>
      </c>
      <c r="P50" s="129" t="s">
        <v>468</v>
      </c>
      <c r="Q50" s="129">
        <v>0.47799999999999998</v>
      </c>
      <c r="R50" s="129" t="s">
        <v>70</v>
      </c>
      <c r="S50" s="129" t="s">
        <v>70</v>
      </c>
      <c r="T50" s="129" t="s">
        <v>70</v>
      </c>
      <c r="U50" s="129" t="s">
        <v>70</v>
      </c>
      <c r="V50" s="129" t="s">
        <v>70</v>
      </c>
      <c r="W50" s="129" t="s">
        <v>70</v>
      </c>
      <c r="X50" s="129" t="s">
        <v>70</v>
      </c>
      <c r="Y50" s="129" t="s">
        <v>70</v>
      </c>
      <c r="Z50" s="129">
        <v>474.56150000000002</v>
      </c>
      <c r="AA50" s="129" t="s">
        <v>70</v>
      </c>
      <c r="AB50" s="129" t="s">
        <v>70</v>
      </c>
      <c r="AC50" s="129" t="s">
        <v>70</v>
      </c>
      <c r="AD50" s="129" t="s">
        <v>70</v>
      </c>
      <c r="AE50" s="129" t="s">
        <v>96</v>
      </c>
      <c r="AF50" s="129" t="s">
        <v>70</v>
      </c>
      <c r="AG50" s="129" t="s">
        <v>70</v>
      </c>
      <c r="AH50" s="129" t="s">
        <v>70</v>
      </c>
      <c r="AI50" s="129" t="s">
        <v>70</v>
      </c>
      <c r="AJ50" s="129" t="s">
        <v>70</v>
      </c>
      <c r="AK50" s="129" t="s">
        <v>70</v>
      </c>
      <c r="AL50" s="129" t="s">
        <v>70</v>
      </c>
      <c r="AM50" s="129" t="s">
        <v>70</v>
      </c>
      <c r="AN50" s="129" t="s">
        <v>70</v>
      </c>
      <c r="AO50" s="129" t="s">
        <v>70</v>
      </c>
      <c r="AP50" s="129" t="s">
        <v>70</v>
      </c>
      <c r="AQ50" s="129" t="s">
        <v>70</v>
      </c>
      <c r="AR50" s="129" t="s">
        <v>70</v>
      </c>
      <c r="AS50" s="129" t="s">
        <v>70</v>
      </c>
      <c r="AT50" s="129" t="s">
        <v>70</v>
      </c>
      <c r="AU50" s="129" t="s">
        <v>70</v>
      </c>
      <c r="AV50" s="129" t="s">
        <v>70</v>
      </c>
      <c r="AW50" s="129" t="s">
        <v>70</v>
      </c>
      <c r="AX50" s="129" t="s">
        <v>70</v>
      </c>
      <c r="AY50" s="129" t="s">
        <v>70</v>
      </c>
      <c r="AZ50" s="129" t="s">
        <v>70</v>
      </c>
      <c r="BA50" s="129">
        <v>0.01</v>
      </c>
      <c r="BB50" s="129">
        <v>0.01</v>
      </c>
      <c r="BC50" s="129">
        <v>0.01</v>
      </c>
      <c r="BD50" s="129">
        <v>388</v>
      </c>
      <c r="BE50" s="129">
        <v>400</v>
      </c>
      <c r="BF50" s="129">
        <v>1560</v>
      </c>
      <c r="BG50" s="129">
        <v>15</v>
      </c>
      <c r="BH50" s="129">
        <v>22</v>
      </c>
      <c r="BI50" s="129">
        <v>259</v>
      </c>
      <c r="BJ50" s="129">
        <v>1952</v>
      </c>
      <c r="BK50" s="129" t="s">
        <v>71</v>
      </c>
      <c r="BL50" s="129" t="s">
        <v>71</v>
      </c>
      <c r="BM50" s="129">
        <v>0</v>
      </c>
      <c r="BP50" s="129" t="s">
        <v>414</v>
      </c>
      <c r="BR50" s="129">
        <v>6511</v>
      </c>
    </row>
    <row r="51" spans="1:70" s="129" customFormat="1">
      <c r="D51" s="130"/>
    </row>
    <row r="52" spans="1:70" s="129" customFormat="1">
      <c r="D52" s="130"/>
    </row>
    <row r="53" spans="1:70" s="129" customFormat="1">
      <c r="D53" s="130"/>
    </row>
    <row r="54" spans="1:70" s="135" customFormat="1">
      <c r="D54" s="136"/>
      <c r="O54" s="138"/>
      <c r="P54" s="138"/>
      <c r="Q54" s="138"/>
      <c r="R54" s="138"/>
      <c r="S54" s="138"/>
      <c r="T54" s="138"/>
      <c r="U54" s="138"/>
      <c r="V54" s="138"/>
      <c r="AN54" s="138"/>
    </row>
    <row r="55" spans="1:70" s="135" customFormat="1"/>
    <row r="56" spans="1:70" s="129" customFormat="1"/>
    <row r="57" spans="1:70" s="137" customFormat="1">
      <c r="A57" s="137" t="s">
        <v>375</v>
      </c>
      <c r="B57" s="137">
        <v>3076</v>
      </c>
      <c r="C57" s="137">
        <v>5670</v>
      </c>
      <c r="D57" s="139">
        <v>42618.426388888889</v>
      </c>
      <c r="E57" s="137" t="s">
        <v>376</v>
      </c>
      <c r="I57" s="137" t="s">
        <v>95</v>
      </c>
      <c r="J57" s="137">
        <v>0.8</v>
      </c>
      <c r="K57" s="137">
        <v>1</v>
      </c>
      <c r="L57" s="137">
        <v>160</v>
      </c>
      <c r="M57" s="137">
        <v>6</v>
      </c>
      <c r="N57" s="137">
        <v>5242</v>
      </c>
      <c r="O57" s="137" t="s">
        <v>469</v>
      </c>
      <c r="P57" s="137" t="s">
        <v>470</v>
      </c>
      <c r="Q57" s="137">
        <v>0.40200000000000002</v>
      </c>
      <c r="R57" s="137" t="s">
        <v>70</v>
      </c>
      <c r="S57" s="137" t="s">
        <v>70</v>
      </c>
      <c r="T57" s="137" t="s">
        <v>70</v>
      </c>
      <c r="U57" s="137" t="s">
        <v>70</v>
      </c>
      <c r="V57" s="137" t="s">
        <v>70</v>
      </c>
      <c r="W57" s="137" t="s">
        <v>70</v>
      </c>
      <c r="X57" s="137" t="s">
        <v>70</v>
      </c>
      <c r="Y57" s="137" t="s">
        <v>70</v>
      </c>
      <c r="Z57" s="137">
        <v>467.59690000000001</v>
      </c>
      <c r="AA57" s="137" t="s">
        <v>70</v>
      </c>
      <c r="AB57" s="137" t="s">
        <v>70</v>
      </c>
      <c r="AC57" s="137" t="s">
        <v>70</v>
      </c>
      <c r="AD57" s="137" t="s">
        <v>70</v>
      </c>
      <c r="AE57" s="137" t="s">
        <v>96</v>
      </c>
      <c r="AF57" s="137" t="s">
        <v>70</v>
      </c>
      <c r="AG57" s="137" t="s">
        <v>70</v>
      </c>
      <c r="AH57" s="137" t="s">
        <v>70</v>
      </c>
      <c r="AI57" s="137" t="s">
        <v>70</v>
      </c>
      <c r="AJ57" s="137" t="s">
        <v>70</v>
      </c>
      <c r="AK57" s="137" t="s">
        <v>70</v>
      </c>
      <c r="AL57" s="137" t="s">
        <v>70</v>
      </c>
      <c r="AM57" s="137" t="s">
        <v>70</v>
      </c>
      <c r="AN57" s="137" t="s">
        <v>70</v>
      </c>
      <c r="AO57" s="137" t="s">
        <v>70</v>
      </c>
      <c r="AP57" s="137" t="s">
        <v>70</v>
      </c>
      <c r="AQ57" s="137" t="s">
        <v>70</v>
      </c>
      <c r="AR57" s="137" t="s">
        <v>70</v>
      </c>
      <c r="AS57" s="137" t="s">
        <v>70</v>
      </c>
      <c r="AT57" s="137" t="s">
        <v>70</v>
      </c>
      <c r="AU57" s="137" t="s">
        <v>70</v>
      </c>
      <c r="AV57" s="137" t="s">
        <v>70</v>
      </c>
      <c r="AW57" s="137" t="s">
        <v>70</v>
      </c>
      <c r="AX57" s="137" t="s">
        <v>70</v>
      </c>
      <c r="AY57" s="137" t="s">
        <v>70</v>
      </c>
      <c r="AZ57" s="137" t="s">
        <v>70</v>
      </c>
      <c r="BA57" s="137">
        <v>0.01</v>
      </c>
      <c r="BB57" s="137">
        <v>0.01</v>
      </c>
      <c r="BC57" s="137">
        <v>0.01</v>
      </c>
      <c r="BD57" s="137">
        <v>317</v>
      </c>
      <c r="BE57" s="137">
        <v>388</v>
      </c>
      <c r="BF57" s="137">
        <v>1532</v>
      </c>
      <c r="BG57" s="137">
        <v>22</v>
      </c>
      <c r="BH57" s="137">
        <v>12</v>
      </c>
      <c r="BI57" s="137">
        <v>9</v>
      </c>
      <c r="BJ57" s="137">
        <v>1575</v>
      </c>
      <c r="BK57" s="137" t="s">
        <v>71</v>
      </c>
      <c r="BL57" s="137" t="s">
        <v>71</v>
      </c>
      <c r="BM57" s="137">
        <v>0</v>
      </c>
      <c r="BP57" s="137" t="s">
        <v>377</v>
      </c>
      <c r="BR57" s="137">
        <v>6511</v>
      </c>
    </row>
    <row r="58" spans="1:70" s="129" customFormat="1">
      <c r="A58" s="129" t="s">
        <v>378</v>
      </c>
      <c r="B58" s="129">
        <v>3077</v>
      </c>
      <c r="C58" s="129">
        <v>5671</v>
      </c>
      <c r="D58" s="130">
        <v>42618.426388888889</v>
      </c>
      <c r="E58" s="129" t="s">
        <v>376</v>
      </c>
      <c r="I58" s="129" t="s">
        <v>95</v>
      </c>
      <c r="J58" s="129">
        <v>0.8</v>
      </c>
      <c r="K58" s="129">
        <v>1</v>
      </c>
      <c r="L58" s="129">
        <v>160</v>
      </c>
      <c r="M58" s="129">
        <v>6</v>
      </c>
      <c r="N58" s="129">
        <v>5242</v>
      </c>
      <c r="O58" s="129" t="s">
        <v>509</v>
      </c>
      <c r="P58" s="129" t="s">
        <v>510</v>
      </c>
      <c r="Q58" s="129">
        <v>0.41399999999999998</v>
      </c>
      <c r="R58" s="129" t="s">
        <v>70</v>
      </c>
      <c r="S58" s="129" t="s">
        <v>70</v>
      </c>
      <c r="T58" s="129" t="s">
        <v>70</v>
      </c>
      <c r="U58" s="129" t="s">
        <v>70</v>
      </c>
      <c r="V58" s="129" t="s">
        <v>70</v>
      </c>
      <c r="W58" s="129" t="s">
        <v>70</v>
      </c>
      <c r="X58" s="129" t="s">
        <v>70</v>
      </c>
      <c r="Y58" s="129" t="s">
        <v>70</v>
      </c>
      <c r="Z58" s="129">
        <v>476.9015</v>
      </c>
      <c r="AA58" s="129" t="s">
        <v>70</v>
      </c>
      <c r="AB58" s="129" t="s">
        <v>70</v>
      </c>
      <c r="AC58" s="129" t="s">
        <v>70</v>
      </c>
      <c r="AD58" s="129" t="s">
        <v>70</v>
      </c>
      <c r="AE58" s="129" t="s">
        <v>96</v>
      </c>
      <c r="AF58" s="129" t="s">
        <v>70</v>
      </c>
      <c r="AG58" s="129" t="s">
        <v>70</v>
      </c>
      <c r="AH58" s="129" t="s">
        <v>70</v>
      </c>
      <c r="AI58" s="129" t="s">
        <v>70</v>
      </c>
      <c r="AJ58" s="129" t="s">
        <v>70</v>
      </c>
      <c r="AK58" s="129" t="s">
        <v>70</v>
      </c>
      <c r="AL58" s="129" t="s">
        <v>70</v>
      </c>
      <c r="AM58" s="129" t="s">
        <v>70</v>
      </c>
      <c r="AN58" s="129" t="s">
        <v>70</v>
      </c>
      <c r="AO58" s="129" t="s">
        <v>70</v>
      </c>
      <c r="AP58" s="129" t="s">
        <v>70</v>
      </c>
      <c r="AQ58" s="129" t="s">
        <v>70</v>
      </c>
      <c r="AR58" s="129" t="s">
        <v>70</v>
      </c>
      <c r="AS58" s="129" t="s">
        <v>70</v>
      </c>
      <c r="AT58" s="129" t="s">
        <v>70</v>
      </c>
      <c r="AU58" s="129" t="s">
        <v>70</v>
      </c>
      <c r="AV58" s="129" t="s">
        <v>70</v>
      </c>
      <c r="AW58" s="129" t="s">
        <v>70</v>
      </c>
      <c r="AX58" s="129" t="s">
        <v>70</v>
      </c>
      <c r="AY58" s="129" t="s">
        <v>70</v>
      </c>
      <c r="AZ58" s="129" t="s">
        <v>70</v>
      </c>
      <c r="BA58" s="135">
        <v>0.01</v>
      </c>
      <c r="BB58" s="135">
        <v>0.01</v>
      </c>
      <c r="BC58" s="135">
        <v>0.01</v>
      </c>
      <c r="BD58" s="129">
        <v>380</v>
      </c>
      <c r="BE58" s="129">
        <v>473</v>
      </c>
      <c r="BF58" s="129">
        <v>1523</v>
      </c>
      <c r="BG58" s="129">
        <v>2</v>
      </c>
      <c r="BH58" s="129">
        <v>15</v>
      </c>
      <c r="BI58" s="129">
        <v>53</v>
      </c>
      <c r="BJ58" s="129">
        <v>1575</v>
      </c>
      <c r="BK58" s="129" t="s">
        <v>71</v>
      </c>
      <c r="BM58" s="129">
        <v>0</v>
      </c>
      <c r="BP58" s="129" t="s">
        <v>379</v>
      </c>
      <c r="BR58" s="129">
        <v>6511</v>
      </c>
    </row>
    <row r="59" spans="1:70" s="129" customFormat="1">
      <c r="A59" s="129" t="s">
        <v>380</v>
      </c>
      <c r="B59" s="129">
        <v>3078</v>
      </c>
      <c r="C59" s="129">
        <v>5908</v>
      </c>
      <c r="D59" s="130">
        <v>42618.426388888889</v>
      </c>
      <c r="E59" s="129" t="s">
        <v>376</v>
      </c>
      <c r="I59" s="129" t="s">
        <v>95</v>
      </c>
      <c r="J59" s="129">
        <v>0.8</v>
      </c>
      <c r="K59" s="129">
        <v>1</v>
      </c>
      <c r="L59" s="129">
        <v>160</v>
      </c>
      <c r="M59" s="129">
        <v>6</v>
      </c>
      <c r="N59" s="129">
        <v>5242</v>
      </c>
      <c r="O59" s="129" t="s">
        <v>511</v>
      </c>
      <c r="P59" s="129" t="s">
        <v>512</v>
      </c>
      <c r="Q59" s="129">
        <v>0.40400000000000003</v>
      </c>
      <c r="R59" s="129" t="s">
        <v>70</v>
      </c>
      <c r="S59" s="129" t="s">
        <v>70</v>
      </c>
      <c r="T59" s="129" t="s">
        <v>70</v>
      </c>
      <c r="U59" s="129" t="s">
        <v>70</v>
      </c>
      <c r="V59" s="129" t="s">
        <v>70</v>
      </c>
      <c r="W59" s="129" t="s">
        <v>70</v>
      </c>
      <c r="X59" s="129" t="s">
        <v>70</v>
      </c>
      <c r="Y59" s="129" t="s">
        <v>70</v>
      </c>
      <c r="Z59" s="129">
        <v>466.91269999999997</v>
      </c>
      <c r="AA59" s="129" t="s">
        <v>70</v>
      </c>
      <c r="AB59" s="129" t="s">
        <v>70</v>
      </c>
      <c r="AC59" s="129" t="s">
        <v>70</v>
      </c>
      <c r="AD59" s="129" t="s">
        <v>70</v>
      </c>
      <c r="AE59" s="129" t="s">
        <v>96</v>
      </c>
      <c r="AF59" s="129" t="s">
        <v>70</v>
      </c>
      <c r="AG59" s="129" t="s">
        <v>70</v>
      </c>
      <c r="AH59" s="129" t="s">
        <v>70</v>
      </c>
      <c r="AI59" s="129" t="s">
        <v>70</v>
      </c>
      <c r="AJ59" s="129" t="s">
        <v>70</v>
      </c>
      <c r="AK59" s="129" t="s">
        <v>70</v>
      </c>
      <c r="AL59" s="129" t="s">
        <v>70</v>
      </c>
      <c r="AM59" s="129" t="s">
        <v>70</v>
      </c>
      <c r="AN59" s="129" t="s">
        <v>70</v>
      </c>
      <c r="AO59" s="129" t="s">
        <v>70</v>
      </c>
      <c r="AP59" s="129" t="s">
        <v>70</v>
      </c>
      <c r="AQ59" s="129" t="s">
        <v>70</v>
      </c>
      <c r="AR59" s="129" t="s">
        <v>70</v>
      </c>
      <c r="AS59" s="129" t="s">
        <v>70</v>
      </c>
      <c r="AT59" s="129" t="s">
        <v>70</v>
      </c>
      <c r="AU59" s="129" t="s">
        <v>70</v>
      </c>
      <c r="AV59" s="129" t="s">
        <v>70</v>
      </c>
      <c r="AW59" s="129" t="s">
        <v>70</v>
      </c>
      <c r="AX59" s="129" t="s">
        <v>70</v>
      </c>
      <c r="AY59" s="129" t="s">
        <v>70</v>
      </c>
      <c r="AZ59" s="129" t="s">
        <v>70</v>
      </c>
      <c r="BA59" s="135">
        <v>0.01</v>
      </c>
      <c r="BB59" s="135">
        <v>0.01</v>
      </c>
      <c r="BC59" s="135">
        <v>0.01</v>
      </c>
      <c r="BD59" s="129">
        <v>580</v>
      </c>
      <c r="BE59" s="129">
        <v>344</v>
      </c>
      <c r="BF59" s="129">
        <v>1528</v>
      </c>
      <c r="BG59" s="129">
        <v>17</v>
      </c>
      <c r="BH59" s="129">
        <v>24</v>
      </c>
      <c r="BI59" s="129">
        <v>1</v>
      </c>
      <c r="BJ59" s="129">
        <v>1535</v>
      </c>
      <c r="BM59" s="129">
        <v>0</v>
      </c>
      <c r="BP59" s="129" t="s">
        <v>381</v>
      </c>
      <c r="BR59" s="129">
        <v>6511</v>
      </c>
    </row>
    <row r="60" spans="1:70" s="129" customFormat="1">
      <c r="A60" s="129" t="s">
        <v>382</v>
      </c>
      <c r="B60" s="129">
        <v>3079</v>
      </c>
      <c r="C60" s="129">
        <v>5909</v>
      </c>
      <c r="D60" s="130">
        <v>42640.666666666664</v>
      </c>
      <c r="E60" s="129" t="s">
        <v>376</v>
      </c>
      <c r="I60" s="129" t="s">
        <v>95</v>
      </c>
      <c r="J60" s="129">
        <v>0.8</v>
      </c>
      <c r="K60" s="129">
        <v>1</v>
      </c>
      <c r="L60" s="129">
        <v>160</v>
      </c>
      <c r="M60" s="129">
        <v>6</v>
      </c>
      <c r="N60" s="129">
        <v>5242</v>
      </c>
      <c r="O60" s="129" t="s">
        <v>513</v>
      </c>
      <c r="P60" s="129" t="s">
        <v>514</v>
      </c>
      <c r="Q60" s="129">
        <v>0.42499999999999999</v>
      </c>
      <c r="R60" s="129" t="s">
        <v>70</v>
      </c>
      <c r="S60" s="129" t="s">
        <v>70</v>
      </c>
      <c r="T60" s="129" t="s">
        <v>70</v>
      </c>
      <c r="U60" s="129" t="s">
        <v>70</v>
      </c>
      <c r="V60" s="129" t="s">
        <v>70</v>
      </c>
      <c r="W60" s="129" t="s">
        <v>70</v>
      </c>
      <c r="X60" s="129" t="s">
        <v>70</v>
      </c>
      <c r="Y60" s="129" t="s">
        <v>70</v>
      </c>
      <c r="Z60" s="129">
        <v>492.22680000000003</v>
      </c>
      <c r="AA60" s="129" t="s">
        <v>70</v>
      </c>
      <c r="AB60" s="129" t="s">
        <v>70</v>
      </c>
      <c r="AC60" s="129" t="s">
        <v>70</v>
      </c>
      <c r="AD60" s="129" t="s">
        <v>70</v>
      </c>
      <c r="AE60" s="129" t="s">
        <v>96</v>
      </c>
      <c r="AF60" s="129" t="s">
        <v>70</v>
      </c>
      <c r="AG60" s="129" t="s">
        <v>70</v>
      </c>
      <c r="AH60" s="129" t="s">
        <v>70</v>
      </c>
      <c r="AI60" s="129" t="s">
        <v>70</v>
      </c>
      <c r="AJ60" s="129" t="s">
        <v>70</v>
      </c>
      <c r="AK60" s="129" t="s">
        <v>70</v>
      </c>
      <c r="AL60" s="129" t="s">
        <v>70</v>
      </c>
      <c r="AM60" s="129" t="s">
        <v>70</v>
      </c>
      <c r="AN60" s="129" t="s">
        <v>70</v>
      </c>
      <c r="AO60" s="129" t="s">
        <v>70</v>
      </c>
      <c r="AP60" s="129" t="s">
        <v>70</v>
      </c>
      <c r="AQ60" s="129" t="s">
        <v>70</v>
      </c>
      <c r="AR60" s="129" t="s">
        <v>70</v>
      </c>
      <c r="AS60" s="129" t="s">
        <v>70</v>
      </c>
      <c r="AT60" s="129" t="s">
        <v>70</v>
      </c>
      <c r="AU60" s="129" t="s">
        <v>70</v>
      </c>
      <c r="AV60" s="129" t="s">
        <v>70</v>
      </c>
      <c r="AW60" s="129" t="s">
        <v>70</v>
      </c>
      <c r="AX60" s="129" t="s">
        <v>70</v>
      </c>
      <c r="AY60" s="129" t="s">
        <v>70</v>
      </c>
      <c r="AZ60" s="129" t="s">
        <v>70</v>
      </c>
      <c r="BA60" s="135">
        <v>0.01</v>
      </c>
      <c r="BB60" s="135">
        <v>0.01</v>
      </c>
      <c r="BC60" s="135">
        <v>0.01</v>
      </c>
      <c r="BD60" s="129">
        <v>349</v>
      </c>
      <c r="BE60" s="129">
        <v>505</v>
      </c>
      <c r="BF60" s="129">
        <v>1499</v>
      </c>
      <c r="BG60" s="129">
        <v>90</v>
      </c>
      <c r="BH60" s="129">
        <v>6</v>
      </c>
      <c r="BI60" s="129">
        <v>56</v>
      </c>
      <c r="BJ60" s="129">
        <v>1613</v>
      </c>
      <c r="BK60" s="129" t="s">
        <v>71</v>
      </c>
      <c r="BM60" s="129">
        <v>0</v>
      </c>
      <c r="BP60" s="129" t="s">
        <v>383</v>
      </c>
      <c r="BR60" s="129">
        <v>6511</v>
      </c>
    </row>
    <row r="61" spans="1:70" s="129" customFormat="1">
      <c r="A61" s="129" t="s">
        <v>384</v>
      </c>
      <c r="B61" s="129">
        <v>3080</v>
      </c>
      <c r="C61" s="129">
        <v>6152</v>
      </c>
      <c r="D61" s="130">
        <v>42618.426388888889</v>
      </c>
      <c r="E61" s="129" t="s">
        <v>376</v>
      </c>
      <c r="I61" s="129" t="s">
        <v>95</v>
      </c>
      <c r="J61" s="129">
        <v>0.8</v>
      </c>
      <c r="K61" s="129">
        <v>1</v>
      </c>
      <c r="L61" s="129">
        <v>160</v>
      </c>
      <c r="M61" s="129">
        <v>6</v>
      </c>
      <c r="N61" s="129">
        <v>5242</v>
      </c>
      <c r="O61" s="129" t="s">
        <v>515</v>
      </c>
      <c r="P61" s="129" t="s">
        <v>516</v>
      </c>
      <c r="Q61" s="129">
        <v>0.41599999999999998</v>
      </c>
      <c r="R61" s="129" t="s">
        <v>70</v>
      </c>
      <c r="S61" s="129" t="s">
        <v>70</v>
      </c>
      <c r="T61" s="129" t="s">
        <v>70</v>
      </c>
      <c r="U61" s="129" t="s">
        <v>70</v>
      </c>
      <c r="V61" s="129" t="s">
        <v>70</v>
      </c>
      <c r="W61" s="129" t="s">
        <v>70</v>
      </c>
      <c r="X61" s="129" t="s">
        <v>70</v>
      </c>
      <c r="Y61" s="129" t="s">
        <v>70</v>
      </c>
      <c r="Z61" s="129">
        <v>477.03840000000002</v>
      </c>
      <c r="AA61" s="129" t="s">
        <v>70</v>
      </c>
      <c r="AB61" s="129" t="s">
        <v>70</v>
      </c>
      <c r="AC61" s="129" t="s">
        <v>70</v>
      </c>
      <c r="AD61" s="129" t="s">
        <v>70</v>
      </c>
      <c r="AE61" s="129" t="s">
        <v>96</v>
      </c>
      <c r="AF61" s="129" t="s">
        <v>70</v>
      </c>
      <c r="AG61" s="129" t="s">
        <v>70</v>
      </c>
      <c r="AH61" s="129" t="s">
        <v>70</v>
      </c>
      <c r="AI61" s="129" t="s">
        <v>70</v>
      </c>
      <c r="AJ61" s="129" t="s">
        <v>70</v>
      </c>
      <c r="AK61" s="129" t="s">
        <v>70</v>
      </c>
      <c r="AL61" s="129" t="s">
        <v>70</v>
      </c>
      <c r="AM61" s="129" t="s">
        <v>70</v>
      </c>
      <c r="AN61" s="129" t="s">
        <v>70</v>
      </c>
      <c r="AO61" s="129" t="s">
        <v>70</v>
      </c>
      <c r="AP61" s="129" t="s">
        <v>70</v>
      </c>
      <c r="AQ61" s="129" t="s">
        <v>70</v>
      </c>
      <c r="AR61" s="129" t="s">
        <v>70</v>
      </c>
      <c r="AS61" s="129" t="s">
        <v>70</v>
      </c>
      <c r="AT61" s="129" t="s">
        <v>70</v>
      </c>
      <c r="AU61" s="129" t="s">
        <v>70</v>
      </c>
      <c r="AV61" s="129" t="s">
        <v>70</v>
      </c>
      <c r="AW61" s="129" t="s">
        <v>70</v>
      </c>
      <c r="AX61" s="129" t="s">
        <v>70</v>
      </c>
      <c r="AY61" s="129" t="s">
        <v>70</v>
      </c>
      <c r="AZ61" s="129" t="s">
        <v>70</v>
      </c>
      <c r="BA61" s="135">
        <v>0.01</v>
      </c>
      <c r="BB61" s="135">
        <v>0.01</v>
      </c>
      <c r="BC61" s="135">
        <v>0.01</v>
      </c>
      <c r="BD61" s="129">
        <v>527</v>
      </c>
      <c r="BE61" s="129">
        <v>396</v>
      </c>
      <c r="BF61" s="129">
        <v>1540</v>
      </c>
      <c r="BG61" s="129">
        <v>53</v>
      </c>
      <c r="BH61" s="129">
        <v>24</v>
      </c>
      <c r="BI61" s="129">
        <v>39</v>
      </c>
      <c r="BJ61" s="129">
        <v>1579</v>
      </c>
      <c r="BM61" s="129">
        <v>0</v>
      </c>
      <c r="BP61" s="129" t="s">
        <v>505</v>
      </c>
      <c r="BR61" s="129">
        <v>6511</v>
      </c>
    </row>
    <row r="62" spans="1:70" s="129" customFormat="1">
      <c r="A62" s="129" t="s">
        <v>385</v>
      </c>
      <c r="B62" s="129">
        <v>3081</v>
      </c>
      <c r="C62" s="129">
        <v>5650</v>
      </c>
      <c r="D62" s="130">
        <v>42619.774305555555</v>
      </c>
      <c r="E62" s="129" t="s">
        <v>386</v>
      </c>
      <c r="I62" s="129" t="s">
        <v>95</v>
      </c>
      <c r="J62" s="129">
        <v>0.8</v>
      </c>
      <c r="K62" s="129">
        <v>1</v>
      </c>
      <c r="L62" s="129">
        <v>160</v>
      </c>
      <c r="M62" s="129">
        <v>6</v>
      </c>
      <c r="N62" s="129">
        <v>5242</v>
      </c>
      <c r="O62" s="129" t="s">
        <v>517</v>
      </c>
      <c r="P62" s="129" t="s">
        <v>518</v>
      </c>
      <c r="Q62" s="129">
        <v>0.41799999999999998</v>
      </c>
      <c r="R62" s="129" t="s">
        <v>70</v>
      </c>
      <c r="S62" s="129" t="s">
        <v>70</v>
      </c>
      <c r="T62" s="129" t="s">
        <v>70</v>
      </c>
      <c r="U62" s="129" t="s">
        <v>70</v>
      </c>
      <c r="V62" s="129" t="s">
        <v>70</v>
      </c>
      <c r="W62" s="129" t="s">
        <v>70</v>
      </c>
      <c r="X62" s="129" t="s">
        <v>70</v>
      </c>
      <c r="Y62" s="129" t="s">
        <v>70</v>
      </c>
      <c r="Z62" s="129">
        <v>482.238</v>
      </c>
      <c r="AA62" s="129" t="s">
        <v>70</v>
      </c>
      <c r="AB62" s="129" t="s">
        <v>70</v>
      </c>
      <c r="AC62" s="129" t="s">
        <v>70</v>
      </c>
      <c r="AD62" s="129" t="s">
        <v>70</v>
      </c>
      <c r="AE62" s="129" t="s">
        <v>96</v>
      </c>
      <c r="AF62" s="129" t="s">
        <v>70</v>
      </c>
      <c r="AG62" s="129" t="s">
        <v>70</v>
      </c>
      <c r="AH62" s="129" t="s">
        <v>70</v>
      </c>
      <c r="AI62" s="129" t="s">
        <v>70</v>
      </c>
      <c r="AJ62" s="129" t="s">
        <v>70</v>
      </c>
      <c r="AK62" s="129" t="s">
        <v>70</v>
      </c>
      <c r="AL62" s="129" t="s">
        <v>70</v>
      </c>
      <c r="AM62" s="129" t="s">
        <v>70</v>
      </c>
      <c r="AN62" s="129" t="s">
        <v>70</v>
      </c>
      <c r="AO62" s="129" t="s">
        <v>70</v>
      </c>
      <c r="AP62" s="129" t="s">
        <v>70</v>
      </c>
      <c r="AQ62" s="129" t="s">
        <v>70</v>
      </c>
      <c r="AR62" s="129" t="s">
        <v>70</v>
      </c>
      <c r="AS62" s="129" t="s">
        <v>70</v>
      </c>
      <c r="AT62" s="129" t="s">
        <v>70</v>
      </c>
      <c r="AU62" s="129" t="s">
        <v>70</v>
      </c>
      <c r="AV62" s="129" t="s">
        <v>70</v>
      </c>
      <c r="AW62" s="129" t="s">
        <v>70</v>
      </c>
      <c r="AX62" s="129" t="s">
        <v>70</v>
      </c>
      <c r="AY62" s="129" t="s">
        <v>70</v>
      </c>
      <c r="AZ62" s="129" t="s">
        <v>70</v>
      </c>
      <c r="BA62" s="135">
        <v>0.01</v>
      </c>
      <c r="BB62" s="135">
        <v>0.01</v>
      </c>
      <c r="BC62" s="135">
        <v>0.01</v>
      </c>
      <c r="BD62" s="129">
        <v>514</v>
      </c>
      <c r="BE62" s="129">
        <v>384</v>
      </c>
      <c r="BF62" s="129">
        <v>1455</v>
      </c>
      <c r="BG62" s="129">
        <v>27</v>
      </c>
      <c r="BH62" s="129">
        <v>10</v>
      </c>
      <c r="BI62" s="129">
        <v>9</v>
      </c>
      <c r="BJ62" s="129">
        <v>1470</v>
      </c>
      <c r="BK62" s="129" t="s">
        <v>71</v>
      </c>
      <c r="BM62" s="129">
        <v>0</v>
      </c>
      <c r="BP62" s="129" t="s">
        <v>387</v>
      </c>
      <c r="BR62" s="129">
        <v>6511</v>
      </c>
    </row>
    <row r="63" spans="1:70" s="129" customFormat="1">
      <c r="A63" s="129" t="s">
        <v>388</v>
      </c>
      <c r="B63" s="129">
        <v>3082</v>
      </c>
      <c r="C63" s="129">
        <v>5691</v>
      </c>
      <c r="D63" s="130">
        <v>42619.774305555555</v>
      </c>
      <c r="E63" s="129" t="s">
        <v>386</v>
      </c>
      <c r="I63" s="129" t="s">
        <v>95</v>
      </c>
      <c r="J63" s="129">
        <v>0.8</v>
      </c>
      <c r="K63" s="129">
        <v>1</v>
      </c>
      <c r="L63" s="129">
        <v>160</v>
      </c>
      <c r="M63" s="129">
        <v>6</v>
      </c>
      <c r="N63" s="129">
        <v>5242</v>
      </c>
      <c r="O63" s="129" t="s">
        <v>519</v>
      </c>
      <c r="P63" s="129" t="s">
        <v>520</v>
      </c>
      <c r="Q63" s="129">
        <v>0.42299999999999999</v>
      </c>
      <c r="R63" s="129" t="s">
        <v>70</v>
      </c>
      <c r="S63" s="129" t="s">
        <v>70</v>
      </c>
      <c r="T63" s="129" t="s">
        <v>70</v>
      </c>
      <c r="U63" s="129" t="s">
        <v>70</v>
      </c>
      <c r="V63" s="129" t="s">
        <v>70</v>
      </c>
      <c r="W63" s="129" t="s">
        <v>70</v>
      </c>
      <c r="X63" s="129" t="s">
        <v>70</v>
      </c>
      <c r="Y63" s="129" t="s">
        <v>70</v>
      </c>
      <c r="Z63" s="129">
        <v>493.59519999999998</v>
      </c>
      <c r="AA63" s="129" t="s">
        <v>70</v>
      </c>
      <c r="AB63" s="129" t="s">
        <v>70</v>
      </c>
      <c r="AC63" s="129" t="s">
        <v>70</v>
      </c>
      <c r="AD63" s="129" t="s">
        <v>70</v>
      </c>
      <c r="AE63" s="129" t="s">
        <v>96</v>
      </c>
      <c r="AF63" s="129" t="s">
        <v>70</v>
      </c>
      <c r="AG63" s="129" t="s">
        <v>70</v>
      </c>
      <c r="AH63" s="129" t="s">
        <v>70</v>
      </c>
      <c r="AI63" s="129" t="s">
        <v>70</v>
      </c>
      <c r="AJ63" s="129" t="s">
        <v>70</v>
      </c>
      <c r="AK63" s="129" t="s">
        <v>70</v>
      </c>
      <c r="AL63" s="129" t="s">
        <v>70</v>
      </c>
      <c r="AM63" s="129" t="s">
        <v>70</v>
      </c>
      <c r="AN63" s="129" t="s">
        <v>70</v>
      </c>
      <c r="AO63" s="129" t="s">
        <v>70</v>
      </c>
      <c r="AP63" s="129" t="s">
        <v>70</v>
      </c>
      <c r="AQ63" s="129" t="s">
        <v>70</v>
      </c>
      <c r="AR63" s="129" t="s">
        <v>70</v>
      </c>
      <c r="AS63" s="129" t="s">
        <v>70</v>
      </c>
      <c r="AT63" s="129" t="s">
        <v>70</v>
      </c>
      <c r="AU63" s="129" t="s">
        <v>70</v>
      </c>
      <c r="AV63" s="129" t="s">
        <v>70</v>
      </c>
      <c r="AW63" s="129" t="s">
        <v>70</v>
      </c>
      <c r="AX63" s="129" t="s">
        <v>70</v>
      </c>
      <c r="AY63" s="129" t="s">
        <v>70</v>
      </c>
      <c r="AZ63" s="129" t="s">
        <v>70</v>
      </c>
      <c r="BA63" s="135">
        <v>0.01</v>
      </c>
      <c r="BB63" s="135">
        <v>0.01</v>
      </c>
      <c r="BC63" s="135">
        <v>0.01</v>
      </c>
      <c r="BD63" s="129">
        <v>444</v>
      </c>
      <c r="BE63" s="129">
        <v>393</v>
      </c>
      <c r="BF63" s="129">
        <v>1535</v>
      </c>
      <c r="BG63" s="129">
        <v>27</v>
      </c>
      <c r="BH63" s="129">
        <v>42</v>
      </c>
      <c r="BI63" s="129">
        <v>32</v>
      </c>
      <c r="BJ63" s="129">
        <v>1600</v>
      </c>
      <c r="BK63" s="129" t="s">
        <v>71</v>
      </c>
      <c r="BM63" s="129">
        <v>0</v>
      </c>
      <c r="BP63" s="129" t="s">
        <v>389</v>
      </c>
      <c r="BR63" s="129">
        <v>6511</v>
      </c>
    </row>
    <row r="64" spans="1:70" s="129" customFormat="1"/>
    <row r="65" spans="1:70" s="129" customFormat="1"/>
    <row r="66" spans="1:70" s="129" customFormat="1"/>
    <row r="67" spans="1:70" s="135" customFormat="1">
      <c r="D67" s="136"/>
    </row>
    <row r="68" spans="1:70" s="135" customFormat="1">
      <c r="D68" s="136"/>
    </row>
    <row r="69" spans="1:70" s="135" customFormat="1">
      <c r="D69" s="136"/>
    </row>
    <row r="70" spans="1:70" s="135" customFormat="1">
      <c r="D70" s="136"/>
    </row>
    <row r="71" spans="1:70" s="137" customFormat="1">
      <c r="A71" s="137" t="s">
        <v>390</v>
      </c>
      <c r="B71" s="137">
        <v>3083</v>
      </c>
      <c r="C71" s="137">
        <v>5692</v>
      </c>
      <c r="D71" s="139">
        <v>42619.774305555555</v>
      </c>
      <c r="E71" s="137" t="s">
        <v>386</v>
      </c>
      <c r="I71" s="137" t="s">
        <v>95</v>
      </c>
      <c r="J71" s="137">
        <v>0.8</v>
      </c>
      <c r="K71" s="137">
        <v>1</v>
      </c>
      <c r="L71" s="137">
        <v>160</v>
      </c>
      <c r="M71" s="137">
        <v>6</v>
      </c>
      <c r="N71" s="137">
        <v>5242</v>
      </c>
      <c r="O71" s="137" t="s">
        <v>521</v>
      </c>
      <c r="P71" s="137" t="s">
        <v>522</v>
      </c>
      <c r="Q71" s="137">
        <v>0.49099999999999999</v>
      </c>
      <c r="R71" s="137" t="s">
        <v>70</v>
      </c>
      <c r="S71" s="137" t="s">
        <v>70</v>
      </c>
      <c r="T71" s="137" t="s">
        <v>70</v>
      </c>
      <c r="U71" s="137" t="s">
        <v>70</v>
      </c>
      <c r="V71" s="137" t="s">
        <v>70</v>
      </c>
      <c r="W71" s="137" t="s">
        <v>70</v>
      </c>
      <c r="X71" s="137" t="s">
        <v>70</v>
      </c>
      <c r="Y71" s="137" t="s">
        <v>70</v>
      </c>
      <c r="Z71" s="137">
        <v>581.44190000000003</v>
      </c>
      <c r="AA71" s="137" t="s">
        <v>70</v>
      </c>
      <c r="AB71" s="137" t="s">
        <v>70</v>
      </c>
      <c r="AC71" s="137" t="s">
        <v>70</v>
      </c>
      <c r="AD71" s="137" t="s">
        <v>70</v>
      </c>
      <c r="AE71" s="137" t="s">
        <v>96</v>
      </c>
      <c r="AF71" s="137" t="s">
        <v>70</v>
      </c>
      <c r="AG71" s="137" t="s">
        <v>70</v>
      </c>
      <c r="AH71" s="137" t="s">
        <v>70</v>
      </c>
      <c r="AI71" s="137" t="s">
        <v>70</v>
      </c>
      <c r="AJ71" s="137" t="s">
        <v>70</v>
      </c>
      <c r="AK71" s="137" t="s">
        <v>70</v>
      </c>
      <c r="AL71" s="137" t="s">
        <v>70</v>
      </c>
      <c r="AM71" s="137" t="s">
        <v>70</v>
      </c>
      <c r="AN71" s="137" t="s">
        <v>70</v>
      </c>
      <c r="AO71" s="137" t="s">
        <v>70</v>
      </c>
      <c r="AP71" s="137" t="s">
        <v>70</v>
      </c>
      <c r="AQ71" s="137" t="s">
        <v>70</v>
      </c>
      <c r="AR71" s="137" t="s">
        <v>70</v>
      </c>
      <c r="AS71" s="137" t="s">
        <v>70</v>
      </c>
      <c r="AT71" s="137" t="s">
        <v>70</v>
      </c>
      <c r="AU71" s="137" t="s">
        <v>70</v>
      </c>
      <c r="AV71" s="137" t="s">
        <v>70</v>
      </c>
      <c r="AW71" s="137" t="s">
        <v>70</v>
      </c>
      <c r="AX71" s="137" t="s">
        <v>70</v>
      </c>
      <c r="AY71" s="137" t="s">
        <v>70</v>
      </c>
      <c r="AZ71" s="137" t="s">
        <v>70</v>
      </c>
      <c r="BA71" s="137">
        <v>0.01</v>
      </c>
      <c r="BB71" s="137">
        <v>0.01</v>
      </c>
      <c r="BC71" s="137">
        <v>0.01</v>
      </c>
      <c r="BD71" s="137">
        <v>557</v>
      </c>
      <c r="BE71" s="137">
        <v>286</v>
      </c>
      <c r="BF71" s="137">
        <v>1510</v>
      </c>
      <c r="BG71" s="137">
        <v>15</v>
      </c>
      <c r="BH71" s="137">
        <v>21</v>
      </c>
      <c r="BI71" s="137">
        <v>52</v>
      </c>
      <c r="BJ71" s="137">
        <v>1600</v>
      </c>
      <c r="BK71" s="137" t="s">
        <v>71</v>
      </c>
      <c r="BM71" s="137">
        <v>0</v>
      </c>
      <c r="BP71" s="137" t="s">
        <v>391</v>
      </c>
      <c r="BR71" s="137">
        <v>6511</v>
      </c>
    </row>
    <row r="72" spans="1:70" s="129" customFormat="1">
      <c r="A72" s="129" t="s">
        <v>392</v>
      </c>
      <c r="B72" s="129">
        <v>3084</v>
      </c>
      <c r="C72" s="129">
        <v>5693</v>
      </c>
      <c r="D72" s="130">
        <v>42619.774305555555</v>
      </c>
      <c r="E72" s="129" t="s">
        <v>386</v>
      </c>
      <c r="I72" s="129" t="s">
        <v>95</v>
      </c>
      <c r="J72" s="129">
        <v>0.8</v>
      </c>
      <c r="K72" s="129">
        <v>1</v>
      </c>
      <c r="L72" s="129">
        <v>160</v>
      </c>
      <c r="M72" s="129">
        <v>6</v>
      </c>
      <c r="N72" s="129">
        <v>5242</v>
      </c>
      <c r="O72" s="129" t="s">
        <v>523</v>
      </c>
      <c r="P72" s="129" t="s">
        <v>524</v>
      </c>
      <c r="Q72" s="129">
        <v>0.46899999999999997</v>
      </c>
      <c r="R72" s="129" t="s">
        <v>70</v>
      </c>
      <c r="S72" s="129" t="s">
        <v>70</v>
      </c>
      <c r="T72" s="129" t="s">
        <v>70</v>
      </c>
      <c r="U72" s="129" t="s">
        <v>70</v>
      </c>
      <c r="V72" s="129" t="s">
        <v>70</v>
      </c>
      <c r="W72" s="129" t="s">
        <v>70</v>
      </c>
      <c r="X72" s="129" t="s">
        <v>70</v>
      </c>
      <c r="Y72" s="129" t="s">
        <v>70</v>
      </c>
      <c r="Z72" s="129">
        <v>547.78099999999995</v>
      </c>
      <c r="AA72" s="129" t="s">
        <v>70</v>
      </c>
      <c r="AB72" s="129" t="s">
        <v>70</v>
      </c>
      <c r="AC72" s="129" t="s">
        <v>70</v>
      </c>
      <c r="AD72" s="129" t="s">
        <v>70</v>
      </c>
      <c r="AE72" s="129" t="s">
        <v>96</v>
      </c>
      <c r="AF72" s="129" t="s">
        <v>70</v>
      </c>
      <c r="AG72" s="129" t="s">
        <v>70</v>
      </c>
      <c r="AH72" s="129" t="s">
        <v>70</v>
      </c>
      <c r="AI72" s="129" t="s">
        <v>70</v>
      </c>
      <c r="AJ72" s="129" t="s">
        <v>70</v>
      </c>
      <c r="AK72" s="129" t="s">
        <v>70</v>
      </c>
      <c r="AL72" s="129" t="s">
        <v>70</v>
      </c>
      <c r="AM72" s="129" t="s">
        <v>70</v>
      </c>
      <c r="AN72" s="129" t="s">
        <v>70</v>
      </c>
      <c r="AO72" s="129" t="s">
        <v>70</v>
      </c>
      <c r="AP72" s="129" t="s">
        <v>70</v>
      </c>
      <c r="AQ72" s="129" t="s">
        <v>70</v>
      </c>
      <c r="AR72" s="129" t="s">
        <v>70</v>
      </c>
      <c r="AS72" s="129" t="s">
        <v>70</v>
      </c>
      <c r="AT72" s="129" t="s">
        <v>70</v>
      </c>
      <c r="AU72" s="129" t="s">
        <v>70</v>
      </c>
      <c r="AV72" s="129" t="s">
        <v>70</v>
      </c>
      <c r="AW72" s="129" t="s">
        <v>70</v>
      </c>
      <c r="AX72" s="129" t="s">
        <v>70</v>
      </c>
      <c r="AY72" s="129" t="s">
        <v>70</v>
      </c>
      <c r="AZ72" s="129" t="s">
        <v>70</v>
      </c>
      <c r="BA72" s="135">
        <v>0.01</v>
      </c>
      <c r="BB72" s="135">
        <v>0.01</v>
      </c>
      <c r="BC72" s="135">
        <v>0.01</v>
      </c>
      <c r="BD72" s="129">
        <v>413</v>
      </c>
      <c r="BE72" s="129">
        <v>396</v>
      </c>
      <c r="BF72" s="129">
        <v>1491</v>
      </c>
      <c r="BG72" s="129">
        <v>21</v>
      </c>
      <c r="BH72" s="129">
        <v>9</v>
      </c>
      <c r="BI72" s="129">
        <v>57</v>
      </c>
      <c r="BJ72" s="129">
        <v>1600</v>
      </c>
      <c r="BK72" s="129" t="s">
        <v>71</v>
      </c>
      <c r="BM72" s="129">
        <v>0</v>
      </c>
      <c r="BP72" s="129" t="s">
        <v>393</v>
      </c>
      <c r="BR72" s="129">
        <v>6511</v>
      </c>
    </row>
    <row r="73" spans="1:70" s="129" customFormat="1">
      <c r="A73" s="129" t="s">
        <v>394</v>
      </c>
      <c r="B73" s="129">
        <v>3085</v>
      </c>
      <c r="C73" s="129">
        <v>5694</v>
      </c>
      <c r="D73" s="130">
        <v>42619.774305555555</v>
      </c>
      <c r="E73" s="129" t="s">
        <v>386</v>
      </c>
      <c r="I73" s="129" t="s">
        <v>95</v>
      </c>
      <c r="J73" s="129">
        <v>0.8</v>
      </c>
      <c r="K73" s="129">
        <v>1</v>
      </c>
      <c r="L73" s="129">
        <v>160</v>
      </c>
      <c r="M73" s="129">
        <v>6</v>
      </c>
      <c r="N73" s="129">
        <v>5242</v>
      </c>
      <c r="O73" s="129" t="s">
        <v>525</v>
      </c>
      <c r="P73" s="129" t="s">
        <v>526</v>
      </c>
      <c r="Q73" s="129">
        <v>0.41799999999999998</v>
      </c>
      <c r="R73" s="129" t="s">
        <v>70</v>
      </c>
      <c r="S73" s="129" t="s">
        <v>70</v>
      </c>
      <c r="T73" s="129" t="s">
        <v>70</v>
      </c>
      <c r="U73" s="129" t="s">
        <v>70</v>
      </c>
      <c r="V73" s="129" t="s">
        <v>70</v>
      </c>
      <c r="W73" s="129" t="s">
        <v>70</v>
      </c>
      <c r="X73" s="129" t="s">
        <v>70</v>
      </c>
      <c r="Y73" s="129" t="s">
        <v>70</v>
      </c>
      <c r="Z73" s="129">
        <v>479.09089999999998</v>
      </c>
      <c r="AA73" s="129" t="s">
        <v>70</v>
      </c>
      <c r="AB73" s="129" t="s">
        <v>70</v>
      </c>
      <c r="AC73" s="129" t="s">
        <v>70</v>
      </c>
      <c r="AD73" s="129" t="s">
        <v>70</v>
      </c>
      <c r="AE73" s="129" t="s">
        <v>96</v>
      </c>
      <c r="AF73" s="129" t="s">
        <v>70</v>
      </c>
      <c r="AG73" s="129" t="s">
        <v>70</v>
      </c>
      <c r="AH73" s="129" t="s">
        <v>70</v>
      </c>
      <c r="AI73" s="129" t="s">
        <v>70</v>
      </c>
      <c r="AJ73" s="129" t="s">
        <v>70</v>
      </c>
      <c r="AK73" s="129" t="s">
        <v>70</v>
      </c>
      <c r="AL73" s="129" t="s">
        <v>70</v>
      </c>
      <c r="AM73" s="129" t="s">
        <v>70</v>
      </c>
      <c r="AN73" s="129" t="s">
        <v>70</v>
      </c>
      <c r="AO73" s="129" t="s">
        <v>70</v>
      </c>
      <c r="AP73" s="129" t="s">
        <v>70</v>
      </c>
      <c r="AQ73" s="129" t="s">
        <v>70</v>
      </c>
      <c r="AR73" s="129" t="s">
        <v>70</v>
      </c>
      <c r="AS73" s="129" t="s">
        <v>70</v>
      </c>
      <c r="AT73" s="129" t="s">
        <v>70</v>
      </c>
      <c r="AU73" s="129" t="s">
        <v>70</v>
      </c>
      <c r="AV73" s="129" t="s">
        <v>70</v>
      </c>
      <c r="AW73" s="129" t="s">
        <v>70</v>
      </c>
      <c r="AX73" s="129" t="s">
        <v>70</v>
      </c>
      <c r="AY73" s="129" t="s">
        <v>70</v>
      </c>
      <c r="AZ73" s="129" t="s">
        <v>70</v>
      </c>
      <c r="BA73" s="135">
        <v>0.01</v>
      </c>
      <c r="BB73" s="135">
        <v>0.01</v>
      </c>
      <c r="BC73" s="135">
        <v>0.01</v>
      </c>
      <c r="BD73" s="129">
        <v>400</v>
      </c>
      <c r="BE73" s="129">
        <v>377</v>
      </c>
      <c r="BF73" s="129">
        <v>1457</v>
      </c>
      <c r="BG73" s="129">
        <v>45</v>
      </c>
      <c r="BH73" s="129">
        <v>24</v>
      </c>
      <c r="BI73" s="129">
        <v>104</v>
      </c>
      <c r="BJ73" s="129">
        <v>1600</v>
      </c>
      <c r="BK73" s="129" t="s">
        <v>71</v>
      </c>
      <c r="BM73" s="129">
        <v>0</v>
      </c>
      <c r="BP73" s="129" t="s">
        <v>395</v>
      </c>
      <c r="BR73" s="129">
        <v>6511</v>
      </c>
    </row>
    <row r="74" spans="1:70" s="129" customFormat="1">
      <c r="A74" s="129" t="s">
        <v>396</v>
      </c>
      <c r="B74" s="129">
        <v>3086</v>
      </c>
      <c r="C74" s="129">
        <v>5695</v>
      </c>
      <c r="D74" s="130">
        <v>42620.197222222225</v>
      </c>
      <c r="E74" s="129" t="s">
        <v>397</v>
      </c>
      <c r="I74" s="129" t="s">
        <v>95</v>
      </c>
      <c r="J74" s="129">
        <v>0.8</v>
      </c>
      <c r="K74" s="129">
        <v>1</v>
      </c>
      <c r="L74" s="129">
        <v>160</v>
      </c>
      <c r="M74" s="129">
        <v>6</v>
      </c>
      <c r="N74" s="129">
        <v>5242</v>
      </c>
      <c r="O74" s="129" t="s">
        <v>527</v>
      </c>
      <c r="P74" s="129" t="s">
        <v>528</v>
      </c>
      <c r="Q74" s="129">
        <v>0.48699999999999999</v>
      </c>
      <c r="R74" s="129" t="s">
        <v>70</v>
      </c>
      <c r="S74" s="129" t="s">
        <v>70</v>
      </c>
      <c r="T74" s="129" t="s">
        <v>70</v>
      </c>
      <c r="U74" s="129" t="s">
        <v>70</v>
      </c>
      <c r="V74" s="129" t="s">
        <v>70</v>
      </c>
      <c r="W74" s="129" t="s">
        <v>70</v>
      </c>
      <c r="X74" s="129" t="s">
        <v>70</v>
      </c>
      <c r="Y74" s="129" t="s">
        <v>70</v>
      </c>
      <c r="Z74" s="129">
        <v>555.85410000000002</v>
      </c>
      <c r="AA74" s="129" t="s">
        <v>70</v>
      </c>
      <c r="AB74" s="129" t="s">
        <v>70</v>
      </c>
      <c r="AC74" s="129" t="s">
        <v>70</v>
      </c>
      <c r="AD74" s="129" t="s">
        <v>70</v>
      </c>
      <c r="AE74" s="129" t="s">
        <v>96</v>
      </c>
      <c r="AF74" s="129" t="s">
        <v>70</v>
      </c>
      <c r="AG74" s="129" t="s">
        <v>70</v>
      </c>
      <c r="AH74" s="129" t="s">
        <v>70</v>
      </c>
      <c r="AI74" s="129" t="s">
        <v>70</v>
      </c>
      <c r="AJ74" s="129" t="s">
        <v>70</v>
      </c>
      <c r="AK74" s="129" t="s">
        <v>70</v>
      </c>
      <c r="AL74" s="129" t="s">
        <v>70</v>
      </c>
      <c r="AM74" s="129" t="s">
        <v>70</v>
      </c>
      <c r="AN74" s="129" t="s">
        <v>70</v>
      </c>
      <c r="AO74" s="129" t="s">
        <v>70</v>
      </c>
      <c r="AP74" s="129" t="s">
        <v>70</v>
      </c>
      <c r="AQ74" s="129" t="s">
        <v>70</v>
      </c>
      <c r="AR74" s="129" t="s">
        <v>70</v>
      </c>
      <c r="AS74" s="129" t="s">
        <v>70</v>
      </c>
      <c r="AT74" s="129" t="s">
        <v>70</v>
      </c>
      <c r="AU74" s="129" t="s">
        <v>70</v>
      </c>
      <c r="AV74" s="129" t="s">
        <v>70</v>
      </c>
      <c r="AW74" s="129" t="s">
        <v>70</v>
      </c>
      <c r="AX74" s="129" t="s">
        <v>70</v>
      </c>
      <c r="AY74" s="129" t="s">
        <v>70</v>
      </c>
      <c r="AZ74" s="129" t="s">
        <v>70</v>
      </c>
      <c r="BA74" s="135">
        <v>0.01</v>
      </c>
      <c r="BB74" s="135">
        <v>0.01</v>
      </c>
      <c r="BC74" s="135">
        <v>0.01</v>
      </c>
      <c r="BD74" s="129">
        <v>432</v>
      </c>
      <c r="BE74" s="129">
        <v>393</v>
      </c>
      <c r="BF74" s="129">
        <v>1550</v>
      </c>
      <c r="BG74" s="129">
        <v>54</v>
      </c>
      <c r="BH74" s="129">
        <v>63</v>
      </c>
      <c r="BI74" s="129">
        <v>31</v>
      </c>
      <c r="BJ74" s="129">
        <v>1600</v>
      </c>
      <c r="BK74" s="129" t="s">
        <v>71</v>
      </c>
      <c r="BM74" s="129">
        <v>0</v>
      </c>
      <c r="BP74" s="129" t="s">
        <v>398</v>
      </c>
      <c r="BR74" s="129">
        <v>6511</v>
      </c>
    </row>
    <row r="75" spans="1:70" s="129" customFormat="1">
      <c r="D75" s="130"/>
    </row>
    <row r="76" spans="1:70" s="129" customFormat="1">
      <c r="D76" s="130"/>
    </row>
    <row r="77" spans="1:70" s="135" customFormat="1">
      <c r="D77" s="136"/>
    </row>
    <row r="78" spans="1:70" s="135" customFormat="1">
      <c r="D78" s="136"/>
    </row>
    <row r="79" spans="1:70" s="129" customFormat="1">
      <c r="D79" s="130"/>
    </row>
    <row r="80" spans="1:70" s="137" customFormat="1">
      <c r="A80" s="137" t="s">
        <v>415</v>
      </c>
      <c r="B80" s="137">
        <v>3120</v>
      </c>
      <c r="C80" s="137">
        <v>6053</v>
      </c>
      <c r="D80" s="139">
        <v>42640.810416666667</v>
      </c>
      <c r="E80" s="137" t="s">
        <v>411</v>
      </c>
      <c r="I80" s="137" t="s">
        <v>95</v>
      </c>
      <c r="J80" s="137">
        <v>0.8</v>
      </c>
      <c r="K80" s="137">
        <v>1</v>
      </c>
      <c r="L80" s="137">
        <v>160</v>
      </c>
      <c r="M80" s="137">
        <v>6</v>
      </c>
      <c r="N80" s="137">
        <v>5242</v>
      </c>
      <c r="O80" s="137" t="s">
        <v>471</v>
      </c>
      <c r="P80" s="137" t="s">
        <v>472</v>
      </c>
      <c r="Q80" s="137">
        <v>0.54500000000000004</v>
      </c>
      <c r="R80" s="137" t="s">
        <v>70</v>
      </c>
      <c r="S80" s="137" t="s">
        <v>70</v>
      </c>
      <c r="T80" s="137" t="s">
        <v>70</v>
      </c>
      <c r="U80" s="137" t="s">
        <v>70</v>
      </c>
      <c r="V80" s="137" t="s">
        <v>70</v>
      </c>
      <c r="W80" s="137" t="s">
        <v>70</v>
      </c>
      <c r="X80" s="137" t="s">
        <v>70</v>
      </c>
      <c r="Y80" s="137" t="s">
        <v>70</v>
      </c>
      <c r="Z80" s="137">
        <v>574.82360000000006</v>
      </c>
      <c r="AA80" s="137" t="s">
        <v>70</v>
      </c>
      <c r="AB80" s="137" t="s">
        <v>70</v>
      </c>
      <c r="AC80" s="137" t="s">
        <v>70</v>
      </c>
      <c r="AD80" s="137" t="s">
        <v>70</v>
      </c>
      <c r="AE80" s="137" t="s">
        <v>96</v>
      </c>
      <c r="AF80" s="137" t="s">
        <v>70</v>
      </c>
      <c r="AG80" s="137" t="s">
        <v>70</v>
      </c>
      <c r="AH80" s="137" t="s">
        <v>70</v>
      </c>
      <c r="AI80" s="137" t="s">
        <v>70</v>
      </c>
      <c r="AJ80" s="137" t="s">
        <v>70</v>
      </c>
      <c r="AK80" s="137" t="s">
        <v>70</v>
      </c>
      <c r="AL80" s="137" t="s">
        <v>70</v>
      </c>
      <c r="AM80" s="137" t="s">
        <v>70</v>
      </c>
      <c r="AN80" s="137" t="s">
        <v>70</v>
      </c>
      <c r="AO80" s="137" t="s">
        <v>70</v>
      </c>
      <c r="AP80" s="137" t="s">
        <v>70</v>
      </c>
      <c r="AQ80" s="137" t="s">
        <v>70</v>
      </c>
      <c r="AR80" s="137" t="s">
        <v>70</v>
      </c>
      <c r="AS80" s="137" t="s">
        <v>70</v>
      </c>
      <c r="AT80" s="137" t="s">
        <v>70</v>
      </c>
      <c r="AU80" s="137" t="s">
        <v>70</v>
      </c>
      <c r="AV80" s="137" t="s">
        <v>70</v>
      </c>
      <c r="AW80" s="137" t="s">
        <v>70</v>
      </c>
      <c r="AX80" s="137" t="s">
        <v>70</v>
      </c>
      <c r="AY80" s="137" t="s">
        <v>70</v>
      </c>
      <c r="AZ80" s="137" t="s">
        <v>70</v>
      </c>
      <c r="BA80" s="137">
        <v>0.01</v>
      </c>
      <c r="BB80" s="137">
        <v>0.01</v>
      </c>
      <c r="BC80" s="137">
        <v>0.01</v>
      </c>
      <c r="BD80" s="137">
        <v>407</v>
      </c>
      <c r="BE80" s="137">
        <v>441</v>
      </c>
      <c r="BF80" s="137">
        <v>1554</v>
      </c>
      <c r="BG80" s="137">
        <v>27</v>
      </c>
      <c r="BH80" s="137">
        <v>26</v>
      </c>
      <c r="BI80" s="137">
        <v>249</v>
      </c>
      <c r="BJ80" s="137">
        <v>1952</v>
      </c>
      <c r="BK80" s="137" t="s">
        <v>71</v>
      </c>
      <c r="BM80" s="137">
        <v>0</v>
      </c>
      <c r="BP80" s="137" t="s">
        <v>416</v>
      </c>
      <c r="BR80" s="137">
        <v>6511</v>
      </c>
    </row>
    <row r="81" spans="1:70" s="129" customFormat="1">
      <c r="A81" s="129" t="s">
        <v>417</v>
      </c>
      <c r="B81" s="129">
        <v>3121</v>
      </c>
      <c r="C81" s="129">
        <v>6054</v>
      </c>
      <c r="D81" s="130">
        <v>42640.810416666667</v>
      </c>
      <c r="E81" s="129" t="s">
        <v>411</v>
      </c>
      <c r="I81" s="129" t="s">
        <v>95</v>
      </c>
      <c r="J81" s="129">
        <v>0.8</v>
      </c>
      <c r="K81" s="129">
        <v>1</v>
      </c>
      <c r="L81" s="129">
        <v>160</v>
      </c>
      <c r="M81" s="129">
        <v>6</v>
      </c>
      <c r="N81" s="129">
        <v>5242</v>
      </c>
      <c r="O81" s="129" t="s">
        <v>473</v>
      </c>
      <c r="P81" s="129" t="s">
        <v>474</v>
      </c>
      <c r="Q81" s="129">
        <v>0.53600000000000003</v>
      </c>
      <c r="R81" s="129" t="s">
        <v>70</v>
      </c>
      <c r="S81" s="129" t="s">
        <v>70</v>
      </c>
      <c r="T81" s="129" t="s">
        <v>70</v>
      </c>
      <c r="U81" s="129" t="s">
        <v>70</v>
      </c>
      <c r="V81" s="129" t="s">
        <v>70</v>
      </c>
      <c r="W81" s="129" t="s">
        <v>70</v>
      </c>
      <c r="X81" s="129" t="s">
        <v>70</v>
      </c>
      <c r="Y81" s="129" t="s">
        <v>70</v>
      </c>
      <c r="Z81" s="129">
        <v>547.17819999999995</v>
      </c>
      <c r="AA81" s="129" t="s">
        <v>70</v>
      </c>
      <c r="AB81" s="129" t="s">
        <v>70</v>
      </c>
      <c r="AC81" s="129" t="s">
        <v>70</v>
      </c>
      <c r="AD81" s="129" t="s">
        <v>70</v>
      </c>
      <c r="AE81" s="129" t="s">
        <v>96</v>
      </c>
      <c r="AF81" s="129" t="s">
        <v>70</v>
      </c>
      <c r="AG81" s="129" t="s">
        <v>70</v>
      </c>
      <c r="AH81" s="129" t="s">
        <v>70</v>
      </c>
      <c r="AI81" s="129" t="s">
        <v>70</v>
      </c>
      <c r="AJ81" s="129" t="s">
        <v>70</v>
      </c>
      <c r="AK81" s="129" t="s">
        <v>70</v>
      </c>
      <c r="AL81" s="129" t="s">
        <v>70</v>
      </c>
      <c r="AM81" s="129" t="s">
        <v>70</v>
      </c>
      <c r="AN81" s="129" t="s">
        <v>70</v>
      </c>
      <c r="AO81" s="129" t="s">
        <v>70</v>
      </c>
      <c r="AP81" s="129" t="s">
        <v>70</v>
      </c>
      <c r="AQ81" s="129" t="s">
        <v>70</v>
      </c>
      <c r="AR81" s="129" t="s">
        <v>70</v>
      </c>
      <c r="AS81" s="129" t="s">
        <v>70</v>
      </c>
      <c r="AT81" s="129" t="s">
        <v>70</v>
      </c>
      <c r="AU81" s="129" t="s">
        <v>70</v>
      </c>
      <c r="AV81" s="129" t="s">
        <v>70</v>
      </c>
      <c r="AW81" s="129" t="s">
        <v>70</v>
      </c>
      <c r="AX81" s="129" t="s">
        <v>70</v>
      </c>
      <c r="AY81" s="129" t="s">
        <v>70</v>
      </c>
      <c r="AZ81" s="129" t="s">
        <v>70</v>
      </c>
      <c r="BA81" s="129">
        <v>0.01</v>
      </c>
      <c r="BB81" s="129">
        <v>0.01</v>
      </c>
      <c r="BC81" s="129">
        <v>0.01</v>
      </c>
      <c r="BD81" s="129">
        <v>388</v>
      </c>
      <c r="BE81" s="129">
        <v>436</v>
      </c>
      <c r="BF81" s="129">
        <v>1562</v>
      </c>
      <c r="BG81" s="129">
        <v>21</v>
      </c>
      <c r="BH81" s="129">
        <v>13</v>
      </c>
      <c r="BI81" s="129">
        <v>245</v>
      </c>
      <c r="BJ81" s="129">
        <v>1952</v>
      </c>
      <c r="BK81" s="129" t="s">
        <v>71</v>
      </c>
      <c r="BM81" s="129">
        <v>0</v>
      </c>
      <c r="BP81" s="129" t="s">
        <v>418</v>
      </c>
      <c r="BR81" s="129">
        <v>6511</v>
      </c>
    </row>
    <row r="82" spans="1:70">
      <c r="A82" t="s">
        <v>419</v>
      </c>
      <c r="B82">
        <v>3122</v>
      </c>
      <c r="C82">
        <v>6055</v>
      </c>
      <c r="D82" s="9">
        <v>42640.810416666667</v>
      </c>
      <c r="E82" t="s">
        <v>411</v>
      </c>
      <c r="I82" t="s">
        <v>95</v>
      </c>
      <c r="J82">
        <v>0.8</v>
      </c>
      <c r="K82">
        <v>1</v>
      </c>
      <c r="L82">
        <v>160</v>
      </c>
      <c r="M82">
        <v>6</v>
      </c>
      <c r="N82">
        <v>5242</v>
      </c>
      <c r="O82" t="s">
        <v>531</v>
      </c>
      <c r="P82" t="s">
        <v>532</v>
      </c>
      <c r="Q82">
        <v>0.53500000000000003</v>
      </c>
      <c r="R82" t="s">
        <v>70</v>
      </c>
      <c r="S82" t="s">
        <v>70</v>
      </c>
      <c r="T82" t="s">
        <v>70</v>
      </c>
      <c r="U82" t="s">
        <v>70</v>
      </c>
      <c r="V82" t="s">
        <v>70</v>
      </c>
      <c r="W82" t="s">
        <v>70</v>
      </c>
      <c r="X82" t="s">
        <v>70</v>
      </c>
      <c r="Y82" t="s">
        <v>70</v>
      </c>
      <c r="Z82">
        <v>552.29060000000004</v>
      </c>
      <c r="AA82" t="s">
        <v>70</v>
      </c>
      <c r="AB82" t="s">
        <v>70</v>
      </c>
      <c r="AC82" t="s">
        <v>70</v>
      </c>
      <c r="AD82" t="s">
        <v>70</v>
      </c>
      <c r="AE82" t="s">
        <v>96</v>
      </c>
      <c r="AF82" t="s">
        <v>70</v>
      </c>
      <c r="AG82" t="s">
        <v>70</v>
      </c>
      <c r="AH82" t="s">
        <v>70</v>
      </c>
      <c r="AI82" t="s">
        <v>70</v>
      </c>
      <c r="AJ82" t="s">
        <v>70</v>
      </c>
      <c r="AK82" t="s">
        <v>70</v>
      </c>
      <c r="AL82" t="s">
        <v>70</v>
      </c>
      <c r="AM82" t="s">
        <v>70</v>
      </c>
      <c r="AN82" t="s">
        <v>70</v>
      </c>
      <c r="AO82" t="s">
        <v>70</v>
      </c>
      <c r="AP82" t="s">
        <v>70</v>
      </c>
      <c r="AQ82" t="s">
        <v>70</v>
      </c>
      <c r="AR82" t="s">
        <v>70</v>
      </c>
      <c r="AS82" t="s">
        <v>70</v>
      </c>
      <c r="AT82" t="s">
        <v>70</v>
      </c>
      <c r="AU82" t="s">
        <v>70</v>
      </c>
      <c r="AV82" t="s">
        <v>70</v>
      </c>
      <c r="AW82" t="s">
        <v>70</v>
      </c>
      <c r="AX82" t="s">
        <v>70</v>
      </c>
      <c r="AY82" t="s">
        <v>70</v>
      </c>
      <c r="AZ82" t="s">
        <v>70</v>
      </c>
      <c r="BA82" s="129">
        <v>0.01</v>
      </c>
      <c r="BB82" s="129">
        <v>0.01</v>
      </c>
      <c r="BC82" s="129">
        <v>0.01</v>
      </c>
      <c r="BD82">
        <v>387</v>
      </c>
      <c r="BE82">
        <v>436</v>
      </c>
      <c r="BF82">
        <v>1547</v>
      </c>
      <c r="BG82">
        <v>21</v>
      </c>
      <c r="BH82">
        <v>18</v>
      </c>
      <c r="BI82">
        <v>238</v>
      </c>
      <c r="BJ82">
        <v>1952</v>
      </c>
      <c r="BK82" t="s">
        <v>71</v>
      </c>
      <c r="BM82">
        <v>0</v>
      </c>
      <c r="BP82" t="s">
        <v>420</v>
      </c>
      <c r="BR82">
        <v>6511</v>
      </c>
    </row>
    <row r="83" spans="1:70" s="129" customFormat="1">
      <c r="A83" s="129" t="s">
        <v>421</v>
      </c>
      <c r="B83" s="129">
        <v>3123</v>
      </c>
      <c r="C83" s="129">
        <v>5884</v>
      </c>
      <c r="D83" s="130">
        <v>42641.018750000003</v>
      </c>
      <c r="E83" s="129" t="s">
        <v>422</v>
      </c>
      <c r="I83" s="129" t="s">
        <v>95</v>
      </c>
      <c r="J83" s="129">
        <v>0.8</v>
      </c>
      <c r="K83" s="129">
        <v>1</v>
      </c>
      <c r="L83" s="129">
        <v>160</v>
      </c>
      <c r="M83" s="129">
        <v>6</v>
      </c>
      <c r="N83" s="129">
        <v>5242</v>
      </c>
      <c r="O83" s="129" t="s">
        <v>475</v>
      </c>
      <c r="P83" s="129" t="s">
        <v>476</v>
      </c>
      <c r="Q83" s="129">
        <v>0.54200000000000004</v>
      </c>
      <c r="R83" s="129" t="s">
        <v>70</v>
      </c>
      <c r="S83" s="129" t="s">
        <v>70</v>
      </c>
      <c r="T83" s="129" t="s">
        <v>70</v>
      </c>
      <c r="U83" s="129" t="s">
        <v>70</v>
      </c>
      <c r="V83" s="129" t="s">
        <v>70</v>
      </c>
      <c r="W83" s="129" t="s">
        <v>70</v>
      </c>
      <c r="X83" s="129" t="s">
        <v>70</v>
      </c>
      <c r="Y83" s="129" t="s">
        <v>70</v>
      </c>
      <c r="Z83" s="129">
        <v>556.7405</v>
      </c>
      <c r="AA83" s="129" t="s">
        <v>70</v>
      </c>
      <c r="AB83" s="129" t="s">
        <v>70</v>
      </c>
      <c r="AC83" s="129" t="s">
        <v>70</v>
      </c>
      <c r="AD83" s="129" t="s">
        <v>70</v>
      </c>
      <c r="AE83" s="129" t="s">
        <v>96</v>
      </c>
      <c r="AF83" s="129" t="s">
        <v>70</v>
      </c>
      <c r="AG83" s="129" t="s">
        <v>70</v>
      </c>
      <c r="AH83" s="129" t="s">
        <v>70</v>
      </c>
      <c r="AI83" s="129" t="s">
        <v>70</v>
      </c>
      <c r="AJ83" s="129" t="s">
        <v>70</v>
      </c>
      <c r="AK83" s="129" t="s">
        <v>70</v>
      </c>
      <c r="AL83" s="129" t="s">
        <v>70</v>
      </c>
      <c r="AM83" s="129" t="s">
        <v>70</v>
      </c>
      <c r="AN83" s="129" t="s">
        <v>70</v>
      </c>
      <c r="AO83" s="129" t="s">
        <v>70</v>
      </c>
      <c r="AP83" s="129" t="s">
        <v>70</v>
      </c>
      <c r="AQ83" s="129" t="s">
        <v>70</v>
      </c>
      <c r="AR83" s="129" t="s">
        <v>70</v>
      </c>
      <c r="AS83" s="129" t="s">
        <v>70</v>
      </c>
      <c r="AT83" s="129" t="s">
        <v>70</v>
      </c>
      <c r="AU83" s="129" t="s">
        <v>70</v>
      </c>
      <c r="AV83" s="129" t="s">
        <v>70</v>
      </c>
      <c r="AW83" s="129" t="s">
        <v>70</v>
      </c>
      <c r="AX83" s="129" t="s">
        <v>70</v>
      </c>
      <c r="AY83" s="129" t="s">
        <v>70</v>
      </c>
      <c r="AZ83" s="129" t="s">
        <v>70</v>
      </c>
      <c r="BA83" s="129">
        <v>0.01</v>
      </c>
      <c r="BB83" s="129">
        <v>0.01</v>
      </c>
      <c r="BC83" s="129">
        <v>0.01</v>
      </c>
      <c r="BD83" s="129">
        <v>436</v>
      </c>
      <c r="BE83" s="129">
        <v>390</v>
      </c>
      <c r="BF83" s="129">
        <v>1570</v>
      </c>
      <c r="BG83" s="129">
        <v>90</v>
      </c>
      <c r="BH83" s="129">
        <v>22</v>
      </c>
      <c r="BI83" s="129">
        <v>125</v>
      </c>
      <c r="BJ83" s="129">
        <v>1750</v>
      </c>
      <c r="BK83" s="129" t="s">
        <v>71</v>
      </c>
      <c r="BM83" s="129">
        <v>0</v>
      </c>
      <c r="BP83" s="129" t="s">
        <v>423</v>
      </c>
      <c r="BR83" s="129">
        <v>6511</v>
      </c>
    </row>
    <row r="84" spans="1:70" s="129" customFormat="1">
      <c r="A84" s="129" t="s">
        <v>424</v>
      </c>
      <c r="B84" s="129">
        <v>3124</v>
      </c>
      <c r="C84" s="129">
        <v>5885</v>
      </c>
      <c r="D84" s="130">
        <v>42641.018750000003</v>
      </c>
      <c r="E84" s="129" t="s">
        <v>422</v>
      </c>
      <c r="I84" s="129" t="s">
        <v>95</v>
      </c>
      <c r="J84" s="129">
        <v>0.8</v>
      </c>
      <c r="K84" s="129">
        <v>1</v>
      </c>
      <c r="L84" s="129">
        <v>160</v>
      </c>
      <c r="M84" s="129">
        <v>6</v>
      </c>
      <c r="N84" s="129">
        <v>5242</v>
      </c>
      <c r="O84" s="129" t="s">
        <v>477</v>
      </c>
      <c r="P84" s="129" t="s">
        <v>478</v>
      </c>
      <c r="Q84" s="129">
        <v>0.54100000000000004</v>
      </c>
      <c r="R84" s="129" t="s">
        <v>70</v>
      </c>
      <c r="S84" s="129" t="s">
        <v>70</v>
      </c>
      <c r="T84" s="129" t="s">
        <v>70</v>
      </c>
      <c r="U84" s="129" t="s">
        <v>70</v>
      </c>
      <c r="V84" s="129" t="s">
        <v>70</v>
      </c>
      <c r="W84" s="129" t="s">
        <v>70</v>
      </c>
      <c r="X84" s="129" t="s">
        <v>70</v>
      </c>
      <c r="Y84" s="129" t="s">
        <v>70</v>
      </c>
      <c r="Z84" s="129">
        <v>552.85879999999997</v>
      </c>
      <c r="AA84" s="129" t="s">
        <v>70</v>
      </c>
      <c r="AB84" s="129" t="s">
        <v>70</v>
      </c>
      <c r="AC84" s="129" t="s">
        <v>70</v>
      </c>
      <c r="AD84" s="129" t="s">
        <v>70</v>
      </c>
      <c r="AE84" s="129" t="s">
        <v>96</v>
      </c>
      <c r="AF84" s="129" t="s">
        <v>70</v>
      </c>
      <c r="AG84" s="129" t="s">
        <v>70</v>
      </c>
      <c r="AH84" s="129" t="s">
        <v>70</v>
      </c>
      <c r="AI84" s="129" t="s">
        <v>70</v>
      </c>
      <c r="AJ84" s="129" t="s">
        <v>70</v>
      </c>
      <c r="AK84" s="129" t="s">
        <v>70</v>
      </c>
      <c r="AL84" s="129" t="s">
        <v>70</v>
      </c>
      <c r="AM84" s="129" t="s">
        <v>70</v>
      </c>
      <c r="AN84" s="129" t="s">
        <v>70</v>
      </c>
      <c r="AO84" s="129" t="s">
        <v>70</v>
      </c>
      <c r="AP84" s="129" t="s">
        <v>70</v>
      </c>
      <c r="AQ84" s="129" t="s">
        <v>70</v>
      </c>
      <c r="AR84" s="129" t="s">
        <v>70</v>
      </c>
      <c r="AS84" s="129" t="s">
        <v>70</v>
      </c>
      <c r="AT84" s="129" t="s">
        <v>70</v>
      </c>
      <c r="AU84" s="129" t="s">
        <v>70</v>
      </c>
      <c r="AV84" s="129" t="s">
        <v>70</v>
      </c>
      <c r="AW84" s="129" t="s">
        <v>70</v>
      </c>
      <c r="AX84" s="129" t="s">
        <v>70</v>
      </c>
      <c r="AY84" s="129" t="s">
        <v>70</v>
      </c>
      <c r="AZ84" s="129" t="s">
        <v>70</v>
      </c>
      <c r="BA84" s="129">
        <v>0.01</v>
      </c>
      <c r="BB84" s="129">
        <v>0.01</v>
      </c>
      <c r="BC84" s="129">
        <v>0.01</v>
      </c>
      <c r="BD84" s="129">
        <v>353</v>
      </c>
      <c r="BE84" s="129">
        <v>604</v>
      </c>
      <c r="BF84" s="129">
        <v>1528</v>
      </c>
      <c r="BG84" s="129">
        <v>33</v>
      </c>
      <c r="BH84" s="129">
        <v>25</v>
      </c>
      <c r="BI84" s="129">
        <v>211</v>
      </c>
      <c r="BJ84" s="129">
        <v>1750</v>
      </c>
      <c r="BK84" s="129" t="s">
        <v>71</v>
      </c>
      <c r="BM84" s="129">
        <v>0</v>
      </c>
      <c r="BP84" s="129" t="s">
        <v>425</v>
      </c>
      <c r="BR84" s="129">
        <v>6511</v>
      </c>
    </row>
    <row r="85" spans="1:70" s="129" customFormat="1">
      <c r="A85" s="129" t="s">
        <v>426</v>
      </c>
      <c r="B85" s="129">
        <v>3125</v>
      </c>
      <c r="C85" s="129">
        <v>5886</v>
      </c>
      <c r="D85" s="130">
        <v>42641.018750000003</v>
      </c>
      <c r="E85" s="129" t="s">
        <v>422</v>
      </c>
      <c r="I85" s="129" t="s">
        <v>95</v>
      </c>
      <c r="J85" s="129">
        <v>0.8</v>
      </c>
      <c r="K85" s="129">
        <v>1</v>
      </c>
      <c r="L85" s="129">
        <v>160</v>
      </c>
      <c r="M85" s="129">
        <v>6</v>
      </c>
      <c r="N85" s="129">
        <v>5242</v>
      </c>
      <c r="O85" s="129" t="s">
        <v>479</v>
      </c>
      <c r="P85" s="129" t="s">
        <v>480</v>
      </c>
      <c r="Q85" s="129">
        <v>0.56000000000000005</v>
      </c>
      <c r="R85" s="129" t="s">
        <v>70</v>
      </c>
      <c r="S85" s="129" t="s">
        <v>70</v>
      </c>
      <c r="T85" s="129" t="s">
        <v>70</v>
      </c>
      <c r="U85" s="129" t="s">
        <v>70</v>
      </c>
      <c r="V85" s="129" t="s">
        <v>70</v>
      </c>
      <c r="W85" s="129" t="s">
        <v>70</v>
      </c>
      <c r="X85" s="129" t="s">
        <v>70</v>
      </c>
      <c r="Y85" s="129" t="s">
        <v>70</v>
      </c>
      <c r="Z85" s="129">
        <v>591.86540000000002</v>
      </c>
      <c r="AA85" s="129" t="s">
        <v>70</v>
      </c>
      <c r="AB85" s="129" t="s">
        <v>70</v>
      </c>
      <c r="AC85" s="129" t="s">
        <v>70</v>
      </c>
      <c r="AD85" s="129" t="s">
        <v>70</v>
      </c>
      <c r="AE85" s="129" t="s">
        <v>96</v>
      </c>
      <c r="AF85" s="129" t="s">
        <v>70</v>
      </c>
      <c r="AG85" s="129" t="s">
        <v>70</v>
      </c>
      <c r="AH85" s="129" t="s">
        <v>70</v>
      </c>
      <c r="AI85" s="129" t="s">
        <v>70</v>
      </c>
      <c r="AJ85" s="129" t="s">
        <v>70</v>
      </c>
      <c r="AK85" s="129" t="s">
        <v>70</v>
      </c>
      <c r="AL85" s="129" t="s">
        <v>70</v>
      </c>
      <c r="AM85" s="129" t="s">
        <v>70</v>
      </c>
      <c r="AN85" s="129" t="s">
        <v>70</v>
      </c>
      <c r="AO85" s="129" t="s">
        <v>70</v>
      </c>
      <c r="AP85" s="129" t="s">
        <v>70</v>
      </c>
      <c r="AQ85" s="129" t="s">
        <v>70</v>
      </c>
      <c r="AR85" s="129" t="s">
        <v>70</v>
      </c>
      <c r="AS85" s="129" t="s">
        <v>70</v>
      </c>
      <c r="AT85" s="129" t="s">
        <v>70</v>
      </c>
      <c r="AU85" s="129" t="s">
        <v>70</v>
      </c>
      <c r="AV85" s="129" t="s">
        <v>70</v>
      </c>
      <c r="AW85" s="129" t="s">
        <v>70</v>
      </c>
      <c r="AX85" s="129" t="s">
        <v>70</v>
      </c>
      <c r="AY85" s="129" t="s">
        <v>70</v>
      </c>
      <c r="AZ85" s="129" t="s">
        <v>70</v>
      </c>
      <c r="BA85" s="129">
        <v>0.01</v>
      </c>
      <c r="BB85" s="129">
        <v>0.01</v>
      </c>
      <c r="BC85" s="129">
        <v>0.01</v>
      </c>
      <c r="BD85" s="129">
        <v>423</v>
      </c>
      <c r="BE85" s="129">
        <v>379</v>
      </c>
      <c r="BF85" s="129">
        <v>1507</v>
      </c>
      <c r="BG85" s="129">
        <v>2</v>
      </c>
      <c r="BH85" s="129">
        <v>41</v>
      </c>
      <c r="BI85" s="129">
        <v>225</v>
      </c>
      <c r="BJ85" s="129">
        <v>1750</v>
      </c>
      <c r="BK85" s="129" t="s">
        <v>71</v>
      </c>
      <c r="BM85" s="129">
        <v>0</v>
      </c>
      <c r="BP85" s="129" t="s">
        <v>427</v>
      </c>
      <c r="BR85" s="129">
        <v>6511</v>
      </c>
    </row>
    <row r="86" spans="1:70" s="129" customFormat="1">
      <c r="A86" s="129" t="s">
        <v>428</v>
      </c>
      <c r="B86" s="129">
        <v>3126</v>
      </c>
      <c r="C86" s="129">
        <v>5887</v>
      </c>
      <c r="D86" s="130">
        <v>42641.018750000003</v>
      </c>
      <c r="E86" s="129" t="s">
        <v>422</v>
      </c>
      <c r="I86" s="129" t="s">
        <v>95</v>
      </c>
      <c r="J86" s="129">
        <v>0.8</v>
      </c>
      <c r="K86" s="129">
        <v>1</v>
      </c>
      <c r="L86" s="129">
        <v>160</v>
      </c>
      <c r="M86" s="129">
        <v>6</v>
      </c>
      <c r="N86" s="129">
        <v>5242</v>
      </c>
      <c r="O86" s="129" t="s">
        <v>481</v>
      </c>
      <c r="P86" s="129" t="s">
        <v>482</v>
      </c>
      <c r="Q86" s="129">
        <v>0.52700000000000002</v>
      </c>
      <c r="R86" s="129" t="s">
        <v>70</v>
      </c>
      <c r="S86" s="129" t="s">
        <v>70</v>
      </c>
      <c r="T86" s="129" t="s">
        <v>70</v>
      </c>
      <c r="U86" s="129" t="s">
        <v>70</v>
      </c>
      <c r="V86" s="129" t="s">
        <v>70</v>
      </c>
      <c r="W86" s="129" t="s">
        <v>70</v>
      </c>
      <c r="X86" s="129" t="s">
        <v>70</v>
      </c>
      <c r="Y86" s="129" t="s">
        <v>70</v>
      </c>
      <c r="Z86" s="129">
        <v>546.23140000000001</v>
      </c>
      <c r="AA86" s="129" t="s">
        <v>70</v>
      </c>
      <c r="AB86" s="129" t="s">
        <v>70</v>
      </c>
      <c r="AC86" s="129" t="s">
        <v>70</v>
      </c>
      <c r="AD86" s="129" t="s">
        <v>70</v>
      </c>
      <c r="AE86" s="129" t="s">
        <v>96</v>
      </c>
      <c r="AF86" s="129" t="s">
        <v>70</v>
      </c>
      <c r="AG86" s="129" t="s">
        <v>70</v>
      </c>
      <c r="AH86" s="129" t="s">
        <v>70</v>
      </c>
      <c r="AI86" s="129" t="s">
        <v>70</v>
      </c>
      <c r="AJ86" s="129" t="s">
        <v>70</v>
      </c>
      <c r="AK86" s="129" t="s">
        <v>70</v>
      </c>
      <c r="AL86" s="129" t="s">
        <v>70</v>
      </c>
      <c r="AM86" s="129" t="s">
        <v>70</v>
      </c>
      <c r="AN86" s="129" t="s">
        <v>70</v>
      </c>
      <c r="AO86" s="129" t="s">
        <v>70</v>
      </c>
      <c r="AP86" s="129" t="s">
        <v>70</v>
      </c>
      <c r="AQ86" s="129" t="s">
        <v>70</v>
      </c>
      <c r="AR86" s="129" t="s">
        <v>70</v>
      </c>
      <c r="AS86" s="129" t="s">
        <v>70</v>
      </c>
      <c r="AT86" s="129" t="s">
        <v>70</v>
      </c>
      <c r="AU86" s="129" t="s">
        <v>70</v>
      </c>
      <c r="AV86" s="129" t="s">
        <v>70</v>
      </c>
      <c r="AW86" s="129" t="s">
        <v>70</v>
      </c>
      <c r="AX86" s="129" t="s">
        <v>70</v>
      </c>
      <c r="AY86" s="129" t="s">
        <v>70</v>
      </c>
      <c r="AZ86" s="129" t="s">
        <v>70</v>
      </c>
      <c r="BA86" s="129">
        <v>0.01</v>
      </c>
      <c r="BB86" s="129">
        <v>0.01</v>
      </c>
      <c r="BC86" s="129">
        <v>0.01</v>
      </c>
      <c r="BD86" s="129">
        <v>360</v>
      </c>
      <c r="BE86" s="129">
        <v>459</v>
      </c>
      <c r="BF86" s="129">
        <v>1536</v>
      </c>
      <c r="BG86" s="129">
        <v>260</v>
      </c>
      <c r="BH86" s="129">
        <v>33</v>
      </c>
      <c r="BI86" s="129">
        <v>193</v>
      </c>
      <c r="BJ86" s="129">
        <v>1750</v>
      </c>
      <c r="BK86" s="129" t="s">
        <v>71</v>
      </c>
      <c r="BM86" s="129">
        <v>0</v>
      </c>
      <c r="BP86" s="129" t="s">
        <v>429</v>
      </c>
      <c r="BR86" s="129">
        <v>6511</v>
      </c>
    </row>
    <row r="87" spans="1:70" s="129" customFormat="1">
      <c r="A87" s="129" t="s">
        <v>430</v>
      </c>
      <c r="B87" s="129">
        <v>3127</v>
      </c>
      <c r="C87" s="129">
        <v>5888</v>
      </c>
      <c r="D87" s="130">
        <v>42641.018750000003</v>
      </c>
      <c r="E87" s="129" t="s">
        <v>422</v>
      </c>
      <c r="I87" s="129" t="s">
        <v>95</v>
      </c>
      <c r="J87" s="129">
        <v>0.8</v>
      </c>
      <c r="K87" s="129">
        <v>1</v>
      </c>
      <c r="L87" s="129">
        <v>160</v>
      </c>
      <c r="M87" s="129">
        <v>6</v>
      </c>
      <c r="N87" s="129">
        <v>5242</v>
      </c>
      <c r="O87" s="129" t="s">
        <v>483</v>
      </c>
      <c r="P87" s="129" t="s">
        <v>484</v>
      </c>
      <c r="Q87" s="129">
        <v>0.57199999999999995</v>
      </c>
      <c r="R87" s="129" t="s">
        <v>70</v>
      </c>
      <c r="S87" s="129" t="s">
        <v>70</v>
      </c>
      <c r="T87" s="129" t="s">
        <v>70</v>
      </c>
      <c r="U87" s="129" t="s">
        <v>70</v>
      </c>
      <c r="V87" s="129" t="s">
        <v>70</v>
      </c>
      <c r="W87" s="129" t="s">
        <v>70</v>
      </c>
      <c r="X87" s="129" t="s">
        <v>70</v>
      </c>
      <c r="Y87" s="129" t="s">
        <v>70</v>
      </c>
      <c r="Z87" s="129">
        <v>595.84180000000003</v>
      </c>
      <c r="AA87" s="129" t="s">
        <v>70</v>
      </c>
      <c r="AB87" s="129" t="s">
        <v>70</v>
      </c>
      <c r="AC87" s="129" t="s">
        <v>70</v>
      </c>
      <c r="AD87" s="129" t="s">
        <v>70</v>
      </c>
      <c r="AE87" s="129" t="s">
        <v>96</v>
      </c>
      <c r="AF87" s="129" t="s">
        <v>70</v>
      </c>
      <c r="AG87" s="129" t="s">
        <v>70</v>
      </c>
      <c r="AH87" s="129" t="s">
        <v>70</v>
      </c>
      <c r="AI87" s="129" t="s">
        <v>70</v>
      </c>
      <c r="AJ87" s="129" t="s">
        <v>70</v>
      </c>
      <c r="AK87" s="129" t="s">
        <v>70</v>
      </c>
      <c r="AL87" s="129" t="s">
        <v>70</v>
      </c>
      <c r="AM87" s="129" t="s">
        <v>70</v>
      </c>
      <c r="AN87" s="129" t="s">
        <v>70</v>
      </c>
      <c r="AO87" s="129" t="s">
        <v>70</v>
      </c>
      <c r="AP87" s="129" t="s">
        <v>70</v>
      </c>
      <c r="AQ87" s="129" t="s">
        <v>70</v>
      </c>
      <c r="AR87" s="129" t="s">
        <v>70</v>
      </c>
      <c r="AS87" s="129" t="s">
        <v>70</v>
      </c>
      <c r="AT87" s="129" t="s">
        <v>70</v>
      </c>
      <c r="AU87" s="129" t="s">
        <v>70</v>
      </c>
      <c r="AV87" s="129" t="s">
        <v>70</v>
      </c>
      <c r="AW87" s="129" t="s">
        <v>70</v>
      </c>
      <c r="AX87" s="129" t="s">
        <v>70</v>
      </c>
      <c r="AY87" s="129" t="s">
        <v>70</v>
      </c>
      <c r="AZ87" s="129" t="s">
        <v>70</v>
      </c>
      <c r="BA87" s="129">
        <v>0.01</v>
      </c>
      <c r="BB87" s="129">
        <v>0.01</v>
      </c>
      <c r="BC87" s="129">
        <v>0.01</v>
      </c>
      <c r="BD87" s="129">
        <v>370</v>
      </c>
      <c r="BE87" s="129">
        <v>551</v>
      </c>
      <c r="BF87" s="129">
        <v>1585</v>
      </c>
      <c r="BG87" s="129">
        <v>70</v>
      </c>
      <c r="BH87" s="129">
        <v>12</v>
      </c>
      <c r="BI87" s="129">
        <v>19</v>
      </c>
      <c r="BJ87" s="129">
        <v>1750</v>
      </c>
      <c r="BK87" s="129" t="s">
        <v>71</v>
      </c>
      <c r="BM87" s="129">
        <v>0</v>
      </c>
      <c r="BP87" s="129" t="s">
        <v>431</v>
      </c>
      <c r="BR87" s="129">
        <v>6511</v>
      </c>
    </row>
    <row r="88" spans="1:70" s="129" customFormat="1">
      <c r="A88" s="129" t="s">
        <v>432</v>
      </c>
      <c r="B88" s="129">
        <v>3128</v>
      </c>
      <c r="C88" s="129">
        <v>5889</v>
      </c>
      <c r="D88" s="130">
        <v>42641.226388888892</v>
      </c>
      <c r="E88" s="129" t="s">
        <v>433</v>
      </c>
      <c r="I88" s="129" t="s">
        <v>95</v>
      </c>
      <c r="J88" s="129">
        <v>0.8</v>
      </c>
      <c r="K88" s="129">
        <v>1</v>
      </c>
      <c r="L88" s="129">
        <v>160</v>
      </c>
      <c r="M88" s="129">
        <v>6</v>
      </c>
      <c r="N88" s="129">
        <v>5242</v>
      </c>
      <c r="O88" s="129" t="s">
        <v>485</v>
      </c>
      <c r="P88" s="129" t="s">
        <v>486</v>
      </c>
      <c r="Q88" s="129">
        <v>0.54700000000000004</v>
      </c>
      <c r="R88" s="129" t="s">
        <v>70</v>
      </c>
      <c r="S88" s="129" t="s">
        <v>70</v>
      </c>
      <c r="T88" s="129" t="s">
        <v>70</v>
      </c>
      <c r="U88" s="129" t="s">
        <v>70</v>
      </c>
      <c r="V88" s="129" t="s">
        <v>70</v>
      </c>
      <c r="W88" s="129" t="s">
        <v>70</v>
      </c>
      <c r="X88" s="129" t="s">
        <v>70</v>
      </c>
      <c r="Y88" s="129" t="s">
        <v>70</v>
      </c>
      <c r="Z88" s="129">
        <v>585.14329999999995</v>
      </c>
      <c r="AA88" s="129" t="s">
        <v>70</v>
      </c>
      <c r="AB88" s="129" t="s">
        <v>70</v>
      </c>
      <c r="AC88" s="129" t="s">
        <v>70</v>
      </c>
      <c r="AD88" s="129" t="s">
        <v>70</v>
      </c>
      <c r="AE88" s="129" t="s">
        <v>96</v>
      </c>
      <c r="AF88" s="129" t="s">
        <v>70</v>
      </c>
      <c r="AG88" s="129" t="s">
        <v>70</v>
      </c>
      <c r="AH88" s="129" t="s">
        <v>70</v>
      </c>
      <c r="AI88" s="129" t="s">
        <v>70</v>
      </c>
      <c r="AJ88" s="129" t="s">
        <v>70</v>
      </c>
      <c r="AK88" s="129" t="s">
        <v>70</v>
      </c>
      <c r="AL88" s="129" t="s">
        <v>70</v>
      </c>
      <c r="AM88" s="129" t="s">
        <v>70</v>
      </c>
      <c r="AN88" s="129" t="s">
        <v>70</v>
      </c>
      <c r="AO88" s="129" t="s">
        <v>70</v>
      </c>
      <c r="AP88" s="129" t="s">
        <v>70</v>
      </c>
      <c r="AQ88" s="129" t="s">
        <v>70</v>
      </c>
      <c r="AR88" s="129" t="s">
        <v>70</v>
      </c>
      <c r="AS88" s="129" t="s">
        <v>70</v>
      </c>
      <c r="AT88" s="129" t="s">
        <v>70</v>
      </c>
      <c r="AU88" s="129" t="s">
        <v>70</v>
      </c>
      <c r="AV88" s="129" t="s">
        <v>70</v>
      </c>
      <c r="AW88" s="129" t="s">
        <v>70</v>
      </c>
      <c r="AX88" s="129" t="s">
        <v>70</v>
      </c>
      <c r="AY88" s="129" t="s">
        <v>70</v>
      </c>
      <c r="AZ88" s="129" t="s">
        <v>70</v>
      </c>
      <c r="BA88" s="129">
        <v>0.01</v>
      </c>
      <c r="BB88" s="129">
        <v>0.01</v>
      </c>
      <c r="BC88" s="129">
        <v>0.01</v>
      </c>
      <c r="BD88" s="129">
        <v>552</v>
      </c>
      <c r="BE88" s="129">
        <v>378</v>
      </c>
      <c r="BF88" s="129">
        <v>1532</v>
      </c>
      <c r="BG88" s="129">
        <v>64</v>
      </c>
      <c r="BH88" s="129">
        <v>38</v>
      </c>
      <c r="BI88" s="129">
        <v>70</v>
      </c>
      <c r="BJ88" s="129">
        <v>1700</v>
      </c>
      <c r="BK88" s="129" t="s">
        <v>71</v>
      </c>
      <c r="BM88" s="129">
        <v>0</v>
      </c>
      <c r="BP88" s="129" t="s">
        <v>434</v>
      </c>
      <c r="BR88" s="129">
        <v>6511</v>
      </c>
    </row>
    <row r="89" spans="1:70" s="129" customFormat="1">
      <c r="A89" s="129" t="s">
        <v>435</v>
      </c>
      <c r="B89" s="129">
        <v>3129</v>
      </c>
      <c r="C89" s="129">
        <v>5890</v>
      </c>
      <c r="D89" s="130">
        <v>42641.226388888892</v>
      </c>
      <c r="E89" s="129" t="s">
        <v>433</v>
      </c>
      <c r="I89" s="129" t="s">
        <v>95</v>
      </c>
      <c r="J89" s="129">
        <v>0.8</v>
      </c>
      <c r="K89" s="129">
        <v>1</v>
      </c>
      <c r="L89" s="129">
        <v>160</v>
      </c>
      <c r="M89" s="129">
        <v>6</v>
      </c>
      <c r="N89" s="129">
        <v>5242</v>
      </c>
      <c r="O89" s="129" t="s">
        <v>487</v>
      </c>
      <c r="P89" s="129" t="s">
        <v>488</v>
      </c>
      <c r="Q89" s="129">
        <v>0.56299999999999994</v>
      </c>
      <c r="R89" s="129" t="s">
        <v>70</v>
      </c>
      <c r="S89" s="129" t="s">
        <v>70</v>
      </c>
      <c r="T89" s="129" t="s">
        <v>70</v>
      </c>
      <c r="U89" s="129" t="s">
        <v>70</v>
      </c>
      <c r="V89" s="129" t="s">
        <v>70</v>
      </c>
      <c r="W89" s="129" t="s">
        <v>70</v>
      </c>
      <c r="X89" s="129" t="s">
        <v>70</v>
      </c>
      <c r="Y89" s="129" t="s">
        <v>70</v>
      </c>
      <c r="Z89" s="129">
        <v>616.29190000000006</v>
      </c>
      <c r="AA89" s="129" t="s">
        <v>70</v>
      </c>
      <c r="AB89" s="129" t="s">
        <v>70</v>
      </c>
      <c r="AC89" s="129" t="s">
        <v>70</v>
      </c>
      <c r="AD89" s="129" t="s">
        <v>70</v>
      </c>
      <c r="AE89" s="129" t="s">
        <v>96</v>
      </c>
      <c r="AF89" s="129" t="s">
        <v>70</v>
      </c>
      <c r="AG89" s="129" t="s">
        <v>70</v>
      </c>
      <c r="AH89" s="129" t="s">
        <v>70</v>
      </c>
      <c r="AI89" s="129" t="s">
        <v>70</v>
      </c>
      <c r="AJ89" s="129" t="s">
        <v>70</v>
      </c>
      <c r="AK89" s="129" t="s">
        <v>70</v>
      </c>
      <c r="AL89" s="129" t="s">
        <v>70</v>
      </c>
      <c r="AM89" s="129" t="s">
        <v>70</v>
      </c>
      <c r="AN89" s="129" t="s">
        <v>70</v>
      </c>
      <c r="AO89" s="129" t="s">
        <v>70</v>
      </c>
      <c r="AP89" s="129" t="s">
        <v>70</v>
      </c>
      <c r="AQ89" s="129" t="s">
        <v>70</v>
      </c>
      <c r="AR89" s="129" t="s">
        <v>70</v>
      </c>
      <c r="AS89" s="129" t="s">
        <v>70</v>
      </c>
      <c r="AT89" s="129" t="s">
        <v>70</v>
      </c>
      <c r="AU89" s="129" t="s">
        <v>70</v>
      </c>
      <c r="AV89" s="129" t="s">
        <v>70</v>
      </c>
      <c r="AW89" s="129" t="s">
        <v>70</v>
      </c>
      <c r="AX89" s="129" t="s">
        <v>70</v>
      </c>
      <c r="AY89" s="129" t="s">
        <v>70</v>
      </c>
      <c r="AZ89" s="129" t="s">
        <v>70</v>
      </c>
      <c r="BA89" s="129">
        <v>0.01</v>
      </c>
      <c r="BB89" s="129">
        <v>0.01</v>
      </c>
      <c r="BC89" s="129">
        <v>0.01</v>
      </c>
      <c r="BD89" s="129">
        <v>515</v>
      </c>
      <c r="BE89" s="129">
        <v>403</v>
      </c>
      <c r="BF89" s="129">
        <v>1592</v>
      </c>
      <c r="BG89" s="129">
        <v>41</v>
      </c>
      <c r="BH89" s="129">
        <v>90</v>
      </c>
      <c r="BI89" s="129">
        <v>20</v>
      </c>
      <c r="BJ89" s="129">
        <v>1700</v>
      </c>
      <c r="BK89" s="129" t="s">
        <v>71</v>
      </c>
      <c r="BM89" s="129">
        <v>0</v>
      </c>
      <c r="BP89" s="129" t="s">
        <v>436</v>
      </c>
      <c r="BR89" s="129">
        <v>6511</v>
      </c>
    </row>
    <row r="90" spans="1:70" s="4" customFormat="1">
      <c r="D90" s="9"/>
    </row>
    <row r="91" spans="1:70" s="4" customFormat="1"/>
    <row r="92" spans="1:70" s="4" customFormat="1"/>
    <row r="94" spans="1:70" s="1" customFormat="1"/>
    <row r="98" spans="1:70">
      <c r="L98" s="4"/>
    </row>
    <row r="99" spans="1:70">
      <c r="L99" s="4"/>
    </row>
    <row r="100" spans="1:70">
      <c r="A100" t="s">
        <v>610</v>
      </c>
      <c r="B100">
        <v>3682</v>
      </c>
      <c r="C100">
        <v>6586</v>
      </c>
      <c r="D100" s="9">
        <v>42802.237500000003</v>
      </c>
      <c r="E100" t="s">
        <v>611</v>
      </c>
      <c r="I100" t="s">
        <v>95</v>
      </c>
      <c r="J100">
        <v>0.8</v>
      </c>
      <c r="K100">
        <v>1</v>
      </c>
      <c r="L100" s="4">
        <v>160</v>
      </c>
      <c r="M100">
        <v>6</v>
      </c>
      <c r="N100">
        <v>5242</v>
      </c>
      <c r="O100" t="s">
        <v>612</v>
      </c>
      <c r="P100" t="s">
        <v>613</v>
      </c>
      <c r="Q100">
        <v>0.442</v>
      </c>
      <c r="R100" t="s">
        <v>70</v>
      </c>
      <c r="S100" t="s">
        <v>70</v>
      </c>
      <c r="T100" t="s">
        <v>70</v>
      </c>
      <c r="U100" t="s">
        <v>70</v>
      </c>
      <c r="V100" t="s">
        <v>70</v>
      </c>
      <c r="W100" t="s">
        <v>70</v>
      </c>
      <c r="X100" t="s">
        <v>70</v>
      </c>
      <c r="Y100" t="s">
        <v>70</v>
      </c>
      <c r="Z100">
        <v>507.00479999999999</v>
      </c>
      <c r="AA100" t="s">
        <v>70</v>
      </c>
      <c r="AB100" t="s">
        <v>70</v>
      </c>
      <c r="AC100" t="s">
        <v>70</v>
      </c>
      <c r="AD100" t="s">
        <v>70</v>
      </c>
      <c r="AE100" t="s">
        <v>96</v>
      </c>
      <c r="AF100" t="s">
        <v>70</v>
      </c>
      <c r="AG100" t="s">
        <v>70</v>
      </c>
      <c r="AH100" t="s">
        <v>70</v>
      </c>
      <c r="AI100" t="s">
        <v>70</v>
      </c>
      <c r="AJ100" t="s">
        <v>70</v>
      </c>
      <c r="AK100" t="s">
        <v>70</v>
      </c>
      <c r="AL100" t="s">
        <v>70</v>
      </c>
      <c r="AM100" t="s">
        <v>70</v>
      </c>
      <c r="AN100" t="s">
        <v>70</v>
      </c>
      <c r="AO100" t="s">
        <v>70</v>
      </c>
      <c r="AP100" t="s">
        <v>70</v>
      </c>
      <c r="AQ100" t="s">
        <v>70</v>
      </c>
      <c r="AR100" t="s">
        <v>70</v>
      </c>
      <c r="AS100" t="s">
        <v>70</v>
      </c>
      <c r="AT100" t="s">
        <v>70</v>
      </c>
      <c r="AU100" t="s">
        <v>70</v>
      </c>
      <c r="AV100" t="s">
        <v>70</v>
      </c>
      <c r="AW100" t="s">
        <v>70</v>
      </c>
      <c r="AX100" t="s">
        <v>70</v>
      </c>
      <c r="AY100" t="s">
        <v>70</v>
      </c>
      <c r="AZ100" t="s">
        <v>70</v>
      </c>
      <c r="BA100" s="4">
        <v>0.01</v>
      </c>
      <c r="BB100" s="4">
        <v>0.01</v>
      </c>
      <c r="BC100">
        <v>0.01</v>
      </c>
      <c r="BD100">
        <v>578</v>
      </c>
      <c r="BE100">
        <v>400</v>
      </c>
      <c r="BF100">
        <v>1636</v>
      </c>
      <c r="BG100">
        <v>38</v>
      </c>
      <c r="BH100">
        <v>106</v>
      </c>
      <c r="BI100">
        <v>64</v>
      </c>
      <c r="BJ100">
        <v>1812</v>
      </c>
      <c r="BK100" t="s">
        <v>71</v>
      </c>
      <c r="BL100" t="s">
        <v>71</v>
      </c>
      <c r="BM100">
        <v>0</v>
      </c>
      <c r="BP100" t="s">
        <v>614</v>
      </c>
      <c r="BR100">
        <v>6511</v>
      </c>
    </row>
    <row r="101" spans="1:70">
      <c r="A101" t="s">
        <v>615</v>
      </c>
      <c r="B101">
        <v>3683</v>
      </c>
      <c r="C101">
        <v>6587</v>
      </c>
      <c r="D101" s="9">
        <v>42802.237500000003</v>
      </c>
      <c r="E101" t="s">
        <v>611</v>
      </c>
      <c r="I101" t="s">
        <v>95</v>
      </c>
      <c r="J101" s="4">
        <v>0.8</v>
      </c>
      <c r="K101">
        <v>1</v>
      </c>
      <c r="L101" s="4">
        <v>160</v>
      </c>
      <c r="M101">
        <v>6</v>
      </c>
      <c r="N101">
        <v>5242</v>
      </c>
      <c r="O101" t="s">
        <v>616</v>
      </c>
      <c r="P101" t="s">
        <v>617</v>
      </c>
      <c r="Q101">
        <v>0.44800000000000001</v>
      </c>
      <c r="R101" t="s">
        <v>70</v>
      </c>
      <c r="S101" t="s">
        <v>70</v>
      </c>
      <c r="T101" t="s">
        <v>70</v>
      </c>
      <c r="U101" t="s">
        <v>70</v>
      </c>
      <c r="V101" t="s">
        <v>70</v>
      </c>
      <c r="W101" t="s">
        <v>70</v>
      </c>
      <c r="X101" t="s">
        <v>70</v>
      </c>
      <c r="Y101" t="s">
        <v>70</v>
      </c>
      <c r="Z101">
        <v>527.66660000000002</v>
      </c>
      <c r="AA101" t="s">
        <v>70</v>
      </c>
      <c r="AB101" t="s">
        <v>70</v>
      </c>
      <c r="AC101" t="s">
        <v>70</v>
      </c>
      <c r="AD101" t="s">
        <v>70</v>
      </c>
      <c r="AE101" t="s">
        <v>96</v>
      </c>
      <c r="AF101" t="s">
        <v>70</v>
      </c>
      <c r="AG101" t="s">
        <v>70</v>
      </c>
      <c r="AH101" t="s">
        <v>70</v>
      </c>
      <c r="AI101" t="s">
        <v>70</v>
      </c>
      <c r="AJ101" t="s">
        <v>70</v>
      </c>
      <c r="AK101" t="s">
        <v>70</v>
      </c>
      <c r="AL101" t="s">
        <v>70</v>
      </c>
      <c r="AM101" t="s">
        <v>70</v>
      </c>
      <c r="AN101" t="s">
        <v>70</v>
      </c>
      <c r="AO101" t="s">
        <v>70</v>
      </c>
      <c r="AP101" t="s">
        <v>70</v>
      </c>
      <c r="AQ101" t="s">
        <v>70</v>
      </c>
      <c r="AR101" t="s">
        <v>70</v>
      </c>
      <c r="AS101" t="s">
        <v>70</v>
      </c>
      <c r="AT101" t="s">
        <v>70</v>
      </c>
      <c r="AU101" t="s">
        <v>70</v>
      </c>
      <c r="AV101" t="s">
        <v>70</v>
      </c>
      <c r="AW101" t="s">
        <v>70</v>
      </c>
      <c r="AX101" t="s">
        <v>70</v>
      </c>
      <c r="AY101" t="s">
        <v>70</v>
      </c>
      <c r="AZ101" t="s">
        <v>70</v>
      </c>
      <c r="BA101" s="4">
        <v>0.01</v>
      </c>
      <c r="BB101" s="4">
        <v>0.01</v>
      </c>
      <c r="BC101" s="4">
        <v>0.01</v>
      </c>
      <c r="BD101">
        <v>419</v>
      </c>
      <c r="BE101">
        <v>439</v>
      </c>
      <c r="BF101">
        <v>1631</v>
      </c>
      <c r="BG101">
        <v>96</v>
      </c>
      <c r="BH101">
        <v>52</v>
      </c>
      <c r="BI101">
        <v>96</v>
      </c>
      <c r="BJ101">
        <v>1812</v>
      </c>
      <c r="BK101" t="s">
        <v>71</v>
      </c>
      <c r="BL101" t="s">
        <v>71</v>
      </c>
      <c r="BM101">
        <v>0</v>
      </c>
      <c r="BP101" t="s">
        <v>618</v>
      </c>
      <c r="BR101">
        <v>6511</v>
      </c>
    </row>
    <row r="102" spans="1:70">
      <c r="A102" t="s">
        <v>619</v>
      </c>
      <c r="B102">
        <v>3684</v>
      </c>
      <c r="C102">
        <v>6588</v>
      </c>
      <c r="D102" s="9">
        <v>42802.237500000003</v>
      </c>
      <c r="E102" t="s">
        <v>611</v>
      </c>
      <c r="I102" t="s">
        <v>95</v>
      </c>
      <c r="J102" s="4">
        <v>0.8</v>
      </c>
      <c r="K102">
        <v>1</v>
      </c>
      <c r="L102" s="4">
        <v>160</v>
      </c>
      <c r="M102">
        <v>6</v>
      </c>
      <c r="N102">
        <v>5242</v>
      </c>
      <c r="O102" t="s">
        <v>620</v>
      </c>
      <c r="P102" t="s">
        <v>621</v>
      </c>
      <c r="Q102">
        <v>0.505</v>
      </c>
      <c r="R102" t="s">
        <v>70</v>
      </c>
      <c r="S102" t="s">
        <v>70</v>
      </c>
      <c r="T102" t="s">
        <v>70</v>
      </c>
      <c r="U102" t="s">
        <v>70</v>
      </c>
      <c r="V102" t="s">
        <v>70</v>
      </c>
      <c r="W102" t="s">
        <v>70</v>
      </c>
      <c r="X102" t="s">
        <v>70</v>
      </c>
      <c r="Y102" t="s">
        <v>70</v>
      </c>
      <c r="Z102">
        <v>611.68200000000002</v>
      </c>
      <c r="AA102" t="s">
        <v>70</v>
      </c>
      <c r="AB102" t="s">
        <v>70</v>
      </c>
      <c r="AC102" t="s">
        <v>70</v>
      </c>
      <c r="AD102" t="s">
        <v>70</v>
      </c>
      <c r="AE102" t="s">
        <v>96</v>
      </c>
      <c r="AF102" t="s">
        <v>70</v>
      </c>
      <c r="AG102" t="s">
        <v>70</v>
      </c>
      <c r="AH102" t="s">
        <v>70</v>
      </c>
      <c r="AI102" t="s">
        <v>70</v>
      </c>
      <c r="AJ102" t="s">
        <v>70</v>
      </c>
      <c r="AK102" t="s">
        <v>70</v>
      </c>
      <c r="AL102" t="s">
        <v>70</v>
      </c>
      <c r="AM102" t="s">
        <v>70</v>
      </c>
      <c r="AN102" t="s">
        <v>70</v>
      </c>
      <c r="AO102" t="s">
        <v>70</v>
      </c>
      <c r="AP102" t="s">
        <v>70</v>
      </c>
      <c r="AQ102" t="s">
        <v>70</v>
      </c>
      <c r="AR102" t="s">
        <v>70</v>
      </c>
      <c r="AS102" t="s">
        <v>70</v>
      </c>
      <c r="AT102" t="s">
        <v>70</v>
      </c>
      <c r="AU102" t="s">
        <v>70</v>
      </c>
      <c r="AV102" t="s">
        <v>70</v>
      </c>
      <c r="AW102" t="s">
        <v>70</v>
      </c>
      <c r="AX102" t="s">
        <v>70</v>
      </c>
      <c r="AY102" t="s">
        <v>70</v>
      </c>
      <c r="AZ102" t="s">
        <v>70</v>
      </c>
      <c r="BA102" s="4">
        <v>0.01</v>
      </c>
      <c r="BB102" s="4">
        <v>0.01</v>
      </c>
      <c r="BC102" s="4">
        <v>0.01</v>
      </c>
      <c r="BD102">
        <v>448</v>
      </c>
      <c r="BE102">
        <v>316</v>
      </c>
      <c r="BF102">
        <v>1624</v>
      </c>
      <c r="BG102">
        <v>69</v>
      </c>
      <c r="BH102">
        <v>120</v>
      </c>
      <c r="BI102">
        <v>108</v>
      </c>
      <c r="BJ102">
        <v>1812</v>
      </c>
      <c r="BK102" t="s">
        <v>71</v>
      </c>
      <c r="BL102" t="s">
        <v>71</v>
      </c>
      <c r="BM102">
        <v>0</v>
      </c>
      <c r="BP102" t="s">
        <v>622</v>
      </c>
      <c r="BR102">
        <v>6511</v>
      </c>
    </row>
    <row r="103" spans="1:70">
      <c r="A103" t="s">
        <v>623</v>
      </c>
      <c r="B103">
        <v>3685</v>
      </c>
      <c r="C103">
        <v>6589</v>
      </c>
      <c r="D103" s="9">
        <v>42802.237500000003</v>
      </c>
      <c r="E103" t="s">
        <v>611</v>
      </c>
      <c r="I103" t="s">
        <v>95</v>
      </c>
      <c r="J103">
        <v>0.8</v>
      </c>
      <c r="K103">
        <v>1</v>
      </c>
      <c r="L103" s="4">
        <v>160</v>
      </c>
      <c r="M103">
        <v>6</v>
      </c>
      <c r="N103">
        <v>5242</v>
      </c>
      <c r="O103" t="s">
        <v>624</v>
      </c>
      <c r="P103" t="s">
        <v>625</v>
      </c>
      <c r="Q103">
        <v>0.433</v>
      </c>
      <c r="R103" t="s">
        <v>70</v>
      </c>
      <c r="S103" t="s">
        <v>70</v>
      </c>
      <c r="T103" t="s">
        <v>70</v>
      </c>
      <c r="U103" t="s">
        <v>70</v>
      </c>
      <c r="V103" t="s">
        <v>70</v>
      </c>
      <c r="W103" t="s">
        <v>70</v>
      </c>
      <c r="X103" t="s">
        <v>70</v>
      </c>
      <c r="Y103" t="s">
        <v>70</v>
      </c>
      <c r="Z103">
        <v>507.82580000000002</v>
      </c>
      <c r="AA103" t="s">
        <v>70</v>
      </c>
      <c r="AB103" t="s">
        <v>70</v>
      </c>
      <c r="AC103" t="s">
        <v>70</v>
      </c>
      <c r="AD103" t="s">
        <v>70</v>
      </c>
      <c r="AE103" t="s">
        <v>96</v>
      </c>
      <c r="AF103" t="s">
        <v>70</v>
      </c>
      <c r="AG103" t="s">
        <v>70</v>
      </c>
      <c r="AH103" t="s">
        <v>70</v>
      </c>
      <c r="AI103" t="s">
        <v>70</v>
      </c>
      <c r="AJ103" t="s">
        <v>70</v>
      </c>
      <c r="AK103" t="s">
        <v>70</v>
      </c>
      <c r="AL103" t="s">
        <v>70</v>
      </c>
      <c r="AM103" t="s">
        <v>70</v>
      </c>
      <c r="AN103" t="s">
        <v>70</v>
      </c>
      <c r="AO103" t="s">
        <v>70</v>
      </c>
      <c r="AP103" t="s">
        <v>70</v>
      </c>
      <c r="AQ103" t="s">
        <v>70</v>
      </c>
      <c r="AR103" t="s">
        <v>70</v>
      </c>
      <c r="AS103" t="s">
        <v>70</v>
      </c>
      <c r="AT103" t="s">
        <v>70</v>
      </c>
      <c r="AU103" t="s">
        <v>70</v>
      </c>
      <c r="AV103" t="s">
        <v>70</v>
      </c>
      <c r="AW103" t="s">
        <v>70</v>
      </c>
      <c r="AX103" t="s">
        <v>70</v>
      </c>
      <c r="AY103" t="s">
        <v>70</v>
      </c>
      <c r="AZ103" t="s">
        <v>70</v>
      </c>
      <c r="BA103" s="4">
        <v>0.01</v>
      </c>
      <c r="BB103" s="4">
        <v>0.01</v>
      </c>
      <c r="BC103" s="4">
        <v>0.01</v>
      </c>
      <c r="BD103">
        <v>465</v>
      </c>
      <c r="BE103">
        <v>433</v>
      </c>
      <c r="BF103">
        <v>1627</v>
      </c>
      <c r="BG103">
        <v>137</v>
      </c>
      <c r="BH103">
        <v>157</v>
      </c>
      <c r="BI103">
        <v>83</v>
      </c>
      <c r="BJ103">
        <v>1812</v>
      </c>
      <c r="BK103" t="s">
        <v>71</v>
      </c>
      <c r="BL103" t="s">
        <v>71</v>
      </c>
      <c r="BM103">
        <v>0</v>
      </c>
      <c r="BP103" t="s">
        <v>626</v>
      </c>
      <c r="BR103">
        <v>6511</v>
      </c>
    </row>
    <row r="104" spans="1:70">
      <c r="A104" t="s">
        <v>627</v>
      </c>
      <c r="B104">
        <v>3686</v>
      </c>
      <c r="C104">
        <v>6590</v>
      </c>
      <c r="D104" s="9">
        <v>42802.237500000003</v>
      </c>
      <c r="E104" t="s">
        <v>611</v>
      </c>
      <c r="I104" t="s">
        <v>95</v>
      </c>
      <c r="J104" s="4">
        <v>0.8</v>
      </c>
      <c r="K104">
        <v>1</v>
      </c>
      <c r="L104" s="4">
        <v>160</v>
      </c>
      <c r="M104">
        <v>6</v>
      </c>
      <c r="N104">
        <v>5242</v>
      </c>
      <c r="O104" t="s">
        <v>628</v>
      </c>
      <c r="P104" t="s">
        <v>629</v>
      </c>
      <c r="Q104">
        <v>0.42</v>
      </c>
      <c r="R104" t="s">
        <v>70</v>
      </c>
      <c r="S104" t="s">
        <v>70</v>
      </c>
      <c r="T104" t="s">
        <v>70</v>
      </c>
      <c r="U104" t="s">
        <v>70</v>
      </c>
      <c r="V104" t="s">
        <v>70</v>
      </c>
      <c r="W104" t="s">
        <v>70</v>
      </c>
      <c r="X104" t="s">
        <v>70</v>
      </c>
      <c r="Y104" t="s">
        <v>70</v>
      </c>
      <c r="Z104">
        <v>486.47980000000001</v>
      </c>
      <c r="AA104" t="s">
        <v>70</v>
      </c>
      <c r="AB104" t="s">
        <v>70</v>
      </c>
      <c r="AC104" t="s">
        <v>70</v>
      </c>
      <c r="AD104" t="s">
        <v>70</v>
      </c>
      <c r="AE104" t="s">
        <v>96</v>
      </c>
      <c r="AF104" t="s">
        <v>70</v>
      </c>
      <c r="AG104" t="s">
        <v>70</v>
      </c>
      <c r="AH104" t="s">
        <v>70</v>
      </c>
      <c r="AI104" t="s">
        <v>70</v>
      </c>
      <c r="AJ104" t="s">
        <v>70</v>
      </c>
      <c r="AK104" t="s">
        <v>70</v>
      </c>
      <c r="AL104" t="s">
        <v>70</v>
      </c>
      <c r="AM104" t="s">
        <v>70</v>
      </c>
      <c r="AN104" t="s">
        <v>70</v>
      </c>
      <c r="AO104" t="s">
        <v>70</v>
      </c>
      <c r="AP104" t="s">
        <v>70</v>
      </c>
      <c r="AQ104" t="s">
        <v>70</v>
      </c>
      <c r="AR104" t="s">
        <v>70</v>
      </c>
      <c r="AS104" t="s">
        <v>70</v>
      </c>
      <c r="AT104" t="s">
        <v>70</v>
      </c>
      <c r="AU104" t="s">
        <v>70</v>
      </c>
      <c r="AV104" t="s">
        <v>70</v>
      </c>
      <c r="AW104" t="s">
        <v>70</v>
      </c>
      <c r="AX104" t="s">
        <v>70</v>
      </c>
      <c r="AY104" t="s">
        <v>70</v>
      </c>
      <c r="AZ104" t="s">
        <v>70</v>
      </c>
      <c r="BA104" s="4">
        <v>0.01</v>
      </c>
      <c r="BB104" s="4">
        <v>0.01</v>
      </c>
      <c r="BC104" s="4">
        <v>0.01</v>
      </c>
      <c r="BD104">
        <v>412</v>
      </c>
      <c r="BE104">
        <v>385</v>
      </c>
      <c r="BF104">
        <v>1559</v>
      </c>
      <c r="BG104">
        <v>59</v>
      </c>
      <c r="BH104">
        <v>65</v>
      </c>
      <c r="BI104">
        <v>157</v>
      </c>
      <c r="BJ104">
        <v>1812</v>
      </c>
      <c r="BK104" t="s">
        <v>71</v>
      </c>
      <c r="BL104" t="s">
        <v>71</v>
      </c>
      <c r="BM104">
        <v>0</v>
      </c>
      <c r="BP104" t="s">
        <v>630</v>
      </c>
      <c r="BR104">
        <v>6511</v>
      </c>
    </row>
    <row r="105" spans="1:70">
      <c r="A105" t="s">
        <v>631</v>
      </c>
      <c r="B105">
        <v>3687</v>
      </c>
      <c r="C105">
        <v>6591</v>
      </c>
      <c r="D105" s="9">
        <v>42802.396527777775</v>
      </c>
      <c r="E105" t="s">
        <v>632</v>
      </c>
      <c r="I105" t="s">
        <v>95</v>
      </c>
      <c r="J105">
        <v>0.8</v>
      </c>
      <c r="K105">
        <v>1</v>
      </c>
      <c r="L105">
        <v>160</v>
      </c>
      <c r="M105">
        <v>6</v>
      </c>
      <c r="N105">
        <v>5242</v>
      </c>
      <c r="O105" t="s">
        <v>633</v>
      </c>
      <c r="P105" t="s">
        <v>634</v>
      </c>
      <c r="Q105">
        <v>0.45900000000000002</v>
      </c>
      <c r="R105" t="s">
        <v>70</v>
      </c>
      <c r="S105" t="s">
        <v>70</v>
      </c>
      <c r="T105" t="s">
        <v>70</v>
      </c>
      <c r="U105" t="s">
        <v>70</v>
      </c>
      <c r="V105" t="s">
        <v>70</v>
      </c>
      <c r="W105" t="s">
        <v>70</v>
      </c>
      <c r="X105" t="s">
        <v>70</v>
      </c>
      <c r="Y105" t="s">
        <v>70</v>
      </c>
      <c r="Z105">
        <v>528.48749999999995</v>
      </c>
      <c r="AA105" t="s">
        <v>70</v>
      </c>
      <c r="AB105" t="s">
        <v>70</v>
      </c>
      <c r="AC105" t="s">
        <v>70</v>
      </c>
      <c r="AD105" t="s">
        <v>70</v>
      </c>
      <c r="AE105" t="s">
        <v>96</v>
      </c>
      <c r="AF105" t="s">
        <v>70</v>
      </c>
      <c r="AG105" t="s">
        <v>70</v>
      </c>
      <c r="AH105" t="s">
        <v>70</v>
      </c>
      <c r="AI105" t="s">
        <v>70</v>
      </c>
      <c r="AJ105" t="s">
        <v>70</v>
      </c>
      <c r="AK105" t="s">
        <v>70</v>
      </c>
      <c r="AL105" t="s">
        <v>70</v>
      </c>
      <c r="AM105" t="s">
        <v>70</v>
      </c>
      <c r="AN105" t="s">
        <v>70</v>
      </c>
      <c r="AO105" t="s">
        <v>70</v>
      </c>
      <c r="AP105" t="s">
        <v>70</v>
      </c>
      <c r="AQ105" t="s">
        <v>70</v>
      </c>
      <c r="AR105" t="s">
        <v>70</v>
      </c>
      <c r="AS105" t="s">
        <v>70</v>
      </c>
      <c r="AT105" t="s">
        <v>70</v>
      </c>
      <c r="AU105" t="s">
        <v>70</v>
      </c>
      <c r="AV105" t="s">
        <v>70</v>
      </c>
      <c r="AW105" t="s">
        <v>70</v>
      </c>
      <c r="AX105" t="s">
        <v>70</v>
      </c>
      <c r="AY105" t="s">
        <v>70</v>
      </c>
      <c r="AZ105" t="s">
        <v>70</v>
      </c>
      <c r="BA105" s="4">
        <v>0.01</v>
      </c>
      <c r="BB105" s="4">
        <v>0.01</v>
      </c>
      <c r="BC105" s="4">
        <v>0.01</v>
      </c>
      <c r="BD105">
        <v>478</v>
      </c>
      <c r="BE105">
        <v>439</v>
      </c>
      <c r="BF105">
        <v>1597</v>
      </c>
      <c r="BG105">
        <v>76</v>
      </c>
      <c r="BH105">
        <v>71</v>
      </c>
      <c r="BI105">
        <v>137</v>
      </c>
      <c r="BJ105">
        <v>1812</v>
      </c>
      <c r="BK105" t="s">
        <v>71</v>
      </c>
      <c r="BL105" t="s">
        <v>71</v>
      </c>
      <c r="BM105">
        <v>0</v>
      </c>
      <c r="BP105" t="s">
        <v>635</v>
      </c>
      <c r="BR105">
        <v>6511</v>
      </c>
    </row>
    <row r="106" spans="1:70">
      <c r="A106" t="s">
        <v>636</v>
      </c>
      <c r="B106">
        <v>3688</v>
      </c>
      <c r="C106">
        <v>6592</v>
      </c>
      <c r="D106" s="9">
        <v>42802.396527777775</v>
      </c>
      <c r="E106" t="s">
        <v>632</v>
      </c>
      <c r="I106" t="s">
        <v>95</v>
      </c>
      <c r="J106">
        <v>0.8</v>
      </c>
      <c r="K106">
        <v>1</v>
      </c>
      <c r="L106">
        <v>160</v>
      </c>
      <c r="M106">
        <v>6</v>
      </c>
      <c r="N106">
        <v>5242</v>
      </c>
      <c r="O106" t="s">
        <v>637</v>
      </c>
      <c r="P106" t="s">
        <v>638</v>
      </c>
      <c r="Q106">
        <v>0.49</v>
      </c>
      <c r="R106" t="s">
        <v>70</v>
      </c>
      <c r="S106" t="s">
        <v>70</v>
      </c>
      <c r="T106" t="s">
        <v>70</v>
      </c>
      <c r="U106" t="s">
        <v>70</v>
      </c>
      <c r="V106" t="s">
        <v>70</v>
      </c>
      <c r="W106" t="s">
        <v>70</v>
      </c>
      <c r="X106" t="s">
        <v>70</v>
      </c>
      <c r="Y106" t="s">
        <v>70</v>
      </c>
      <c r="Z106">
        <v>582.67349999999999</v>
      </c>
      <c r="AA106" t="s">
        <v>70</v>
      </c>
      <c r="AB106" t="s">
        <v>70</v>
      </c>
      <c r="AC106" t="s">
        <v>70</v>
      </c>
      <c r="AD106" t="s">
        <v>70</v>
      </c>
      <c r="AE106" t="s">
        <v>96</v>
      </c>
      <c r="AF106" t="s">
        <v>70</v>
      </c>
      <c r="AG106" t="s">
        <v>70</v>
      </c>
      <c r="AH106" t="s">
        <v>70</v>
      </c>
      <c r="AI106" t="s">
        <v>70</v>
      </c>
      <c r="AJ106" t="s">
        <v>70</v>
      </c>
      <c r="AK106" t="s">
        <v>70</v>
      </c>
      <c r="AL106" t="s">
        <v>70</v>
      </c>
      <c r="AM106" t="s">
        <v>70</v>
      </c>
      <c r="AN106" t="s">
        <v>70</v>
      </c>
      <c r="AO106" t="s">
        <v>70</v>
      </c>
      <c r="AP106" t="s">
        <v>70</v>
      </c>
      <c r="AQ106" t="s">
        <v>70</v>
      </c>
      <c r="AR106" t="s">
        <v>70</v>
      </c>
      <c r="AS106" t="s">
        <v>70</v>
      </c>
      <c r="AT106" t="s">
        <v>70</v>
      </c>
      <c r="AU106" t="s">
        <v>70</v>
      </c>
      <c r="AV106" t="s">
        <v>70</v>
      </c>
      <c r="AW106" t="s">
        <v>70</v>
      </c>
      <c r="AX106" t="s">
        <v>70</v>
      </c>
      <c r="AY106" t="s">
        <v>70</v>
      </c>
      <c r="AZ106" t="s">
        <v>70</v>
      </c>
      <c r="BA106" s="4">
        <v>0.01</v>
      </c>
      <c r="BB106" s="4">
        <v>0.01</v>
      </c>
      <c r="BC106" s="4">
        <v>0.01</v>
      </c>
      <c r="BD106">
        <v>482</v>
      </c>
      <c r="BE106">
        <v>431</v>
      </c>
      <c r="BF106">
        <v>1613</v>
      </c>
      <c r="BG106">
        <v>36</v>
      </c>
      <c r="BH106">
        <v>89</v>
      </c>
      <c r="BI106">
        <v>100</v>
      </c>
      <c r="BJ106">
        <v>1812</v>
      </c>
      <c r="BK106" t="s">
        <v>71</v>
      </c>
      <c r="BL106" t="s">
        <v>71</v>
      </c>
      <c r="BM106">
        <v>0</v>
      </c>
      <c r="BP106" t="s">
        <v>639</v>
      </c>
      <c r="BR106">
        <v>6511</v>
      </c>
    </row>
    <row r="107" spans="1:70">
      <c r="A107" t="s">
        <v>640</v>
      </c>
      <c r="B107">
        <v>3689</v>
      </c>
      <c r="C107">
        <v>6593</v>
      </c>
      <c r="D107" s="9">
        <v>42802.396527777775</v>
      </c>
      <c r="E107" t="s">
        <v>632</v>
      </c>
      <c r="I107" t="s">
        <v>95</v>
      </c>
      <c r="J107">
        <v>0.8</v>
      </c>
      <c r="K107">
        <v>1</v>
      </c>
      <c r="L107">
        <v>160</v>
      </c>
      <c r="M107">
        <v>6</v>
      </c>
      <c r="N107">
        <v>5242</v>
      </c>
      <c r="O107" t="s">
        <v>641</v>
      </c>
      <c r="P107" t="s">
        <v>642</v>
      </c>
      <c r="Q107">
        <v>0.47799999999999998</v>
      </c>
      <c r="R107" t="s">
        <v>70</v>
      </c>
      <c r="S107" t="s">
        <v>70</v>
      </c>
      <c r="T107" t="s">
        <v>70</v>
      </c>
      <c r="U107" t="s">
        <v>70</v>
      </c>
      <c r="V107" t="s">
        <v>70</v>
      </c>
      <c r="W107" t="s">
        <v>70</v>
      </c>
      <c r="X107" t="s">
        <v>70</v>
      </c>
      <c r="Y107" t="s">
        <v>70</v>
      </c>
      <c r="Z107">
        <v>569.94799999999998</v>
      </c>
      <c r="AA107" t="s">
        <v>70</v>
      </c>
      <c r="AB107" t="s">
        <v>70</v>
      </c>
      <c r="AC107" t="s">
        <v>70</v>
      </c>
      <c r="AD107" t="s">
        <v>70</v>
      </c>
      <c r="AE107" t="s">
        <v>96</v>
      </c>
      <c r="AF107" t="s">
        <v>70</v>
      </c>
      <c r="AG107" t="s">
        <v>70</v>
      </c>
      <c r="AH107" t="s">
        <v>70</v>
      </c>
      <c r="AI107" t="s">
        <v>70</v>
      </c>
      <c r="AJ107" t="s">
        <v>70</v>
      </c>
      <c r="AK107" t="s">
        <v>70</v>
      </c>
      <c r="AL107" t="s">
        <v>70</v>
      </c>
      <c r="AM107" t="s">
        <v>70</v>
      </c>
      <c r="AN107" t="s">
        <v>70</v>
      </c>
      <c r="AO107" t="s">
        <v>70</v>
      </c>
      <c r="AP107" t="s">
        <v>70</v>
      </c>
      <c r="AQ107" t="s">
        <v>70</v>
      </c>
      <c r="AR107" t="s">
        <v>70</v>
      </c>
      <c r="AS107" t="s">
        <v>70</v>
      </c>
      <c r="AT107" t="s">
        <v>70</v>
      </c>
      <c r="AU107" t="s">
        <v>70</v>
      </c>
      <c r="AV107" t="s">
        <v>70</v>
      </c>
      <c r="AW107" t="s">
        <v>70</v>
      </c>
      <c r="AX107" t="s">
        <v>70</v>
      </c>
      <c r="AY107" t="s">
        <v>70</v>
      </c>
      <c r="AZ107" t="s">
        <v>70</v>
      </c>
      <c r="BA107" s="4">
        <v>0.01</v>
      </c>
      <c r="BB107" s="4">
        <v>0.01</v>
      </c>
      <c r="BC107" s="4">
        <v>0.01</v>
      </c>
      <c r="BD107">
        <v>479</v>
      </c>
      <c r="BE107">
        <v>346</v>
      </c>
      <c r="BF107">
        <v>1589</v>
      </c>
      <c r="BG107">
        <v>40</v>
      </c>
      <c r="BH107">
        <v>100</v>
      </c>
      <c r="BI107">
        <v>144</v>
      </c>
      <c r="BJ107">
        <v>1812</v>
      </c>
      <c r="BK107" t="s">
        <v>71</v>
      </c>
      <c r="BL107" t="s">
        <v>71</v>
      </c>
      <c r="BM107">
        <v>0</v>
      </c>
      <c r="BP107" t="s">
        <v>643</v>
      </c>
      <c r="BR107">
        <v>6511</v>
      </c>
    </row>
    <row r="108" spans="1:70">
      <c r="A108" t="s">
        <v>644</v>
      </c>
      <c r="B108">
        <v>3690</v>
      </c>
      <c r="C108">
        <v>6594</v>
      </c>
      <c r="D108" s="9">
        <v>42802.396527777775</v>
      </c>
      <c r="E108" t="s">
        <v>632</v>
      </c>
      <c r="I108" t="s">
        <v>95</v>
      </c>
      <c r="J108">
        <v>0.8</v>
      </c>
      <c r="K108">
        <v>1</v>
      </c>
      <c r="L108">
        <v>160</v>
      </c>
      <c r="M108">
        <v>6</v>
      </c>
      <c r="N108">
        <v>5242</v>
      </c>
      <c r="O108" t="s">
        <v>645</v>
      </c>
      <c r="P108" t="s">
        <v>646</v>
      </c>
      <c r="Q108">
        <v>0.44600000000000001</v>
      </c>
      <c r="R108" t="s">
        <v>70</v>
      </c>
      <c r="S108" t="s">
        <v>70</v>
      </c>
      <c r="T108" t="s">
        <v>70</v>
      </c>
      <c r="U108" t="s">
        <v>70</v>
      </c>
      <c r="V108" t="s">
        <v>70</v>
      </c>
      <c r="W108" t="s">
        <v>70</v>
      </c>
      <c r="X108" t="s">
        <v>70</v>
      </c>
      <c r="Y108" t="s">
        <v>70</v>
      </c>
      <c r="Z108">
        <v>534.2346</v>
      </c>
      <c r="AA108" t="s">
        <v>70</v>
      </c>
      <c r="AB108" t="s">
        <v>70</v>
      </c>
      <c r="AC108" t="s">
        <v>70</v>
      </c>
      <c r="AD108" t="s">
        <v>70</v>
      </c>
      <c r="AE108" t="s">
        <v>96</v>
      </c>
      <c r="AF108" t="s">
        <v>70</v>
      </c>
      <c r="AG108" t="s">
        <v>70</v>
      </c>
      <c r="AH108" t="s">
        <v>70</v>
      </c>
      <c r="AI108" t="s">
        <v>70</v>
      </c>
      <c r="AJ108" t="s">
        <v>70</v>
      </c>
      <c r="AK108" t="s">
        <v>70</v>
      </c>
      <c r="AL108" t="s">
        <v>70</v>
      </c>
      <c r="AM108" t="s">
        <v>70</v>
      </c>
      <c r="AN108" t="s">
        <v>70</v>
      </c>
      <c r="AO108" t="s">
        <v>70</v>
      </c>
      <c r="AP108" t="s">
        <v>70</v>
      </c>
      <c r="AQ108" t="s">
        <v>70</v>
      </c>
      <c r="AR108" t="s">
        <v>70</v>
      </c>
      <c r="AS108" t="s">
        <v>70</v>
      </c>
      <c r="AT108" t="s">
        <v>70</v>
      </c>
      <c r="AU108" t="s">
        <v>70</v>
      </c>
      <c r="AV108" t="s">
        <v>70</v>
      </c>
      <c r="AW108" t="s">
        <v>70</v>
      </c>
      <c r="AX108" t="s">
        <v>70</v>
      </c>
      <c r="AY108" t="s">
        <v>70</v>
      </c>
      <c r="AZ108" t="s">
        <v>70</v>
      </c>
      <c r="BA108" s="4">
        <v>0.01</v>
      </c>
      <c r="BB108" s="4">
        <v>0.01</v>
      </c>
      <c r="BC108" s="4">
        <v>0.01</v>
      </c>
      <c r="BD108">
        <v>429</v>
      </c>
      <c r="BE108">
        <v>428</v>
      </c>
      <c r="BF108">
        <v>1581</v>
      </c>
      <c r="BG108">
        <v>63</v>
      </c>
      <c r="BH108">
        <v>99</v>
      </c>
      <c r="BI108">
        <v>148</v>
      </c>
      <c r="BJ108">
        <v>1812</v>
      </c>
      <c r="BK108" t="s">
        <v>71</v>
      </c>
      <c r="BL108" t="s">
        <v>71</v>
      </c>
      <c r="BM108">
        <v>0</v>
      </c>
      <c r="BP108" t="s">
        <v>647</v>
      </c>
      <c r="BR108">
        <v>6511</v>
      </c>
    </row>
    <row r="109" spans="1:70">
      <c r="A109" t="s">
        <v>648</v>
      </c>
      <c r="B109">
        <v>3691</v>
      </c>
      <c r="C109">
        <v>6595</v>
      </c>
      <c r="D109" s="9">
        <v>42802.396527777775</v>
      </c>
      <c r="E109" t="s">
        <v>632</v>
      </c>
      <c r="I109" t="s">
        <v>95</v>
      </c>
      <c r="J109">
        <v>0.8</v>
      </c>
      <c r="K109">
        <v>1</v>
      </c>
      <c r="L109">
        <v>160</v>
      </c>
      <c r="M109">
        <v>6</v>
      </c>
      <c r="N109">
        <v>5242</v>
      </c>
      <c r="O109" t="s">
        <v>649</v>
      </c>
      <c r="P109" t="s">
        <v>650</v>
      </c>
      <c r="Q109">
        <v>0.47299999999999998</v>
      </c>
      <c r="R109" t="s">
        <v>70</v>
      </c>
      <c r="S109" t="s">
        <v>70</v>
      </c>
      <c r="T109" t="s">
        <v>70</v>
      </c>
      <c r="U109" t="s">
        <v>70</v>
      </c>
      <c r="V109" t="s">
        <v>70</v>
      </c>
      <c r="W109" t="s">
        <v>70</v>
      </c>
      <c r="X109" t="s">
        <v>70</v>
      </c>
      <c r="Y109" t="s">
        <v>70</v>
      </c>
      <c r="Z109">
        <v>565.70619999999997</v>
      </c>
      <c r="AA109" t="s">
        <v>70</v>
      </c>
      <c r="AB109" t="s">
        <v>70</v>
      </c>
      <c r="AC109" t="s">
        <v>70</v>
      </c>
      <c r="AD109" t="s">
        <v>70</v>
      </c>
      <c r="AE109" t="s">
        <v>96</v>
      </c>
      <c r="AF109" t="s">
        <v>70</v>
      </c>
      <c r="AG109" t="s">
        <v>70</v>
      </c>
      <c r="AH109" t="s">
        <v>70</v>
      </c>
      <c r="AI109" t="s">
        <v>70</v>
      </c>
      <c r="AJ109" t="s">
        <v>70</v>
      </c>
      <c r="AK109" t="s">
        <v>70</v>
      </c>
      <c r="AL109" t="s">
        <v>70</v>
      </c>
      <c r="AM109" t="s">
        <v>70</v>
      </c>
      <c r="AN109" t="s">
        <v>70</v>
      </c>
      <c r="AO109" t="s">
        <v>70</v>
      </c>
      <c r="AP109" t="s">
        <v>70</v>
      </c>
      <c r="AQ109" t="s">
        <v>70</v>
      </c>
      <c r="AR109" t="s">
        <v>70</v>
      </c>
      <c r="AS109" t="s">
        <v>70</v>
      </c>
      <c r="AT109" t="s">
        <v>70</v>
      </c>
      <c r="AU109" t="s">
        <v>70</v>
      </c>
      <c r="AV109" t="s">
        <v>70</v>
      </c>
      <c r="AW109" t="s">
        <v>70</v>
      </c>
      <c r="AX109" t="s">
        <v>70</v>
      </c>
      <c r="AY109" t="s">
        <v>70</v>
      </c>
      <c r="AZ109" t="s">
        <v>70</v>
      </c>
      <c r="BA109" s="4">
        <v>0.01</v>
      </c>
      <c r="BB109" s="4">
        <v>0.01</v>
      </c>
      <c r="BC109" s="4">
        <v>0.01</v>
      </c>
      <c r="BD109">
        <v>372</v>
      </c>
      <c r="BE109">
        <v>384</v>
      </c>
      <c r="BF109">
        <v>1580</v>
      </c>
      <c r="BG109">
        <v>238</v>
      </c>
      <c r="BH109">
        <v>182</v>
      </c>
      <c r="BI109">
        <v>152</v>
      </c>
      <c r="BJ109">
        <v>1812</v>
      </c>
      <c r="BK109" t="s">
        <v>71</v>
      </c>
      <c r="BL109" t="s">
        <v>71</v>
      </c>
      <c r="BM109">
        <v>0</v>
      </c>
      <c r="BP109" t="s">
        <v>651</v>
      </c>
      <c r="BR109">
        <v>6511</v>
      </c>
    </row>
    <row r="110" spans="1:70">
      <c r="A110" t="s">
        <v>534</v>
      </c>
      <c r="B110">
        <v>3692</v>
      </c>
      <c r="C110">
        <v>6596</v>
      </c>
      <c r="D110" s="9">
        <v>42802.571527777778</v>
      </c>
      <c r="E110" t="s">
        <v>535</v>
      </c>
      <c r="I110" t="s">
        <v>95</v>
      </c>
      <c r="J110">
        <v>0.8</v>
      </c>
      <c r="K110">
        <v>1</v>
      </c>
      <c r="L110">
        <v>160</v>
      </c>
      <c r="M110">
        <v>6</v>
      </c>
      <c r="N110">
        <v>5242</v>
      </c>
      <c r="O110" t="s">
        <v>652</v>
      </c>
      <c r="P110" t="s">
        <v>653</v>
      </c>
      <c r="Q110">
        <v>0.501</v>
      </c>
      <c r="R110" t="s">
        <v>70</v>
      </c>
      <c r="S110" t="s">
        <v>70</v>
      </c>
      <c r="T110" t="s">
        <v>70</v>
      </c>
      <c r="U110" t="s">
        <v>70</v>
      </c>
      <c r="V110" t="s">
        <v>70</v>
      </c>
      <c r="W110" t="s">
        <v>70</v>
      </c>
      <c r="X110" t="s">
        <v>70</v>
      </c>
      <c r="Y110" t="s">
        <v>70</v>
      </c>
      <c r="Z110">
        <v>587.73630000000003</v>
      </c>
      <c r="AA110" t="s">
        <v>70</v>
      </c>
      <c r="AB110" t="s">
        <v>70</v>
      </c>
      <c r="AC110" t="s">
        <v>70</v>
      </c>
      <c r="AD110" t="s">
        <v>70</v>
      </c>
      <c r="AE110" t="s">
        <v>96</v>
      </c>
      <c r="AF110" t="s">
        <v>70</v>
      </c>
      <c r="AG110" t="s">
        <v>70</v>
      </c>
      <c r="AH110" t="s">
        <v>70</v>
      </c>
      <c r="AI110" t="s">
        <v>70</v>
      </c>
      <c r="AJ110" t="s">
        <v>70</v>
      </c>
      <c r="AK110" t="s">
        <v>70</v>
      </c>
      <c r="AL110" t="s">
        <v>70</v>
      </c>
      <c r="AM110" t="s">
        <v>70</v>
      </c>
      <c r="AN110" t="s">
        <v>70</v>
      </c>
      <c r="AO110" t="s">
        <v>70</v>
      </c>
      <c r="AP110" t="s">
        <v>70</v>
      </c>
      <c r="AQ110" t="s">
        <v>70</v>
      </c>
      <c r="AR110" t="s">
        <v>70</v>
      </c>
      <c r="AS110" t="s">
        <v>70</v>
      </c>
      <c r="AT110" t="s">
        <v>70</v>
      </c>
      <c r="AU110" t="s">
        <v>70</v>
      </c>
      <c r="AV110" t="s">
        <v>70</v>
      </c>
      <c r="AW110" t="s">
        <v>70</v>
      </c>
      <c r="AX110" t="s">
        <v>70</v>
      </c>
      <c r="AY110" t="s">
        <v>70</v>
      </c>
      <c r="AZ110" t="s">
        <v>70</v>
      </c>
      <c r="BA110" s="4">
        <v>0.01</v>
      </c>
      <c r="BB110" s="4">
        <v>0.01</v>
      </c>
      <c r="BC110" s="4">
        <v>0.01</v>
      </c>
      <c r="BD110">
        <v>418</v>
      </c>
      <c r="BE110">
        <v>470</v>
      </c>
      <c r="BF110">
        <v>1638</v>
      </c>
      <c r="BG110">
        <v>60</v>
      </c>
      <c r="BH110">
        <v>119</v>
      </c>
      <c r="BI110">
        <v>69</v>
      </c>
      <c r="BJ110">
        <v>1812</v>
      </c>
      <c r="BK110" t="s">
        <v>71</v>
      </c>
      <c r="BL110" t="s">
        <v>71</v>
      </c>
      <c r="BM110">
        <v>0</v>
      </c>
      <c r="BP110" t="s">
        <v>536</v>
      </c>
      <c r="BR110">
        <v>6511</v>
      </c>
    </row>
    <row r="111" spans="1:70">
      <c r="A111" t="s">
        <v>537</v>
      </c>
      <c r="B111">
        <v>3693</v>
      </c>
      <c r="C111">
        <v>6597</v>
      </c>
      <c r="D111" s="9">
        <v>42802.571527777778</v>
      </c>
      <c r="E111" t="s">
        <v>535</v>
      </c>
      <c r="I111" t="s">
        <v>95</v>
      </c>
      <c r="J111">
        <v>0.8</v>
      </c>
      <c r="K111">
        <v>1</v>
      </c>
      <c r="L111">
        <v>160</v>
      </c>
      <c r="M111">
        <v>6</v>
      </c>
      <c r="N111">
        <v>5242</v>
      </c>
      <c r="O111" t="s">
        <v>654</v>
      </c>
      <c r="P111" t="s">
        <v>655</v>
      </c>
      <c r="Q111">
        <v>0.46100000000000002</v>
      </c>
      <c r="R111" t="s">
        <v>70</v>
      </c>
      <c r="S111" t="s">
        <v>70</v>
      </c>
      <c r="T111" t="s">
        <v>70</v>
      </c>
      <c r="U111" t="s">
        <v>70</v>
      </c>
      <c r="V111" t="s">
        <v>70</v>
      </c>
      <c r="W111" t="s">
        <v>70</v>
      </c>
      <c r="X111" t="s">
        <v>70</v>
      </c>
      <c r="Y111" t="s">
        <v>70</v>
      </c>
      <c r="Z111">
        <v>541.48670000000004</v>
      </c>
      <c r="AA111" t="s">
        <v>70</v>
      </c>
      <c r="AB111" t="s">
        <v>70</v>
      </c>
      <c r="AC111" t="s">
        <v>70</v>
      </c>
      <c r="AD111" t="s">
        <v>70</v>
      </c>
      <c r="AE111" t="s">
        <v>96</v>
      </c>
      <c r="AF111" t="s">
        <v>70</v>
      </c>
      <c r="AG111" t="s">
        <v>70</v>
      </c>
      <c r="AH111" t="s">
        <v>70</v>
      </c>
      <c r="AI111" t="s">
        <v>70</v>
      </c>
      <c r="AJ111" t="s">
        <v>70</v>
      </c>
      <c r="AK111" t="s">
        <v>70</v>
      </c>
      <c r="AL111" t="s">
        <v>70</v>
      </c>
      <c r="AM111" t="s">
        <v>70</v>
      </c>
      <c r="AN111" t="s">
        <v>70</v>
      </c>
      <c r="AO111" t="s">
        <v>70</v>
      </c>
      <c r="AP111" t="s">
        <v>70</v>
      </c>
      <c r="AQ111" t="s">
        <v>70</v>
      </c>
      <c r="AR111" t="s">
        <v>70</v>
      </c>
      <c r="AS111" t="s">
        <v>70</v>
      </c>
      <c r="AT111" t="s">
        <v>70</v>
      </c>
      <c r="AU111" t="s">
        <v>70</v>
      </c>
      <c r="AV111" t="s">
        <v>70</v>
      </c>
      <c r="AW111" t="s">
        <v>70</v>
      </c>
      <c r="AX111" t="s">
        <v>70</v>
      </c>
      <c r="AY111" t="s">
        <v>70</v>
      </c>
      <c r="AZ111" t="s">
        <v>70</v>
      </c>
      <c r="BA111" s="4">
        <v>0.01</v>
      </c>
      <c r="BB111" s="4">
        <v>0.01</v>
      </c>
      <c r="BC111" s="4">
        <v>0.01</v>
      </c>
      <c r="BD111">
        <v>478</v>
      </c>
      <c r="BE111">
        <v>430</v>
      </c>
      <c r="BF111">
        <v>1592</v>
      </c>
      <c r="BG111">
        <v>125</v>
      </c>
      <c r="BH111">
        <v>106</v>
      </c>
      <c r="BI111">
        <v>136</v>
      </c>
      <c r="BJ111">
        <v>1812</v>
      </c>
      <c r="BK111" t="s">
        <v>71</v>
      </c>
      <c r="BL111" t="s">
        <v>71</v>
      </c>
      <c r="BM111">
        <v>0</v>
      </c>
      <c r="BP111" t="s">
        <v>538</v>
      </c>
      <c r="BR111">
        <v>6511</v>
      </c>
    </row>
    <row r="112" spans="1:70">
      <c r="A112" t="s">
        <v>539</v>
      </c>
      <c r="B112">
        <v>3694</v>
      </c>
      <c r="C112">
        <v>6598</v>
      </c>
      <c r="D112" s="9">
        <v>42802.571527777778</v>
      </c>
      <c r="E112" t="s">
        <v>535</v>
      </c>
      <c r="I112" t="s">
        <v>95</v>
      </c>
      <c r="J112">
        <v>0.8</v>
      </c>
      <c r="K112">
        <v>1</v>
      </c>
      <c r="L112">
        <v>160</v>
      </c>
      <c r="M112">
        <v>6</v>
      </c>
      <c r="N112">
        <v>5242</v>
      </c>
      <c r="O112" t="s">
        <v>656</v>
      </c>
      <c r="P112" t="s">
        <v>657</v>
      </c>
      <c r="Q112">
        <v>0.48499999999999999</v>
      </c>
      <c r="R112" t="s">
        <v>70</v>
      </c>
      <c r="S112" t="s">
        <v>70</v>
      </c>
      <c r="T112" t="s">
        <v>70</v>
      </c>
      <c r="U112" t="s">
        <v>70</v>
      </c>
      <c r="V112" t="s">
        <v>70</v>
      </c>
      <c r="W112" t="s">
        <v>70</v>
      </c>
      <c r="X112" t="s">
        <v>70</v>
      </c>
      <c r="Y112" t="s">
        <v>70</v>
      </c>
      <c r="Z112">
        <v>573.77930000000003</v>
      </c>
      <c r="AA112" t="s">
        <v>70</v>
      </c>
      <c r="AB112" t="s">
        <v>70</v>
      </c>
      <c r="AC112" t="s">
        <v>70</v>
      </c>
      <c r="AD112" t="s">
        <v>70</v>
      </c>
      <c r="AE112" t="s">
        <v>96</v>
      </c>
      <c r="AF112" t="s">
        <v>70</v>
      </c>
      <c r="AG112" t="s">
        <v>70</v>
      </c>
      <c r="AH112" t="s">
        <v>70</v>
      </c>
      <c r="AI112" t="s">
        <v>70</v>
      </c>
      <c r="AJ112" t="s">
        <v>70</v>
      </c>
      <c r="AK112" t="s">
        <v>70</v>
      </c>
      <c r="AL112" t="s">
        <v>70</v>
      </c>
      <c r="AM112" t="s">
        <v>70</v>
      </c>
      <c r="AN112" t="s">
        <v>70</v>
      </c>
      <c r="AO112" t="s">
        <v>70</v>
      </c>
      <c r="AP112" t="s">
        <v>70</v>
      </c>
      <c r="AQ112" t="s">
        <v>70</v>
      </c>
      <c r="AR112" t="s">
        <v>70</v>
      </c>
      <c r="AS112" t="s">
        <v>70</v>
      </c>
      <c r="AT112" t="s">
        <v>70</v>
      </c>
      <c r="AU112" t="s">
        <v>70</v>
      </c>
      <c r="AV112" t="s">
        <v>70</v>
      </c>
      <c r="AW112" t="s">
        <v>70</v>
      </c>
      <c r="AX112" t="s">
        <v>70</v>
      </c>
      <c r="AY112" t="s">
        <v>70</v>
      </c>
      <c r="AZ112" t="s">
        <v>70</v>
      </c>
      <c r="BA112" s="4">
        <v>0.01</v>
      </c>
      <c r="BB112" s="4">
        <v>0.01</v>
      </c>
      <c r="BC112" s="4">
        <v>0.01</v>
      </c>
      <c r="BD112">
        <v>444</v>
      </c>
      <c r="BE112">
        <v>323</v>
      </c>
      <c r="BF112">
        <v>1603</v>
      </c>
      <c r="BG112">
        <v>88</v>
      </c>
      <c r="BH112">
        <v>180</v>
      </c>
      <c r="BI112">
        <v>132</v>
      </c>
      <c r="BJ112">
        <v>1812</v>
      </c>
      <c r="BK112" t="s">
        <v>71</v>
      </c>
      <c r="BL112" t="s">
        <v>71</v>
      </c>
      <c r="BM112">
        <v>0</v>
      </c>
      <c r="BP112" t="s">
        <v>540</v>
      </c>
      <c r="BR112">
        <v>6511</v>
      </c>
    </row>
    <row r="113" spans="1:70">
      <c r="A113" t="s">
        <v>541</v>
      </c>
      <c r="B113">
        <v>3695</v>
      </c>
      <c r="C113">
        <v>6599</v>
      </c>
      <c r="D113" s="9">
        <v>42802.571527777778</v>
      </c>
      <c r="E113" t="s">
        <v>535</v>
      </c>
      <c r="I113" t="s">
        <v>95</v>
      </c>
      <c r="J113">
        <v>0.8</v>
      </c>
      <c r="K113">
        <v>1</v>
      </c>
      <c r="L113">
        <v>160</v>
      </c>
      <c r="M113">
        <v>6</v>
      </c>
      <c r="N113">
        <v>5242</v>
      </c>
      <c r="O113" t="s">
        <v>658</v>
      </c>
      <c r="P113" t="s">
        <v>659</v>
      </c>
      <c r="Q113">
        <v>0.47699999999999998</v>
      </c>
      <c r="R113" t="s">
        <v>70</v>
      </c>
      <c r="S113" t="s">
        <v>70</v>
      </c>
      <c r="T113" t="s">
        <v>70</v>
      </c>
      <c r="U113" t="s">
        <v>70</v>
      </c>
      <c r="V113" t="s">
        <v>70</v>
      </c>
      <c r="W113" t="s">
        <v>70</v>
      </c>
      <c r="X113" t="s">
        <v>70</v>
      </c>
      <c r="Y113" t="s">
        <v>70</v>
      </c>
      <c r="Z113">
        <v>568.57960000000003</v>
      </c>
      <c r="AA113" t="s">
        <v>70</v>
      </c>
      <c r="AB113" t="s">
        <v>70</v>
      </c>
      <c r="AC113" t="s">
        <v>70</v>
      </c>
      <c r="AD113" t="s">
        <v>70</v>
      </c>
      <c r="AE113" t="s">
        <v>96</v>
      </c>
      <c r="AF113" t="s">
        <v>70</v>
      </c>
      <c r="AG113" t="s">
        <v>70</v>
      </c>
      <c r="AH113" t="s">
        <v>70</v>
      </c>
      <c r="AI113" t="s">
        <v>70</v>
      </c>
      <c r="AJ113" t="s">
        <v>70</v>
      </c>
      <c r="AK113" t="s">
        <v>70</v>
      </c>
      <c r="AL113" t="s">
        <v>70</v>
      </c>
      <c r="AM113" t="s">
        <v>70</v>
      </c>
      <c r="AN113" t="s">
        <v>70</v>
      </c>
      <c r="AO113" t="s">
        <v>70</v>
      </c>
      <c r="AP113" t="s">
        <v>70</v>
      </c>
      <c r="AQ113" t="s">
        <v>70</v>
      </c>
      <c r="AR113" t="s">
        <v>70</v>
      </c>
      <c r="AS113" t="s">
        <v>70</v>
      </c>
      <c r="AT113" t="s">
        <v>70</v>
      </c>
      <c r="AU113" t="s">
        <v>70</v>
      </c>
      <c r="AV113" t="s">
        <v>70</v>
      </c>
      <c r="AW113" t="s">
        <v>70</v>
      </c>
      <c r="AX113" t="s">
        <v>70</v>
      </c>
      <c r="AY113" t="s">
        <v>70</v>
      </c>
      <c r="AZ113" t="s">
        <v>70</v>
      </c>
      <c r="BA113" s="4">
        <v>0.01</v>
      </c>
      <c r="BB113" s="4">
        <v>0.01</v>
      </c>
      <c r="BC113" s="4">
        <v>0.01</v>
      </c>
      <c r="BD113">
        <v>485</v>
      </c>
      <c r="BE113">
        <v>409</v>
      </c>
      <c r="BF113">
        <v>1603</v>
      </c>
      <c r="BG113">
        <v>65</v>
      </c>
      <c r="BH113">
        <v>128</v>
      </c>
      <c r="BI113">
        <v>118</v>
      </c>
      <c r="BJ113">
        <v>1812</v>
      </c>
      <c r="BK113" t="s">
        <v>71</v>
      </c>
      <c r="BL113" t="s">
        <v>71</v>
      </c>
      <c r="BM113">
        <v>0</v>
      </c>
      <c r="BP113" t="s">
        <v>542</v>
      </c>
      <c r="BR113">
        <v>6511</v>
      </c>
    </row>
    <row r="114" spans="1:70">
      <c r="A114" t="s">
        <v>543</v>
      </c>
      <c r="B114">
        <v>3696</v>
      </c>
      <c r="C114">
        <v>6600</v>
      </c>
      <c r="D114" s="9">
        <v>42802.571527777778</v>
      </c>
      <c r="E114" t="s">
        <v>535</v>
      </c>
      <c r="I114" t="s">
        <v>95</v>
      </c>
      <c r="J114">
        <v>0.8</v>
      </c>
      <c r="K114">
        <v>1</v>
      </c>
      <c r="L114">
        <v>160</v>
      </c>
      <c r="M114">
        <v>6</v>
      </c>
      <c r="N114">
        <v>5242</v>
      </c>
      <c r="O114" t="s">
        <v>660</v>
      </c>
      <c r="P114" t="s">
        <v>661</v>
      </c>
      <c r="Q114">
        <v>0.46400000000000002</v>
      </c>
      <c r="R114" t="s">
        <v>70</v>
      </c>
      <c r="S114" t="s">
        <v>70</v>
      </c>
      <c r="T114" t="s">
        <v>70</v>
      </c>
      <c r="U114" t="s">
        <v>70</v>
      </c>
      <c r="V114" t="s">
        <v>70</v>
      </c>
      <c r="W114" t="s">
        <v>70</v>
      </c>
      <c r="X114" t="s">
        <v>70</v>
      </c>
      <c r="Y114" t="s">
        <v>70</v>
      </c>
      <c r="Z114">
        <v>537.79219999999998</v>
      </c>
      <c r="AA114" t="s">
        <v>70</v>
      </c>
      <c r="AB114" t="s">
        <v>70</v>
      </c>
      <c r="AC114" t="s">
        <v>70</v>
      </c>
      <c r="AD114" t="s">
        <v>70</v>
      </c>
      <c r="AE114" t="s">
        <v>96</v>
      </c>
      <c r="AF114" t="s">
        <v>70</v>
      </c>
      <c r="AG114" t="s">
        <v>70</v>
      </c>
      <c r="AH114" t="s">
        <v>70</v>
      </c>
      <c r="AI114" t="s">
        <v>70</v>
      </c>
      <c r="AJ114" t="s">
        <v>70</v>
      </c>
      <c r="AK114" t="s">
        <v>70</v>
      </c>
      <c r="AL114" t="s">
        <v>70</v>
      </c>
      <c r="AM114" t="s">
        <v>70</v>
      </c>
      <c r="AN114" t="s">
        <v>70</v>
      </c>
      <c r="AO114" t="s">
        <v>70</v>
      </c>
      <c r="AP114" t="s">
        <v>70</v>
      </c>
      <c r="AQ114" t="s">
        <v>70</v>
      </c>
      <c r="AR114" t="s">
        <v>70</v>
      </c>
      <c r="AS114" t="s">
        <v>70</v>
      </c>
      <c r="AT114" t="s">
        <v>70</v>
      </c>
      <c r="AU114" t="s">
        <v>70</v>
      </c>
      <c r="AV114" t="s">
        <v>70</v>
      </c>
      <c r="AW114" t="s">
        <v>70</v>
      </c>
      <c r="AX114" t="s">
        <v>70</v>
      </c>
      <c r="AY114" t="s">
        <v>70</v>
      </c>
      <c r="AZ114" t="s">
        <v>70</v>
      </c>
      <c r="BA114" s="4">
        <v>0.01</v>
      </c>
      <c r="BB114" s="4">
        <v>0.01</v>
      </c>
      <c r="BC114" s="4">
        <v>0.01</v>
      </c>
      <c r="BD114">
        <v>429</v>
      </c>
      <c r="BE114">
        <v>394</v>
      </c>
      <c r="BF114">
        <v>1587</v>
      </c>
      <c r="BG114">
        <v>232</v>
      </c>
      <c r="BH114">
        <v>137</v>
      </c>
      <c r="BI114">
        <v>130</v>
      </c>
      <c r="BJ114">
        <v>1812</v>
      </c>
      <c r="BK114" t="s">
        <v>71</v>
      </c>
      <c r="BL114" t="s">
        <v>71</v>
      </c>
      <c r="BM114">
        <v>0</v>
      </c>
      <c r="BP114" t="s">
        <v>544</v>
      </c>
      <c r="BR114">
        <v>6511</v>
      </c>
    </row>
    <row r="115" spans="1:70">
      <c r="A115" t="s">
        <v>545</v>
      </c>
      <c r="B115">
        <v>3697</v>
      </c>
      <c r="C115">
        <v>6601</v>
      </c>
      <c r="D115" s="9">
        <v>42802.731944444444</v>
      </c>
      <c r="E115" t="s">
        <v>546</v>
      </c>
      <c r="I115" t="s">
        <v>95</v>
      </c>
      <c r="J115">
        <v>0.8</v>
      </c>
      <c r="K115">
        <v>1</v>
      </c>
      <c r="L115">
        <v>160</v>
      </c>
      <c r="M115">
        <v>6</v>
      </c>
      <c r="N115">
        <v>5242</v>
      </c>
      <c r="O115" t="s">
        <v>662</v>
      </c>
      <c r="P115" t="s">
        <v>663</v>
      </c>
      <c r="Q115">
        <v>0.51200000000000001</v>
      </c>
      <c r="R115" t="s">
        <v>70</v>
      </c>
      <c r="S115" t="s">
        <v>70</v>
      </c>
      <c r="T115" t="s">
        <v>70</v>
      </c>
      <c r="U115" t="s">
        <v>70</v>
      </c>
      <c r="V115" t="s">
        <v>70</v>
      </c>
      <c r="W115" t="s">
        <v>70</v>
      </c>
      <c r="X115" t="s">
        <v>70</v>
      </c>
      <c r="Y115" t="s">
        <v>70</v>
      </c>
      <c r="Z115">
        <v>595.80939999999998</v>
      </c>
      <c r="AA115" t="s">
        <v>70</v>
      </c>
      <c r="AB115" t="s">
        <v>70</v>
      </c>
      <c r="AC115" t="s">
        <v>70</v>
      </c>
      <c r="AD115" t="s">
        <v>70</v>
      </c>
      <c r="AE115" t="s">
        <v>96</v>
      </c>
      <c r="AF115" t="s">
        <v>70</v>
      </c>
      <c r="AG115" t="s">
        <v>70</v>
      </c>
      <c r="AH115" t="s">
        <v>70</v>
      </c>
      <c r="AI115" t="s">
        <v>70</v>
      </c>
      <c r="AJ115" t="s">
        <v>70</v>
      </c>
      <c r="AK115" t="s">
        <v>70</v>
      </c>
      <c r="AL115" t="s">
        <v>70</v>
      </c>
      <c r="AM115" t="s">
        <v>70</v>
      </c>
      <c r="AN115" t="s">
        <v>70</v>
      </c>
      <c r="AO115" t="s">
        <v>70</v>
      </c>
      <c r="AP115" t="s">
        <v>70</v>
      </c>
      <c r="AQ115" t="s">
        <v>70</v>
      </c>
      <c r="AR115" t="s">
        <v>70</v>
      </c>
      <c r="AS115" t="s">
        <v>70</v>
      </c>
      <c r="AT115" t="s">
        <v>70</v>
      </c>
      <c r="AU115" t="s">
        <v>70</v>
      </c>
      <c r="AV115" t="s">
        <v>70</v>
      </c>
      <c r="AW115" t="s">
        <v>70</v>
      </c>
      <c r="AX115" t="s">
        <v>70</v>
      </c>
      <c r="AY115" t="s">
        <v>70</v>
      </c>
      <c r="AZ115" t="s">
        <v>70</v>
      </c>
      <c r="BA115" s="4">
        <v>0.01</v>
      </c>
      <c r="BB115" s="4">
        <v>0.01</v>
      </c>
      <c r="BC115" s="4">
        <v>0.01</v>
      </c>
      <c r="BD115">
        <v>428</v>
      </c>
      <c r="BE115">
        <v>397</v>
      </c>
      <c r="BF115">
        <v>1595</v>
      </c>
      <c r="BG115">
        <v>100</v>
      </c>
      <c r="BH115">
        <v>103</v>
      </c>
      <c r="BI115">
        <v>102</v>
      </c>
      <c r="BJ115">
        <v>1812</v>
      </c>
      <c r="BK115" t="s">
        <v>71</v>
      </c>
      <c r="BL115" t="s">
        <v>71</v>
      </c>
      <c r="BM115">
        <v>0</v>
      </c>
      <c r="BP115" t="s">
        <v>547</v>
      </c>
      <c r="BR115">
        <v>6511</v>
      </c>
    </row>
    <row r="116" spans="1:70">
      <c r="A116" t="s">
        <v>548</v>
      </c>
      <c r="B116">
        <v>3698</v>
      </c>
      <c r="C116">
        <v>6602</v>
      </c>
      <c r="D116" s="9">
        <v>42802.731944444444</v>
      </c>
      <c r="E116" t="s">
        <v>546</v>
      </c>
      <c r="I116" t="s">
        <v>95</v>
      </c>
      <c r="J116">
        <v>0.8</v>
      </c>
      <c r="K116">
        <v>1</v>
      </c>
      <c r="L116">
        <v>160</v>
      </c>
      <c r="M116">
        <v>6</v>
      </c>
      <c r="N116">
        <v>5242</v>
      </c>
      <c r="O116" t="s">
        <v>664</v>
      </c>
      <c r="P116" t="s">
        <v>665</v>
      </c>
      <c r="Q116">
        <v>0.505</v>
      </c>
      <c r="R116" t="s">
        <v>70</v>
      </c>
      <c r="S116" t="s">
        <v>70</v>
      </c>
      <c r="T116" t="s">
        <v>70</v>
      </c>
      <c r="U116" t="s">
        <v>70</v>
      </c>
      <c r="V116" t="s">
        <v>70</v>
      </c>
      <c r="W116" t="s">
        <v>70</v>
      </c>
      <c r="X116" t="s">
        <v>70</v>
      </c>
      <c r="Y116" t="s">
        <v>70</v>
      </c>
      <c r="Z116">
        <v>594.16750000000002</v>
      </c>
      <c r="AA116" t="s">
        <v>70</v>
      </c>
      <c r="AB116" t="s">
        <v>70</v>
      </c>
      <c r="AC116" t="s">
        <v>70</v>
      </c>
      <c r="AD116" t="s">
        <v>70</v>
      </c>
      <c r="AE116" t="s">
        <v>96</v>
      </c>
      <c r="AF116" t="s">
        <v>70</v>
      </c>
      <c r="AG116" t="s">
        <v>70</v>
      </c>
      <c r="AH116" t="s">
        <v>70</v>
      </c>
      <c r="AI116" t="s">
        <v>70</v>
      </c>
      <c r="AJ116" t="s">
        <v>70</v>
      </c>
      <c r="AK116" t="s">
        <v>70</v>
      </c>
      <c r="AL116" t="s">
        <v>70</v>
      </c>
      <c r="AM116" t="s">
        <v>70</v>
      </c>
      <c r="AN116" t="s">
        <v>70</v>
      </c>
      <c r="AO116" t="s">
        <v>70</v>
      </c>
      <c r="AP116" t="s">
        <v>70</v>
      </c>
      <c r="AQ116" t="s">
        <v>70</v>
      </c>
      <c r="AR116" t="s">
        <v>70</v>
      </c>
      <c r="AS116" t="s">
        <v>70</v>
      </c>
      <c r="AT116" t="s">
        <v>70</v>
      </c>
      <c r="AU116" t="s">
        <v>70</v>
      </c>
      <c r="AV116" t="s">
        <v>70</v>
      </c>
      <c r="AW116" t="s">
        <v>70</v>
      </c>
      <c r="AX116" t="s">
        <v>70</v>
      </c>
      <c r="AY116" t="s">
        <v>70</v>
      </c>
      <c r="AZ116" t="s">
        <v>70</v>
      </c>
      <c r="BA116" s="4">
        <v>0.01</v>
      </c>
      <c r="BB116" s="4">
        <v>0.01</v>
      </c>
      <c r="BC116" s="4">
        <v>0.01</v>
      </c>
      <c r="BD116">
        <v>403</v>
      </c>
      <c r="BE116">
        <v>401</v>
      </c>
      <c r="BF116">
        <v>1542</v>
      </c>
      <c r="BG116">
        <v>148</v>
      </c>
      <c r="BH116">
        <v>159</v>
      </c>
      <c r="BI116">
        <v>160</v>
      </c>
      <c r="BJ116">
        <v>1812</v>
      </c>
      <c r="BK116" t="s">
        <v>71</v>
      </c>
      <c r="BL116" t="s">
        <v>71</v>
      </c>
      <c r="BM116">
        <v>0</v>
      </c>
      <c r="BP116" t="s">
        <v>549</v>
      </c>
      <c r="BR116">
        <v>6511</v>
      </c>
    </row>
    <row r="117" spans="1:70">
      <c r="A117" t="s">
        <v>550</v>
      </c>
      <c r="B117">
        <v>3699</v>
      </c>
      <c r="C117">
        <v>6603</v>
      </c>
      <c r="D117" s="9">
        <v>42802.731944444444</v>
      </c>
      <c r="E117" t="s">
        <v>546</v>
      </c>
      <c r="I117" t="s">
        <v>95</v>
      </c>
      <c r="J117">
        <v>0.8</v>
      </c>
      <c r="K117">
        <v>1</v>
      </c>
      <c r="L117">
        <v>160</v>
      </c>
      <c r="M117">
        <v>6</v>
      </c>
      <c r="N117">
        <v>5242</v>
      </c>
      <c r="O117" t="s">
        <v>666</v>
      </c>
      <c r="P117" t="s">
        <v>667</v>
      </c>
      <c r="Q117">
        <v>0.44900000000000001</v>
      </c>
      <c r="R117" t="s">
        <v>70</v>
      </c>
      <c r="S117" t="s">
        <v>70</v>
      </c>
      <c r="T117" t="s">
        <v>70</v>
      </c>
      <c r="U117" t="s">
        <v>70</v>
      </c>
      <c r="V117" t="s">
        <v>70</v>
      </c>
      <c r="W117" t="s">
        <v>70</v>
      </c>
      <c r="X117" t="s">
        <v>70</v>
      </c>
      <c r="Y117" t="s">
        <v>70</v>
      </c>
      <c r="Z117">
        <v>531.90840000000003</v>
      </c>
      <c r="AA117" t="s">
        <v>70</v>
      </c>
      <c r="AB117" t="s">
        <v>70</v>
      </c>
      <c r="AC117" t="s">
        <v>70</v>
      </c>
      <c r="AD117" t="s">
        <v>70</v>
      </c>
      <c r="AE117" t="s">
        <v>96</v>
      </c>
      <c r="AF117" t="s">
        <v>70</v>
      </c>
      <c r="AG117" t="s">
        <v>70</v>
      </c>
      <c r="AH117" t="s">
        <v>70</v>
      </c>
      <c r="AI117" t="s">
        <v>70</v>
      </c>
      <c r="AJ117" t="s">
        <v>70</v>
      </c>
      <c r="AK117" t="s">
        <v>70</v>
      </c>
      <c r="AL117" t="s">
        <v>70</v>
      </c>
      <c r="AM117" t="s">
        <v>70</v>
      </c>
      <c r="AN117" t="s">
        <v>70</v>
      </c>
      <c r="AO117" t="s">
        <v>70</v>
      </c>
      <c r="AP117" t="s">
        <v>70</v>
      </c>
      <c r="AQ117" t="s">
        <v>70</v>
      </c>
      <c r="AR117" t="s">
        <v>70</v>
      </c>
      <c r="AS117" t="s">
        <v>70</v>
      </c>
      <c r="AT117" t="s">
        <v>70</v>
      </c>
      <c r="AU117" t="s">
        <v>70</v>
      </c>
      <c r="AV117" t="s">
        <v>70</v>
      </c>
      <c r="AW117" t="s">
        <v>70</v>
      </c>
      <c r="AX117" t="s">
        <v>70</v>
      </c>
      <c r="AY117" t="s">
        <v>70</v>
      </c>
      <c r="AZ117" t="s">
        <v>70</v>
      </c>
      <c r="BA117" s="4">
        <v>0.01</v>
      </c>
      <c r="BB117" s="4">
        <v>0.01</v>
      </c>
      <c r="BC117" s="4">
        <v>0.01</v>
      </c>
      <c r="BD117">
        <v>599</v>
      </c>
      <c r="BE117">
        <v>413</v>
      </c>
      <c r="BF117">
        <v>1610</v>
      </c>
      <c r="BG117">
        <v>81</v>
      </c>
      <c r="BH117">
        <v>56</v>
      </c>
      <c r="BI117">
        <v>108</v>
      </c>
      <c r="BJ117">
        <v>1812</v>
      </c>
      <c r="BK117" t="s">
        <v>71</v>
      </c>
      <c r="BL117" t="s">
        <v>71</v>
      </c>
      <c r="BM117">
        <v>0</v>
      </c>
      <c r="BP117" t="s">
        <v>551</v>
      </c>
      <c r="BR117">
        <v>6511</v>
      </c>
    </row>
    <row r="118" spans="1:70">
      <c r="A118" t="s">
        <v>552</v>
      </c>
      <c r="B118">
        <v>3700</v>
      </c>
      <c r="C118">
        <v>6604</v>
      </c>
      <c r="D118" s="9">
        <v>42802.731944444444</v>
      </c>
      <c r="E118" t="s">
        <v>546</v>
      </c>
      <c r="I118" t="s">
        <v>95</v>
      </c>
      <c r="J118">
        <v>0.8</v>
      </c>
      <c r="K118">
        <v>1</v>
      </c>
      <c r="L118">
        <v>160</v>
      </c>
      <c r="M118">
        <v>6</v>
      </c>
      <c r="N118">
        <v>5242</v>
      </c>
      <c r="O118" t="s">
        <v>668</v>
      </c>
      <c r="P118" t="s">
        <v>669</v>
      </c>
      <c r="Q118">
        <v>0.51300000000000001</v>
      </c>
      <c r="R118" t="s">
        <v>70</v>
      </c>
      <c r="S118" t="s">
        <v>70</v>
      </c>
      <c r="T118" t="s">
        <v>70</v>
      </c>
      <c r="U118" t="s">
        <v>70</v>
      </c>
      <c r="V118" t="s">
        <v>70</v>
      </c>
      <c r="W118" t="s">
        <v>70</v>
      </c>
      <c r="X118" t="s">
        <v>70</v>
      </c>
      <c r="Y118" t="s">
        <v>70</v>
      </c>
      <c r="Z118">
        <v>613.05039999999997</v>
      </c>
      <c r="AA118" t="s">
        <v>70</v>
      </c>
      <c r="AB118" t="s">
        <v>70</v>
      </c>
      <c r="AC118" t="s">
        <v>70</v>
      </c>
      <c r="AD118" t="s">
        <v>70</v>
      </c>
      <c r="AE118" t="s">
        <v>96</v>
      </c>
      <c r="AF118" t="s">
        <v>70</v>
      </c>
      <c r="AG118" t="s">
        <v>70</v>
      </c>
      <c r="AH118" t="s">
        <v>70</v>
      </c>
      <c r="AI118" t="s">
        <v>70</v>
      </c>
      <c r="AJ118" t="s">
        <v>70</v>
      </c>
      <c r="AK118" t="s">
        <v>70</v>
      </c>
      <c r="AL118" t="s">
        <v>70</v>
      </c>
      <c r="AM118" t="s">
        <v>70</v>
      </c>
      <c r="AN118" t="s">
        <v>70</v>
      </c>
      <c r="AO118" t="s">
        <v>70</v>
      </c>
      <c r="AP118" t="s">
        <v>70</v>
      </c>
      <c r="AQ118" t="s">
        <v>70</v>
      </c>
      <c r="AR118" t="s">
        <v>70</v>
      </c>
      <c r="AS118" t="s">
        <v>70</v>
      </c>
      <c r="AT118" t="s">
        <v>70</v>
      </c>
      <c r="AU118" t="s">
        <v>70</v>
      </c>
      <c r="AV118" t="s">
        <v>70</v>
      </c>
      <c r="AW118" t="s">
        <v>70</v>
      </c>
      <c r="AX118" t="s">
        <v>70</v>
      </c>
      <c r="AY118" t="s">
        <v>70</v>
      </c>
      <c r="AZ118" t="s">
        <v>70</v>
      </c>
      <c r="BA118" s="4">
        <v>0.01</v>
      </c>
      <c r="BB118" s="4">
        <v>0.01</v>
      </c>
      <c r="BC118" s="4">
        <v>0.01</v>
      </c>
      <c r="BD118">
        <v>448</v>
      </c>
      <c r="BE118">
        <v>457</v>
      </c>
      <c r="BF118">
        <v>1582</v>
      </c>
      <c r="BG118">
        <v>198</v>
      </c>
      <c r="BH118">
        <v>139</v>
      </c>
      <c r="BI118">
        <v>125</v>
      </c>
      <c r="BJ118">
        <v>1812</v>
      </c>
      <c r="BK118" t="s">
        <v>71</v>
      </c>
      <c r="BL118" t="s">
        <v>71</v>
      </c>
      <c r="BM118">
        <v>0</v>
      </c>
      <c r="BP118" t="s">
        <v>553</v>
      </c>
      <c r="BR118">
        <v>6511</v>
      </c>
    </row>
    <row r="119" spans="1:70">
      <c r="A119" t="s">
        <v>554</v>
      </c>
      <c r="B119">
        <v>3701</v>
      </c>
      <c r="C119">
        <v>6605</v>
      </c>
      <c r="D119" s="9">
        <v>42802.731944444444</v>
      </c>
      <c r="E119" t="s">
        <v>546</v>
      </c>
      <c r="I119" t="s">
        <v>95</v>
      </c>
      <c r="J119">
        <v>0.8</v>
      </c>
      <c r="K119">
        <v>1</v>
      </c>
      <c r="L119">
        <v>160</v>
      </c>
      <c r="M119">
        <v>6</v>
      </c>
      <c r="N119">
        <v>5242</v>
      </c>
      <c r="O119" t="s">
        <v>670</v>
      </c>
      <c r="P119" t="s">
        <v>671</v>
      </c>
      <c r="Q119">
        <v>0.46</v>
      </c>
      <c r="R119" t="s">
        <v>70</v>
      </c>
      <c r="S119" t="s">
        <v>70</v>
      </c>
      <c r="T119" t="s">
        <v>70</v>
      </c>
      <c r="U119" t="s">
        <v>70</v>
      </c>
      <c r="V119" t="s">
        <v>70</v>
      </c>
      <c r="W119" t="s">
        <v>70</v>
      </c>
      <c r="X119" t="s">
        <v>70</v>
      </c>
      <c r="Y119" t="s">
        <v>70</v>
      </c>
      <c r="Z119">
        <v>523.01430000000005</v>
      </c>
      <c r="AA119" t="s">
        <v>70</v>
      </c>
      <c r="AB119" t="s">
        <v>70</v>
      </c>
      <c r="AC119" t="s">
        <v>70</v>
      </c>
      <c r="AD119" t="s">
        <v>70</v>
      </c>
      <c r="AE119" t="s">
        <v>96</v>
      </c>
      <c r="AF119" t="s">
        <v>70</v>
      </c>
      <c r="AG119" t="s">
        <v>70</v>
      </c>
      <c r="AH119" t="s">
        <v>70</v>
      </c>
      <c r="AI119" t="s">
        <v>70</v>
      </c>
      <c r="AJ119" t="s">
        <v>70</v>
      </c>
      <c r="AK119" t="s">
        <v>70</v>
      </c>
      <c r="AL119" t="s">
        <v>70</v>
      </c>
      <c r="AM119" t="s">
        <v>70</v>
      </c>
      <c r="AN119" t="s">
        <v>70</v>
      </c>
      <c r="AO119" t="s">
        <v>70</v>
      </c>
      <c r="AP119" t="s">
        <v>70</v>
      </c>
      <c r="AQ119" t="s">
        <v>70</v>
      </c>
      <c r="AR119" t="s">
        <v>70</v>
      </c>
      <c r="AS119" t="s">
        <v>70</v>
      </c>
      <c r="AT119" t="s">
        <v>70</v>
      </c>
      <c r="AU119" t="s">
        <v>70</v>
      </c>
      <c r="AV119" t="s">
        <v>70</v>
      </c>
      <c r="AW119" t="s">
        <v>70</v>
      </c>
      <c r="AX119" t="s">
        <v>70</v>
      </c>
      <c r="AY119" t="s">
        <v>70</v>
      </c>
      <c r="AZ119" t="s">
        <v>70</v>
      </c>
      <c r="BA119" s="4">
        <v>0.01</v>
      </c>
      <c r="BB119" s="4">
        <v>0.01</v>
      </c>
      <c r="BC119" s="4">
        <v>0.01</v>
      </c>
      <c r="BD119">
        <v>424</v>
      </c>
      <c r="BE119">
        <v>503</v>
      </c>
      <c r="BF119">
        <v>1588</v>
      </c>
      <c r="BG119">
        <v>370</v>
      </c>
      <c r="BH119">
        <v>87</v>
      </c>
      <c r="BI119">
        <v>106</v>
      </c>
      <c r="BJ119">
        <v>1812</v>
      </c>
      <c r="BK119" t="s">
        <v>71</v>
      </c>
      <c r="BL119" t="s">
        <v>71</v>
      </c>
      <c r="BM119">
        <v>0</v>
      </c>
      <c r="BP119" t="s">
        <v>555</v>
      </c>
      <c r="BR119">
        <v>6511</v>
      </c>
    </row>
    <row r="120" spans="1:70">
      <c r="A120" t="s">
        <v>556</v>
      </c>
      <c r="B120">
        <v>3702</v>
      </c>
      <c r="C120">
        <v>6606</v>
      </c>
      <c r="D120" s="9">
        <v>42802.890972222223</v>
      </c>
      <c r="E120" t="s">
        <v>557</v>
      </c>
      <c r="I120" t="s">
        <v>95</v>
      </c>
      <c r="J120">
        <v>0.8</v>
      </c>
      <c r="K120">
        <v>1</v>
      </c>
      <c r="L120">
        <v>160</v>
      </c>
      <c r="M120">
        <v>6</v>
      </c>
      <c r="N120">
        <v>5242</v>
      </c>
      <c r="O120" t="s">
        <v>672</v>
      </c>
      <c r="P120" t="s">
        <v>673</v>
      </c>
      <c r="Q120">
        <v>0.53700000000000003</v>
      </c>
      <c r="R120" t="s">
        <v>70</v>
      </c>
      <c r="S120" t="s">
        <v>70</v>
      </c>
      <c r="T120" t="s">
        <v>70</v>
      </c>
      <c r="U120" t="s">
        <v>70</v>
      </c>
      <c r="V120" t="s">
        <v>70</v>
      </c>
      <c r="W120" t="s">
        <v>70</v>
      </c>
      <c r="X120" t="s">
        <v>70</v>
      </c>
      <c r="Y120" t="s">
        <v>70</v>
      </c>
      <c r="Z120">
        <v>630.42819999999995</v>
      </c>
      <c r="AA120" t="s">
        <v>70</v>
      </c>
      <c r="AB120" t="s">
        <v>70</v>
      </c>
      <c r="AC120" t="s">
        <v>70</v>
      </c>
      <c r="AD120" t="s">
        <v>70</v>
      </c>
      <c r="AE120" t="s">
        <v>96</v>
      </c>
      <c r="AF120" t="s">
        <v>70</v>
      </c>
      <c r="AG120" t="s">
        <v>70</v>
      </c>
      <c r="AH120" t="s">
        <v>70</v>
      </c>
      <c r="AI120" t="s">
        <v>70</v>
      </c>
      <c r="AJ120" t="s">
        <v>70</v>
      </c>
      <c r="AK120" t="s">
        <v>70</v>
      </c>
      <c r="AL120" t="s">
        <v>70</v>
      </c>
      <c r="AM120" t="s">
        <v>70</v>
      </c>
      <c r="AN120" t="s">
        <v>70</v>
      </c>
      <c r="AO120" t="s">
        <v>70</v>
      </c>
      <c r="AP120" t="s">
        <v>70</v>
      </c>
      <c r="AQ120" t="s">
        <v>70</v>
      </c>
      <c r="AR120" t="s">
        <v>70</v>
      </c>
      <c r="AS120" t="s">
        <v>70</v>
      </c>
      <c r="AT120" t="s">
        <v>70</v>
      </c>
      <c r="AU120" t="s">
        <v>70</v>
      </c>
      <c r="AV120" t="s">
        <v>70</v>
      </c>
      <c r="AW120" t="s">
        <v>70</v>
      </c>
      <c r="AX120" t="s">
        <v>70</v>
      </c>
      <c r="AY120" t="s">
        <v>70</v>
      </c>
      <c r="AZ120" t="s">
        <v>70</v>
      </c>
      <c r="BA120" s="4">
        <v>0.01</v>
      </c>
      <c r="BB120" s="4">
        <v>0.01</v>
      </c>
      <c r="BC120" s="4">
        <v>0.01</v>
      </c>
      <c r="BD120">
        <v>421</v>
      </c>
      <c r="BE120">
        <v>491</v>
      </c>
      <c r="BF120">
        <v>1643</v>
      </c>
      <c r="BG120">
        <v>77</v>
      </c>
      <c r="BH120">
        <v>66</v>
      </c>
      <c r="BI120">
        <v>73</v>
      </c>
      <c r="BJ120">
        <v>1812</v>
      </c>
      <c r="BK120" t="s">
        <v>71</v>
      </c>
      <c r="BL120" t="s">
        <v>71</v>
      </c>
      <c r="BM120">
        <v>0</v>
      </c>
      <c r="BP120" t="s">
        <v>558</v>
      </c>
      <c r="BR120">
        <v>6511</v>
      </c>
    </row>
    <row r="121" spans="1:70">
      <c r="A121" t="s">
        <v>559</v>
      </c>
      <c r="B121">
        <v>3703</v>
      </c>
      <c r="C121">
        <v>6607</v>
      </c>
      <c r="D121" s="9">
        <v>42802.890972222223</v>
      </c>
      <c r="E121" t="s">
        <v>557</v>
      </c>
      <c r="I121" t="s">
        <v>95</v>
      </c>
      <c r="J121">
        <v>0.8</v>
      </c>
      <c r="K121">
        <v>1</v>
      </c>
      <c r="L121">
        <v>160</v>
      </c>
      <c r="M121">
        <v>6</v>
      </c>
      <c r="N121">
        <v>5242</v>
      </c>
      <c r="O121" t="s">
        <v>674</v>
      </c>
      <c r="P121" t="s">
        <v>675</v>
      </c>
      <c r="Q121">
        <v>0.51100000000000001</v>
      </c>
      <c r="R121" t="s">
        <v>70</v>
      </c>
      <c r="S121" t="s">
        <v>70</v>
      </c>
      <c r="T121" t="s">
        <v>70</v>
      </c>
      <c r="U121" t="s">
        <v>70</v>
      </c>
      <c r="V121" t="s">
        <v>70</v>
      </c>
      <c r="W121" t="s">
        <v>70</v>
      </c>
      <c r="X121" t="s">
        <v>70</v>
      </c>
      <c r="Y121" t="s">
        <v>70</v>
      </c>
      <c r="Z121">
        <v>588.69410000000005</v>
      </c>
      <c r="AA121" t="s">
        <v>70</v>
      </c>
      <c r="AB121" t="s">
        <v>70</v>
      </c>
      <c r="AC121" t="s">
        <v>70</v>
      </c>
      <c r="AD121" t="s">
        <v>70</v>
      </c>
      <c r="AE121" t="s">
        <v>96</v>
      </c>
      <c r="AF121" t="s">
        <v>70</v>
      </c>
      <c r="AG121" t="s">
        <v>70</v>
      </c>
      <c r="AH121" t="s">
        <v>70</v>
      </c>
      <c r="AI121" t="s">
        <v>70</v>
      </c>
      <c r="AJ121" t="s">
        <v>70</v>
      </c>
      <c r="AK121" t="s">
        <v>70</v>
      </c>
      <c r="AL121" t="s">
        <v>70</v>
      </c>
      <c r="AM121" t="s">
        <v>70</v>
      </c>
      <c r="AN121" t="s">
        <v>70</v>
      </c>
      <c r="AO121" t="s">
        <v>70</v>
      </c>
      <c r="AP121" t="s">
        <v>70</v>
      </c>
      <c r="AQ121" t="s">
        <v>70</v>
      </c>
      <c r="AR121" t="s">
        <v>70</v>
      </c>
      <c r="AS121" t="s">
        <v>70</v>
      </c>
      <c r="AT121" t="s">
        <v>70</v>
      </c>
      <c r="AU121" t="s">
        <v>70</v>
      </c>
      <c r="AV121" t="s">
        <v>70</v>
      </c>
      <c r="AW121" t="s">
        <v>70</v>
      </c>
      <c r="AX121" t="s">
        <v>70</v>
      </c>
      <c r="AY121" t="s">
        <v>70</v>
      </c>
      <c r="AZ121" t="s">
        <v>70</v>
      </c>
      <c r="BA121" s="4">
        <v>0.01</v>
      </c>
      <c r="BB121" s="4">
        <v>0.01</v>
      </c>
      <c r="BC121" s="4">
        <v>0.01</v>
      </c>
      <c r="BD121">
        <v>440</v>
      </c>
      <c r="BE121">
        <v>416</v>
      </c>
      <c r="BF121">
        <v>1551</v>
      </c>
      <c r="BG121">
        <v>144</v>
      </c>
      <c r="BH121">
        <v>132</v>
      </c>
      <c r="BI121">
        <v>154</v>
      </c>
      <c r="BJ121">
        <v>1812</v>
      </c>
      <c r="BK121" t="s">
        <v>71</v>
      </c>
      <c r="BL121" t="s">
        <v>71</v>
      </c>
      <c r="BM121">
        <v>0</v>
      </c>
      <c r="BP121" t="s">
        <v>560</v>
      </c>
      <c r="BR121">
        <v>6511</v>
      </c>
    </row>
    <row r="122" spans="1:70">
      <c r="A122" t="s">
        <v>561</v>
      </c>
      <c r="B122">
        <v>3704</v>
      </c>
      <c r="C122">
        <v>6608</v>
      </c>
      <c r="D122" s="9">
        <v>42802.890972222223</v>
      </c>
      <c r="E122" t="s">
        <v>557</v>
      </c>
      <c r="I122" t="s">
        <v>95</v>
      </c>
      <c r="J122">
        <v>0.8</v>
      </c>
      <c r="K122">
        <v>1</v>
      </c>
      <c r="L122">
        <v>160</v>
      </c>
      <c r="M122">
        <v>6</v>
      </c>
      <c r="N122">
        <v>5242</v>
      </c>
      <c r="O122" t="s">
        <v>676</v>
      </c>
      <c r="P122" t="s">
        <v>677</v>
      </c>
      <c r="Q122">
        <v>0.52800000000000002</v>
      </c>
      <c r="R122" t="s">
        <v>70</v>
      </c>
      <c r="S122" t="s">
        <v>70</v>
      </c>
      <c r="T122" t="s">
        <v>70</v>
      </c>
      <c r="U122" t="s">
        <v>70</v>
      </c>
      <c r="V122" t="s">
        <v>70</v>
      </c>
      <c r="W122" t="s">
        <v>70</v>
      </c>
      <c r="X122" t="s">
        <v>70</v>
      </c>
      <c r="Y122" t="s">
        <v>70</v>
      </c>
      <c r="Z122">
        <v>631.93330000000003</v>
      </c>
      <c r="AA122" t="s">
        <v>70</v>
      </c>
      <c r="AB122" t="s">
        <v>70</v>
      </c>
      <c r="AC122" t="s">
        <v>70</v>
      </c>
      <c r="AD122" t="s">
        <v>70</v>
      </c>
      <c r="AE122" t="s">
        <v>96</v>
      </c>
      <c r="AF122" t="s">
        <v>70</v>
      </c>
      <c r="AG122" t="s">
        <v>70</v>
      </c>
      <c r="AH122" t="s">
        <v>70</v>
      </c>
      <c r="AI122" t="s">
        <v>70</v>
      </c>
      <c r="AJ122" t="s">
        <v>70</v>
      </c>
      <c r="AK122" t="s">
        <v>70</v>
      </c>
      <c r="AL122" t="s">
        <v>70</v>
      </c>
      <c r="AM122" t="s">
        <v>70</v>
      </c>
      <c r="AN122" t="s">
        <v>70</v>
      </c>
      <c r="AO122" t="s">
        <v>70</v>
      </c>
      <c r="AP122" t="s">
        <v>70</v>
      </c>
      <c r="AQ122" t="s">
        <v>70</v>
      </c>
      <c r="AR122" t="s">
        <v>70</v>
      </c>
      <c r="AS122" t="s">
        <v>70</v>
      </c>
      <c r="AT122" t="s">
        <v>70</v>
      </c>
      <c r="AU122" t="s">
        <v>70</v>
      </c>
      <c r="AV122" t="s">
        <v>70</v>
      </c>
      <c r="AW122" t="s">
        <v>70</v>
      </c>
      <c r="AX122" t="s">
        <v>70</v>
      </c>
      <c r="AY122" t="s">
        <v>70</v>
      </c>
      <c r="AZ122" t="s">
        <v>70</v>
      </c>
      <c r="BA122" s="4">
        <v>0.01</v>
      </c>
      <c r="BB122" s="4">
        <v>0.01</v>
      </c>
      <c r="BC122" s="4">
        <v>0.01</v>
      </c>
      <c r="BD122">
        <v>467</v>
      </c>
      <c r="BE122">
        <v>461</v>
      </c>
      <c r="BF122">
        <v>1601</v>
      </c>
      <c r="BG122">
        <v>77</v>
      </c>
      <c r="BH122">
        <v>89</v>
      </c>
      <c r="BI122">
        <v>99</v>
      </c>
      <c r="BJ122">
        <v>1812</v>
      </c>
      <c r="BK122" t="s">
        <v>71</v>
      </c>
      <c r="BL122" t="s">
        <v>71</v>
      </c>
      <c r="BM122">
        <v>0</v>
      </c>
      <c r="BP122" t="s">
        <v>562</v>
      </c>
      <c r="BR122">
        <v>6511</v>
      </c>
    </row>
    <row r="123" spans="1:70">
      <c r="A123" t="s">
        <v>563</v>
      </c>
      <c r="B123">
        <v>3705</v>
      </c>
      <c r="C123">
        <v>6609</v>
      </c>
      <c r="D123" s="9">
        <v>42802.890972222223</v>
      </c>
      <c r="E123" t="s">
        <v>557</v>
      </c>
      <c r="I123" t="s">
        <v>95</v>
      </c>
      <c r="J123">
        <v>0.8</v>
      </c>
      <c r="K123">
        <v>1</v>
      </c>
      <c r="L123">
        <v>160</v>
      </c>
      <c r="M123">
        <v>6</v>
      </c>
      <c r="N123">
        <v>5242</v>
      </c>
      <c r="O123" t="s">
        <v>678</v>
      </c>
      <c r="P123" t="s">
        <v>679</v>
      </c>
      <c r="Q123">
        <v>0.54500000000000004</v>
      </c>
      <c r="R123" t="s">
        <v>70</v>
      </c>
      <c r="S123" t="s">
        <v>70</v>
      </c>
      <c r="T123" t="s">
        <v>70</v>
      </c>
      <c r="U123" t="s">
        <v>70</v>
      </c>
      <c r="V123" t="s">
        <v>70</v>
      </c>
      <c r="W123" t="s">
        <v>70</v>
      </c>
      <c r="X123" t="s">
        <v>70</v>
      </c>
      <c r="Y123" t="s">
        <v>70</v>
      </c>
      <c r="Z123">
        <v>655.05809999999997</v>
      </c>
      <c r="AA123" t="s">
        <v>70</v>
      </c>
      <c r="AB123" t="s">
        <v>70</v>
      </c>
      <c r="AC123" t="s">
        <v>70</v>
      </c>
      <c r="AD123" t="s">
        <v>70</v>
      </c>
      <c r="AE123" t="s">
        <v>96</v>
      </c>
      <c r="AF123" t="s">
        <v>70</v>
      </c>
      <c r="AG123" t="s">
        <v>70</v>
      </c>
      <c r="AH123" t="s">
        <v>70</v>
      </c>
      <c r="AI123" t="s">
        <v>70</v>
      </c>
      <c r="AJ123" t="s">
        <v>70</v>
      </c>
      <c r="AK123" t="s">
        <v>70</v>
      </c>
      <c r="AL123" t="s">
        <v>70</v>
      </c>
      <c r="AM123" t="s">
        <v>70</v>
      </c>
      <c r="AN123" t="s">
        <v>70</v>
      </c>
      <c r="AO123" t="s">
        <v>70</v>
      </c>
      <c r="AP123" t="s">
        <v>70</v>
      </c>
      <c r="AQ123" t="s">
        <v>70</v>
      </c>
      <c r="AR123" t="s">
        <v>70</v>
      </c>
      <c r="AS123" t="s">
        <v>70</v>
      </c>
      <c r="AT123" t="s">
        <v>70</v>
      </c>
      <c r="AU123" t="s">
        <v>70</v>
      </c>
      <c r="AV123" t="s">
        <v>70</v>
      </c>
      <c r="AW123" t="s">
        <v>70</v>
      </c>
      <c r="AX123" t="s">
        <v>70</v>
      </c>
      <c r="AY123" t="s">
        <v>70</v>
      </c>
      <c r="AZ123" t="s">
        <v>70</v>
      </c>
      <c r="BA123" s="4">
        <v>0.01</v>
      </c>
      <c r="BB123" s="4">
        <v>0.01</v>
      </c>
      <c r="BC123" s="4">
        <v>0.01</v>
      </c>
      <c r="BD123">
        <v>417</v>
      </c>
      <c r="BE123">
        <v>452</v>
      </c>
      <c r="BF123">
        <v>1588</v>
      </c>
      <c r="BG123">
        <v>44</v>
      </c>
      <c r="BH123">
        <v>129</v>
      </c>
      <c r="BI123">
        <v>130</v>
      </c>
      <c r="BJ123">
        <v>1812</v>
      </c>
      <c r="BK123" t="s">
        <v>71</v>
      </c>
      <c r="BL123" t="s">
        <v>71</v>
      </c>
      <c r="BM123">
        <v>0</v>
      </c>
      <c r="BP123" t="s">
        <v>564</v>
      </c>
      <c r="BR123">
        <v>6511</v>
      </c>
    </row>
    <row r="124" spans="1:70">
      <c r="A124" t="s">
        <v>565</v>
      </c>
      <c r="B124">
        <v>3706</v>
      </c>
      <c r="C124">
        <v>6610</v>
      </c>
      <c r="D124" s="9">
        <v>42802.890972222223</v>
      </c>
      <c r="E124" t="s">
        <v>557</v>
      </c>
      <c r="I124" t="s">
        <v>95</v>
      </c>
      <c r="J124">
        <v>0.8</v>
      </c>
      <c r="K124">
        <v>1</v>
      </c>
      <c r="L124">
        <v>160</v>
      </c>
      <c r="M124">
        <v>6</v>
      </c>
      <c r="N124">
        <v>5242</v>
      </c>
      <c r="O124" t="s">
        <v>680</v>
      </c>
      <c r="P124" t="s">
        <v>681</v>
      </c>
      <c r="Q124">
        <v>0.504</v>
      </c>
      <c r="R124" t="s">
        <v>70</v>
      </c>
      <c r="S124" t="s">
        <v>70</v>
      </c>
      <c r="T124" t="s">
        <v>70</v>
      </c>
      <c r="U124" t="s">
        <v>70</v>
      </c>
      <c r="V124" t="s">
        <v>70</v>
      </c>
      <c r="W124" t="s">
        <v>70</v>
      </c>
      <c r="X124" t="s">
        <v>70</v>
      </c>
      <c r="Y124" t="s">
        <v>70</v>
      </c>
      <c r="Z124">
        <v>587.73630000000003</v>
      </c>
      <c r="AA124" t="s">
        <v>70</v>
      </c>
      <c r="AB124" t="s">
        <v>70</v>
      </c>
      <c r="AC124" t="s">
        <v>70</v>
      </c>
      <c r="AD124" t="s">
        <v>70</v>
      </c>
      <c r="AE124" t="s">
        <v>96</v>
      </c>
      <c r="AF124" t="s">
        <v>70</v>
      </c>
      <c r="AG124" t="s">
        <v>70</v>
      </c>
      <c r="AH124" t="s">
        <v>70</v>
      </c>
      <c r="AI124" t="s">
        <v>70</v>
      </c>
      <c r="AJ124" t="s">
        <v>70</v>
      </c>
      <c r="AK124" t="s">
        <v>70</v>
      </c>
      <c r="AL124" t="s">
        <v>70</v>
      </c>
      <c r="AM124" t="s">
        <v>70</v>
      </c>
      <c r="AN124" t="s">
        <v>70</v>
      </c>
      <c r="AO124" t="s">
        <v>70</v>
      </c>
      <c r="AP124" t="s">
        <v>70</v>
      </c>
      <c r="AQ124" t="s">
        <v>70</v>
      </c>
      <c r="AR124" t="s">
        <v>70</v>
      </c>
      <c r="AS124" t="s">
        <v>70</v>
      </c>
      <c r="AT124" t="s">
        <v>70</v>
      </c>
      <c r="AU124" t="s">
        <v>70</v>
      </c>
      <c r="AV124" t="s">
        <v>70</v>
      </c>
      <c r="AW124" t="s">
        <v>70</v>
      </c>
      <c r="AX124" t="s">
        <v>70</v>
      </c>
      <c r="AY124" t="s">
        <v>70</v>
      </c>
      <c r="AZ124" t="s">
        <v>70</v>
      </c>
      <c r="BA124" s="4">
        <v>0.01</v>
      </c>
      <c r="BB124" s="4">
        <v>0.01</v>
      </c>
      <c r="BC124" s="4">
        <v>0.01</v>
      </c>
      <c r="BD124">
        <v>441</v>
      </c>
      <c r="BE124">
        <v>394</v>
      </c>
      <c r="BF124">
        <v>1606</v>
      </c>
      <c r="BG124">
        <v>183</v>
      </c>
      <c r="BH124">
        <v>96</v>
      </c>
      <c r="BI124">
        <v>113</v>
      </c>
      <c r="BJ124">
        <v>1812</v>
      </c>
      <c r="BK124" t="s">
        <v>71</v>
      </c>
      <c r="BL124" t="s">
        <v>71</v>
      </c>
      <c r="BM124">
        <v>0</v>
      </c>
      <c r="BP124" t="s">
        <v>566</v>
      </c>
      <c r="BR124">
        <v>6511</v>
      </c>
    </row>
    <row r="125" spans="1:70">
      <c r="A125" t="s">
        <v>567</v>
      </c>
      <c r="B125">
        <v>3707</v>
      </c>
      <c r="C125">
        <v>6613</v>
      </c>
      <c r="D125" s="9">
        <v>42803.048611111109</v>
      </c>
      <c r="E125" t="s">
        <v>568</v>
      </c>
      <c r="I125" t="s">
        <v>95</v>
      </c>
      <c r="J125">
        <v>0.8</v>
      </c>
      <c r="K125">
        <v>1</v>
      </c>
      <c r="L125">
        <v>160</v>
      </c>
      <c r="M125">
        <v>6</v>
      </c>
      <c r="N125">
        <v>5242</v>
      </c>
      <c r="O125" t="s">
        <v>682</v>
      </c>
      <c r="P125" t="s">
        <v>683</v>
      </c>
      <c r="Q125">
        <v>0.53100000000000003</v>
      </c>
      <c r="R125" t="s">
        <v>70</v>
      </c>
      <c r="S125" t="s">
        <v>70</v>
      </c>
      <c r="T125" t="s">
        <v>70</v>
      </c>
      <c r="U125" t="s">
        <v>70</v>
      </c>
      <c r="V125" t="s">
        <v>70</v>
      </c>
      <c r="W125" t="s">
        <v>70</v>
      </c>
      <c r="X125" t="s">
        <v>70</v>
      </c>
      <c r="Y125" t="s">
        <v>70</v>
      </c>
      <c r="Z125">
        <v>615.65009999999995</v>
      </c>
      <c r="AA125" t="s">
        <v>70</v>
      </c>
      <c r="AB125" t="s">
        <v>70</v>
      </c>
      <c r="AC125" t="s">
        <v>70</v>
      </c>
      <c r="AD125" t="s">
        <v>70</v>
      </c>
      <c r="AE125" t="s">
        <v>96</v>
      </c>
      <c r="AF125" t="s">
        <v>70</v>
      </c>
      <c r="AG125" t="s">
        <v>70</v>
      </c>
      <c r="AH125" t="s">
        <v>70</v>
      </c>
      <c r="AI125" t="s">
        <v>70</v>
      </c>
      <c r="AJ125" t="s">
        <v>70</v>
      </c>
      <c r="AK125" t="s">
        <v>70</v>
      </c>
      <c r="AL125" t="s">
        <v>70</v>
      </c>
      <c r="AM125" t="s">
        <v>70</v>
      </c>
      <c r="AN125" t="s">
        <v>70</v>
      </c>
      <c r="AO125" t="s">
        <v>70</v>
      </c>
      <c r="AP125" t="s">
        <v>70</v>
      </c>
      <c r="AQ125" t="s">
        <v>70</v>
      </c>
      <c r="AR125" t="s">
        <v>70</v>
      </c>
      <c r="AS125" t="s">
        <v>70</v>
      </c>
      <c r="AT125" t="s">
        <v>70</v>
      </c>
      <c r="AU125" t="s">
        <v>70</v>
      </c>
      <c r="AV125" t="s">
        <v>70</v>
      </c>
      <c r="AW125" t="s">
        <v>70</v>
      </c>
      <c r="AX125" t="s">
        <v>70</v>
      </c>
      <c r="AY125" t="s">
        <v>70</v>
      </c>
      <c r="AZ125" t="s">
        <v>70</v>
      </c>
      <c r="BA125" s="4">
        <v>0.01</v>
      </c>
      <c r="BB125" s="4">
        <v>0.01</v>
      </c>
      <c r="BC125" s="4">
        <v>0.01</v>
      </c>
      <c r="BD125">
        <v>520</v>
      </c>
      <c r="BE125">
        <v>425</v>
      </c>
      <c r="BF125">
        <v>1562</v>
      </c>
      <c r="BG125">
        <v>64</v>
      </c>
      <c r="BH125">
        <v>139</v>
      </c>
      <c r="BI125">
        <v>103</v>
      </c>
      <c r="BJ125">
        <v>1812</v>
      </c>
      <c r="BK125" t="s">
        <v>71</v>
      </c>
      <c r="BL125" t="s">
        <v>71</v>
      </c>
      <c r="BM125">
        <v>0</v>
      </c>
      <c r="BP125" t="s">
        <v>571</v>
      </c>
      <c r="BR125">
        <v>6511</v>
      </c>
    </row>
    <row r="126" spans="1:70">
      <c r="A126" t="s">
        <v>572</v>
      </c>
      <c r="B126">
        <v>3708</v>
      </c>
      <c r="C126">
        <v>6614</v>
      </c>
      <c r="D126" s="9">
        <v>42803.048611111109</v>
      </c>
      <c r="E126" t="s">
        <v>568</v>
      </c>
      <c r="I126" t="s">
        <v>95</v>
      </c>
      <c r="J126">
        <v>0.8</v>
      </c>
      <c r="K126">
        <v>1</v>
      </c>
      <c r="L126">
        <v>160</v>
      </c>
      <c r="M126">
        <v>6</v>
      </c>
      <c r="N126">
        <v>5242</v>
      </c>
      <c r="O126" t="s">
        <v>684</v>
      </c>
      <c r="P126" t="s">
        <v>685</v>
      </c>
      <c r="Q126">
        <v>0.51900000000000002</v>
      </c>
      <c r="R126" t="s">
        <v>70</v>
      </c>
      <c r="S126" t="s">
        <v>70</v>
      </c>
      <c r="T126" t="s">
        <v>70</v>
      </c>
      <c r="U126" t="s">
        <v>70</v>
      </c>
      <c r="V126" t="s">
        <v>70</v>
      </c>
      <c r="W126" t="s">
        <v>70</v>
      </c>
      <c r="X126" t="s">
        <v>70</v>
      </c>
      <c r="Y126" t="s">
        <v>70</v>
      </c>
      <c r="Z126">
        <v>627.41780000000006</v>
      </c>
      <c r="AA126" t="s">
        <v>70</v>
      </c>
      <c r="AB126" t="s">
        <v>70</v>
      </c>
      <c r="AC126" t="s">
        <v>70</v>
      </c>
      <c r="AD126" t="s">
        <v>70</v>
      </c>
      <c r="AE126" t="s">
        <v>96</v>
      </c>
      <c r="AF126" t="s">
        <v>70</v>
      </c>
      <c r="AG126" t="s">
        <v>70</v>
      </c>
      <c r="AH126" t="s">
        <v>70</v>
      </c>
      <c r="AI126" t="s">
        <v>70</v>
      </c>
      <c r="AJ126" t="s">
        <v>70</v>
      </c>
      <c r="AK126" t="s">
        <v>70</v>
      </c>
      <c r="AL126" t="s">
        <v>70</v>
      </c>
      <c r="AM126" t="s">
        <v>70</v>
      </c>
      <c r="AN126" t="s">
        <v>70</v>
      </c>
      <c r="AO126" t="s">
        <v>70</v>
      </c>
      <c r="AP126" t="s">
        <v>70</v>
      </c>
      <c r="AQ126" t="s">
        <v>70</v>
      </c>
      <c r="AR126" t="s">
        <v>70</v>
      </c>
      <c r="AS126" t="s">
        <v>70</v>
      </c>
      <c r="AT126" t="s">
        <v>70</v>
      </c>
      <c r="AU126" t="s">
        <v>70</v>
      </c>
      <c r="AV126" t="s">
        <v>70</v>
      </c>
      <c r="AW126" t="s">
        <v>70</v>
      </c>
      <c r="AX126" t="s">
        <v>70</v>
      </c>
      <c r="AY126" t="s">
        <v>70</v>
      </c>
      <c r="AZ126" t="s">
        <v>70</v>
      </c>
      <c r="BA126" s="4">
        <v>0.01</v>
      </c>
      <c r="BB126" s="4">
        <v>0.01</v>
      </c>
      <c r="BC126" s="4">
        <v>0.01</v>
      </c>
      <c r="BD126">
        <v>450</v>
      </c>
      <c r="BE126">
        <v>444</v>
      </c>
      <c r="BF126">
        <v>1587</v>
      </c>
      <c r="BG126">
        <v>77</v>
      </c>
      <c r="BH126">
        <v>63</v>
      </c>
      <c r="BI126">
        <v>85</v>
      </c>
      <c r="BJ126">
        <v>1812</v>
      </c>
      <c r="BK126" t="s">
        <v>71</v>
      </c>
      <c r="BL126" t="s">
        <v>71</v>
      </c>
      <c r="BM126">
        <v>0</v>
      </c>
      <c r="BP126" t="s">
        <v>573</v>
      </c>
      <c r="BR126">
        <v>6511</v>
      </c>
    </row>
    <row r="127" spans="1:70">
      <c r="A127" t="s">
        <v>574</v>
      </c>
      <c r="B127">
        <v>3709</v>
      </c>
      <c r="C127">
        <v>6615</v>
      </c>
      <c r="D127" s="9">
        <v>42803.048611111109</v>
      </c>
      <c r="E127" t="s">
        <v>568</v>
      </c>
      <c r="I127" t="s">
        <v>95</v>
      </c>
      <c r="J127">
        <v>0.8</v>
      </c>
      <c r="K127">
        <v>1</v>
      </c>
      <c r="L127">
        <v>160</v>
      </c>
      <c r="M127">
        <v>6</v>
      </c>
      <c r="N127">
        <v>5242</v>
      </c>
      <c r="O127" t="s">
        <v>686</v>
      </c>
      <c r="P127" t="s">
        <v>687</v>
      </c>
      <c r="Q127">
        <v>0.52600000000000002</v>
      </c>
      <c r="R127" t="s">
        <v>70</v>
      </c>
      <c r="S127" t="s">
        <v>70</v>
      </c>
      <c r="T127" t="s">
        <v>70</v>
      </c>
      <c r="U127" t="s">
        <v>70</v>
      </c>
      <c r="V127" t="s">
        <v>70</v>
      </c>
      <c r="W127" t="s">
        <v>70</v>
      </c>
      <c r="X127" t="s">
        <v>70</v>
      </c>
      <c r="Y127" t="s">
        <v>70</v>
      </c>
      <c r="Z127">
        <v>634.2595</v>
      </c>
      <c r="AA127" t="s">
        <v>70</v>
      </c>
      <c r="AB127" t="s">
        <v>70</v>
      </c>
      <c r="AC127" t="s">
        <v>70</v>
      </c>
      <c r="AD127" t="s">
        <v>70</v>
      </c>
      <c r="AE127" t="s">
        <v>96</v>
      </c>
      <c r="AF127" t="s">
        <v>70</v>
      </c>
      <c r="AG127" t="s">
        <v>70</v>
      </c>
      <c r="AH127" t="s">
        <v>70</v>
      </c>
      <c r="AI127" t="s">
        <v>70</v>
      </c>
      <c r="AJ127" t="s">
        <v>70</v>
      </c>
      <c r="AK127" t="s">
        <v>70</v>
      </c>
      <c r="AL127" t="s">
        <v>70</v>
      </c>
      <c r="AM127" t="s">
        <v>70</v>
      </c>
      <c r="AN127" t="s">
        <v>70</v>
      </c>
      <c r="AO127" t="s">
        <v>70</v>
      </c>
      <c r="AP127" t="s">
        <v>70</v>
      </c>
      <c r="AQ127" t="s">
        <v>70</v>
      </c>
      <c r="AR127" t="s">
        <v>70</v>
      </c>
      <c r="AS127" t="s">
        <v>70</v>
      </c>
      <c r="AT127" t="s">
        <v>70</v>
      </c>
      <c r="AU127" t="s">
        <v>70</v>
      </c>
      <c r="AV127" t="s">
        <v>70</v>
      </c>
      <c r="AW127" t="s">
        <v>70</v>
      </c>
      <c r="AX127" t="s">
        <v>70</v>
      </c>
      <c r="AY127" t="s">
        <v>70</v>
      </c>
      <c r="AZ127" t="s">
        <v>70</v>
      </c>
      <c r="BA127" s="4">
        <v>0.01</v>
      </c>
      <c r="BB127" s="4">
        <v>0.01</v>
      </c>
      <c r="BC127" s="4">
        <v>0.01</v>
      </c>
      <c r="BD127">
        <v>418</v>
      </c>
      <c r="BE127">
        <v>332</v>
      </c>
      <c r="BF127">
        <v>1593</v>
      </c>
      <c r="BG127">
        <v>98</v>
      </c>
      <c r="BH127">
        <v>111</v>
      </c>
      <c r="BI127">
        <v>72</v>
      </c>
      <c r="BJ127">
        <v>1812</v>
      </c>
      <c r="BK127" t="s">
        <v>71</v>
      </c>
      <c r="BL127" t="s">
        <v>71</v>
      </c>
      <c r="BM127">
        <v>0</v>
      </c>
      <c r="BP127" t="s">
        <v>575</v>
      </c>
      <c r="BR127">
        <v>6511</v>
      </c>
    </row>
    <row r="128" spans="1:70">
      <c r="A128" t="s">
        <v>576</v>
      </c>
      <c r="B128">
        <v>3710</v>
      </c>
      <c r="C128">
        <v>6616</v>
      </c>
      <c r="D128" s="9">
        <v>42803.048611111109</v>
      </c>
      <c r="E128" t="s">
        <v>568</v>
      </c>
      <c r="I128" t="s">
        <v>95</v>
      </c>
      <c r="J128">
        <v>0.8</v>
      </c>
      <c r="K128">
        <v>1</v>
      </c>
      <c r="L128">
        <v>160</v>
      </c>
      <c r="M128">
        <v>6</v>
      </c>
      <c r="N128">
        <v>5242</v>
      </c>
      <c r="O128" t="s">
        <v>688</v>
      </c>
      <c r="P128" t="s">
        <v>689</v>
      </c>
      <c r="Q128">
        <v>0.505</v>
      </c>
      <c r="R128" t="s">
        <v>70</v>
      </c>
      <c r="S128" t="s">
        <v>70</v>
      </c>
      <c r="T128" t="s">
        <v>70</v>
      </c>
      <c r="U128" t="s">
        <v>70</v>
      </c>
      <c r="V128" t="s">
        <v>70</v>
      </c>
      <c r="W128" t="s">
        <v>70</v>
      </c>
      <c r="X128" t="s">
        <v>70</v>
      </c>
      <c r="Y128" t="s">
        <v>70</v>
      </c>
      <c r="Z128">
        <v>592.38850000000002</v>
      </c>
      <c r="AA128" t="s">
        <v>70</v>
      </c>
      <c r="AB128" t="s">
        <v>70</v>
      </c>
      <c r="AC128" t="s">
        <v>70</v>
      </c>
      <c r="AD128" t="s">
        <v>70</v>
      </c>
      <c r="AE128" t="s">
        <v>96</v>
      </c>
      <c r="AF128" t="s">
        <v>70</v>
      </c>
      <c r="AG128" t="s">
        <v>70</v>
      </c>
      <c r="AH128" t="s">
        <v>70</v>
      </c>
      <c r="AI128" t="s">
        <v>70</v>
      </c>
      <c r="AJ128" t="s">
        <v>70</v>
      </c>
      <c r="AK128" t="s">
        <v>70</v>
      </c>
      <c r="AL128" t="s">
        <v>70</v>
      </c>
      <c r="AM128" t="s">
        <v>70</v>
      </c>
      <c r="AN128" t="s">
        <v>70</v>
      </c>
      <c r="AO128" t="s">
        <v>70</v>
      </c>
      <c r="AP128" t="s">
        <v>70</v>
      </c>
      <c r="AQ128" t="s">
        <v>70</v>
      </c>
      <c r="AR128" t="s">
        <v>70</v>
      </c>
      <c r="AS128" t="s">
        <v>70</v>
      </c>
      <c r="AT128" t="s">
        <v>70</v>
      </c>
      <c r="AU128" t="s">
        <v>70</v>
      </c>
      <c r="AV128" t="s">
        <v>70</v>
      </c>
      <c r="AW128" t="s">
        <v>70</v>
      </c>
      <c r="AX128" t="s">
        <v>70</v>
      </c>
      <c r="AY128" t="s">
        <v>70</v>
      </c>
      <c r="AZ128" t="s">
        <v>70</v>
      </c>
      <c r="BA128" s="4">
        <v>0.01</v>
      </c>
      <c r="BB128" s="4">
        <v>0.01</v>
      </c>
      <c r="BC128" s="4">
        <v>0.01</v>
      </c>
      <c r="BD128">
        <v>431</v>
      </c>
      <c r="BE128">
        <v>481</v>
      </c>
      <c r="BF128">
        <v>1584</v>
      </c>
      <c r="BG128">
        <v>213</v>
      </c>
      <c r="BH128">
        <v>185</v>
      </c>
      <c r="BI128">
        <v>89</v>
      </c>
      <c r="BJ128">
        <v>1812</v>
      </c>
      <c r="BK128" t="s">
        <v>71</v>
      </c>
      <c r="BL128" t="s">
        <v>71</v>
      </c>
      <c r="BM128">
        <v>0</v>
      </c>
      <c r="BP128" t="s">
        <v>577</v>
      </c>
      <c r="BR128">
        <v>6511</v>
      </c>
    </row>
    <row r="129" spans="1:70">
      <c r="A129" t="s">
        <v>578</v>
      </c>
      <c r="B129">
        <v>3711</v>
      </c>
      <c r="C129">
        <v>6617</v>
      </c>
      <c r="D129" s="9">
        <v>42803.048611111109</v>
      </c>
      <c r="E129" t="s">
        <v>568</v>
      </c>
      <c r="I129" t="s">
        <v>95</v>
      </c>
      <c r="J129">
        <v>0.8</v>
      </c>
      <c r="K129">
        <v>1</v>
      </c>
      <c r="L129">
        <v>160</v>
      </c>
      <c r="M129">
        <v>6</v>
      </c>
      <c r="N129">
        <v>5242</v>
      </c>
      <c r="O129" t="s">
        <v>690</v>
      </c>
      <c r="P129" t="s">
        <v>691</v>
      </c>
      <c r="Q129">
        <v>0.52900000000000003</v>
      </c>
      <c r="R129" t="s">
        <v>70</v>
      </c>
      <c r="S129" t="s">
        <v>70</v>
      </c>
      <c r="T129" t="s">
        <v>70</v>
      </c>
      <c r="U129" t="s">
        <v>70</v>
      </c>
      <c r="V129" t="s">
        <v>70</v>
      </c>
      <c r="W129" t="s">
        <v>70</v>
      </c>
      <c r="X129" t="s">
        <v>70</v>
      </c>
      <c r="Y129" t="s">
        <v>70</v>
      </c>
      <c r="Z129">
        <v>629.47029999999995</v>
      </c>
      <c r="AA129" t="s">
        <v>70</v>
      </c>
      <c r="AB129" t="s">
        <v>70</v>
      </c>
      <c r="AC129" t="s">
        <v>70</v>
      </c>
      <c r="AD129" t="s">
        <v>70</v>
      </c>
      <c r="AE129" t="s">
        <v>96</v>
      </c>
      <c r="AF129" t="s">
        <v>70</v>
      </c>
      <c r="AG129" t="s">
        <v>70</v>
      </c>
      <c r="AH129" t="s">
        <v>70</v>
      </c>
      <c r="AI129" t="s">
        <v>70</v>
      </c>
      <c r="AJ129" t="s">
        <v>70</v>
      </c>
      <c r="AK129" t="s">
        <v>70</v>
      </c>
      <c r="AL129" t="s">
        <v>70</v>
      </c>
      <c r="AM129" t="s">
        <v>70</v>
      </c>
      <c r="AN129" t="s">
        <v>70</v>
      </c>
      <c r="AO129" t="s">
        <v>70</v>
      </c>
      <c r="AP129" t="s">
        <v>70</v>
      </c>
      <c r="AQ129" t="s">
        <v>70</v>
      </c>
      <c r="AR129" t="s">
        <v>70</v>
      </c>
      <c r="AS129" t="s">
        <v>70</v>
      </c>
      <c r="AT129" t="s">
        <v>70</v>
      </c>
      <c r="AU129" t="s">
        <v>70</v>
      </c>
      <c r="AV129" t="s">
        <v>70</v>
      </c>
      <c r="AW129" t="s">
        <v>70</v>
      </c>
      <c r="AX129" t="s">
        <v>70</v>
      </c>
      <c r="AY129" t="s">
        <v>70</v>
      </c>
      <c r="AZ129" t="s">
        <v>70</v>
      </c>
      <c r="BA129" s="4">
        <v>0.01</v>
      </c>
      <c r="BB129" s="4">
        <v>0.01</v>
      </c>
      <c r="BC129" s="4">
        <v>0.01</v>
      </c>
      <c r="BD129">
        <v>523</v>
      </c>
      <c r="BE129">
        <v>413</v>
      </c>
      <c r="BF129">
        <v>1567</v>
      </c>
      <c r="BG129">
        <v>45</v>
      </c>
      <c r="BH129">
        <v>199</v>
      </c>
      <c r="BI129">
        <v>108</v>
      </c>
      <c r="BJ129">
        <v>1812</v>
      </c>
      <c r="BK129" t="s">
        <v>71</v>
      </c>
      <c r="BL129" t="s">
        <v>71</v>
      </c>
      <c r="BM129">
        <v>0</v>
      </c>
      <c r="BP129" t="s">
        <v>579</v>
      </c>
      <c r="BR129">
        <v>6511</v>
      </c>
    </row>
    <row r="135" spans="1:70">
      <c r="A135" t="s">
        <v>890</v>
      </c>
      <c r="B135">
        <v>3781</v>
      </c>
      <c r="C135">
        <v>6807</v>
      </c>
      <c r="D135" s="9">
        <v>42851.526388888888</v>
      </c>
      <c r="E135" t="s">
        <v>891</v>
      </c>
      <c r="I135" t="s">
        <v>95</v>
      </c>
      <c r="J135">
        <v>0.8</v>
      </c>
      <c r="K135">
        <v>1</v>
      </c>
      <c r="L135">
        <v>160</v>
      </c>
      <c r="M135">
        <v>6</v>
      </c>
      <c r="N135">
        <v>5242</v>
      </c>
      <c r="O135" t="s">
        <v>892</v>
      </c>
      <c r="P135" t="s">
        <v>893</v>
      </c>
      <c r="Q135">
        <v>0.45800000000000002</v>
      </c>
      <c r="R135" t="s">
        <v>70</v>
      </c>
      <c r="S135" t="s">
        <v>70</v>
      </c>
      <c r="T135" t="s">
        <v>70</v>
      </c>
      <c r="U135" t="s">
        <v>70</v>
      </c>
      <c r="V135" t="s">
        <v>70</v>
      </c>
      <c r="W135" t="s">
        <v>70</v>
      </c>
      <c r="X135" t="s">
        <v>70</v>
      </c>
      <c r="Y135" t="s">
        <v>70</v>
      </c>
      <c r="Z135">
        <v>526.98239999999998</v>
      </c>
      <c r="AA135" t="s">
        <v>70</v>
      </c>
      <c r="AB135" t="s">
        <v>70</v>
      </c>
      <c r="AC135" t="s">
        <v>70</v>
      </c>
      <c r="AD135" t="s">
        <v>70</v>
      </c>
      <c r="AE135" t="s">
        <v>96</v>
      </c>
      <c r="AF135" t="s">
        <v>70</v>
      </c>
      <c r="AG135" t="s">
        <v>70</v>
      </c>
      <c r="AH135" t="s">
        <v>70</v>
      </c>
      <c r="AI135" t="s">
        <v>70</v>
      </c>
      <c r="AJ135" t="s">
        <v>70</v>
      </c>
      <c r="AK135" t="s">
        <v>70</v>
      </c>
      <c r="AL135" t="s">
        <v>70</v>
      </c>
      <c r="AM135" t="s">
        <v>70</v>
      </c>
      <c r="AN135" t="s">
        <v>70</v>
      </c>
      <c r="AO135" t="s">
        <v>70</v>
      </c>
      <c r="AP135" t="s">
        <v>70</v>
      </c>
      <c r="AQ135" t="s">
        <v>70</v>
      </c>
      <c r="AR135" t="s">
        <v>70</v>
      </c>
      <c r="AS135" t="s">
        <v>70</v>
      </c>
      <c r="AT135" t="s">
        <v>70</v>
      </c>
      <c r="AU135" t="s">
        <v>70</v>
      </c>
      <c r="AV135" t="s">
        <v>70</v>
      </c>
      <c r="AW135" t="s">
        <v>70</v>
      </c>
      <c r="AX135" t="s">
        <v>70</v>
      </c>
      <c r="AY135" t="s">
        <v>70</v>
      </c>
      <c r="AZ135" t="s">
        <v>70</v>
      </c>
      <c r="BA135" s="4">
        <v>0.01</v>
      </c>
      <c r="BB135" s="4">
        <v>0.01</v>
      </c>
      <c r="BC135" s="4">
        <v>0.01</v>
      </c>
      <c r="BD135">
        <v>434</v>
      </c>
      <c r="BE135">
        <v>416</v>
      </c>
      <c r="BF135">
        <v>1510</v>
      </c>
      <c r="BG135">
        <v>77</v>
      </c>
      <c r="BH135">
        <v>127</v>
      </c>
      <c r="BI135">
        <v>146</v>
      </c>
      <c r="BJ135">
        <v>1765</v>
      </c>
      <c r="BK135" t="s">
        <v>71</v>
      </c>
      <c r="BL135" t="s">
        <v>71</v>
      </c>
      <c r="BM135">
        <v>0</v>
      </c>
      <c r="BP135" t="s">
        <v>894</v>
      </c>
      <c r="BR135">
        <v>6511</v>
      </c>
    </row>
    <row r="136" spans="1:70">
      <c r="A136" t="s">
        <v>895</v>
      </c>
      <c r="B136">
        <v>3782</v>
      </c>
      <c r="C136">
        <v>6808</v>
      </c>
      <c r="D136" s="9">
        <v>42851.526388888888</v>
      </c>
      <c r="E136" t="s">
        <v>891</v>
      </c>
      <c r="I136" t="s">
        <v>95</v>
      </c>
      <c r="J136">
        <v>0.8</v>
      </c>
      <c r="K136">
        <v>1</v>
      </c>
      <c r="L136">
        <v>160</v>
      </c>
      <c r="M136">
        <v>6</v>
      </c>
      <c r="N136">
        <v>5242</v>
      </c>
      <c r="O136" t="s">
        <v>896</v>
      </c>
      <c r="P136" t="s">
        <v>897</v>
      </c>
      <c r="Q136">
        <v>0.45500000000000002</v>
      </c>
      <c r="R136" t="s">
        <v>70</v>
      </c>
      <c r="S136" t="s">
        <v>70</v>
      </c>
      <c r="T136" t="s">
        <v>70</v>
      </c>
      <c r="U136" t="s">
        <v>70</v>
      </c>
      <c r="V136" t="s">
        <v>70</v>
      </c>
      <c r="W136" t="s">
        <v>70</v>
      </c>
      <c r="X136" t="s">
        <v>70</v>
      </c>
      <c r="Y136" t="s">
        <v>70</v>
      </c>
      <c r="Z136">
        <v>532.45569999999998</v>
      </c>
      <c r="AA136" t="s">
        <v>70</v>
      </c>
      <c r="AB136" t="s">
        <v>70</v>
      </c>
      <c r="AC136" t="s">
        <v>70</v>
      </c>
      <c r="AD136" t="s">
        <v>70</v>
      </c>
      <c r="AE136" t="s">
        <v>96</v>
      </c>
      <c r="AF136" t="s">
        <v>70</v>
      </c>
      <c r="AG136" t="s">
        <v>70</v>
      </c>
      <c r="AH136" t="s">
        <v>70</v>
      </c>
      <c r="AI136" t="s">
        <v>70</v>
      </c>
      <c r="AJ136" t="s">
        <v>70</v>
      </c>
      <c r="AK136" t="s">
        <v>70</v>
      </c>
      <c r="AL136" t="s">
        <v>70</v>
      </c>
      <c r="AM136" t="s">
        <v>70</v>
      </c>
      <c r="AN136" t="s">
        <v>70</v>
      </c>
      <c r="AO136" t="s">
        <v>70</v>
      </c>
      <c r="AP136" t="s">
        <v>70</v>
      </c>
      <c r="AQ136" t="s">
        <v>70</v>
      </c>
      <c r="AR136" t="s">
        <v>70</v>
      </c>
      <c r="AS136" t="s">
        <v>70</v>
      </c>
      <c r="AT136" t="s">
        <v>70</v>
      </c>
      <c r="AU136" t="s">
        <v>70</v>
      </c>
      <c r="AV136" t="s">
        <v>70</v>
      </c>
      <c r="AW136" t="s">
        <v>70</v>
      </c>
      <c r="AX136" t="s">
        <v>70</v>
      </c>
      <c r="AY136" t="s">
        <v>70</v>
      </c>
      <c r="AZ136" t="s">
        <v>70</v>
      </c>
      <c r="BA136" s="4">
        <v>0.01</v>
      </c>
      <c r="BB136" s="4">
        <v>0.01</v>
      </c>
      <c r="BC136" s="4">
        <v>0.01</v>
      </c>
      <c r="BD136">
        <v>410</v>
      </c>
      <c r="BE136">
        <v>432</v>
      </c>
      <c r="BF136">
        <v>1483</v>
      </c>
      <c r="BG136">
        <v>65</v>
      </c>
      <c r="BH136">
        <v>88</v>
      </c>
      <c r="BI136">
        <v>171</v>
      </c>
      <c r="BJ136">
        <v>1765</v>
      </c>
      <c r="BK136" t="s">
        <v>71</v>
      </c>
      <c r="BL136" t="s">
        <v>71</v>
      </c>
      <c r="BM136">
        <v>0</v>
      </c>
      <c r="BP136" t="s">
        <v>898</v>
      </c>
      <c r="BR136">
        <v>6511</v>
      </c>
    </row>
    <row r="137" spans="1:70">
      <c r="A137" t="s">
        <v>899</v>
      </c>
      <c r="B137">
        <v>3783</v>
      </c>
      <c r="C137">
        <v>6809</v>
      </c>
      <c r="D137" s="9">
        <v>42851.526388888888</v>
      </c>
      <c r="E137" t="s">
        <v>891</v>
      </c>
      <c r="I137" t="s">
        <v>95</v>
      </c>
      <c r="J137">
        <v>0.8</v>
      </c>
      <c r="K137">
        <v>1</v>
      </c>
      <c r="L137">
        <v>160</v>
      </c>
      <c r="M137">
        <v>6</v>
      </c>
      <c r="N137">
        <v>5242</v>
      </c>
      <c r="O137" t="s">
        <v>900</v>
      </c>
      <c r="P137" t="s">
        <v>901</v>
      </c>
      <c r="Q137">
        <v>0.47599999999999998</v>
      </c>
      <c r="R137" t="s">
        <v>70</v>
      </c>
      <c r="S137" t="s">
        <v>70</v>
      </c>
      <c r="T137" t="s">
        <v>70</v>
      </c>
      <c r="U137" t="s">
        <v>70</v>
      </c>
      <c r="V137" t="s">
        <v>70</v>
      </c>
      <c r="W137" t="s">
        <v>70</v>
      </c>
      <c r="X137" t="s">
        <v>70</v>
      </c>
      <c r="Y137" t="s">
        <v>70</v>
      </c>
      <c r="Z137">
        <v>565.70619999999997</v>
      </c>
      <c r="AA137" t="s">
        <v>70</v>
      </c>
      <c r="AB137" t="s">
        <v>70</v>
      </c>
      <c r="AC137" t="s">
        <v>70</v>
      </c>
      <c r="AD137" t="s">
        <v>70</v>
      </c>
      <c r="AE137" t="s">
        <v>96</v>
      </c>
      <c r="AF137" t="s">
        <v>70</v>
      </c>
      <c r="AG137" t="s">
        <v>70</v>
      </c>
      <c r="AH137" t="s">
        <v>70</v>
      </c>
      <c r="AI137" t="s">
        <v>70</v>
      </c>
      <c r="AJ137" t="s">
        <v>70</v>
      </c>
      <c r="AK137" t="s">
        <v>70</v>
      </c>
      <c r="AL137" t="s">
        <v>70</v>
      </c>
      <c r="AM137" t="s">
        <v>70</v>
      </c>
      <c r="AN137" t="s">
        <v>70</v>
      </c>
      <c r="AO137" t="s">
        <v>70</v>
      </c>
      <c r="AP137" t="s">
        <v>70</v>
      </c>
      <c r="AQ137" t="s">
        <v>70</v>
      </c>
      <c r="AR137" t="s">
        <v>70</v>
      </c>
      <c r="AS137" t="s">
        <v>70</v>
      </c>
      <c r="AT137" t="s">
        <v>70</v>
      </c>
      <c r="AU137" t="s">
        <v>70</v>
      </c>
      <c r="AV137" t="s">
        <v>70</v>
      </c>
      <c r="AW137" t="s">
        <v>70</v>
      </c>
      <c r="AX137" t="s">
        <v>70</v>
      </c>
      <c r="AY137" t="s">
        <v>70</v>
      </c>
      <c r="AZ137" t="s">
        <v>70</v>
      </c>
      <c r="BA137" s="4">
        <v>0.01</v>
      </c>
      <c r="BB137" s="4">
        <v>0.01</v>
      </c>
      <c r="BC137" s="4">
        <v>0.01</v>
      </c>
      <c r="BD137">
        <v>527</v>
      </c>
      <c r="BE137">
        <v>360</v>
      </c>
      <c r="BF137">
        <v>1482</v>
      </c>
      <c r="BG137">
        <v>97</v>
      </c>
      <c r="BH137">
        <v>90</v>
      </c>
      <c r="BI137">
        <v>178</v>
      </c>
      <c r="BJ137">
        <v>1765</v>
      </c>
      <c r="BK137" t="s">
        <v>71</v>
      </c>
      <c r="BL137" t="s">
        <v>71</v>
      </c>
      <c r="BM137">
        <v>0</v>
      </c>
      <c r="BP137" t="s">
        <v>902</v>
      </c>
      <c r="BR137">
        <v>6511</v>
      </c>
    </row>
    <row r="138" spans="1:70">
      <c r="A138" t="s">
        <v>903</v>
      </c>
      <c r="B138">
        <v>3784</v>
      </c>
      <c r="C138">
        <v>6810</v>
      </c>
      <c r="D138" s="9">
        <v>42851.526388888888</v>
      </c>
      <c r="E138" t="s">
        <v>891</v>
      </c>
      <c r="I138" t="s">
        <v>95</v>
      </c>
      <c r="J138">
        <v>0.8</v>
      </c>
      <c r="K138">
        <v>1</v>
      </c>
      <c r="L138">
        <v>160</v>
      </c>
      <c r="M138">
        <v>6</v>
      </c>
      <c r="N138">
        <v>5242</v>
      </c>
      <c r="O138" t="s">
        <v>904</v>
      </c>
      <c r="P138" t="s">
        <v>905</v>
      </c>
      <c r="Q138">
        <v>0.46800000000000003</v>
      </c>
      <c r="R138" t="s">
        <v>70</v>
      </c>
      <c r="S138" t="s">
        <v>70</v>
      </c>
      <c r="T138" t="s">
        <v>70</v>
      </c>
      <c r="U138" t="s">
        <v>70</v>
      </c>
      <c r="V138" t="s">
        <v>70</v>
      </c>
      <c r="W138" t="s">
        <v>70</v>
      </c>
      <c r="X138" t="s">
        <v>70</v>
      </c>
      <c r="Y138" t="s">
        <v>70</v>
      </c>
      <c r="Z138">
        <v>551.20190000000002</v>
      </c>
      <c r="AA138" t="s">
        <v>70</v>
      </c>
      <c r="AB138" t="s">
        <v>70</v>
      </c>
      <c r="AC138" t="s">
        <v>70</v>
      </c>
      <c r="AD138" t="s">
        <v>70</v>
      </c>
      <c r="AE138" t="s">
        <v>96</v>
      </c>
      <c r="AF138" t="s">
        <v>70</v>
      </c>
      <c r="AG138" t="s">
        <v>70</v>
      </c>
      <c r="AH138" t="s">
        <v>70</v>
      </c>
      <c r="AI138" t="s">
        <v>70</v>
      </c>
      <c r="AJ138" t="s">
        <v>70</v>
      </c>
      <c r="AK138" t="s">
        <v>70</v>
      </c>
      <c r="AL138" t="s">
        <v>70</v>
      </c>
      <c r="AM138" t="s">
        <v>70</v>
      </c>
      <c r="AN138" t="s">
        <v>70</v>
      </c>
      <c r="AO138" t="s">
        <v>70</v>
      </c>
      <c r="AP138" t="s">
        <v>70</v>
      </c>
      <c r="AQ138" t="s">
        <v>70</v>
      </c>
      <c r="AR138" t="s">
        <v>70</v>
      </c>
      <c r="AS138" t="s">
        <v>70</v>
      </c>
      <c r="AT138" t="s">
        <v>70</v>
      </c>
      <c r="AU138" t="s">
        <v>70</v>
      </c>
      <c r="AV138" t="s">
        <v>70</v>
      </c>
      <c r="AW138" t="s">
        <v>70</v>
      </c>
      <c r="AX138" t="s">
        <v>70</v>
      </c>
      <c r="AY138" t="s">
        <v>70</v>
      </c>
      <c r="AZ138" t="s">
        <v>70</v>
      </c>
      <c r="BA138" s="4">
        <v>0.01</v>
      </c>
      <c r="BB138" s="4">
        <v>0.01</v>
      </c>
      <c r="BC138" s="4">
        <v>0.01</v>
      </c>
      <c r="BD138">
        <v>408</v>
      </c>
      <c r="BE138">
        <v>439</v>
      </c>
      <c r="BF138">
        <v>1516</v>
      </c>
      <c r="BG138">
        <v>75</v>
      </c>
      <c r="BH138">
        <v>110</v>
      </c>
      <c r="BI138">
        <v>141</v>
      </c>
      <c r="BJ138">
        <v>1765</v>
      </c>
      <c r="BK138" t="s">
        <v>71</v>
      </c>
      <c r="BL138" t="s">
        <v>71</v>
      </c>
      <c r="BM138">
        <v>0</v>
      </c>
      <c r="BP138" t="s">
        <v>906</v>
      </c>
      <c r="BR138">
        <v>6511</v>
      </c>
    </row>
    <row r="139" spans="1:70">
      <c r="A139" t="s">
        <v>907</v>
      </c>
      <c r="B139">
        <v>3785</v>
      </c>
      <c r="C139">
        <v>6811</v>
      </c>
      <c r="D139" s="9">
        <v>42851.526388888888</v>
      </c>
      <c r="E139" t="s">
        <v>891</v>
      </c>
      <c r="I139" t="s">
        <v>95</v>
      </c>
      <c r="J139">
        <v>0.8</v>
      </c>
      <c r="K139">
        <v>1</v>
      </c>
      <c r="L139">
        <v>160</v>
      </c>
      <c r="M139">
        <v>6</v>
      </c>
      <c r="N139">
        <v>5242</v>
      </c>
      <c r="O139" t="s">
        <v>908</v>
      </c>
      <c r="P139" t="s">
        <v>909</v>
      </c>
      <c r="Q139">
        <v>0.45900000000000002</v>
      </c>
      <c r="R139" t="s">
        <v>70</v>
      </c>
      <c r="S139" t="s">
        <v>70</v>
      </c>
      <c r="T139" t="s">
        <v>70</v>
      </c>
      <c r="U139" t="s">
        <v>70</v>
      </c>
      <c r="V139" t="s">
        <v>70</v>
      </c>
      <c r="W139" t="s">
        <v>70</v>
      </c>
      <c r="X139" t="s">
        <v>70</v>
      </c>
      <c r="Y139" t="s">
        <v>70</v>
      </c>
      <c r="Z139">
        <v>540.11839999999995</v>
      </c>
      <c r="AA139" t="s">
        <v>70</v>
      </c>
      <c r="AB139" t="s">
        <v>70</v>
      </c>
      <c r="AC139" t="s">
        <v>70</v>
      </c>
      <c r="AD139" t="s">
        <v>70</v>
      </c>
      <c r="AE139" t="s">
        <v>96</v>
      </c>
      <c r="AF139" t="s">
        <v>70</v>
      </c>
      <c r="AG139" t="s">
        <v>70</v>
      </c>
      <c r="AH139" t="s">
        <v>70</v>
      </c>
      <c r="AI139" t="s">
        <v>70</v>
      </c>
      <c r="AJ139" t="s">
        <v>70</v>
      </c>
      <c r="AK139" t="s">
        <v>70</v>
      </c>
      <c r="AL139" t="s">
        <v>70</v>
      </c>
      <c r="AM139" t="s">
        <v>70</v>
      </c>
      <c r="AN139" t="s">
        <v>70</v>
      </c>
      <c r="AO139" t="s">
        <v>70</v>
      </c>
      <c r="AP139" t="s">
        <v>70</v>
      </c>
      <c r="AQ139" t="s">
        <v>70</v>
      </c>
      <c r="AR139" t="s">
        <v>70</v>
      </c>
      <c r="AS139" t="s">
        <v>70</v>
      </c>
      <c r="AT139" t="s">
        <v>70</v>
      </c>
      <c r="AU139" t="s">
        <v>70</v>
      </c>
      <c r="AV139" t="s">
        <v>70</v>
      </c>
      <c r="AW139" t="s">
        <v>70</v>
      </c>
      <c r="AX139" t="s">
        <v>70</v>
      </c>
      <c r="AY139" t="s">
        <v>70</v>
      </c>
      <c r="AZ139" t="s">
        <v>70</v>
      </c>
      <c r="BA139" s="4">
        <v>0.01</v>
      </c>
      <c r="BB139" s="4">
        <v>0.01</v>
      </c>
      <c r="BC139" s="4">
        <v>0.01</v>
      </c>
      <c r="BD139">
        <v>431</v>
      </c>
      <c r="BE139">
        <v>409</v>
      </c>
      <c r="BF139">
        <v>1495</v>
      </c>
      <c r="BG139">
        <v>197</v>
      </c>
      <c r="BH139">
        <v>48</v>
      </c>
      <c r="BI139">
        <v>52</v>
      </c>
      <c r="BJ139">
        <v>1765</v>
      </c>
      <c r="BK139" t="s">
        <v>71</v>
      </c>
      <c r="BL139" t="s">
        <v>71</v>
      </c>
      <c r="BM139">
        <v>0</v>
      </c>
      <c r="BP139" t="s">
        <v>910</v>
      </c>
      <c r="BR139">
        <v>6511</v>
      </c>
    </row>
    <row r="140" spans="1:70">
      <c r="A140" t="s">
        <v>810</v>
      </c>
      <c r="B140">
        <v>3762</v>
      </c>
      <c r="C140">
        <v>6788</v>
      </c>
      <c r="D140" s="9">
        <v>42850.71597222222</v>
      </c>
      <c r="E140" t="s">
        <v>811</v>
      </c>
      <c r="I140" t="s">
        <v>95</v>
      </c>
      <c r="J140">
        <v>0.8</v>
      </c>
      <c r="K140">
        <v>1</v>
      </c>
      <c r="L140">
        <v>160</v>
      </c>
      <c r="M140">
        <v>6</v>
      </c>
      <c r="N140">
        <v>5242</v>
      </c>
      <c r="O140" t="s">
        <v>812</v>
      </c>
      <c r="P140" t="s">
        <v>813</v>
      </c>
      <c r="Q140">
        <v>0.46700000000000003</v>
      </c>
      <c r="R140" t="s">
        <v>70</v>
      </c>
      <c r="S140" t="s">
        <v>70</v>
      </c>
      <c r="T140" t="s">
        <v>70</v>
      </c>
      <c r="U140" t="s">
        <v>70</v>
      </c>
      <c r="V140" t="s">
        <v>70</v>
      </c>
      <c r="W140" t="s">
        <v>70</v>
      </c>
      <c r="X140" t="s">
        <v>70</v>
      </c>
      <c r="Y140" t="s">
        <v>70</v>
      </c>
      <c r="Z140">
        <v>533.68730000000005</v>
      </c>
      <c r="AA140" t="s">
        <v>70</v>
      </c>
      <c r="AB140" t="s">
        <v>70</v>
      </c>
      <c r="AC140" t="s">
        <v>70</v>
      </c>
      <c r="AD140" t="s">
        <v>70</v>
      </c>
      <c r="AE140" t="s">
        <v>96</v>
      </c>
      <c r="AF140" t="s">
        <v>70</v>
      </c>
      <c r="AG140" t="s">
        <v>70</v>
      </c>
      <c r="AH140" t="s">
        <v>70</v>
      </c>
      <c r="AI140" t="s">
        <v>70</v>
      </c>
      <c r="AJ140" t="s">
        <v>70</v>
      </c>
      <c r="AK140" t="s">
        <v>70</v>
      </c>
      <c r="AL140" t="s">
        <v>70</v>
      </c>
      <c r="AM140" t="s">
        <v>70</v>
      </c>
      <c r="AN140" t="s">
        <v>70</v>
      </c>
      <c r="AO140" t="s">
        <v>70</v>
      </c>
      <c r="AP140" t="s">
        <v>70</v>
      </c>
      <c r="AQ140" t="s">
        <v>70</v>
      </c>
      <c r="AR140" t="s">
        <v>70</v>
      </c>
      <c r="AS140" t="s">
        <v>70</v>
      </c>
      <c r="AT140" t="s">
        <v>70</v>
      </c>
      <c r="AU140" t="s">
        <v>70</v>
      </c>
      <c r="AV140" t="s">
        <v>70</v>
      </c>
      <c r="AW140" t="s">
        <v>70</v>
      </c>
      <c r="AX140" t="s">
        <v>70</v>
      </c>
      <c r="AY140" t="s">
        <v>70</v>
      </c>
      <c r="AZ140" t="s">
        <v>70</v>
      </c>
      <c r="BA140" s="4">
        <v>0.01</v>
      </c>
      <c r="BB140" s="4">
        <v>0.01</v>
      </c>
      <c r="BC140" s="4">
        <v>0.01</v>
      </c>
      <c r="BD140">
        <v>379</v>
      </c>
      <c r="BE140">
        <v>391</v>
      </c>
      <c r="BF140">
        <v>1482</v>
      </c>
      <c r="BG140">
        <v>71</v>
      </c>
      <c r="BH140">
        <v>97</v>
      </c>
      <c r="BI140">
        <v>138</v>
      </c>
      <c r="BJ140">
        <v>1765</v>
      </c>
      <c r="BK140" t="s">
        <v>71</v>
      </c>
      <c r="BL140" t="s">
        <v>71</v>
      </c>
      <c r="BM140">
        <v>0</v>
      </c>
      <c r="BP140" t="s">
        <v>814</v>
      </c>
      <c r="BR140">
        <v>6511</v>
      </c>
    </row>
    <row r="141" spans="1:70">
      <c r="A141" t="s">
        <v>815</v>
      </c>
      <c r="B141">
        <v>3763</v>
      </c>
      <c r="C141">
        <v>6789</v>
      </c>
      <c r="D141" s="9">
        <v>42850.71597222222</v>
      </c>
      <c r="E141" t="s">
        <v>811</v>
      </c>
      <c r="I141" t="s">
        <v>95</v>
      </c>
      <c r="J141">
        <v>0.8</v>
      </c>
      <c r="K141">
        <v>1</v>
      </c>
      <c r="L141">
        <v>160</v>
      </c>
      <c r="M141">
        <v>6</v>
      </c>
      <c r="N141">
        <v>5242</v>
      </c>
      <c r="O141" t="s">
        <v>816</v>
      </c>
      <c r="P141" t="s">
        <v>817</v>
      </c>
      <c r="Q141">
        <v>0.46600000000000003</v>
      </c>
      <c r="R141" t="s">
        <v>70</v>
      </c>
      <c r="S141" t="s">
        <v>70</v>
      </c>
      <c r="T141" t="s">
        <v>70</v>
      </c>
      <c r="U141" t="s">
        <v>70</v>
      </c>
      <c r="V141" t="s">
        <v>70</v>
      </c>
      <c r="W141" t="s">
        <v>70</v>
      </c>
      <c r="X141" t="s">
        <v>70</v>
      </c>
      <c r="Y141" t="s">
        <v>70</v>
      </c>
      <c r="Z141">
        <v>544.63390000000004</v>
      </c>
      <c r="AA141" t="s">
        <v>70</v>
      </c>
      <c r="AB141" t="s">
        <v>70</v>
      </c>
      <c r="AC141" t="s">
        <v>70</v>
      </c>
      <c r="AD141" t="s">
        <v>70</v>
      </c>
      <c r="AE141" t="s">
        <v>96</v>
      </c>
      <c r="AF141" t="s">
        <v>70</v>
      </c>
      <c r="AG141" t="s">
        <v>70</v>
      </c>
      <c r="AH141" t="s">
        <v>70</v>
      </c>
      <c r="AI141" t="s">
        <v>70</v>
      </c>
      <c r="AJ141" t="s">
        <v>70</v>
      </c>
      <c r="AK141" t="s">
        <v>70</v>
      </c>
      <c r="AL141" t="s">
        <v>70</v>
      </c>
      <c r="AM141" t="s">
        <v>70</v>
      </c>
      <c r="AN141" t="s">
        <v>70</v>
      </c>
      <c r="AO141" t="s">
        <v>70</v>
      </c>
      <c r="AP141" t="s">
        <v>70</v>
      </c>
      <c r="AQ141" t="s">
        <v>70</v>
      </c>
      <c r="AR141" t="s">
        <v>70</v>
      </c>
      <c r="AS141" t="s">
        <v>70</v>
      </c>
      <c r="AT141" t="s">
        <v>70</v>
      </c>
      <c r="AU141" t="s">
        <v>70</v>
      </c>
      <c r="AV141" t="s">
        <v>70</v>
      </c>
      <c r="AW141" t="s">
        <v>70</v>
      </c>
      <c r="AX141" t="s">
        <v>70</v>
      </c>
      <c r="AY141" t="s">
        <v>70</v>
      </c>
      <c r="AZ141" t="s">
        <v>70</v>
      </c>
      <c r="BA141" s="4">
        <v>0.01</v>
      </c>
      <c r="BB141" s="4">
        <v>0.01</v>
      </c>
      <c r="BC141" s="4">
        <v>0.01</v>
      </c>
      <c r="BD141">
        <v>343</v>
      </c>
      <c r="BE141">
        <v>489</v>
      </c>
      <c r="BF141">
        <v>1504</v>
      </c>
      <c r="BG141">
        <v>126</v>
      </c>
      <c r="BH141">
        <v>26</v>
      </c>
      <c r="BI141">
        <v>120</v>
      </c>
      <c r="BJ141">
        <v>1765</v>
      </c>
      <c r="BK141" t="s">
        <v>71</v>
      </c>
      <c r="BL141" t="s">
        <v>71</v>
      </c>
      <c r="BM141">
        <v>0</v>
      </c>
      <c r="BP141" t="s">
        <v>818</v>
      </c>
      <c r="BR141">
        <v>6511</v>
      </c>
    </row>
    <row r="142" spans="1:70">
      <c r="A142" t="s">
        <v>819</v>
      </c>
      <c r="B142">
        <v>3764</v>
      </c>
      <c r="C142">
        <v>6790</v>
      </c>
      <c r="D142" s="9">
        <v>42850.71597222222</v>
      </c>
      <c r="E142" t="s">
        <v>811</v>
      </c>
      <c r="I142" t="s">
        <v>95</v>
      </c>
      <c r="J142">
        <v>0.8</v>
      </c>
      <c r="K142">
        <v>1</v>
      </c>
      <c r="L142">
        <v>160</v>
      </c>
      <c r="M142">
        <v>6</v>
      </c>
      <c r="N142">
        <v>5242</v>
      </c>
      <c r="O142" t="s">
        <v>820</v>
      </c>
      <c r="P142" t="s">
        <v>821</v>
      </c>
      <c r="Q142">
        <v>0.48199999999999998</v>
      </c>
      <c r="R142" t="s">
        <v>70</v>
      </c>
      <c r="S142" t="s">
        <v>70</v>
      </c>
      <c r="T142" t="s">
        <v>70</v>
      </c>
      <c r="U142" t="s">
        <v>70</v>
      </c>
      <c r="V142" t="s">
        <v>70</v>
      </c>
      <c r="W142" t="s">
        <v>70</v>
      </c>
      <c r="X142" t="s">
        <v>70</v>
      </c>
      <c r="Y142" t="s">
        <v>70</v>
      </c>
      <c r="Z142">
        <v>564.33780000000002</v>
      </c>
      <c r="AA142" t="s">
        <v>70</v>
      </c>
      <c r="AB142" t="s">
        <v>70</v>
      </c>
      <c r="AC142" t="s">
        <v>70</v>
      </c>
      <c r="AD142" t="s">
        <v>70</v>
      </c>
      <c r="AE142" t="s">
        <v>96</v>
      </c>
      <c r="AF142" t="s">
        <v>70</v>
      </c>
      <c r="AG142" t="s">
        <v>70</v>
      </c>
      <c r="AH142" t="s">
        <v>70</v>
      </c>
      <c r="AI142" t="s">
        <v>70</v>
      </c>
      <c r="AJ142" t="s">
        <v>70</v>
      </c>
      <c r="AK142" t="s">
        <v>70</v>
      </c>
      <c r="AL142" t="s">
        <v>70</v>
      </c>
      <c r="AM142" t="s">
        <v>70</v>
      </c>
      <c r="AN142" t="s">
        <v>70</v>
      </c>
      <c r="AO142" t="s">
        <v>70</v>
      </c>
      <c r="AP142" t="s">
        <v>70</v>
      </c>
      <c r="AQ142" t="s">
        <v>70</v>
      </c>
      <c r="AR142" t="s">
        <v>70</v>
      </c>
      <c r="AS142" t="s">
        <v>70</v>
      </c>
      <c r="AT142" t="s">
        <v>70</v>
      </c>
      <c r="AU142" t="s">
        <v>70</v>
      </c>
      <c r="AV142" t="s">
        <v>70</v>
      </c>
      <c r="AW142" t="s">
        <v>70</v>
      </c>
      <c r="AX142" t="s">
        <v>70</v>
      </c>
      <c r="AY142" t="s">
        <v>70</v>
      </c>
      <c r="AZ142" t="s">
        <v>70</v>
      </c>
      <c r="BA142" s="4">
        <v>0.01</v>
      </c>
      <c r="BB142" s="4">
        <v>0.01</v>
      </c>
      <c r="BC142" s="4">
        <v>0.01</v>
      </c>
      <c r="BD142">
        <v>478</v>
      </c>
      <c r="BE142">
        <v>332</v>
      </c>
      <c r="BF142">
        <v>1525</v>
      </c>
      <c r="BG142">
        <v>67</v>
      </c>
      <c r="BH142">
        <v>176</v>
      </c>
      <c r="BI142">
        <v>95</v>
      </c>
      <c r="BJ142">
        <v>1765</v>
      </c>
      <c r="BK142" t="s">
        <v>71</v>
      </c>
      <c r="BL142" t="s">
        <v>71</v>
      </c>
      <c r="BM142">
        <v>0</v>
      </c>
      <c r="BP142" t="s">
        <v>822</v>
      </c>
      <c r="BR142">
        <v>6511</v>
      </c>
    </row>
    <row r="143" spans="1:70">
      <c r="A143" t="s">
        <v>823</v>
      </c>
      <c r="B143">
        <v>3765</v>
      </c>
      <c r="C143">
        <v>6791</v>
      </c>
      <c r="D143" s="9">
        <v>42850.875694444447</v>
      </c>
      <c r="E143" t="s">
        <v>824</v>
      </c>
      <c r="I143" t="s">
        <v>95</v>
      </c>
      <c r="J143">
        <v>0.8</v>
      </c>
      <c r="K143">
        <v>1</v>
      </c>
      <c r="L143">
        <v>160</v>
      </c>
      <c r="M143">
        <v>6</v>
      </c>
      <c r="N143">
        <v>5242</v>
      </c>
      <c r="O143" t="s">
        <v>825</v>
      </c>
      <c r="P143" t="s">
        <v>826</v>
      </c>
      <c r="Q143">
        <v>0.46899999999999997</v>
      </c>
      <c r="R143" t="s">
        <v>70</v>
      </c>
      <c r="S143" t="s">
        <v>70</v>
      </c>
      <c r="T143" t="s">
        <v>70</v>
      </c>
      <c r="U143" t="s">
        <v>70</v>
      </c>
      <c r="V143" t="s">
        <v>70</v>
      </c>
      <c r="W143" t="s">
        <v>70</v>
      </c>
      <c r="X143" t="s">
        <v>70</v>
      </c>
      <c r="Y143" t="s">
        <v>70</v>
      </c>
      <c r="Z143">
        <v>555.71730000000002</v>
      </c>
      <c r="AA143" t="s">
        <v>70</v>
      </c>
      <c r="AB143" t="s">
        <v>70</v>
      </c>
      <c r="AC143" t="s">
        <v>70</v>
      </c>
      <c r="AD143" t="s">
        <v>70</v>
      </c>
      <c r="AE143" t="s">
        <v>96</v>
      </c>
      <c r="AF143" t="s">
        <v>70</v>
      </c>
      <c r="AG143" t="s">
        <v>70</v>
      </c>
      <c r="AH143" t="s">
        <v>70</v>
      </c>
      <c r="AI143" t="s">
        <v>70</v>
      </c>
      <c r="AJ143" t="s">
        <v>70</v>
      </c>
      <c r="AK143" t="s">
        <v>70</v>
      </c>
      <c r="AL143" t="s">
        <v>70</v>
      </c>
      <c r="AM143" t="s">
        <v>70</v>
      </c>
      <c r="AN143" t="s">
        <v>70</v>
      </c>
      <c r="AO143" t="s">
        <v>70</v>
      </c>
      <c r="AP143" t="s">
        <v>70</v>
      </c>
      <c r="AQ143" t="s">
        <v>70</v>
      </c>
      <c r="AR143" t="s">
        <v>70</v>
      </c>
      <c r="AS143" t="s">
        <v>70</v>
      </c>
      <c r="AT143" t="s">
        <v>70</v>
      </c>
      <c r="AU143" t="s">
        <v>70</v>
      </c>
      <c r="AV143" t="s">
        <v>70</v>
      </c>
      <c r="AW143" t="s">
        <v>70</v>
      </c>
      <c r="AX143" t="s">
        <v>70</v>
      </c>
      <c r="AY143" t="s">
        <v>70</v>
      </c>
      <c r="AZ143" t="s">
        <v>70</v>
      </c>
      <c r="BA143" s="4">
        <v>0.01</v>
      </c>
      <c r="BB143" s="4">
        <v>0.01</v>
      </c>
      <c r="BC143" s="4">
        <v>0.01</v>
      </c>
      <c r="BD143">
        <v>365</v>
      </c>
      <c r="BE143">
        <v>484</v>
      </c>
      <c r="BF143">
        <v>1529</v>
      </c>
      <c r="BG143">
        <v>61</v>
      </c>
      <c r="BH143">
        <v>85</v>
      </c>
      <c r="BI143">
        <v>98</v>
      </c>
      <c r="BJ143">
        <v>1765</v>
      </c>
      <c r="BK143" t="s">
        <v>71</v>
      </c>
      <c r="BL143" t="s">
        <v>71</v>
      </c>
      <c r="BM143">
        <v>0</v>
      </c>
      <c r="BP143" t="s">
        <v>827</v>
      </c>
      <c r="BR143">
        <v>6511</v>
      </c>
    </row>
    <row r="144" spans="1:70">
      <c r="A144" t="s">
        <v>828</v>
      </c>
      <c r="B144">
        <v>3766</v>
      </c>
      <c r="C144">
        <v>6792</v>
      </c>
      <c r="D144" s="9">
        <v>42850.875694444447</v>
      </c>
      <c r="E144" t="s">
        <v>824</v>
      </c>
      <c r="I144" t="s">
        <v>95</v>
      </c>
      <c r="J144">
        <v>0.8</v>
      </c>
      <c r="K144">
        <v>1</v>
      </c>
      <c r="L144">
        <v>160</v>
      </c>
      <c r="M144">
        <v>6</v>
      </c>
      <c r="N144">
        <v>5242</v>
      </c>
      <c r="O144" t="s">
        <v>829</v>
      </c>
      <c r="P144" t="s">
        <v>830</v>
      </c>
      <c r="Q144">
        <v>0.45</v>
      </c>
      <c r="R144" t="s">
        <v>70</v>
      </c>
      <c r="S144" t="s">
        <v>70</v>
      </c>
      <c r="T144" t="s">
        <v>70</v>
      </c>
      <c r="U144" t="s">
        <v>70</v>
      </c>
      <c r="V144" t="s">
        <v>70</v>
      </c>
      <c r="W144" t="s">
        <v>70</v>
      </c>
      <c r="X144" t="s">
        <v>70</v>
      </c>
      <c r="Y144" t="s">
        <v>70</v>
      </c>
      <c r="Z144">
        <v>532.59249999999997</v>
      </c>
      <c r="AA144" t="s">
        <v>70</v>
      </c>
      <c r="AB144" t="s">
        <v>70</v>
      </c>
      <c r="AC144" t="s">
        <v>70</v>
      </c>
      <c r="AD144" t="s">
        <v>70</v>
      </c>
      <c r="AE144" t="s">
        <v>96</v>
      </c>
      <c r="AF144" t="s">
        <v>70</v>
      </c>
      <c r="AG144" t="s">
        <v>70</v>
      </c>
      <c r="AH144" t="s">
        <v>70</v>
      </c>
      <c r="AI144" t="s">
        <v>70</v>
      </c>
      <c r="AJ144" t="s">
        <v>70</v>
      </c>
      <c r="AK144" t="s">
        <v>70</v>
      </c>
      <c r="AL144" t="s">
        <v>70</v>
      </c>
      <c r="AM144" t="s">
        <v>70</v>
      </c>
      <c r="AN144" t="s">
        <v>70</v>
      </c>
      <c r="AO144" t="s">
        <v>70</v>
      </c>
      <c r="AP144" t="s">
        <v>70</v>
      </c>
      <c r="AQ144" t="s">
        <v>70</v>
      </c>
      <c r="AR144" t="s">
        <v>70</v>
      </c>
      <c r="AS144" t="s">
        <v>70</v>
      </c>
      <c r="AT144" t="s">
        <v>70</v>
      </c>
      <c r="AU144" t="s">
        <v>70</v>
      </c>
      <c r="AV144" t="s">
        <v>70</v>
      </c>
      <c r="AW144" t="s">
        <v>70</v>
      </c>
      <c r="AX144" t="s">
        <v>70</v>
      </c>
      <c r="AY144" t="s">
        <v>70</v>
      </c>
      <c r="AZ144" t="s">
        <v>70</v>
      </c>
      <c r="BA144" s="4">
        <v>0.01</v>
      </c>
      <c r="BB144" s="4">
        <v>0.01</v>
      </c>
      <c r="BC144" s="4">
        <v>0.01</v>
      </c>
      <c r="BD144">
        <v>338</v>
      </c>
      <c r="BE144">
        <v>381</v>
      </c>
      <c r="BF144">
        <v>1573</v>
      </c>
      <c r="BG144">
        <v>36</v>
      </c>
      <c r="BH144">
        <v>80</v>
      </c>
      <c r="BI144">
        <v>60</v>
      </c>
      <c r="BJ144">
        <v>1765</v>
      </c>
      <c r="BK144" t="s">
        <v>71</v>
      </c>
      <c r="BL144" t="s">
        <v>71</v>
      </c>
      <c r="BM144">
        <v>0</v>
      </c>
      <c r="BP144" t="s">
        <v>831</v>
      </c>
      <c r="BR144">
        <v>6511</v>
      </c>
    </row>
    <row r="145" spans="1:70">
      <c r="A145" t="s">
        <v>832</v>
      </c>
      <c r="B145">
        <v>3767</v>
      </c>
      <c r="C145">
        <v>6793</v>
      </c>
      <c r="D145" s="9">
        <v>42850.875694444447</v>
      </c>
      <c r="E145" t="s">
        <v>824</v>
      </c>
      <c r="I145" t="s">
        <v>95</v>
      </c>
      <c r="J145">
        <v>0.8</v>
      </c>
      <c r="K145">
        <v>1</v>
      </c>
      <c r="L145">
        <v>160</v>
      </c>
      <c r="M145">
        <v>6</v>
      </c>
      <c r="N145">
        <v>5242</v>
      </c>
      <c r="O145" t="s">
        <v>833</v>
      </c>
      <c r="P145" t="s">
        <v>834</v>
      </c>
      <c r="Q145">
        <v>0.45800000000000002</v>
      </c>
      <c r="R145" t="s">
        <v>70</v>
      </c>
      <c r="S145" t="s">
        <v>70</v>
      </c>
      <c r="T145" t="s">
        <v>70</v>
      </c>
      <c r="U145" t="s">
        <v>70</v>
      </c>
      <c r="V145" t="s">
        <v>70</v>
      </c>
      <c r="W145" t="s">
        <v>70</v>
      </c>
      <c r="X145" t="s">
        <v>70</v>
      </c>
      <c r="Y145" t="s">
        <v>70</v>
      </c>
      <c r="Z145">
        <v>546.27589999999998</v>
      </c>
      <c r="AA145" t="s">
        <v>70</v>
      </c>
      <c r="AB145" t="s">
        <v>70</v>
      </c>
      <c r="AC145" t="s">
        <v>70</v>
      </c>
      <c r="AD145" t="s">
        <v>70</v>
      </c>
      <c r="AE145" t="s">
        <v>96</v>
      </c>
      <c r="AF145" t="s">
        <v>70</v>
      </c>
      <c r="AG145" t="s">
        <v>70</v>
      </c>
      <c r="AH145" t="s">
        <v>70</v>
      </c>
      <c r="AI145" t="s">
        <v>70</v>
      </c>
      <c r="AJ145" t="s">
        <v>70</v>
      </c>
      <c r="AK145" t="s">
        <v>70</v>
      </c>
      <c r="AL145" t="s">
        <v>70</v>
      </c>
      <c r="AM145" t="s">
        <v>70</v>
      </c>
      <c r="AN145" t="s">
        <v>70</v>
      </c>
      <c r="AO145" t="s">
        <v>70</v>
      </c>
      <c r="AP145" t="s">
        <v>70</v>
      </c>
      <c r="AQ145" t="s">
        <v>70</v>
      </c>
      <c r="AR145" t="s">
        <v>70</v>
      </c>
      <c r="AS145" t="s">
        <v>70</v>
      </c>
      <c r="AT145" t="s">
        <v>70</v>
      </c>
      <c r="AU145" t="s">
        <v>70</v>
      </c>
      <c r="AV145" t="s">
        <v>70</v>
      </c>
      <c r="AW145" t="s">
        <v>70</v>
      </c>
      <c r="AX145" t="s">
        <v>70</v>
      </c>
      <c r="AY145" t="s">
        <v>70</v>
      </c>
      <c r="AZ145" t="s">
        <v>70</v>
      </c>
      <c r="BA145" s="4">
        <v>0.01</v>
      </c>
      <c r="BB145" s="4">
        <v>0.01</v>
      </c>
      <c r="BC145" s="4">
        <v>0.01</v>
      </c>
      <c r="BD145">
        <v>426</v>
      </c>
      <c r="BE145">
        <v>340</v>
      </c>
      <c r="BF145">
        <v>1566</v>
      </c>
      <c r="BG145">
        <v>223</v>
      </c>
      <c r="BH145">
        <v>92</v>
      </c>
      <c r="BI145">
        <v>81</v>
      </c>
      <c r="BJ145">
        <v>1765</v>
      </c>
      <c r="BK145" t="s">
        <v>71</v>
      </c>
      <c r="BL145" t="s">
        <v>71</v>
      </c>
      <c r="BM145">
        <v>0</v>
      </c>
      <c r="BP145" t="s">
        <v>835</v>
      </c>
      <c r="BR145">
        <v>6511</v>
      </c>
    </row>
    <row r="146" spans="1:70">
      <c r="A146" t="s">
        <v>836</v>
      </c>
      <c r="B146">
        <v>3768</v>
      </c>
      <c r="C146">
        <v>6794</v>
      </c>
      <c r="D146" s="9">
        <v>42850.875694444447</v>
      </c>
      <c r="E146" t="s">
        <v>824</v>
      </c>
      <c r="I146" t="s">
        <v>95</v>
      </c>
      <c r="J146">
        <v>0.8</v>
      </c>
      <c r="K146">
        <v>1</v>
      </c>
      <c r="L146">
        <v>160</v>
      </c>
      <c r="M146">
        <v>6</v>
      </c>
      <c r="N146">
        <v>5242</v>
      </c>
      <c r="O146" t="s">
        <v>837</v>
      </c>
      <c r="P146" t="s">
        <v>838</v>
      </c>
      <c r="Q146">
        <v>0.437</v>
      </c>
      <c r="R146" t="s">
        <v>70</v>
      </c>
      <c r="S146" t="s">
        <v>70</v>
      </c>
      <c r="T146" t="s">
        <v>70</v>
      </c>
      <c r="U146" t="s">
        <v>70</v>
      </c>
      <c r="V146" t="s">
        <v>70</v>
      </c>
      <c r="W146" t="s">
        <v>70</v>
      </c>
      <c r="X146" t="s">
        <v>70</v>
      </c>
      <c r="Y146" t="s">
        <v>70</v>
      </c>
      <c r="Z146">
        <v>521.64589999999998</v>
      </c>
      <c r="AA146" t="s">
        <v>70</v>
      </c>
      <c r="AB146" t="s">
        <v>70</v>
      </c>
      <c r="AC146" t="s">
        <v>70</v>
      </c>
      <c r="AD146" t="s">
        <v>70</v>
      </c>
      <c r="AE146" t="s">
        <v>96</v>
      </c>
      <c r="AF146" t="s">
        <v>70</v>
      </c>
      <c r="AG146" t="s">
        <v>70</v>
      </c>
      <c r="AH146" t="s">
        <v>70</v>
      </c>
      <c r="AI146" t="s">
        <v>70</v>
      </c>
      <c r="AJ146" t="s">
        <v>70</v>
      </c>
      <c r="AK146" t="s">
        <v>70</v>
      </c>
      <c r="AL146" t="s">
        <v>70</v>
      </c>
      <c r="AM146" t="s">
        <v>70</v>
      </c>
      <c r="AN146" t="s">
        <v>70</v>
      </c>
      <c r="AO146" t="s">
        <v>70</v>
      </c>
      <c r="AP146" t="s">
        <v>70</v>
      </c>
      <c r="AQ146" t="s">
        <v>70</v>
      </c>
      <c r="AR146" t="s">
        <v>70</v>
      </c>
      <c r="AS146" t="s">
        <v>70</v>
      </c>
      <c r="AT146" t="s">
        <v>70</v>
      </c>
      <c r="AU146" t="s">
        <v>70</v>
      </c>
      <c r="AV146" t="s">
        <v>70</v>
      </c>
      <c r="AW146" t="s">
        <v>70</v>
      </c>
      <c r="AX146" t="s">
        <v>70</v>
      </c>
      <c r="AY146" t="s">
        <v>70</v>
      </c>
      <c r="AZ146" t="s">
        <v>70</v>
      </c>
      <c r="BA146" s="4">
        <v>0.01</v>
      </c>
      <c r="BB146" s="4">
        <v>0.01</v>
      </c>
      <c r="BC146" s="4">
        <v>0.01</v>
      </c>
      <c r="BD146">
        <v>426</v>
      </c>
      <c r="BE146">
        <v>454</v>
      </c>
      <c r="BF146">
        <v>1525</v>
      </c>
      <c r="BG146">
        <v>124</v>
      </c>
      <c r="BH146">
        <v>51</v>
      </c>
      <c r="BI146">
        <v>104</v>
      </c>
      <c r="BJ146">
        <v>1765</v>
      </c>
      <c r="BK146" t="s">
        <v>71</v>
      </c>
      <c r="BL146" t="s">
        <v>71</v>
      </c>
      <c r="BM146">
        <v>0</v>
      </c>
      <c r="BP146" t="s">
        <v>839</v>
      </c>
      <c r="BR146">
        <v>6511</v>
      </c>
    </row>
    <row r="147" spans="1:70">
      <c r="A147" t="s">
        <v>840</v>
      </c>
      <c r="B147">
        <v>3769</v>
      </c>
      <c r="C147">
        <v>6795</v>
      </c>
      <c r="D147" s="9">
        <v>42850.875694444447</v>
      </c>
      <c r="E147" t="s">
        <v>824</v>
      </c>
      <c r="I147" t="s">
        <v>95</v>
      </c>
      <c r="J147">
        <v>0.8</v>
      </c>
      <c r="K147">
        <v>1</v>
      </c>
      <c r="L147">
        <v>160</v>
      </c>
      <c r="M147">
        <v>6</v>
      </c>
      <c r="N147">
        <v>5242</v>
      </c>
      <c r="O147" t="s">
        <v>841</v>
      </c>
      <c r="P147" t="s">
        <v>842</v>
      </c>
      <c r="Q147">
        <v>0.44600000000000001</v>
      </c>
      <c r="R147" t="s">
        <v>70</v>
      </c>
      <c r="S147" t="s">
        <v>70</v>
      </c>
      <c r="T147" t="s">
        <v>70</v>
      </c>
      <c r="U147" t="s">
        <v>70</v>
      </c>
      <c r="V147" t="s">
        <v>70</v>
      </c>
      <c r="W147" t="s">
        <v>70</v>
      </c>
      <c r="X147" t="s">
        <v>70</v>
      </c>
      <c r="Y147" t="s">
        <v>70</v>
      </c>
      <c r="Z147">
        <v>517.54089999999997</v>
      </c>
      <c r="AA147" t="s">
        <v>70</v>
      </c>
      <c r="AB147" t="s">
        <v>70</v>
      </c>
      <c r="AC147" t="s">
        <v>70</v>
      </c>
      <c r="AD147" t="s">
        <v>70</v>
      </c>
      <c r="AE147" t="s">
        <v>96</v>
      </c>
      <c r="AF147" t="s">
        <v>70</v>
      </c>
      <c r="AG147" t="s">
        <v>70</v>
      </c>
      <c r="AH147" t="s">
        <v>70</v>
      </c>
      <c r="AI147" t="s">
        <v>70</v>
      </c>
      <c r="AJ147" t="s">
        <v>70</v>
      </c>
      <c r="AK147" t="s">
        <v>70</v>
      </c>
      <c r="AL147" t="s">
        <v>70</v>
      </c>
      <c r="AM147" t="s">
        <v>70</v>
      </c>
      <c r="AN147" t="s">
        <v>70</v>
      </c>
      <c r="AO147" t="s">
        <v>70</v>
      </c>
      <c r="AP147" t="s">
        <v>70</v>
      </c>
      <c r="AQ147" t="s">
        <v>70</v>
      </c>
      <c r="AR147" t="s">
        <v>70</v>
      </c>
      <c r="AS147" t="s">
        <v>70</v>
      </c>
      <c r="AT147" t="s">
        <v>70</v>
      </c>
      <c r="AU147" t="s">
        <v>70</v>
      </c>
      <c r="AV147" t="s">
        <v>70</v>
      </c>
      <c r="AW147" t="s">
        <v>70</v>
      </c>
      <c r="AX147" t="s">
        <v>70</v>
      </c>
      <c r="AY147" t="s">
        <v>70</v>
      </c>
      <c r="AZ147" t="s">
        <v>70</v>
      </c>
      <c r="BA147" s="4">
        <v>0.01</v>
      </c>
      <c r="BB147" s="4">
        <v>0.01</v>
      </c>
      <c r="BC147" s="4">
        <v>0.01</v>
      </c>
      <c r="BD147">
        <v>388</v>
      </c>
      <c r="BE147">
        <v>442</v>
      </c>
      <c r="BF147">
        <v>1519</v>
      </c>
      <c r="BG147">
        <v>76</v>
      </c>
      <c r="BH147">
        <v>177</v>
      </c>
      <c r="BI147">
        <v>107</v>
      </c>
      <c r="BJ147">
        <v>1765</v>
      </c>
      <c r="BK147" t="s">
        <v>71</v>
      </c>
      <c r="BL147" t="s">
        <v>71</v>
      </c>
      <c r="BM147">
        <v>0</v>
      </c>
      <c r="BP147" t="s">
        <v>843</v>
      </c>
      <c r="BR147">
        <v>6511</v>
      </c>
    </row>
    <row r="148" spans="1:70">
      <c r="A148" t="s">
        <v>844</v>
      </c>
      <c r="B148">
        <v>3770</v>
      </c>
      <c r="C148">
        <v>6796</v>
      </c>
      <c r="D148" s="9">
        <v>42851.033333333333</v>
      </c>
      <c r="E148" t="s">
        <v>845</v>
      </c>
      <c r="I148" t="s">
        <v>95</v>
      </c>
      <c r="J148">
        <v>0.8</v>
      </c>
      <c r="K148">
        <v>1</v>
      </c>
      <c r="L148">
        <v>160</v>
      </c>
      <c r="M148">
        <v>6</v>
      </c>
      <c r="N148">
        <v>5242</v>
      </c>
      <c r="O148" t="s">
        <v>846</v>
      </c>
      <c r="P148" t="s">
        <v>847</v>
      </c>
      <c r="Q148">
        <v>0.45100000000000001</v>
      </c>
      <c r="R148" t="s">
        <v>70</v>
      </c>
      <c r="S148" t="s">
        <v>70</v>
      </c>
      <c r="T148" t="s">
        <v>70</v>
      </c>
      <c r="U148" t="s">
        <v>70</v>
      </c>
      <c r="V148" t="s">
        <v>70</v>
      </c>
      <c r="W148" t="s">
        <v>70</v>
      </c>
      <c r="X148" t="s">
        <v>70</v>
      </c>
      <c r="Y148" t="s">
        <v>70</v>
      </c>
      <c r="Z148">
        <v>537.51859999999999</v>
      </c>
      <c r="AA148" t="s">
        <v>70</v>
      </c>
      <c r="AB148" t="s">
        <v>70</v>
      </c>
      <c r="AC148" t="s">
        <v>70</v>
      </c>
      <c r="AD148" t="s">
        <v>70</v>
      </c>
      <c r="AE148" t="s">
        <v>96</v>
      </c>
      <c r="AF148" t="s">
        <v>70</v>
      </c>
      <c r="AG148" t="s">
        <v>70</v>
      </c>
      <c r="AH148" t="s">
        <v>70</v>
      </c>
      <c r="AI148" t="s">
        <v>70</v>
      </c>
      <c r="AJ148" t="s">
        <v>70</v>
      </c>
      <c r="AK148" t="s">
        <v>70</v>
      </c>
      <c r="AL148" t="s">
        <v>70</v>
      </c>
      <c r="AM148" t="s">
        <v>70</v>
      </c>
      <c r="AN148" t="s">
        <v>70</v>
      </c>
      <c r="AO148" t="s">
        <v>70</v>
      </c>
      <c r="AP148" t="s">
        <v>70</v>
      </c>
      <c r="AQ148" t="s">
        <v>70</v>
      </c>
      <c r="AR148" t="s">
        <v>70</v>
      </c>
      <c r="AS148" t="s">
        <v>70</v>
      </c>
      <c r="AT148" t="s">
        <v>70</v>
      </c>
      <c r="AU148" t="s">
        <v>70</v>
      </c>
      <c r="AV148" t="s">
        <v>70</v>
      </c>
      <c r="AW148" t="s">
        <v>70</v>
      </c>
      <c r="AX148" t="s">
        <v>70</v>
      </c>
      <c r="AY148" t="s">
        <v>70</v>
      </c>
      <c r="AZ148" t="s">
        <v>70</v>
      </c>
      <c r="BA148" s="4">
        <v>0.01</v>
      </c>
      <c r="BB148" s="4">
        <v>0.01</v>
      </c>
      <c r="BC148" s="4">
        <v>0.01</v>
      </c>
      <c r="BD148">
        <v>452</v>
      </c>
      <c r="BE148">
        <v>418</v>
      </c>
      <c r="BF148">
        <v>1531</v>
      </c>
      <c r="BG148">
        <v>92</v>
      </c>
      <c r="BH148">
        <v>158</v>
      </c>
      <c r="BI148">
        <v>106</v>
      </c>
      <c r="BJ148">
        <v>1765</v>
      </c>
      <c r="BK148" t="s">
        <v>71</v>
      </c>
      <c r="BL148" t="s">
        <v>71</v>
      </c>
      <c r="BM148">
        <v>0</v>
      </c>
      <c r="BP148" t="s">
        <v>848</v>
      </c>
      <c r="BR148">
        <v>6511</v>
      </c>
    </row>
    <row r="149" spans="1:70">
      <c r="A149" t="s">
        <v>849</v>
      </c>
      <c r="B149">
        <v>3771</v>
      </c>
      <c r="C149">
        <v>6797</v>
      </c>
      <c r="D149" s="9">
        <v>42851.033333333333</v>
      </c>
      <c r="E149" t="s">
        <v>845</v>
      </c>
      <c r="I149" t="s">
        <v>95</v>
      </c>
      <c r="J149">
        <v>0.8</v>
      </c>
      <c r="K149">
        <v>1</v>
      </c>
      <c r="L149">
        <v>160</v>
      </c>
      <c r="M149">
        <v>6</v>
      </c>
      <c r="N149">
        <v>5242</v>
      </c>
      <c r="O149" t="s">
        <v>850</v>
      </c>
      <c r="P149" t="s">
        <v>851</v>
      </c>
      <c r="Q149">
        <v>0.45400000000000001</v>
      </c>
      <c r="R149" t="s">
        <v>70</v>
      </c>
      <c r="S149" t="s">
        <v>70</v>
      </c>
      <c r="T149" t="s">
        <v>70</v>
      </c>
      <c r="U149" t="s">
        <v>70</v>
      </c>
      <c r="V149" t="s">
        <v>70</v>
      </c>
      <c r="W149" t="s">
        <v>70</v>
      </c>
      <c r="X149" t="s">
        <v>70</v>
      </c>
      <c r="Y149" t="s">
        <v>70</v>
      </c>
      <c r="Z149">
        <v>540.11839999999995</v>
      </c>
      <c r="AA149" t="s">
        <v>70</v>
      </c>
      <c r="AB149" t="s">
        <v>70</v>
      </c>
      <c r="AC149" t="s">
        <v>70</v>
      </c>
      <c r="AD149" t="s">
        <v>70</v>
      </c>
      <c r="AE149" t="s">
        <v>96</v>
      </c>
      <c r="AF149" t="s">
        <v>70</v>
      </c>
      <c r="AG149" t="s">
        <v>70</v>
      </c>
      <c r="AH149" t="s">
        <v>70</v>
      </c>
      <c r="AI149" t="s">
        <v>70</v>
      </c>
      <c r="AJ149" t="s">
        <v>70</v>
      </c>
      <c r="AK149" t="s">
        <v>70</v>
      </c>
      <c r="AL149" t="s">
        <v>70</v>
      </c>
      <c r="AM149" t="s">
        <v>70</v>
      </c>
      <c r="AN149" t="s">
        <v>70</v>
      </c>
      <c r="AO149" t="s">
        <v>70</v>
      </c>
      <c r="AP149" t="s">
        <v>70</v>
      </c>
      <c r="AQ149" t="s">
        <v>70</v>
      </c>
      <c r="AR149" t="s">
        <v>70</v>
      </c>
      <c r="AS149" t="s">
        <v>70</v>
      </c>
      <c r="AT149" t="s">
        <v>70</v>
      </c>
      <c r="AU149" t="s">
        <v>70</v>
      </c>
      <c r="AV149" t="s">
        <v>70</v>
      </c>
      <c r="AW149" t="s">
        <v>70</v>
      </c>
      <c r="AX149" t="s">
        <v>70</v>
      </c>
      <c r="AY149" t="s">
        <v>70</v>
      </c>
      <c r="AZ149" t="s">
        <v>70</v>
      </c>
      <c r="BA149" s="4">
        <v>0.01</v>
      </c>
      <c r="BB149" s="4">
        <v>0.01</v>
      </c>
      <c r="BC149" s="4">
        <v>0.01</v>
      </c>
      <c r="BD149">
        <v>416</v>
      </c>
      <c r="BE149">
        <v>414</v>
      </c>
      <c r="BF149">
        <v>1538</v>
      </c>
      <c r="BG149">
        <v>98</v>
      </c>
      <c r="BH149">
        <v>145</v>
      </c>
      <c r="BI149">
        <v>96</v>
      </c>
      <c r="BJ149">
        <v>1765</v>
      </c>
      <c r="BK149" t="s">
        <v>71</v>
      </c>
      <c r="BL149" t="s">
        <v>71</v>
      </c>
      <c r="BM149">
        <v>0</v>
      </c>
      <c r="BP149" t="s">
        <v>852</v>
      </c>
      <c r="BR149">
        <v>6511</v>
      </c>
    </row>
    <row r="150" spans="1:70">
      <c r="A150" t="s">
        <v>853</v>
      </c>
      <c r="B150">
        <v>3772</v>
      </c>
      <c r="C150">
        <v>6798</v>
      </c>
      <c r="D150" s="9">
        <v>42851.033333333333</v>
      </c>
      <c r="E150" t="s">
        <v>845</v>
      </c>
      <c r="I150" t="s">
        <v>95</v>
      </c>
      <c r="J150">
        <v>0.8</v>
      </c>
      <c r="K150">
        <v>1</v>
      </c>
      <c r="L150">
        <v>160</v>
      </c>
      <c r="M150">
        <v>6</v>
      </c>
      <c r="N150">
        <v>5242</v>
      </c>
      <c r="O150" t="s">
        <v>786</v>
      </c>
      <c r="P150" t="s">
        <v>854</v>
      </c>
      <c r="Q150">
        <v>0.46</v>
      </c>
      <c r="R150" t="s">
        <v>70</v>
      </c>
      <c r="S150" t="s">
        <v>70</v>
      </c>
      <c r="T150" t="s">
        <v>70</v>
      </c>
      <c r="U150" t="s">
        <v>70</v>
      </c>
      <c r="V150" t="s">
        <v>70</v>
      </c>
      <c r="W150" t="s">
        <v>70</v>
      </c>
      <c r="X150" t="s">
        <v>70</v>
      </c>
      <c r="Y150" t="s">
        <v>70</v>
      </c>
      <c r="Z150">
        <v>560.64329999999995</v>
      </c>
      <c r="AA150" t="s">
        <v>70</v>
      </c>
      <c r="AB150" t="s">
        <v>70</v>
      </c>
      <c r="AC150" t="s">
        <v>70</v>
      </c>
      <c r="AD150" t="s">
        <v>70</v>
      </c>
      <c r="AE150" t="s">
        <v>96</v>
      </c>
      <c r="AF150" t="s">
        <v>70</v>
      </c>
      <c r="AG150" t="s">
        <v>70</v>
      </c>
      <c r="AH150" t="s">
        <v>70</v>
      </c>
      <c r="AI150" t="s">
        <v>70</v>
      </c>
      <c r="AJ150" t="s">
        <v>70</v>
      </c>
      <c r="AK150" t="s">
        <v>70</v>
      </c>
      <c r="AL150" t="s">
        <v>70</v>
      </c>
      <c r="AM150" t="s">
        <v>70</v>
      </c>
      <c r="AN150" t="s">
        <v>70</v>
      </c>
      <c r="AO150" t="s">
        <v>70</v>
      </c>
      <c r="AP150" t="s">
        <v>70</v>
      </c>
      <c r="AQ150" t="s">
        <v>70</v>
      </c>
      <c r="AR150" t="s">
        <v>70</v>
      </c>
      <c r="AS150" t="s">
        <v>70</v>
      </c>
      <c r="AT150" t="s">
        <v>70</v>
      </c>
      <c r="AU150" t="s">
        <v>70</v>
      </c>
      <c r="AV150" t="s">
        <v>70</v>
      </c>
      <c r="AW150" t="s">
        <v>70</v>
      </c>
      <c r="AX150" t="s">
        <v>70</v>
      </c>
      <c r="AY150" t="s">
        <v>70</v>
      </c>
      <c r="AZ150" t="s">
        <v>70</v>
      </c>
      <c r="BA150" s="4">
        <v>0.01</v>
      </c>
      <c r="BB150" s="4">
        <v>0.01</v>
      </c>
      <c r="BC150" s="4">
        <v>0.01</v>
      </c>
      <c r="BD150">
        <v>546</v>
      </c>
      <c r="BE150">
        <v>364</v>
      </c>
      <c r="BF150">
        <v>1527</v>
      </c>
      <c r="BG150">
        <v>55</v>
      </c>
      <c r="BH150">
        <v>103</v>
      </c>
      <c r="BI150">
        <v>110</v>
      </c>
      <c r="BJ150">
        <v>1765</v>
      </c>
      <c r="BK150" t="s">
        <v>71</v>
      </c>
      <c r="BL150" t="s">
        <v>71</v>
      </c>
      <c r="BM150">
        <v>0</v>
      </c>
      <c r="BP150" t="s">
        <v>855</v>
      </c>
      <c r="BR150">
        <v>6511</v>
      </c>
    </row>
    <row r="151" spans="1:70">
      <c r="A151" t="s">
        <v>856</v>
      </c>
      <c r="B151">
        <v>3773</v>
      </c>
      <c r="C151">
        <v>6799</v>
      </c>
      <c r="D151" s="9">
        <v>42851.191666666666</v>
      </c>
      <c r="E151" t="s">
        <v>857</v>
      </c>
      <c r="I151" t="s">
        <v>95</v>
      </c>
      <c r="J151">
        <v>0.8</v>
      </c>
      <c r="K151">
        <v>1</v>
      </c>
      <c r="L151">
        <v>160</v>
      </c>
      <c r="M151">
        <v>6</v>
      </c>
      <c r="N151">
        <v>5242</v>
      </c>
      <c r="O151" t="s">
        <v>858</v>
      </c>
      <c r="P151" t="s">
        <v>859</v>
      </c>
      <c r="Q151">
        <v>0.45500000000000002</v>
      </c>
      <c r="R151" t="s">
        <v>70</v>
      </c>
      <c r="S151" t="s">
        <v>70</v>
      </c>
      <c r="T151" t="s">
        <v>70</v>
      </c>
      <c r="U151" t="s">
        <v>70</v>
      </c>
      <c r="V151" t="s">
        <v>70</v>
      </c>
      <c r="W151" t="s">
        <v>70</v>
      </c>
      <c r="X151" t="s">
        <v>70</v>
      </c>
      <c r="Y151" t="s">
        <v>70</v>
      </c>
      <c r="Z151">
        <v>529.71910000000003</v>
      </c>
      <c r="AA151" t="s">
        <v>70</v>
      </c>
      <c r="AB151" t="s">
        <v>70</v>
      </c>
      <c r="AC151" t="s">
        <v>70</v>
      </c>
      <c r="AD151" t="s">
        <v>70</v>
      </c>
      <c r="AE151" t="s">
        <v>96</v>
      </c>
      <c r="AF151" t="s">
        <v>70</v>
      </c>
      <c r="AG151" t="s">
        <v>70</v>
      </c>
      <c r="AH151" t="s">
        <v>70</v>
      </c>
      <c r="AI151" t="s">
        <v>70</v>
      </c>
      <c r="AJ151" t="s">
        <v>70</v>
      </c>
      <c r="AK151" t="s">
        <v>70</v>
      </c>
      <c r="AL151" t="s">
        <v>70</v>
      </c>
      <c r="AM151" t="s">
        <v>70</v>
      </c>
      <c r="AN151" t="s">
        <v>70</v>
      </c>
      <c r="AO151" t="s">
        <v>70</v>
      </c>
      <c r="AP151" t="s">
        <v>70</v>
      </c>
      <c r="AQ151" t="s">
        <v>70</v>
      </c>
      <c r="AR151" t="s">
        <v>70</v>
      </c>
      <c r="AS151" t="s">
        <v>70</v>
      </c>
      <c r="AT151" t="s">
        <v>70</v>
      </c>
      <c r="AU151" t="s">
        <v>70</v>
      </c>
      <c r="AV151" t="s">
        <v>70</v>
      </c>
      <c r="AW151" t="s">
        <v>70</v>
      </c>
      <c r="AX151" t="s">
        <v>70</v>
      </c>
      <c r="AY151" t="s">
        <v>70</v>
      </c>
      <c r="AZ151" t="s">
        <v>70</v>
      </c>
      <c r="BA151" s="4">
        <v>0.01</v>
      </c>
      <c r="BB151" s="4">
        <v>0.01</v>
      </c>
      <c r="BC151" s="4">
        <v>0.01</v>
      </c>
      <c r="BD151">
        <v>533</v>
      </c>
      <c r="BE151">
        <v>400</v>
      </c>
      <c r="BF151">
        <v>1545</v>
      </c>
      <c r="BG151">
        <v>69</v>
      </c>
      <c r="BH151">
        <v>177</v>
      </c>
      <c r="BI151">
        <v>64</v>
      </c>
      <c r="BJ151">
        <v>1765</v>
      </c>
      <c r="BK151" t="s">
        <v>71</v>
      </c>
      <c r="BL151" t="s">
        <v>71</v>
      </c>
      <c r="BM151">
        <v>0</v>
      </c>
      <c r="BP151" t="s">
        <v>860</v>
      </c>
      <c r="BR151">
        <v>6511</v>
      </c>
    </row>
    <row r="152" spans="1:70">
      <c r="A152" t="s">
        <v>861</v>
      </c>
      <c r="B152">
        <v>3774</v>
      </c>
      <c r="C152">
        <v>6800</v>
      </c>
      <c r="D152" s="9">
        <v>42851.191666666666</v>
      </c>
      <c r="E152" t="s">
        <v>857</v>
      </c>
      <c r="I152" t="s">
        <v>95</v>
      </c>
      <c r="J152">
        <v>0.8</v>
      </c>
      <c r="K152">
        <v>1</v>
      </c>
      <c r="L152">
        <v>160</v>
      </c>
      <c r="M152">
        <v>6</v>
      </c>
      <c r="N152">
        <v>5242</v>
      </c>
      <c r="O152" t="s">
        <v>862</v>
      </c>
      <c r="P152" t="s">
        <v>863</v>
      </c>
      <c r="Q152">
        <v>0.443</v>
      </c>
      <c r="R152" t="s">
        <v>70</v>
      </c>
      <c r="S152" t="s">
        <v>70</v>
      </c>
      <c r="T152" t="s">
        <v>70</v>
      </c>
      <c r="U152" t="s">
        <v>70</v>
      </c>
      <c r="V152" t="s">
        <v>70</v>
      </c>
      <c r="W152" t="s">
        <v>70</v>
      </c>
      <c r="X152" t="s">
        <v>70</v>
      </c>
      <c r="Y152" t="s">
        <v>70</v>
      </c>
      <c r="Z152">
        <v>516.85680000000002</v>
      </c>
      <c r="AA152" t="s">
        <v>70</v>
      </c>
      <c r="AB152" t="s">
        <v>70</v>
      </c>
      <c r="AC152" t="s">
        <v>70</v>
      </c>
      <c r="AD152" t="s">
        <v>70</v>
      </c>
      <c r="AE152" t="s">
        <v>96</v>
      </c>
      <c r="AF152" t="s">
        <v>70</v>
      </c>
      <c r="AG152" t="s">
        <v>70</v>
      </c>
      <c r="AH152" t="s">
        <v>70</v>
      </c>
      <c r="AI152" t="s">
        <v>70</v>
      </c>
      <c r="AJ152" t="s">
        <v>70</v>
      </c>
      <c r="AK152" t="s">
        <v>70</v>
      </c>
      <c r="AL152" t="s">
        <v>70</v>
      </c>
      <c r="AM152" t="s">
        <v>70</v>
      </c>
      <c r="AN152" t="s">
        <v>70</v>
      </c>
      <c r="AO152" t="s">
        <v>70</v>
      </c>
      <c r="AP152" t="s">
        <v>70</v>
      </c>
      <c r="AQ152" t="s">
        <v>70</v>
      </c>
      <c r="AR152" t="s">
        <v>70</v>
      </c>
      <c r="AS152" t="s">
        <v>70</v>
      </c>
      <c r="AT152" t="s">
        <v>70</v>
      </c>
      <c r="AU152" t="s">
        <v>70</v>
      </c>
      <c r="AV152" t="s">
        <v>70</v>
      </c>
      <c r="AW152" t="s">
        <v>70</v>
      </c>
      <c r="AX152" t="s">
        <v>70</v>
      </c>
      <c r="AY152" t="s">
        <v>70</v>
      </c>
      <c r="AZ152" t="s">
        <v>70</v>
      </c>
      <c r="BA152" s="4">
        <v>0.01</v>
      </c>
      <c r="BB152" s="4">
        <v>0.01</v>
      </c>
      <c r="BC152" s="4">
        <v>0.01</v>
      </c>
      <c r="BD152">
        <v>433</v>
      </c>
      <c r="BE152">
        <v>399</v>
      </c>
      <c r="BF152">
        <v>1493</v>
      </c>
      <c r="BG152">
        <v>65</v>
      </c>
      <c r="BH152">
        <v>71</v>
      </c>
      <c r="BI152">
        <v>130</v>
      </c>
      <c r="BJ152">
        <v>1765</v>
      </c>
      <c r="BK152" t="s">
        <v>71</v>
      </c>
      <c r="BL152" t="s">
        <v>71</v>
      </c>
      <c r="BM152">
        <v>0</v>
      </c>
      <c r="BP152" t="s">
        <v>864</v>
      </c>
      <c r="BR152">
        <v>6511</v>
      </c>
    </row>
    <row r="153" spans="1:70">
      <c r="A153" t="s">
        <v>865</v>
      </c>
      <c r="B153">
        <v>3775</v>
      </c>
      <c r="C153">
        <v>6801</v>
      </c>
      <c r="D153" s="9">
        <v>42851.191666666666</v>
      </c>
      <c r="E153" t="s">
        <v>857</v>
      </c>
      <c r="I153" t="s">
        <v>95</v>
      </c>
      <c r="J153">
        <v>0.8</v>
      </c>
      <c r="K153">
        <v>1</v>
      </c>
      <c r="L153">
        <v>160</v>
      </c>
      <c r="M153">
        <v>6</v>
      </c>
      <c r="N153">
        <v>5242</v>
      </c>
      <c r="O153" t="s">
        <v>866</v>
      </c>
      <c r="P153" t="s">
        <v>867</v>
      </c>
      <c r="Q153">
        <v>0.47899999999999998</v>
      </c>
      <c r="R153" t="s">
        <v>70</v>
      </c>
      <c r="S153" t="s">
        <v>70</v>
      </c>
      <c r="T153" t="s">
        <v>70</v>
      </c>
      <c r="U153" t="s">
        <v>70</v>
      </c>
      <c r="V153" t="s">
        <v>70</v>
      </c>
      <c r="W153" t="s">
        <v>70</v>
      </c>
      <c r="X153" t="s">
        <v>70</v>
      </c>
      <c r="Y153" t="s">
        <v>70</v>
      </c>
      <c r="Z153">
        <v>568.16920000000005</v>
      </c>
      <c r="AA153" t="s">
        <v>70</v>
      </c>
      <c r="AB153" t="s">
        <v>70</v>
      </c>
      <c r="AC153" t="s">
        <v>70</v>
      </c>
      <c r="AD153" t="s">
        <v>70</v>
      </c>
      <c r="AE153" t="s">
        <v>96</v>
      </c>
      <c r="AF153" t="s">
        <v>70</v>
      </c>
      <c r="AG153" t="s">
        <v>70</v>
      </c>
      <c r="AH153" t="s">
        <v>70</v>
      </c>
      <c r="AI153" t="s">
        <v>70</v>
      </c>
      <c r="AJ153" t="s">
        <v>70</v>
      </c>
      <c r="AK153" t="s">
        <v>70</v>
      </c>
      <c r="AL153" t="s">
        <v>70</v>
      </c>
      <c r="AM153" t="s">
        <v>70</v>
      </c>
      <c r="AN153" t="s">
        <v>70</v>
      </c>
      <c r="AO153" t="s">
        <v>70</v>
      </c>
      <c r="AP153" t="s">
        <v>70</v>
      </c>
      <c r="AQ153" t="s">
        <v>70</v>
      </c>
      <c r="AR153" t="s">
        <v>70</v>
      </c>
      <c r="AS153" t="s">
        <v>70</v>
      </c>
      <c r="AT153" t="s">
        <v>70</v>
      </c>
      <c r="AU153" t="s">
        <v>70</v>
      </c>
      <c r="AV153" t="s">
        <v>70</v>
      </c>
      <c r="AW153" t="s">
        <v>70</v>
      </c>
      <c r="AX153" t="s">
        <v>70</v>
      </c>
      <c r="AY153" t="s">
        <v>70</v>
      </c>
      <c r="AZ153" t="s">
        <v>70</v>
      </c>
      <c r="BA153" s="4">
        <v>0.01</v>
      </c>
      <c r="BB153" s="4">
        <v>0.01</v>
      </c>
      <c r="BC153" s="4">
        <v>0.01</v>
      </c>
      <c r="BD153">
        <v>441</v>
      </c>
      <c r="BE153">
        <v>329</v>
      </c>
      <c r="BF153">
        <v>1560</v>
      </c>
      <c r="BG153">
        <v>84</v>
      </c>
      <c r="BH153">
        <v>110</v>
      </c>
      <c r="BI153">
        <v>71</v>
      </c>
      <c r="BJ153">
        <v>1765</v>
      </c>
      <c r="BK153" t="s">
        <v>71</v>
      </c>
      <c r="BL153" t="s">
        <v>71</v>
      </c>
      <c r="BM153">
        <v>0</v>
      </c>
      <c r="BP153" t="s">
        <v>868</v>
      </c>
      <c r="BR153">
        <v>6511</v>
      </c>
    </row>
    <row r="154" spans="1:70">
      <c r="A154" t="s">
        <v>869</v>
      </c>
      <c r="B154">
        <v>3776</v>
      </c>
      <c r="C154">
        <v>6802</v>
      </c>
      <c r="D154" s="9">
        <v>42851.191666666666</v>
      </c>
      <c r="E154" t="s">
        <v>857</v>
      </c>
      <c r="I154" t="s">
        <v>95</v>
      </c>
      <c r="J154">
        <v>0.8</v>
      </c>
      <c r="K154">
        <v>1</v>
      </c>
      <c r="L154">
        <v>160</v>
      </c>
      <c r="M154">
        <v>6</v>
      </c>
      <c r="N154">
        <v>5242</v>
      </c>
      <c r="O154" t="s">
        <v>870</v>
      </c>
      <c r="P154" t="s">
        <v>871</v>
      </c>
      <c r="Q154">
        <v>0.44400000000000001</v>
      </c>
      <c r="R154" t="s">
        <v>70</v>
      </c>
      <c r="S154" t="s">
        <v>70</v>
      </c>
      <c r="T154" t="s">
        <v>70</v>
      </c>
      <c r="U154" t="s">
        <v>70</v>
      </c>
      <c r="V154" t="s">
        <v>70</v>
      </c>
      <c r="W154" t="s">
        <v>70</v>
      </c>
      <c r="X154" t="s">
        <v>70</v>
      </c>
      <c r="Y154" t="s">
        <v>70</v>
      </c>
      <c r="Z154">
        <v>530.54</v>
      </c>
      <c r="AA154" t="s">
        <v>70</v>
      </c>
      <c r="AB154" t="s">
        <v>70</v>
      </c>
      <c r="AC154" t="s">
        <v>70</v>
      </c>
      <c r="AD154" t="s">
        <v>70</v>
      </c>
      <c r="AE154" t="s">
        <v>96</v>
      </c>
      <c r="AF154" t="s">
        <v>70</v>
      </c>
      <c r="AG154" t="s">
        <v>70</v>
      </c>
      <c r="AH154" t="s">
        <v>70</v>
      </c>
      <c r="AI154" t="s">
        <v>70</v>
      </c>
      <c r="AJ154" t="s">
        <v>70</v>
      </c>
      <c r="AK154" t="s">
        <v>70</v>
      </c>
      <c r="AL154" t="s">
        <v>70</v>
      </c>
      <c r="AM154" t="s">
        <v>70</v>
      </c>
      <c r="AN154" t="s">
        <v>70</v>
      </c>
      <c r="AO154" t="s">
        <v>70</v>
      </c>
      <c r="AP154" t="s">
        <v>70</v>
      </c>
      <c r="AQ154" t="s">
        <v>70</v>
      </c>
      <c r="AR154" t="s">
        <v>70</v>
      </c>
      <c r="AS154" t="s">
        <v>70</v>
      </c>
      <c r="AT154" t="s">
        <v>70</v>
      </c>
      <c r="AU154" t="s">
        <v>70</v>
      </c>
      <c r="AV154" t="s">
        <v>70</v>
      </c>
      <c r="AW154" t="s">
        <v>70</v>
      </c>
      <c r="AX154" t="s">
        <v>70</v>
      </c>
      <c r="AY154" t="s">
        <v>70</v>
      </c>
      <c r="AZ154" t="s">
        <v>70</v>
      </c>
      <c r="BA154" s="4">
        <v>0.01</v>
      </c>
      <c r="BB154" s="4">
        <v>0.01</v>
      </c>
      <c r="BC154" s="4">
        <v>0.01</v>
      </c>
      <c r="BD154">
        <v>369</v>
      </c>
      <c r="BE154">
        <v>441</v>
      </c>
      <c r="BF154">
        <v>1471</v>
      </c>
      <c r="BG154">
        <v>110</v>
      </c>
      <c r="BH154">
        <v>43</v>
      </c>
      <c r="BI154">
        <v>141</v>
      </c>
      <c r="BJ154">
        <v>1765</v>
      </c>
      <c r="BK154" t="s">
        <v>71</v>
      </c>
      <c r="BL154" t="s">
        <v>71</v>
      </c>
      <c r="BM154">
        <v>0</v>
      </c>
      <c r="BP154" t="s">
        <v>872</v>
      </c>
      <c r="BR154">
        <v>6511</v>
      </c>
    </row>
    <row r="155" spans="1:70">
      <c r="A155" t="s">
        <v>873</v>
      </c>
      <c r="B155">
        <v>3777</v>
      </c>
      <c r="C155">
        <v>6803</v>
      </c>
      <c r="D155" s="9">
        <v>42851.191666666666</v>
      </c>
      <c r="E155" t="s">
        <v>857</v>
      </c>
      <c r="I155" t="s">
        <v>95</v>
      </c>
      <c r="J155">
        <v>0.8</v>
      </c>
      <c r="K155">
        <v>1</v>
      </c>
      <c r="L155">
        <v>160</v>
      </c>
      <c r="M155">
        <v>6</v>
      </c>
      <c r="N155">
        <v>5242</v>
      </c>
      <c r="O155" t="s">
        <v>874</v>
      </c>
      <c r="P155" t="s">
        <v>875</v>
      </c>
      <c r="Q155">
        <v>0.44</v>
      </c>
      <c r="R155" t="s">
        <v>70</v>
      </c>
      <c r="S155" t="s">
        <v>70</v>
      </c>
      <c r="T155" t="s">
        <v>70</v>
      </c>
      <c r="U155" t="s">
        <v>70</v>
      </c>
      <c r="V155" t="s">
        <v>70</v>
      </c>
      <c r="W155" t="s">
        <v>70</v>
      </c>
      <c r="X155" t="s">
        <v>70</v>
      </c>
      <c r="Y155" t="s">
        <v>70</v>
      </c>
      <c r="Z155">
        <v>509.6046</v>
      </c>
      <c r="AA155" t="s">
        <v>70</v>
      </c>
      <c r="AB155" t="s">
        <v>70</v>
      </c>
      <c r="AC155" t="s">
        <v>70</v>
      </c>
      <c r="AD155" t="s">
        <v>70</v>
      </c>
      <c r="AE155" t="s">
        <v>96</v>
      </c>
      <c r="AF155" t="s">
        <v>70</v>
      </c>
      <c r="AG155" t="s">
        <v>70</v>
      </c>
      <c r="AH155" t="s">
        <v>70</v>
      </c>
      <c r="AI155" t="s">
        <v>70</v>
      </c>
      <c r="AJ155" t="s">
        <v>70</v>
      </c>
      <c r="AK155" t="s">
        <v>70</v>
      </c>
      <c r="AL155" t="s">
        <v>70</v>
      </c>
      <c r="AM155" t="s">
        <v>70</v>
      </c>
      <c r="AN155" t="s">
        <v>70</v>
      </c>
      <c r="AO155" t="s">
        <v>70</v>
      </c>
      <c r="AP155" t="s">
        <v>70</v>
      </c>
      <c r="AQ155" t="s">
        <v>70</v>
      </c>
      <c r="AR155" t="s">
        <v>70</v>
      </c>
      <c r="AS155" t="s">
        <v>70</v>
      </c>
      <c r="AT155" t="s">
        <v>70</v>
      </c>
      <c r="AU155" t="s">
        <v>70</v>
      </c>
      <c r="AV155" t="s">
        <v>70</v>
      </c>
      <c r="AW155" t="s">
        <v>70</v>
      </c>
      <c r="AX155" t="s">
        <v>70</v>
      </c>
      <c r="AY155" t="s">
        <v>70</v>
      </c>
      <c r="AZ155" t="s">
        <v>70</v>
      </c>
      <c r="BA155" s="4">
        <v>0.01</v>
      </c>
      <c r="BB155" s="4">
        <v>0.01</v>
      </c>
      <c r="BC155" s="4">
        <v>0.01</v>
      </c>
      <c r="BD155">
        <v>433</v>
      </c>
      <c r="BE155">
        <v>386</v>
      </c>
      <c r="BF155">
        <v>1522</v>
      </c>
      <c r="BG155">
        <v>98</v>
      </c>
      <c r="BH155">
        <v>113</v>
      </c>
      <c r="BI155">
        <v>102</v>
      </c>
      <c r="BJ155">
        <v>1765</v>
      </c>
      <c r="BK155" t="s">
        <v>71</v>
      </c>
      <c r="BL155" t="s">
        <v>71</v>
      </c>
      <c r="BM155">
        <v>0</v>
      </c>
      <c r="BP155" t="s">
        <v>876</v>
      </c>
      <c r="BR155">
        <v>6511</v>
      </c>
    </row>
    <row r="156" spans="1:70">
      <c r="A156" t="s">
        <v>877</v>
      </c>
      <c r="B156">
        <v>3778</v>
      </c>
      <c r="C156">
        <v>6804</v>
      </c>
      <c r="D156" s="9">
        <v>42851.350694444445</v>
      </c>
      <c r="E156" t="s">
        <v>878</v>
      </c>
      <c r="I156" t="s">
        <v>95</v>
      </c>
      <c r="J156">
        <v>0.8</v>
      </c>
      <c r="K156">
        <v>1</v>
      </c>
      <c r="L156">
        <v>160</v>
      </c>
      <c r="M156">
        <v>6</v>
      </c>
      <c r="N156">
        <v>5242</v>
      </c>
      <c r="O156" t="s">
        <v>879</v>
      </c>
      <c r="P156" t="s">
        <v>880</v>
      </c>
      <c r="Q156">
        <v>0.45800000000000002</v>
      </c>
      <c r="R156" t="s">
        <v>70</v>
      </c>
      <c r="S156" t="s">
        <v>70</v>
      </c>
      <c r="T156" t="s">
        <v>70</v>
      </c>
      <c r="U156" t="s">
        <v>70</v>
      </c>
      <c r="V156" t="s">
        <v>70</v>
      </c>
      <c r="W156" t="s">
        <v>70</v>
      </c>
      <c r="X156" t="s">
        <v>70</v>
      </c>
      <c r="Y156" t="s">
        <v>70</v>
      </c>
      <c r="Z156">
        <v>539.43420000000003</v>
      </c>
      <c r="AA156" t="s">
        <v>70</v>
      </c>
      <c r="AB156" t="s">
        <v>70</v>
      </c>
      <c r="AC156" t="s">
        <v>70</v>
      </c>
      <c r="AD156" t="s">
        <v>70</v>
      </c>
      <c r="AE156" t="s">
        <v>96</v>
      </c>
      <c r="AF156" t="s">
        <v>70</v>
      </c>
      <c r="AG156" t="s">
        <v>70</v>
      </c>
      <c r="AH156" t="s">
        <v>70</v>
      </c>
      <c r="AI156" t="s">
        <v>70</v>
      </c>
      <c r="AJ156" t="s">
        <v>70</v>
      </c>
      <c r="AK156" t="s">
        <v>70</v>
      </c>
      <c r="AL156" t="s">
        <v>70</v>
      </c>
      <c r="AM156" t="s">
        <v>70</v>
      </c>
      <c r="AN156" t="s">
        <v>70</v>
      </c>
      <c r="AO156" t="s">
        <v>70</v>
      </c>
      <c r="AP156" t="s">
        <v>70</v>
      </c>
      <c r="AQ156" t="s">
        <v>70</v>
      </c>
      <c r="AR156" t="s">
        <v>70</v>
      </c>
      <c r="AS156" t="s">
        <v>70</v>
      </c>
      <c r="AT156" t="s">
        <v>70</v>
      </c>
      <c r="AU156" t="s">
        <v>70</v>
      </c>
      <c r="AV156" t="s">
        <v>70</v>
      </c>
      <c r="AW156" t="s">
        <v>70</v>
      </c>
      <c r="AX156" t="s">
        <v>70</v>
      </c>
      <c r="AY156" t="s">
        <v>70</v>
      </c>
      <c r="AZ156" t="s">
        <v>70</v>
      </c>
      <c r="BA156" s="4">
        <v>0.01</v>
      </c>
      <c r="BB156" s="4">
        <v>0.01</v>
      </c>
      <c r="BC156" s="4">
        <v>0.01</v>
      </c>
      <c r="BD156">
        <v>412</v>
      </c>
      <c r="BE156">
        <v>373</v>
      </c>
      <c r="BF156">
        <v>1529</v>
      </c>
      <c r="BG156">
        <v>56</v>
      </c>
      <c r="BH156">
        <v>121</v>
      </c>
      <c r="BI156">
        <v>108</v>
      </c>
      <c r="BJ156">
        <v>1765</v>
      </c>
      <c r="BK156" t="s">
        <v>71</v>
      </c>
      <c r="BL156" t="s">
        <v>71</v>
      </c>
      <c r="BM156">
        <v>0</v>
      </c>
      <c r="BP156" t="s">
        <v>881</v>
      </c>
      <c r="BR156">
        <v>6511</v>
      </c>
    </row>
    <row r="157" spans="1:70">
      <c r="A157" t="s">
        <v>882</v>
      </c>
      <c r="B157">
        <v>3779</v>
      </c>
      <c r="C157">
        <v>6805</v>
      </c>
      <c r="D157" s="9">
        <v>42851.350694444445</v>
      </c>
      <c r="E157" t="s">
        <v>878</v>
      </c>
      <c r="I157" t="s">
        <v>95</v>
      </c>
      <c r="J157">
        <v>0.8</v>
      </c>
      <c r="K157">
        <v>1</v>
      </c>
      <c r="L157">
        <v>160</v>
      </c>
      <c r="M157">
        <v>6</v>
      </c>
      <c r="N157">
        <v>5242</v>
      </c>
      <c r="O157" t="s">
        <v>883</v>
      </c>
      <c r="P157" t="s">
        <v>884</v>
      </c>
      <c r="Q157">
        <v>0.45500000000000002</v>
      </c>
      <c r="R157" t="s">
        <v>70</v>
      </c>
      <c r="S157" t="s">
        <v>70</v>
      </c>
      <c r="T157" t="s">
        <v>70</v>
      </c>
      <c r="U157" t="s">
        <v>70</v>
      </c>
      <c r="V157" t="s">
        <v>70</v>
      </c>
      <c r="W157" t="s">
        <v>70</v>
      </c>
      <c r="X157" t="s">
        <v>70</v>
      </c>
      <c r="Y157" t="s">
        <v>70</v>
      </c>
      <c r="Z157">
        <v>542.99180000000001</v>
      </c>
      <c r="AA157" t="s">
        <v>70</v>
      </c>
      <c r="AB157" t="s">
        <v>70</v>
      </c>
      <c r="AC157" t="s">
        <v>70</v>
      </c>
      <c r="AD157" t="s">
        <v>70</v>
      </c>
      <c r="AE157" t="s">
        <v>96</v>
      </c>
      <c r="AF157" t="s">
        <v>70</v>
      </c>
      <c r="AG157" t="s">
        <v>70</v>
      </c>
      <c r="AH157" t="s">
        <v>70</v>
      </c>
      <c r="AI157" t="s">
        <v>70</v>
      </c>
      <c r="AJ157" t="s">
        <v>70</v>
      </c>
      <c r="AK157" t="s">
        <v>70</v>
      </c>
      <c r="AL157" t="s">
        <v>70</v>
      </c>
      <c r="AM157" t="s">
        <v>70</v>
      </c>
      <c r="AN157" t="s">
        <v>70</v>
      </c>
      <c r="AO157" t="s">
        <v>70</v>
      </c>
      <c r="AP157" t="s">
        <v>70</v>
      </c>
      <c r="AQ157" t="s">
        <v>70</v>
      </c>
      <c r="AR157" t="s">
        <v>70</v>
      </c>
      <c r="AS157" t="s">
        <v>70</v>
      </c>
      <c r="AT157" t="s">
        <v>70</v>
      </c>
      <c r="AU157" t="s">
        <v>70</v>
      </c>
      <c r="AV157" t="s">
        <v>70</v>
      </c>
      <c r="AW157" t="s">
        <v>70</v>
      </c>
      <c r="AX157" t="s">
        <v>70</v>
      </c>
      <c r="AY157" t="s">
        <v>70</v>
      </c>
      <c r="AZ157" t="s">
        <v>70</v>
      </c>
      <c r="BA157" s="4">
        <v>0.01</v>
      </c>
      <c r="BB157" s="4">
        <v>0.01</v>
      </c>
      <c r="BC157" s="4">
        <v>0.01</v>
      </c>
      <c r="BD157">
        <v>457</v>
      </c>
      <c r="BE157">
        <v>470</v>
      </c>
      <c r="BF157">
        <v>1536</v>
      </c>
      <c r="BG157">
        <v>65</v>
      </c>
      <c r="BH157">
        <v>92</v>
      </c>
      <c r="BI157">
        <v>87</v>
      </c>
      <c r="BJ157">
        <v>1765</v>
      </c>
      <c r="BK157" t="s">
        <v>71</v>
      </c>
      <c r="BL157" t="s">
        <v>71</v>
      </c>
      <c r="BM157">
        <v>0</v>
      </c>
      <c r="BP157" t="s">
        <v>885</v>
      </c>
      <c r="BR157">
        <v>6511</v>
      </c>
    </row>
    <row r="158" spans="1:70">
      <c r="A158" t="s">
        <v>886</v>
      </c>
      <c r="B158">
        <v>3780</v>
      </c>
      <c r="C158">
        <v>6806</v>
      </c>
      <c r="D158" s="9">
        <v>42851.350694444445</v>
      </c>
      <c r="E158" t="s">
        <v>878</v>
      </c>
      <c r="I158" t="s">
        <v>95</v>
      </c>
      <c r="J158">
        <v>0.8</v>
      </c>
      <c r="K158">
        <v>1</v>
      </c>
      <c r="L158">
        <v>160</v>
      </c>
      <c r="M158">
        <v>6</v>
      </c>
      <c r="N158">
        <v>5242</v>
      </c>
      <c r="O158" t="s">
        <v>887</v>
      </c>
      <c r="P158" t="s">
        <v>888</v>
      </c>
      <c r="Q158">
        <v>0.45700000000000002</v>
      </c>
      <c r="R158" t="s">
        <v>70</v>
      </c>
      <c r="S158" t="s">
        <v>70</v>
      </c>
      <c r="T158" t="s">
        <v>70</v>
      </c>
      <c r="U158" t="s">
        <v>70</v>
      </c>
      <c r="V158" t="s">
        <v>70</v>
      </c>
      <c r="W158" t="s">
        <v>70</v>
      </c>
      <c r="X158" t="s">
        <v>70</v>
      </c>
      <c r="Y158" t="s">
        <v>70</v>
      </c>
      <c r="Z158">
        <v>546.54960000000005</v>
      </c>
      <c r="AA158" t="s">
        <v>70</v>
      </c>
      <c r="AB158" t="s">
        <v>70</v>
      </c>
      <c r="AC158" t="s">
        <v>70</v>
      </c>
      <c r="AD158" t="s">
        <v>70</v>
      </c>
      <c r="AE158" t="s">
        <v>96</v>
      </c>
      <c r="AF158" t="s">
        <v>70</v>
      </c>
      <c r="AG158" t="s">
        <v>70</v>
      </c>
      <c r="AH158" t="s">
        <v>70</v>
      </c>
      <c r="AI158" t="s">
        <v>70</v>
      </c>
      <c r="AJ158" t="s">
        <v>70</v>
      </c>
      <c r="AK158" t="s">
        <v>70</v>
      </c>
      <c r="AL158" t="s">
        <v>70</v>
      </c>
      <c r="AM158" t="s">
        <v>70</v>
      </c>
      <c r="AN158" t="s">
        <v>70</v>
      </c>
      <c r="AO158" t="s">
        <v>70</v>
      </c>
      <c r="AP158" t="s">
        <v>70</v>
      </c>
      <c r="AQ158" t="s">
        <v>70</v>
      </c>
      <c r="AR158" t="s">
        <v>70</v>
      </c>
      <c r="AS158" t="s">
        <v>70</v>
      </c>
      <c r="AT158" t="s">
        <v>70</v>
      </c>
      <c r="AU158" t="s">
        <v>70</v>
      </c>
      <c r="AV158" t="s">
        <v>70</v>
      </c>
      <c r="AW158" t="s">
        <v>70</v>
      </c>
      <c r="AX158" t="s">
        <v>70</v>
      </c>
      <c r="AY158" t="s">
        <v>70</v>
      </c>
      <c r="AZ158" t="s">
        <v>70</v>
      </c>
      <c r="BA158" s="4">
        <v>0.01</v>
      </c>
      <c r="BB158" s="4">
        <v>0.01</v>
      </c>
      <c r="BC158" s="4">
        <v>0.01</v>
      </c>
      <c r="BD158">
        <v>378</v>
      </c>
      <c r="BE158">
        <v>373</v>
      </c>
      <c r="BF158">
        <v>1522</v>
      </c>
      <c r="BG158">
        <v>261</v>
      </c>
      <c r="BH158">
        <v>138</v>
      </c>
      <c r="BI158">
        <v>123</v>
      </c>
      <c r="BJ158">
        <v>1765</v>
      </c>
      <c r="BK158" t="s">
        <v>71</v>
      </c>
      <c r="BL158" t="s">
        <v>71</v>
      </c>
      <c r="BM158">
        <v>0</v>
      </c>
      <c r="BP158" t="s">
        <v>889</v>
      </c>
      <c r="BR158">
        <v>6511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"/>
  <sheetViews>
    <sheetView workbookViewId="0">
      <selection activeCell="A18" sqref="A18:XFD25"/>
    </sheetView>
  </sheetViews>
  <sheetFormatPr defaultRowHeight="14.25"/>
  <cols>
    <col min="1" max="1" width="20.375" customWidth="1"/>
  </cols>
  <sheetData>
    <row r="1" spans="1:7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</row>
    <row r="2" spans="1:70">
      <c r="A2" t="s">
        <v>171</v>
      </c>
      <c r="B2">
        <v>2722</v>
      </c>
      <c r="C2">
        <v>4922</v>
      </c>
      <c r="D2" s="9">
        <v>42470.640972222223</v>
      </c>
      <c r="E2" t="s">
        <v>172</v>
      </c>
      <c r="I2" t="s">
        <v>95</v>
      </c>
      <c r="J2">
        <v>0.8</v>
      </c>
      <c r="K2">
        <v>2</v>
      </c>
      <c r="L2">
        <v>160</v>
      </c>
      <c r="M2">
        <v>6</v>
      </c>
      <c r="N2">
        <v>5242</v>
      </c>
      <c r="O2" t="s">
        <v>272</v>
      </c>
      <c r="P2" t="s">
        <v>273</v>
      </c>
      <c r="Q2" t="s">
        <v>274</v>
      </c>
      <c r="R2" t="s">
        <v>70</v>
      </c>
      <c r="S2" t="s">
        <v>70</v>
      </c>
      <c r="T2" t="s">
        <v>70</v>
      </c>
      <c r="U2" t="s">
        <v>70</v>
      </c>
      <c r="V2" t="s">
        <v>70</v>
      </c>
      <c r="W2" t="s">
        <v>70</v>
      </c>
      <c r="X2" t="s">
        <v>70</v>
      </c>
      <c r="Y2" t="s">
        <v>70</v>
      </c>
      <c r="Z2">
        <v>967.20590000000004</v>
      </c>
      <c r="AA2" t="s">
        <v>70</v>
      </c>
      <c r="AB2" t="s">
        <v>70</v>
      </c>
      <c r="AC2" t="s">
        <v>70</v>
      </c>
      <c r="AD2" t="s">
        <v>70</v>
      </c>
      <c r="AE2" t="s">
        <v>96</v>
      </c>
      <c r="AF2" t="s">
        <v>70</v>
      </c>
      <c r="AG2" t="s">
        <v>70</v>
      </c>
      <c r="AH2" t="s">
        <v>70</v>
      </c>
      <c r="AI2" t="s">
        <v>70</v>
      </c>
      <c r="AJ2" t="s">
        <v>70</v>
      </c>
      <c r="AK2" t="s">
        <v>70</v>
      </c>
      <c r="AL2" t="s">
        <v>70</v>
      </c>
      <c r="AM2" t="s">
        <v>70</v>
      </c>
      <c r="AN2" t="s">
        <v>70</v>
      </c>
      <c r="AO2" t="s">
        <v>70</v>
      </c>
      <c r="AP2" t="s">
        <v>70</v>
      </c>
      <c r="AQ2" t="s">
        <v>70</v>
      </c>
      <c r="AR2" t="s">
        <v>70</v>
      </c>
      <c r="AS2" t="s">
        <v>70</v>
      </c>
      <c r="AT2" t="s">
        <v>70</v>
      </c>
      <c r="AU2" t="s">
        <v>70</v>
      </c>
      <c r="AV2" t="s">
        <v>70</v>
      </c>
      <c r="AW2" t="s">
        <v>70</v>
      </c>
      <c r="AX2" t="s">
        <v>70</v>
      </c>
      <c r="AY2" t="s">
        <v>70</v>
      </c>
      <c r="AZ2" t="s">
        <v>70</v>
      </c>
      <c r="BA2" t="s">
        <v>162</v>
      </c>
      <c r="BB2" t="s">
        <v>162</v>
      </c>
      <c r="BC2" t="s">
        <v>162</v>
      </c>
      <c r="BD2">
        <v>191</v>
      </c>
      <c r="BE2">
        <v>152</v>
      </c>
      <c r="BF2">
        <v>1521</v>
      </c>
      <c r="BG2">
        <v>194</v>
      </c>
      <c r="BH2">
        <v>42</v>
      </c>
      <c r="BI2">
        <v>50</v>
      </c>
      <c r="BJ2">
        <v>1702</v>
      </c>
      <c r="BK2" t="s">
        <v>71</v>
      </c>
      <c r="BM2">
        <v>0</v>
      </c>
      <c r="BP2" t="s">
        <v>174</v>
      </c>
      <c r="BR2">
        <v>6511</v>
      </c>
    </row>
    <row r="3" spans="1:70">
      <c r="A3" t="s">
        <v>175</v>
      </c>
      <c r="B3">
        <v>2723</v>
      </c>
      <c r="C3">
        <v>4923</v>
      </c>
      <c r="D3" s="9">
        <v>42470.640972222223</v>
      </c>
      <c r="E3" t="s">
        <v>172</v>
      </c>
      <c r="I3" t="s">
        <v>95</v>
      </c>
      <c r="J3">
        <v>0.8</v>
      </c>
      <c r="K3">
        <v>2</v>
      </c>
      <c r="L3">
        <v>160</v>
      </c>
      <c r="M3">
        <v>6</v>
      </c>
      <c r="N3">
        <v>5242</v>
      </c>
      <c r="O3" t="s">
        <v>275</v>
      </c>
      <c r="P3" t="s">
        <v>276</v>
      </c>
      <c r="Q3" t="s">
        <v>277</v>
      </c>
      <c r="R3" t="s">
        <v>70</v>
      </c>
      <c r="S3" t="s">
        <v>70</v>
      </c>
      <c r="T3" t="s">
        <v>70</v>
      </c>
      <c r="U3" t="s">
        <v>70</v>
      </c>
      <c r="V3" t="s">
        <v>70</v>
      </c>
      <c r="W3" t="s">
        <v>70</v>
      </c>
      <c r="X3" t="s">
        <v>70</v>
      </c>
      <c r="Y3" t="s">
        <v>70</v>
      </c>
      <c r="Z3">
        <v>894.9144</v>
      </c>
      <c r="AA3" t="s">
        <v>70</v>
      </c>
      <c r="AB3" t="s">
        <v>70</v>
      </c>
      <c r="AC3" t="s">
        <v>70</v>
      </c>
      <c r="AD3" t="s">
        <v>70</v>
      </c>
      <c r="AE3" t="s">
        <v>96</v>
      </c>
      <c r="AF3" t="s">
        <v>70</v>
      </c>
      <c r="AG3" t="s">
        <v>70</v>
      </c>
      <c r="AH3" t="s">
        <v>70</v>
      </c>
      <c r="AI3" t="s">
        <v>70</v>
      </c>
      <c r="AJ3" t="s">
        <v>70</v>
      </c>
      <c r="AK3" t="s">
        <v>70</v>
      </c>
      <c r="AL3" t="s">
        <v>70</v>
      </c>
      <c r="AM3" t="s">
        <v>70</v>
      </c>
      <c r="AN3" t="s">
        <v>70</v>
      </c>
      <c r="AO3" t="s">
        <v>70</v>
      </c>
      <c r="AP3" t="s">
        <v>70</v>
      </c>
      <c r="AQ3" t="s">
        <v>70</v>
      </c>
      <c r="AR3" t="s">
        <v>70</v>
      </c>
      <c r="AS3" t="s">
        <v>70</v>
      </c>
      <c r="AT3" t="s">
        <v>70</v>
      </c>
      <c r="AU3" t="s">
        <v>70</v>
      </c>
      <c r="AV3" t="s">
        <v>70</v>
      </c>
      <c r="AW3" t="s">
        <v>70</v>
      </c>
      <c r="AX3" t="s">
        <v>70</v>
      </c>
      <c r="AY3" t="s">
        <v>70</v>
      </c>
      <c r="AZ3" t="s">
        <v>70</v>
      </c>
      <c r="BA3" t="s">
        <v>162</v>
      </c>
      <c r="BB3" t="s">
        <v>162</v>
      </c>
      <c r="BC3" t="s">
        <v>162</v>
      </c>
      <c r="BD3">
        <v>191</v>
      </c>
      <c r="BE3">
        <v>191</v>
      </c>
      <c r="BF3">
        <v>1543</v>
      </c>
      <c r="BG3">
        <v>194</v>
      </c>
      <c r="BH3">
        <v>194</v>
      </c>
      <c r="BI3">
        <v>69</v>
      </c>
      <c r="BJ3">
        <v>1702</v>
      </c>
      <c r="BK3" t="s">
        <v>71</v>
      </c>
      <c r="BM3">
        <v>0</v>
      </c>
      <c r="BP3" t="s">
        <v>177</v>
      </c>
      <c r="BR3">
        <v>6511</v>
      </c>
    </row>
    <row r="4" spans="1:70">
      <c r="A4" t="s">
        <v>178</v>
      </c>
      <c r="B4">
        <v>2724</v>
      </c>
      <c r="C4">
        <v>4926</v>
      </c>
      <c r="D4" s="9">
        <v>42470.640972222223</v>
      </c>
      <c r="E4" t="s">
        <v>172</v>
      </c>
      <c r="I4" t="s">
        <v>95</v>
      </c>
      <c r="J4">
        <v>0.8</v>
      </c>
      <c r="K4">
        <v>2</v>
      </c>
      <c r="L4">
        <v>160</v>
      </c>
      <c r="M4">
        <v>6</v>
      </c>
      <c r="N4">
        <v>5242</v>
      </c>
      <c r="O4" t="s">
        <v>278</v>
      </c>
      <c r="P4" t="s">
        <v>279</v>
      </c>
      <c r="Q4" t="s">
        <v>280</v>
      </c>
      <c r="R4" t="s">
        <v>70</v>
      </c>
      <c r="S4" t="s">
        <v>70</v>
      </c>
      <c r="T4" t="s">
        <v>70</v>
      </c>
      <c r="U4" t="s">
        <v>70</v>
      </c>
      <c r="V4" t="s">
        <v>70</v>
      </c>
      <c r="W4" t="s">
        <v>70</v>
      </c>
      <c r="X4" t="s">
        <v>70</v>
      </c>
      <c r="Y4" t="s">
        <v>70</v>
      </c>
      <c r="Z4">
        <v>876.46559999999999</v>
      </c>
      <c r="AA4" t="s">
        <v>70</v>
      </c>
      <c r="AB4" t="s">
        <v>70</v>
      </c>
      <c r="AC4" t="s">
        <v>70</v>
      </c>
      <c r="AD4" t="s">
        <v>70</v>
      </c>
      <c r="AE4" t="s">
        <v>96</v>
      </c>
      <c r="AF4" t="s">
        <v>70</v>
      </c>
      <c r="AG4" t="s">
        <v>70</v>
      </c>
      <c r="AH4" t="s">
        <v>70</v>
      </c>
      <c r="AI4" t="s">
        <v>70</v>
      </c>
      <c r="AJ4" t="s">
        <v>70</v>
      </c>
      <c r="AK4" t="s">
        <v>70</v>
      </c>
      <c r="AL4" t="s">
        <v>70</v>
      </c>
      <c r="AM4" t="s">
        <v>70</v>
      </c>
      <c r="AN4" t="s">
        <v>70</v>
      </c>
      <c r="AO4" t="s">
        <v>70</v>
      </c>
      <c r="AP4" t="s">
        <v>70</v>
      </c>
      <c r="AQ4" t="s">
        <v>70</v>
      </c>
      <c r="AR4" t="s">
        <v>70</v>
      </c>
      <c r="AS4" t="s">
        <v>70</v>
      </c>
      <c r="AT4" t="s">
        <v>70</v>
      </c>
      <c r="AU4" t="s">
        <v>70</v>
      </c>
      <c r="AV4" t="s">
        <v>70</v>
      </c>
      <c r="AW4" t="s">
        <v>70</v>
      </c>
      <c r="AX4" t="s">
        <v>70</v>
      </c>
      <c r="AY4" t="s">
        <v>70</v>
      </c>
      <c r="AZ4" t="s">
        <v>70</v>
      </c>
      <c r="BA4" t="s">
        <v>162</v>
      </c>
      <c r="BB4" t="s">
        <v>162</v>
      </c>
      <c r="BC4" t="s">
        <v>162</v>
      </c>
      <c r="BD4">
        <v>191</v>
      </c>
      <c r="BE4">
        <v>191</v>
      </c>
      <c r="BF4">
        <v>1534</v>
      </c>
      <c r="BG4">
        <v>194</v>
      </c>
      <c r="BH4">
        <v>194</v>
      </c>
      <c r="BI4">
        <v>78</v>
      </c>
      <c r="BJ4">
        <v>1702</v>
      </c>
      <c r="BK4" t="s">
        <v>71</v>
      </c>
      <c r="BM4">
        <v>0</v>
      </c>
      <c r="BP4" t="s">
        <v>180</v>
      </c>
      <c r="BR4">
        <v>6511</v>
      </c>
    </row>
    <row r="5" spans="1:70">
      <c r="A5" t="s">
        <v>181</v>
      </c>
      <c r="B5">
        <v>2725</v>
      </c>
      <c r="C5">
        <v>4927</v>
      </c>
      <c r="D5" s="9">
        <v>42470.640972222223</v>
      </c>
      <c r="E5" t="s">
        <v>172</v>
      </c>
      <c r="I5" t="s">
        <v>95</v>
      </c>
      <c r="J5">
        <v>0.8</v>
      </c>
      <c r="K5">
        <v>2</v>
      </c>
      <c r="L5">
        <v>160</v>
      </c>
      <c r="M5">
        <v>6</v>
      </c>
      <c r="N5">
        <v>5242</v>
      </c>
      <c r="O5" t="s">
        <v>281</v>
      </c>
      <c r="P5" t="s">
        <v>282</v>
      </c>
      <c r="Q5" t="s">
        <v>283</v>
      </c>
      <c r="R5" t="s">
        <v>70</v>
      </c>
      <c r="S5" t="s">
        <v>70</v>
      </c>
      <c r="T5" t="s">
        <v>70</v>
      </c>
      <c r="U5" t="s">
        <v>70</v>
      </c>
      <c r="V5" t="s">
        <v>70</v>
      </c>
      <c r="W5" t="s">
        <v>70</v>
      </c>
      <c r="X5" t="s">
        <v>70</v>
      </c>
      <c r="Y5" t="s">
        <v>70</v>
      </c>
      <c r="Z5">
        <v>789.41520000000003</v>
      </c>
      <c r="AA5" t="s">
        <v>70</v>
      </c>
      <c r="AB5" t="s">
        <v>70</v>
      </c>
      <c r="AC5" t="s">
        <v>70</v>
      </c>
      <c r="AD5" t="s">
        <v>70</v>
      </c>
      <c r="AE5" t="s">
        <v>96</v>
      </c>
      <c r="AF5" t="s">
        <v>70</v>
      </c>
      <c r="AG5" t="s">
        <v>70</v>
      </c>
      <c r="AH5" t="s">
        <v>70</v>
      </c>
      <c r="AI5" t="s">
        <v>70</v>
      </c>
      <c r="AJ5" t="s">
        <v>70</v>
      </c>
      <c r="AK5" t="s">
        <v>70</v>
      </c>
      <c r="AL5" t="s">
        <v>70</v>
      </c>
      <c r="AM5" t="s">
        <v>70</v>
      </c>
      <c r="AN5" t="s">
        <v>70</v>
      </c>
      <c r="AO5" t="s">
        <v>70</v>
      </c>
      <c r="AP5" t="s">
        <v>70</v>
      </c>
      <c r="AQ5" t="s">
        <v>70</v>
      </c>
      <c r="AR5" t="s">
        <v>70</v>
      </c>
      <c r="AS5" t="s">
        <v>70</v>
      </c>
      <c r="AT5" t="s">
        <v>70</v>
      </c>
      <c r="AU5" t="s">
        <v>70</v>
      </c>
      <c r="AV5" t="s">
        <v>70</v>
      </c>
      <c r="AW5" t="s">
        <v>70</v>
      </c>
      <c r="AX5" t="s">
        <v>70</v>
      </c>
      <c r="AY5" t="s">
        <v>70</v>
      </c>
      <c r="AZ5" t="s">
        <v>70</v>
      </c>
      <c r="BA5" t="s">
        <v>162</v>
      </c>
      <c r="BB5" t="s">
        <v>162</v>
      </c>
      <c r="BC5" t="s">
        <v>162</v>
      </c>
      <c r="BD5">
        <v>191</v>
      </c>
      <c r="BE5">
        <v>191</v>
      </c>
      <c r="BF5">
        <v>1522</v>
      </c>
      <c r="BG5">
        <v>194</v>
      </c>
      <c r="BH5">
        <v>194</v>
      </c>
      <c r="BI5">
        <v>84</v>
      </c>
      <c r="BJ5">
        <v>1702</v>
      </c>
      <c r="BK5" t="s">
        <v>71</v>
      </c>
      <c r="BM5">
        <v>0</v>
      </c>
      <c r="BP5" t="s">
        <v>183</v>
      </c>
      <c r="BR5">
        <v>6511</v>
      </c>
    </row>
    <row r="6" spans="1:70">
      <c r="A6" t="s">
        <v>184</v>
      </c>
      <c r="B6">
        <v>2726</v>
      </c>
      <c r="C6">
        <v>4928</v>
      </c>
      <c r="D6" s="9">
        <v>42470.640972222223</v>
      </c>
      <c r="E6" t="s">
        <v>172</v>
      </c>
      <c r="I6" t="s">
        <v>95</v>
      </c>
      <c r="J6">
        <v>0.8</v>
      </c>
      <c r="K6">
        <v>2</v>
      </c>
      <c r="L6">
        <v>160</v>
      </c>
      <c r="M6">
        <v>6</v>
      </c>
      <c r="N6">
        <v>5242</v>
      </c>
      <c r="O6" t="s">
        <v>284</v>
      </c>
      <c r="P6" t="s">
        <v>285</v>
      </c>
      <c r="Q6" t="s">
        <v>286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>
        <v>810.87030000000004</v>
      </c>
      <c r="AA6" t="s">
        <v>70</v>
      </c>
      <c r="AB6" t="s">
        <v>70</v>
      </c>
      <c r="AC6" t="s">
        <v>70</v>
      </c>
      <c r="AD6" t="s">
        <v>70</v>
      </c>
      <c r="AE6" t="s">
        <v>96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162</v>
      </c>
      <c r="BB6" t="s">
        <v>162</v>
      </c>
      <c r="BC6" t="s">
        <v>162</v>
      </c>
      <c r="BD6">
        <v>191</v>
      </c>
      <c r="BE6">
        <v>191</v>
      </c>
      <c r="BF6">
        <v>1458</v>
      </c>
      <c r="BG6">
        <v>194</v>
      </c>
      <c r="BH6">
        <v>194</v>
      </c>
      <c r="BI6">
        <v>144</v>
      </c>
      <c r="BJ6">
        <v>1702</v>
      </c>
      <c r="BK6" t="s">
        <v>71</v>
      </c>
      <c r="BM6">
        <v>0</v>
      </c>
      <c r="BP6" t="s">
        <v>186</v>
      </c>
      <c r="BR6">
        <v>6511</v>
      </c>
    </row>
    <row r="7" spans="1:70">
      <c r="A7" t="s">
        <v>187</v>
      </c>
      <c r="B7">
        <v>2727</v>
      </c>
      <c r="C7">
        <v>4929</v>
      </c>
      <c r="D7" s="9">
        <v>42470.972222222219</v>
      </c>
      <c r="E7" t="s">
        <v>188</v>
      </c>
      <c r="I7" t="s">
        <v>95</v>
      </c>
      <c r="J7">
        <v>0.8</v>
      </c>
      <c r="K7">
        <v>2</v>
      </c>
      <c r="L7">
        <v>160</v>
      </c>
      <c r="M7">
        <v>6</v>
      </c>
      <c r="N7">
        <v>5242</v>
      </c>
      <c r="O7" t="s">
        <v>287</v>
      </c>
      <c r="P7" t="s">
        <v>288</v>
      </c>
      <c r="Q7" t="s">
        <v>289</v>
      </c>
      <c r="R7" t="s">
        <v>70</v>
      </c>
      <c r="S7" t="s">
        <v>70</v>
      </c>
      <c r="T7" t="s">
        <v>70</v>
      </c>
      <c r="U7" t="s">
        <v>70</v>
      </c>
      <c r="V7" t="s">
        <v>70</v>
      </c>
      <c r="W7" t="s">
        <v>70</v>
      </c>
      <c r="X7" t="s">
        <v>70</v>
      </c>
      <c r="Y7" t="s">
        <v>70</v>
      </c>
      <c r="Z7">
        <v>986.20119999999997</v>
      </c>
      <c r="AA7" t="s">
        <v>70</v>
      </c>
      <c r="AB7" t="s">
        <v>70</v>
      </c>
      <c r="AC7" t="s">
        <v>70</v>
      </c>
      <c r="AD7" t="s">
        <v>70</v>
      </c>
      <c r="AE7" t="s">
        <v>96</v>
      </c>
      <c r="AF7" t="s">
        <v>70</v>
      </c>
      <c r="AG7" t="s">
        <v>70</v>
      </c>
      <c r="AH7" t="s">
        <v>70</v>
      </c>
      <c r="AI7" t="s">
        <v>70</v>
      </c>
      <c r="AJ7" t="s">
        <v>70</v>
      </c>
      <c r="AK7" t="s">
        <v>70</v>
      </c>
      <c r="AL7" t="s">
        <v>70</v>
      </c>
      <c r="AM7" t="s">
        <v>70</v>
      </c>
      <c r="AN7" t="s">
        <v>70</v>
      </c>
      <c r="AO7" t="s">
        <v>70</v>
      </c>
      <c r="AP7" t="s">
        <v>70</v>
      </c>
      <c r="AQ7" t="s">
        <v>70</v>
      </c>
      <c r="AR7" t="s">
        <v>70</v>
      </c>
      <c r="AS7" t="s">
        <v>70</v>
      </c>
      <c r="AT7" t="s">
        <v>70</v>
      </c>
      <c r="AU7" t="s">
        <v>70</v>
      </c>
      <c r="AV7" t="s">
        <v>70</v>
      </c>
      <c r="AW7" t="s">
        <v>70</v>
      </c>
      <c r="AX7" t="s">
        <v>70</v>
      </c>
      <c r="AY7" t="s">
        <v>70</v>
      </c>
      <c r="AZ7" t="s">
        <v>70</v>
      </c>
      <c r="BA7" t="s">
        <v>162</v>
      </c>
      <c r="BB7" t="s">
        <v>162</v>
      </c>
      <c r="BC7" t="s">
        <v>162</v>
      </c>
      <c r="BD7">
        <v>191</v>
      </c>
      <c r="BE7">
        <v>148</v>
      </c>
      <c r="BF7">
        <v>1548</v>
      </c>
      <c r="BG7">
        <v>194</v>
      </c>
      <c r="BH7">
        <v>46</v>
      </c>
      <c r="BI7">
        <v>53</v>
      </c>
      <c r="BJ7">
        <v>1702</v>
      </c>
      <c r="BK7" t="s">
        <v>71</v>
      </c>
      <c r="BM7">
        <v>0</v>
      </c>
      <c r="BP7" t="s">
        <v>190</v>
      </c>
      <c r="BR7">
        <v>6511</v>
      </c>
    </row>
    <row r="8" spans="1:70">
      <c r="A8" t="s">
        <v>191</v>
      </c>
      <c r="B8">
        <v>2728</v>
      </c>
      <c r="C8">
        <v>4930</v>
      </c>
      <c r="D8" s="9">
        <v>42470.972222222219</v>
      </c>
      <c r="E8" t="s">
        <v>188</v>
      </c>
      <c r="I8" t="s">
        <v>95</v>
      </c>
      <c r="J8">
        <v>0.8</v>
      </c>
      <c r="K8">
        <v>2</v>
      </c>
      <c r="L8">
        <v>160</v>
      </c>
      <c r="M8">
        <v>6</v>
      </c>
      <c r="N8">
        <v>5242</v>
      </c>
      <c r="O8" t="s">
        <v>290</v>
      </c>
      <c r="P8" t="s">
        <v>291</v>
      </c>
      <c r="Q8" t="s">
        <v>292</v>
      </c>
      <c r="R8" t="s">
        <v>70</v>
      </c>
      <c r="S8" t="s">
        <v>70</v>
      </c>
      <c r="T8" t="s">
        <v>70</v>
      </c>
      <c r="U8" t="s">
        <v>70</v>
      </c>
      <c r="V8" t="s">
        <v>70</v>
      </c>
      <c r="W8" t="s">
        <v>70</v>
      </c>
      <c r="X8" t="s">
        <v>70</v>
      </c>
      <c r="Y8" t="s">
        <v>70</v>
      </c>
      <c r="Z8">
        <v>1054.3932</v>
      </c>
      <c r="AA8" t="s">
        <v>70</v>
      </c>
      <c r="AB8" t="s">
        <v>70</v>
      </c>
      <c r="AC8" t="s">
        <v>70</v>
      </c>
      <c r="AD8" t="s">
        <v>70</v>
      </c>
      <c r="AE8" t="s">
        <v>96</v>
      </c>
      <c r="AF8" t="s">
        <v>70</v>
      </c>
      <c r="AG8" t="s">
        <v>70</v>
      </c>
      <c r="AH8" t="s">
        <v>70</v>
      </c>
      <c r="AI8" t="s">
        <v>70</v>
      </c>
      <c r="AJ8" t="s">
        <v>70</v>
      </c>
      <c r="AK8" t="s">
        <v>70</v>
      </c>
      <c r="AL8" t="s">
        <v>70</v>
      </c>
      <c r="AM8" t="s">
        <v>70</v>
      </c>
      <c r="AN8" t="s">
        <v>70</v>
      </c>
      <c r="AO8" t="s">
        <v>70</v>
      </c>
      <c r="AP8" t="s">
        <v>70</v>
      </c>
      <c r="AQ8" t="s">
        <v>70</v>
      </c>
      <c r="AR8" t="s">
        <v>70</v>
      </c>
      <c r="AS8" t="s">
        <v>70</v>
      </c>
      <c r="AT8" t="s">
        <v>70</v>
      </c>
      <c r="AU8" t="s">
        <v>70</v>
      </c>
      <c r="AV8" t="s">
        <v>70</v>
      </c>
      <c r="AW8" t="s">
        <v>70</v>
      </c>
      <c r="AX8" t="s">
        <v>70</v>
      </c>
      <c r="AY8" t="s">
        <v>70</v>
      </c>
      <c r="AZ8" t="s">
        <v>70</v>
      </c>
      <c r="BA8" t="s">
        <v>162</v>
      </c>
      <c r="BB8" t="s">
        <v>162</v>
      </c>
      <c r="BC8" t="s">
        <v>162</v>
      </c>
      <c r="BD8">
        <v>176</v>
      </c>
      <c r="BE8">
        <v>191</v>
      </c>
      <c r="BF8">
        <v>1504</v>
      </c>
      <c r="BG8">
        <v>194</v>
      </c>
      <c r="BH8">
        <v>194</v>
      </c>
      <c r="BI8">
        <v>119</v>
      </c>
      <c r="BJ8">
        <v>1702</v>
      </c>
      <c r="BK8" t="s">
        <v>71</v>
      </c>
      <c r="BM8">
        <v>0</v>
      </c>
      <c r="BP8" t="s">
        <v>193</v>
      </c>
      <c r="BR8">
        <v>6511</v>
      </c>
    </row>
    <row r="9" spans="1:70">
      <c r="A9" t="s">
        <v>194</v>
      </c>
      <c r="B9">
        <v>2729</v>
      </c>
      <c r="C9">
        <v>4931</v>
      </c>
      <c r="D9" s="9">
        <v>42470.972222222219</v>
      </c>
      <c r="E9" t="s">
        <v>188</v>
      </c>
      <c r="I9" t="s">
        <v>95</v>
      </c>
      <c r="J9">
        <v>0.8</v>
      </c>
      <c r="K9">
        <v>2</v>
      </c>
      <c r="L9">
        <v>160</v>
      </c>
      <c r="M9">
        <v>6</v>
      </c>
      <c r="N9">
        <v>5242</v>
      </c>
      <c r="O9" t="s">
        <v>293</v>
      </c>
      <c r="P9" t="s">
        <v>294</v>
      </c>
      <c r="Q9" t="s">
        <v>295</v>
      </c>
      <c r="R9" t="s">
        <v>70</v>
      </c>
      <c r="S9" t="s">
        <v>70</v>
      </c>
      <c r="T9" t="s">
        <v>70</v>
      </c>
      <c r="U9" t="s">
        <v>70</v>
      </c>
      <c r="V9" t="s">
        <v>70</v>
      </c>
      <c r="W9" t="s">
        <v>70</v>
      </c>
      <c r="X9" t="s">
        <v>70</v>
      </c>
      <c r="Y9" t="s">
        <v>70</v>
      </c>
      <c r="Z9">
        <v>765.63679999999999</v>
      </c>
      <c r="AA9" t="s">
        <v>70</v>
      </c>
      <c r="AB9" t="s">
        <v>70</v>
      </c>
      <c r="AC9" t="s">
        <v>70</v>
      </c>
      <c r="AD9" t="s">
        <v>70</v>
      </c>
      <c r="AE9" t="s">
        <v>96</v>
      </c>
      <c r="AF9" t="s">
        <v>70</v>
      </c>
      <c r="AG9" t="s">
        <v>70</v>
      </c>
      <c r="AH9" t="s">
        <v>70</v>
      </c>
      <c r="AI9" t="s">
        <v>70</v>
      </c>
      <c r="AJ9" t="s">
        <v>70</v>
      </c>
      <c r="AK9" t="s">
        <v>70</v>
      </c>
      <c r="AL9" t="s">
        <v>70</v>
      </c>
      <c r="AM9" t="s">
        <v>70</v>
      </c>
      <c r="AN9" t="s">
        <v>70</v>
      </c>
      <c r="AO9" t="s">
        <v>70</v>
      </c>
      <c r="AP9" t="s">
        <v>70</v>
      </c>
      <c r="AQ9" t="s">
        <v>70</v>
      </c>
      <c r="AR9" t="s">
        <v>70</v>
      </c>
      <c r="AS9" t="s">
        <v>70</v>
      </c>
      <c r="AT9" t="s">
        <v>70</v>
      </c>
      <c r="AU9" t="s">
        <v>70</v>
      </c>
      <c r="AV9" t="s">
        <v>70</v>
      </c>
      <c r="AW9" t="s">
        <v>70</v>
      </c>
      <c r="AX9" t="s">
        <v>70</v>
      </c>
      <c r="AY9" t="s">
        <v>70</v>
      </c>
      <c r="AZ9" t="s">
        <v>70</v>
      </c>
      <c r="BA9" t="s">
        <v>162</v>
      </c>
      <c r="BB9" t="s">
        <v>162</v>
      </c>
      <c r="BC9" t="s">
        <v>162</v>
      </c>
      <c r="BD9">
        <v>191</v>
      </c>
      <c r="BE9">
        <v>191</v>
      </c>
      <c r="BF9">
        <v>1545</v>
      </c>
      <c r="BG9">
        <v>194</v>
      </c>
      <c r="BH9">
        <v>194</v>
      </c>
      <c r="BI9">
        <v>78</v>
      </c>
      <c r="BJ9">
        <v>1702</v>
      </c>
      <c r="BK9" t="s">
        <v>71</v>
      </c>
      <c r="BM9">
        <v>0</v>
      </c>
      <c r="BP9" t="s">
        <v>196</v>
      </c>
      <c r="BR9">
        <v>6511</v>
      </c>
    </row>
    <row r="10" spans="1:70">
      <c r="A10" t="s">
        <v>197</v>
      </c>
      <c r="B10">
        <v>2730</v>
      </c>
      <c r="C10">
        <v>4932</v>
      </c>
      <c r="D10" s="9">
        <v>42470.972222222219</v>
      </c>
      <c r="E10" t="s">
        <v>188</v>
      </c>
      <c r="I10" t="s">
        <v>95</v>
      </c>
      <c r="J10">
        <v>0.8</v>
      </c>
      <c r="K10">
        <v>2</v>
      </c>
      <c r="L10">
        <v>160</v>
      </c>
      <c r="M10">
        <v>6</v>
      </c>
      <c r="N10">
        <v>5242</v>
      </c>
      <c r="O10" t="s">
        <v>296</v>
      </c>
      <c r="P10" t="s">
        <v>297</v>
      </c>
      <c r="Q10" t="s">
        <v>298</v>
      </c>
      <c r="R10" t="s">
        <v>70</v>
      </c>
      <c r="S10" t="s">
        <v>70</v>
      </c>
      <c r="T10" t="s">
        <v>70</v>
      </c>
      <c r="U10" t="s">
        <v>70</v>
      </c>
      <c r="V10" t="s">
        <v>70</v>
      </c>
      <c r="W10" t="s">
        <v>70</v>
      </c>
      <c r="X10" t="s">
        <v>70</v>
      </c>
      <c r="Y10" t="s">
        <v>70</v>
      </c>
      <c r="Z10">
        <v>1033.6212</v>
      </c>
      <c r="AA10" t="s">
        <v>70</v>
      </c>
      <c r="AB10" t="s">
        <v>70</v>
      </c>
      <c r="AC10" t="s">
        <v>70</v>
      </c>
      <c r="AD10" t="s">
        <v>70</v>
      </c>
      <c r="AE10" t="s">
        <v>96</v>
      </c>
      <c r="AF10" t="s">
        <v>70</v>
      </c>
      <c r="AG10" t="s">
        <v>70</v>
      </c>
      <c r="AH10" t="s">
        <v>70</v>
      </c>
      <c r="AI10" t="s">
        <v>70</v>
      </c>
      <c r="AJ10" t="s">
        <v>70</v>
      </c>
      <c r="AK10" t="s">
        <v>70</v>
      </c>
      <c r="AL10" t="s">
        <v>70</v>
      </c>
      <c r="AM10" t="s">
        <v>70</v>
      </c>
      <c r="AN10" t="s">
        <v>70</v>
      </c>
      <c r="AO10" t="s">
        <v>70</v>
      </c>
      <c r="AP10" t="s">
        <v>70</v>
      </c>
      <c r="AQ10" t="s">
        <v>70</v>
      </c>
      <c r="AR10" t="s">
        <v>70</v>
      </c>
      <c r="AS10" t="s">
        <v>70</v>
      </c>
      <c r="AT10" t="s">
        <v>70</v>
      </c>
      <c r="AU10" t="s">
        <v>70</v>
      </c>
      <c r="AV10" t="s">
        <v>70</v>
      </c>
      <c r="AW10" t="s">
        <v>70</v>
      </c>
      <c r="AX10" t="s">
        <v>70</v>
      </c>
      <c r="AY10" t="s">
        <v>70</v>
      </c>
      <c r="AZ10" t="s">
        <v>70</v>
      </c>
      <c r="BA10" t="s">
        <v>162</v>
      </c>
      <c r="BB10" t="s">
        <v>162</v>
      </c>
      <c r="BC10" t="s">
        <v>162</v>
      </c>
      <c r="BD10">
        <v>127</v>
      </c>
      <c r="BE10">
        <v>127</v>
      </c>
      <c r="BF10">
        <v>1535</v>
      </c>
      <c r="BG10">
        <v>257</v>
      </c>
      <c r="BH10">
        <v>130</v>
      </c>
      <c r="BI10">
        <v>78</v>
      </c>
      <c r="BJ10">
        <v>1702</v>
      </c>
      <c r="BK10" t="s">
        <v>71</v>
      </c>
      <c r="BM10">
        <v>0</v>
      </c>
      <c r="BP10" t="s">
        <v>199</v>
      </c>
      <c r="BR10">
        <v>6511</v>
      </c>
    </row>
    <row r="11" spans="1:70">
      <c r="A11" t="s">
        <v>200</v>
      </c>
      <c r="B11">
        <v>2731</v>
      </c>
      <c r="C11">
        <v>4933</v>
      </c>
      <c r="D11" s="9">
        <v>42470.972222222219</v>
      </c>
      <c r="E11" t="s">
        <v>188</v>
      </c>
      <c r="I11" t="s">
        <v>95</v>
      </c>
      <c r="J11">
        <v>0.8</v>
      </c>
      <c r="K11">
        <v>2</v>
      </c>
      <c r="L11">
        <v>160</v>
      </c>
      <c r="M11">
        <v>6</v>
      </c>
      <c r="N11">
        <v>5242</v>
      </c>
      <c r="O11" t="s">
        <v>299</v>
      </c>
      <c r="P11" t="s">
        <v>300</v>
      </c>
      <c r="Q11" t="s">
        <v>301</v>
      </c>
      <c r="R11" t="s">
        <v>70</v>
      </c>
      <c r="S11" t="s">
        <v>70</v>
      </c>
      <c r="T11" t="s">
        <v>70</v>
      </c>
      <c r="U11" t="s">
        <v>70</v>
      </c>
      <c r="V11" t="s">
        <v>70</v>
      </c>
      <c r="W11" t="s">
        <v>70</v>
      </c>
      <c r="X11" t="s">
        <v>70</v>
      </c>
      <c r="Y11" t="s">
        <v>70</v>
      </c>
      <c r="Z11">
        <v>969.39239999999995</v>
      </c>
      <c r="AA11" t="s">
        <v>70</v>
      </c>
      <c r="AB11" t="s">
        <v>70</v>
      </c>
      <c r="AC11" t="s">
        <v>70</v>
      </c>
      <c r="AD11" t="s">
        <v>70</v>
      </c>
      <c r="AE11" t="s">
        <v>96</v>
      </c>
      <c r="AF11" t="s">
        <v>70</v>
      </c>
      <c r="AG11" t="s">
        <v>70</v>
      </c>
      <c r="AH11" t="s">
        <v>70</v>
      </c>
      <c r="AI11" t="s">
        <v>70</v>
      </c>
      <c r="AJ11" t="s">
        <v>70</v>
      </c>
      <c r="AK11" t="s">
        <v>70</v>
      </c>
      <c r="AL11" t="s">
        <v>70</v>
      </c>
      <c r="AM11" t="s">
        <v>70</v>
      </c>
      <c r="AN11" t="s">
        <v>70</v>
      </c>
      <c r="AO11" t="s">
        <v>70</v>
      </c>
      <c r="AP11" t="s">
        <v>70</v>
      </c>
      <c r="AQ11" t="s">
        <v>70</v>
      </c>
      <c r="AR11" t="s">
        <v>70</v>
      </c>
      <c r="AS11" t="s">
        <v>70</v>
      </c>
      <c r="AT11" t="s">
        <v>70</v>
      </c>
      <c r="AU11" t="s">
        <v>70</v>
      </c>
      <c r="AV11" t="s">
        <v>70</v>
      </c>
      <c r="AW11" t="s">
        <v>70</v>
      </c>
      <c r="AX11" t="s">
        <v>70</v>
      </c>
      <c r="AY11" t="s">
        <v>70</v>
      </c>
      <c r="AZ11" t="s">
        <v>70</v>
      </c>
      <c r="BA11" t="s">
        <v>162</v>
      </c>
      <c r="BB11" t="s">
        <v>162</v>
      </c>
      <c r="BC11" t="s">
        <v>162</v>
      </c>
      <c r="BD11">
        <v>191</v>
      </c>
      <c r="BE11">
        <v>161</v>
      </c>
      <c r="BF11">
        <v>1497</v>
      </c>
      <c r="BG11">
        <v>194</v>
      </c>
      <c r="BH11">
        <v>33</v>
      </c>
      <c r="BI11">
        <v>117</v>
      </c>
      <c r="BJ11">
        <v>1702</v>
      </c>
      <c r="BK11" t="s">
        <v>71</v>
      </c>
      <c r="BM11">
        <v>0</v>
      </c>
      <c r="BP11" t="s">
        <v>202</v>
      </c>
      <c r="BR11">
        <v>6511</v>
      </c>
    </row>
    <row r="12" spans="1:70">
      <c r="A12" t="s">
        <v>203</v>
      </c>
      <c r="B12">
        <v>2732</v>
      </c>
      <c r="C12">
        <v>4934</v>
      </c>
      <c r="D12" s="9">
        <v>42471.345833333333</v>
      </c>
      <c r="E12" t="s">
        <v>204</v>
      </c>
      <c r="I12" t="s">
        <v>95</v>
      </c>
      <c r="J12">
        <v>0.8</v>
      </c>
      <c r="K12">
        <v>2</v>
      </c>
      <c r="L12">
        <v>160</v>
      </c>
      <c r="M12">
        <v>6</v>
      </c>
      <c r="N12">
        <v>5242</v>
      </c>
      <c r="O12" t="s">
        <v>302</v>
      </c>
      <c r="P12" t="s">
        <v>303</v>
      </c>
      <c r="Q12" t="s">
        <v>304</v>
      </c>
      <c r="R12" t="s">
        <v>70</v>
      </c>
      <c r="S12" t="s">
        <v>70</v>
      </c>
      <c r="T12" t="s">
        <v>70</v>
      </c>
      <c r="U12" t="s">
        <v>70</v>
      </c>
      <c r="V12" t="s">
        <v>70</v>
      </c>
      <c r="W12" t="s">
        <v>70</v>
      </c>
      <c r="X12" t="s">
        <v>70</v>
      </c>
      <c r="Y12" t="s">
        <v>70</v>
      </c>
      <c r="Z12">
        <v>1017.4957000000001</v>
      </c>
      <c r="AA12" t="s">
        <v>70</v>
      </c>
      <c r="AB12" t="s">
        <v>70</v>
      </c>
      <c r="AC12" t="s">
        <v>70</v>
      </c>
      <c r="AD12" t="s">
        <v>70</v>
      </c>
      <c r="AE12" t="s">
        <v>96</v>
      </c>
      <c r="AF12" t="s">
        <v>70</v>
      </c>
      <c r="AG12" t="s">
        <v>70</v>
      </c>
      <c r="AH12" t="s">
        <v>70</v>
      </c>
      <c r="AI12" t="s">
        <v>70</v>
      </c>
      <c r="AJ12" t="s">
        <v>70</v>
      </c>
      <c r="AK12" t="s">
        <v>70</v>
      </c>
      <c r="AL12" t="s">
        <v>70</v>
      </c>
      <c r="AM12" t="s">
        <v>70</v>
      </c>
      <c r="AN12" t="s">
        <v>70</v>
      </c>
      <c r="AO12" t="s">
        <v>70</v>
      </c>
      <c r="AP12" t="s">
        <v>70</v>
      </c>
      <c r="AQ12" t="s">
        <v>70</v>
      </c>
      <c r="AR12" t="s">
        <v>70</v>
      </c>
      <c r="AS12" t="s">
        <v>70</v>
      </c>
      <c r="AT12" t="s">
        <v>70</v>
      </c>
      <c r="AU12" t="s">
        <v>70</v>
      </c>
      <c r="AV12" t="s">
        <v>70</v>
      </c>
      <c r="AW12" t="s">
        <v>70</v>
      </c>
      <c r="AX12" t="s">
        <v>70</v>
      </c>
      <c r="AY12" t="s">
        <v>70</v>
      </c>
      <c r="AZ12" t="s">
        <v>70</v>
      </c>
      <c r="BA12" t="s">
        <v>162</v>
      </c>
      <c r="BB12" t="s">
        <v>162</v>
      </c>
      <c r="BC12" t="s">
        <v>162</v>
      </c>
      <c r="BD12">
        <v>127</v>
      </c>
      <c r="BE12">
        <v>127</v>
      </c>
      <c r="BF12">
        <v>1585</v>
      </c>
      <c r="BG12">
        <v>130</v>
      </c>
      <c r="BH12">
        <v>130</v>
      </c>
      <c r="BI12">
        <v>58</v>
      </c>
      <c r="BJ12">
        <v>1781</v>
      </c>
      <c r="BK12" t="s">
        <v>71</v>
      </c>
      <c r="BM12">
        <v>0</v>
      </c>
      <c r="BP12" t="s">
        <v>205</v>
      </c>
      <c r="BR12">
        <v>6511</v>
      </c>
    </row>
    <row r="13" spans="1:70">
      <c r="A13" t="s">
        <v>206</v>
      </c>
      <c r="B13">
        <v>2733</v>
      </c>
      <c r="C13">
        <v>4935</v>
      </c>
      <c r="D13" s="9">
        <v>42471.345833333333</v>
      </c>
      <c r="E13" t="s">
        <v>204</v>
      </c>
      <c r="I13" t="s">
        <v>95</v>
      </c>
      <c r="J13">
        <v>0.8</v>
      </c>
      <c r="K13">
        <v>2</v>
      </c>
      <c r="L13">
        <v>160</v>
      </c>
      <c r="M13">
        <v>6</v>
      </c>
      <c r="N13">
        <v>5242</v>
      </c>
      <c r="O13" t="s">
        <v>305</v>
      </c>
      <c r="P13" t="s">
        <v>306</v>
      </c>
      <c r="Q13" t="s">
        <v>307</v>
      </c>
      <c r="R13" t="s">
        <v>70</v>
      </c>
      <c r="S13" t="s">
        <v>70</v>
      </c>
      <c r="T13" t="s">
        <v>70</v>
      </c>
      <c r="U13" t="s">
        <v>70</v>
      </c>
      <c r="V13" t="s">
        <v>70</v>
      </c>
      <c r="W13" t="s">
        <v>70</v>
      </c>
      <c r="X13" t="s">
        <v>70</v>
      </c>
      <c r="Y13" t="s">
        <v>70</v>
      </c>
      <c r="Z13">
        <v>886.57830000000001</v>
      </c>
      <c r="AA13" t="s">
        <v>70</v>
      </c>
      <c r="AB13" t="s">
        <v>70</v>
      </c>
      <c r="AC13" t="s">
        <v>70</v>
      </c>
      <c r="AD13" t="s">
        <v>70</v>
      </c>
      <c r="AE13" t="s">
        <v>96</v>
      </c>
      <c r="AF13" t="s">
        <v>70</v>
      </c>
      <c r="AG13" t="s">
        <v>70</v>
      </c>
      <c r="AH13" t="s">
        <v>70</v>
      </c>
      <c r="AI13" t="s">
        <v>70</v>
      </c>
      <c r="AJ13" t="s">
        <v>70</v>
      </c>
      <c r="AK13" t="s">
        <v>70</v>
      </c>
      <c r="AL13" t="s">
        <v>70</v>
      </c>
      <c r="AM13" t="s">
        <v>70</v>
      </c>
      <c r="AN13" t="s">
        <v>70</v>
      </c>
      <c r="AO13" t="s">
        <v>70</v>
      </c>
      <c r="AP13" t="s">
        <v>70</v>
      </c>
      <c r="AQ13" t="s">
        <v>70</v>
      </c>
      <c r="AR13" t="s">
        <v>70</v>
      </c>
      <c r="AS13" t="s">
        <v>70</v>
      </c>
      <c r="AT13" t="s">
        <v>70</v>
      </c>
      <c r="AU13" t="s">
        <v>70</v>
      </c>
      <c r="AV13" t="s">
        <v>70</v>
      </c>
      <c r="AW13" t="s">
        <v>70</v>
      </c>
      <c r="AX13" t="s">
        <v>70</v>
      </c>
      <c r="AY13" t="s">
        <v>70</v>
      </c>
      <c r="AZ13" t="s">
        <v>70</v>
      </c>
      <c r="BA13" t="s">
        <v>162</v>
      </c>
      <c r="BB13" t="s">
        <v>162</v>
      </c>
      <c r="BC13" t="s">
        <v>162</v>
      </c>
      <c r="BD13">
        <v>191</v>
      </c>
      <c r="BE13">
        <v>191</v>
      </c>
      <c r="BF13">
        <v>1547</v>
      </c>
      <c r="BG13">
        <v>194</v>
      </c>
      <c r="BH13">
        <v>194</v>
      </c>
      <c r="BI13">
        <v>103</v>
      </c>
      <c r="BJ13">
        <v>1781</v>
      </c>
      <c r="BK13" t="s">
        <v>71</v>
      </c>
      <c r="BM13">
        <v>0</v>
      </c>
      <c r="BP13" t="s">
        <v>208</v>
      </c>
      <c r="BR13">
        <v>6511</v>
      </c>
    </row>
    <row r="14" spans="1:70">
      <c r="A14" t="s">
        <v>209</v>
      </c>
      <c r="B14">
        <v>2734</v>
      </c>
      <c r="C14">
        <v>4936</v>
      </c>
      <c r="D14" s="9">
        <v>42471.345833333333</v>
      </c>
      <c r="E14" t="s">
        <v>204</v>
      </c>
      <c r="I14" t="s">
        <v>95</v>
      </c>
      <c r="J14">
        <v>0.8</v>
      </c>
      <c r="K14">
        <v>2</v>
      </c>
      <c r="L14">
        <v>160</v>
      </c>
      <c r="M14">
        <v>6</v>
      </c>
      <c r="N14">
        <v>5242</v>
      </c>
      <c r="O14" t="s">
        <v>308</v>
      </c>
      <c r="P14" t="s">
        <v>309</v>
      </c>
      <c r="Q14" t="s">
        <v>310</v>
      </c>
      <c r="R14" t="s">
        <v>70</v>
      </c>
      <c r="S14" t="s">
        <v>70</v>
      </c>
      <c r="T14" t="s">
        <v>70</v>
      </c>
      <c r="U14" t="s">
        <v>70</v>
      </c>
      <c r="V14" t="s">
        <v>70</v>
      </c>
      <c r="W14" t="s">
        <v>70</v>
      </c>
      <c r="X14" t="s">
        <v>70</v>
      </c>
      <c r="Y14" t="s">
        <v>70</v>
      </c>
      <c r="Z14">
        <v>1008.8863</v>
      </c>
      <c r="AA14" t="s">
        <v>70</v>
      </c>
      <c r="AB14" t="s">
        <v>70</v>
      </c>
      <c r="AC14" t="s">
        <v>70</v>
      </c>
      <c r="AD14" t="s">
        <v>70</v>
      </c>
      <c r="AE14" t="s">
        <v>96</v>
      </c>
      <c r="AF14" t="s">
        <v>70</v>
      </c>
      <c r="AG14" t="s">
        <v>70</v>
      </c>
      <c r="AH14" t="s">
        <v>70</v>
      </c>
      <c r="AI14" t="s">
        <v>70</v>
      </c>
      <c r="AJ14" t="s">
        <v>70</v>
      </c>
      <c r="AK14" t="s">
        <v>70</v>
      </c>
      <c r="AL14" t="s">
        <v>70</v>
      </c>
      <c r="AM14" t="s">
        <v>70</v>
      </c>
      <c r="AN14" t="s">
        <v>70</v>
      </c>
      <c r="AO14" t="s">
        <v>70</v>
      </c>
      <c r="AP14" t="s">
        <v>70</v>
      </c>
      <c r="AQ14" t="s">
        <v>70</v>
      </c>
      <c r="AR14" t="s">
        <v>70</v>
      </c>
      <c r="AS14" t="s">
        <v>70</v>
      </c>
      <c r="AT14" t="s">
        <v>70</v>
      </c>
      <c r="AU14" t="s">
        <v>70</v>
      </c>
      <c r="AV14" t="s">
        <v>70</v>
      </c>
      <c r="AW14" t="s">
        <v>70</v>
      </c>
      <c r="AX14" t="s">
        <v>70</v>
      </c>
      <c r="AY14" t="s">
        <v>70</v>
      </c>
      <c r="AZ14" t="s">
        <v>70</v>
      </c>
      <c r="BA14" t="s">
        <v>162</v>
      </c>
      <c r="BB14" t="s">
        <v>162</v>
      </c>
      <c r="BC14" t="s">
        <v>162</v>
      </c>
      <c r="BD14">
        <v>127</v>
      </c>
      <c r="BE14">
        <v>127</v>
      </c>
      <c r="BF14">
        <v>1565</v>
      </c>
      <c r="BG14">
        <v>130</v>
      </c>
      <c r="BH14">
        <v>130</v>
      </c>
      <c r="BI14">
        <v>92</v>
      </c>
      <c r="BJ14">
        <v>1781</v>
      </c>
      <c r="BK14" t="s">
        <v>71</v>
      </c>
      <c r="BM14">
        <v>0</v>
      </c>
      <c r="BP14" t="s">
        <v>211</v>
      </c>
      <c r="BR14">
        <v>6511</v>
      </c>
    </row>
    <row r="15" spans="1:70">
      <c r="A15" t="s">
        <v>212</v>
      </c>
      <c r="B15">
        <v>2735</v>
      </c>
      <c r="C15">
        <v>4937</v>
      </c>
      <c r="D15" s="9">
        <v>42471.345833333333</v>
      </c>
      <c r="E15" t="s">
        <v>204</v>
      </c>
      <c r="I15" t="s">
        <v>95</v>
      </c>
      <c r="J15">
        <v>0.8</v>
      </c>
      <c r="K15">
        <v>2</v>
      </c>
      <c r="L15">
        <v>160</v>
      </c>
      <c r="M15">
        <v>6</v>
      </c>
      <c r="N15">
        <v>5242</v>
      </c>
      <c r="O15" t="s">
        <v>311</v>
      </c>
      <c r="P15" t="s">
        <v>312</v>
      </c>
      <c r="Q15" t="s">
        <v>304</v>
      </c>
      <c r="R15" t="s">
        <v>70</v>
      </c>
      <c r="S15" t="s">
        <v>70</v>
      </c>
      <c r="T15" t="s">
        <v>70</v>
      </c>
      <c r="U15" t="s">
        <v>70</v>
      </c>
      <c r="V15" t="s">
        <v>70</v>
      </c>
      <c r="W15" t="s">
        <v>70</v>
      </c>
      <c r="X15" t="s">
        <v>70</v>
      </c>
      <c r="Y15" t="s">
        <v>70</v>
      </c>
      <c r="Z15">
        <v>1039.0875000000001</v>
      </c>
      <c r="AA15" t="s">
        <v>70</v>
      </c>
      <c r="AB15" t="s">
        <v>70</v>
      </c>
      <c r="AC15" t="s">
        <v>70</v>
      </c>
      <c r="AD15" t="s">
        <v>70</v>
      </c>
      <c r="AE15" t="s">
        <v>96</v>
      </c>
      <c r="AF15" t="s">
        <v>70</v>
      </c>
      <c r="AG15" t="s">
        <v>70</v>
      </c>
      <c r="AH15" t="s">
        <v>70</v>
      </c>
      <c r="AI15" t="s">
        <v>70</v>
      </c>
      <c r="AJ15" t="s">
        <v>70</v>
      </c>
      <c r="AK15" t="s">
        <v>70</v>
      </c>
      <c r="AL15" t="s">
        <v>70</v>
      </c>
      <c r="AM15" t="s">
        <v>70</v>
      </c>
      <c r="AN15" t="s">
        <v>70</v>
      </c>
      <c r="AO15" t="s">
        <v>70</v>
      </c>
      <c r="AP15" t="s">
        <v>70</v>
      </c>
      <c r="AQ15" t="s">
        <v>70</v>
      </c>
      <c r="AR15" t="s">
        <v>70</v>
      </c>
      <c r="AS15" t="s">
        <v>70</v>
      </c>
      <c r="AT15" t="s">
        <v>70</v>
      </c>
      <c r="AU15" t="s">
        <v>70</v>
      </c>
      <c r="AV15" t="s">
        <v>70</v>
      </c>
      <c r="AW15" t="s">
        <v>70</v>
      </c>
      <c r="AX15" t="s">
        <v>70</v>
      </c>
      <c r="AY15" t="s">
        <v>70</v>
      </c>
      <c r="AZ15" t="s">
        <v>70</v>
      </c>
      <c r="BA15" t="s">
        <v>162</v>
      </c>
      <c r="BB15" t="s">
        <v>162</v>
      </c>
      <c r="BC15" t="s">
        <v>162</v>
      </c>
      <c r="BD15">
        <v>191</v>
      </c>
      <c r="BE15">
        <v>191</v>
      </c>
      <c r="BF15">
        <v>1515</v>
      </c>
      <c r="BG15">
        <v>194</v>
      </c>
      <c r="BH15">
        <v>194</v>
      </c>
      <c r="BI15">
        <v>144</v>
      </c>
      <c r="BJ15">
        <v>1781</v>
      </c>
      <c r="BK15" t="s">
        <v>71</v>
      </c>
      <c r="BM15">
        <v>0</v>
      </c>
      <c r="BP15" t="s">
        <v>214</v>
      </c>
      <c r="BR15">
        <v>6511</v>
      </c>
    </row>
    <row r="16" spans="1:70">
      <c r="A16" t="s">
        <v>215</v>
      </c>
      <c r="B16">
        <v>2736</v>
      </c>
      <c r="C16">
        <v>4939</v>
      </c>
      <c r="D16" s="9">
        <v>42471.345833333333</v>
      </c>
      <c r="E16" t="s">
        <v>204</v>
      </c>
      <c r="I16" t="s">
        <v>95</v>
      </c>
      <c r="J16">
        <v>0.8</v>
      </c>
      <c r="K16">
        <v>2</v>
      </c>
      <c r="L16">
        <v>160</v>
      </c>
      <c r="M16">
        <v>6</v>
      </c>
      <c r="N16">
        <v>5242</v>
      </c>
      <c r="O16" t="s">
        <v>313</v>
      </c>
      <c r="P16" t="s">
        <v>314</v>
      </c>
      <c r="Q16" t="s">
        <v>315</v>
      </c>
      <c r="R16" t="s">
        <v>70</v>
      </c>
      <c r="S16" t="s">
        <v>70</v>
      </c>
      <c r="T16" t="s">
        <v>70</v>
      </c>
      <c r="U16" t="s">
        <v>70</v>
      </c>
      <c r="V16" t="s">
        <v>70</v>
      </c>
      <c r="W16" t="s">
        <v>70</v>
      </c>
      <c r="X16" t="s">
        <v>70</v>
      </c>
      <c r="Y16" t="s">
        <v>70</v>
      </c>
      <c r="Z16">
        <v>826.99580000000003</v>
      </c>
      <c r="AA16" t="s">
        <v>70</v>
      </c>
      <c r="AB16" t="s">
        <v>70</v>
      </c>
      <c r="AC16" t="s">
        <v>70</v>
      </c>
      <c r="AD16" t="s">
        <v>70</v>
      </c>
      <c r="AE16" t="s">
        <v>96</v>
      </c>
      <c r="AF16" t="s">
        <v>70</v>
      </c>
      <c r="AG16" t="s">
        <v>70</v>
      </c>
      <c r="AH16" t="s">
        <v>70</v>
      </c>
      <c r="AI16" t="s">
        <v>70</v>
      </c>
      <c r="AJ16" t="s">
        <v>70</v>
      </c>
      <c r="AK16" t="s">
        <v>70</v>
      </c>
      <c r="AL16" t="s">
        <v>70</v>
      </c>
      <c r="AM16" t="s">
        <v>70</v>
      </c>
      <c r="AN16" t="s">
        <v>70</v>
      </c>
      <c r="AO16" t="s">
        <v>70</v>
      </c>
      <c r="AP16" t="s">
        <v>70</v>
      </c>
      <c r="AQ16" t="s">
        <v>70</v>
      </c>
      <c r="AR16" t="s">
        <v>70</v>
      </c>
      <c r="AS16" t="s">
        <v>70</v>
      </c>
      <c r="AT16" t="s">
        <v>70</v>
      </c>
      <c r="AU16" t="s">
        <v>70</v>
      </c>
      <c r="AV16" t="s">
        <v>70</v>
      </c>
      <c r="AW16" t="s">
        <v>70</v>
      </c>
      <c r="AX16" t="s">
        <v>70</v>
      </c>
      <c r="AY16" t="s">
        <v>70</v>
      </c>
      <c r="AZ16" t="s">
        <v>70</v>
      </c>
      <c r="BA16" t="s">
        <v>162</v>
      </c>
      <c r="BB16" t="s">
        <v>162</v>
      </c>
      <c r="BC16" t="s">
        <v>162</v>
      </c>
      <c r="BD16">
        <v>191</v>
      </c>
      <c r="BE16">
        <v>184</v>
      </c>
      <c r="BF16">
        <v>1493</v>
      </c>
      <c r="BG16">
        <v>194</v>
      </c>
      <c r="BH16">
        <v>194</v>
      </c>
      <c r="BI16">
        <v>152</v>
      </c>
      <c r="BJ16">
        <v>1781</v>
      </c>
      <c r="BK16" t="s">
        <v>71</v>
      </c>
      <c r="BM16">
        <v>0</v>
      </c>
      <c r="BP16" t="s">
        <v>217</v>
      </c>
      <c r="BR16">
        <v>6511</v>
      </c>
    </row>
    <row r="17" spans="1:70">
      <c r="A17" t="s">
        <v>218</v>
      </c>
      <c r="B17">
        <v>2737</v>
      </c>
      <c r="C17">
        <v>4940</v>
      </c>
      <c r="D17" s="9">
        <v>42471.770138888889</v>
      </c>
      <c r="E17" t="s">
        <v>219</v>
      </c>
      <c r="I17" t="s">
        <v>95</v>
      </c>
      <c r="J17">
        <v>0.8</v>
      </c>
      <c r="K17">
        <v>2</v>
      </c>
      <c r="L17">
        <v>160</v>
      </c>
      <c r="M17">
        <v>6</v>
      </c>
      <c r="N17">
        <v>5242</v>
      </c>
      <c r="O17" t="s">
        <v>316</v>
      </c>
      <c r="P17" t="s">
        <v>317</v>
      </c>
      <c r="Q17" t="s">
        <v>318</v>
      </c>
      <c r="R17" t="s">
        <v>70</v>
      </c>
      <c r="S17" t="s">
        <v>70</v>
      </c>
      <c r="T17" t="s">
        <v>70</v>
      </c>
      <c r="U17" t="s">
        <v>70</v>
      </c>
      <c r="V17" t="s">
        <v>70</v>
      </c>
      <c r="W17" t="s">
        <v>70</v>
      </c>
      <c r="X17" t="s">
        <v>70</v>
      </c>
      <c r="Y17" t="s">
        <v>70</v>
      </c>
      <c r="Z17">
        <v>935.22820000000002</v>
      </c>
      <c r="AA17" t="s">
        <v>70</v>
      </c>
      <c r="AB17" t="s">
        <v>70</v>
      </c>
      <c r="AC17" t="s">
        <v>70</v>
      </c>
      <c r="AD17" t="s">
        <v>70</v>
      </c>
      <c r="AE17" t="s">
        <v>96</v>
      </c>
      <c r="AF17" t="s">
        <v>70</v>
      </c>
      <c r="AG17" t="s">
        <v>70</v>
      </c>
      <c r="AH17" t="s">
        <v>70</v>
      </c>
      <c r="AI17" t="s">
        <v>70</v>
      </c>
      <c r="AJ17" t="s">
        <v>70</v>
      </c>
      <c r="AK17" t="s">
        <v>70</v>
      </c>
      <c r="AL17" t="s">
        <v>70</v>
      </c>
      <c r="AM17" t="s">
        <v>70</v>
      </c>
      <c r="AN17" t="s">
        <v>70</v>
      </c>
      <c r="AO17" t="s">
        <v>70</v>
      </c>
      <c r="AP17" t="s">
        <v>70</v>
      </c>
      <c r="AQ17" t="s">
        <v>70</v>
      </c>
      <c r="AR17" t="s">
        <v>70</v>
      </c>
      <c r="AS17" t="s">
        <v>70</v>
      </c>
      <c r="AT17" t="s">
        <v>70</v>
      </c>
      <c r="AU17" t="s">
        <v>70</v>
      </c>
      <c r="AV17" t="s">
        <v>70</v>
      </c>
      <c r="AW17" t="s">
        <v>70</v>
      </c>
      <c r="AX17" t="s">
        <v>70</v>
      </c>
      <c r="AY17" t="s">
        <v>70</v>
      </c>
      <c r="AZ17" t="s">
        <v>70</v>
      </c>
      <c r="BA17" t="s">
        <v>162</v>
      </c>
      <c r="BB17" t="s">
        <v>162</v>
      </c>
      <c r="BC17" t="s">
        <v>162</v>
      </c>
      <c r="BD17">
        <v>190</v>
      </c>
      <c r="BE17">
        <v>191</v>
      </c>
      <c r="BF17">
        <v>1446</v>
      </c>
      <c r="BG17">
        <v>194</v>
      </c>
      <c r="BH17">
        <v>194</v>
      </c>
      <c r="BI17">
        <v>242</v>
      </c>
      <c r="BJ17">
        <v>1812</v>
      </c>
      <c r="BK17" t="s">
        <v>71</v>
      </c>
      <c r="BM17">
        <v>0</v>
      </c>
      <c r="BP17" t="s">
        <v>221</v>
      </c>
      <c r="BR17">
        <v>6511</v>
      </c>
    </row>
    <row r="18" spans="1:70">
      <c r="A18" t="s">
        <v>222</v>
      </c>
      <c r="B18">
        <v>2738</v>
      </c>
      <c r="C18">
        <v>4941</v>
      </c>
      <c r="D18" s="9">
        <v>42471.770138888889</v>
      </c>
      <c r="E18" t="s">
        <v>219</v>
      </c>
      <c r="I18" t="s">
        <v>95</v>
      </c>
      <c r="J18">
        <v>0.8</v>
      </c>
      <c r="K18">
        <v>2</v>
      </c>
      <c r="L18">
        <v>160</v>
      </c>
      <c r="M18">
        <v>6</v>
      </c>
      <c r="N18">
        <v>5242</v>
      </c>
      <c r="O18" t="s">
        <v>319</v>
      </c>
      <c r="P18" t="s">
        <v>320</v>
      </c>
      <c r="Q18" t="s">
        <v>321</v>
      </c>
      <c r="R18" t="s">
        <v>70</v>
      </c>
      <c r="S18" t="s">
        <v>70</v>
      </c>
      <c r="T18" t="s">
        <v>70</v>
      </c>
      <c r="U18" t="s">
        <v>70</v>
      </c>
      <c r="V18" t="s">
        <v>70</v>
      </c>
      <c r="W18" t="s">
        <v>70</v>
      </c>
      <c r="X18" t="s">
        <v>70</v>
      </c>
      <c r="Y18" t="s">
        <v>70</v>
      </c>
      <c r="Z18">
        <v>905.02700000000004</v>
      </c>
      <c r="AA18" t="s">
        <v>70</v>
      </c>
      <c r="AB18" t="s">
        <v>70</v>
      </c>
      <c r="AC18" t="s">
        <v>70</v>
      </c>
      <c r="AD18" t="s">
        <v>70</v>
      </c>
      <c r="AE18" t="s">
        <v>96</v>
      </c>
      <c r="AF18" t="s">
        <v>70</v>
      </c>
      <c r="AG18" t="s">
        <v>70</v>
      </c>
      <c r="AH18" t="s">
        <v>70</v>
      </c>
      <c r="AI18" t="s">
        <v>70</v>
      </c>
      <c r="AJ18" t="s">
        <v>70</v>
      </c>
      <c r="AK18" t="s">
        <v>70</v>
      </c>
      <c r="AL18" t="s">
        <v>70</v>
      </c>
      <c r="AM18" t="s">
        <v>70</v>
      </c>
      <c r="AN18" t="s">
        <v>70</v>
      </c>
      <c r="AO18" t="s">
        <v>70</v>
      </c>
      <c r="AP18" t="s">
        <v>70</v>
      </c>
      <c r="AQ18" t="s">
        <v>70</v>
      </c>
      <c r="AR18" t="s">
        <v>70</v>
      </c>
      <c r="AS18" t="s">
        <v>70</v>
      </c>
      <c r="AT18" t="s">
        <v>70</v>
      </c>
      <c r="AU18" t="s">
        <v>70</v>
      </c>
      <c r="AV18" t="s">
        <v>70</v>
      </c>
      <c r="AW18" t="s">
        <v>70</v>
      </c>
      <c r="AX18" t="s">
        <v>70</v>
      </c>
      <c r="AY18" t="s">
        <v>70</v>
      </c>
      <c r="AZ18" t="s">
        <v>70</v>
      </c>
      <c r="BA18" t="s">
        <v>162</v>
      </c>
      <c r="BB18" t="s">
        <v>162</v>
      </c>
      <c r="BC18" t="s">
        <v>162</v>
      </c>
      <c r="BD18">
        <v>127</v>
      </c>
      <c r="BE18">
        <v>127</v>
      </c>
      <c r="BF18">
        <v>1483</v>
      </c>
      <c r="BG18">
        <v>257</v>
      </c>
      <c r="BH18">
        <v>130</v>
      </c>
      <c r="BI18">
        <v>191</v>
      </c>
      <c r="BJ18">
        <v>1812</v>
      </c>
      <c r="BK18" t="s">
        <v>71</v>
      </c>
      <c r="BM18">
        <v>0</v>
      </c>
      <c r="BP18" t="s">
        <v>224</v>
      </c>
      <c r="BR18">
        <v>6511</v>
      </c>
    </row>
    <row r="19" spans="1:70">
      <c r="A19" t="s">
        <v>225</v>
      </c>
      <c r="B19">
        <v>2739</v>
      </c>
      <c r="C19">
        <v>4942</v>
      </c>
      <c r="D19" s="9">
        <v>42471.770138888889</v>
      </c>
      <c r="E19" t="s">
        <v>219</v>
      </c>
      <c r="I19" t="s">
        <v>95</v>
      </c>
      <c r="J19">
        <v>0.8</v>
      </c>
      <c r="K19">
        <v>2</v>
      </c>
      <c r="L19">
        <v>160</v>
      </c>
      <c r="M19">
        <v>6</v>
      </c>
      <c r="N19">
        <v>5242</v>
      </c>
      <c r="O19" t="s">
        <v>322</v>
      </c>
      <c r="P19" t="s">
        <v>323</v>
      </c>
      <c r="Q19" t="s">
        <v>324</v>
      </c>
      <c r="R19" t="s">
        <v>70</v>
      </c>
      <c r="S19" t="s">
        <v>70</v>
      </c>
      <c r="T19" t="s">
        <v>70</v>
      </c>
      <c r="U19" t="s">
        <v>70</v>
      </c>
      <c r="V19" t="s">
        <v>70</v>
      </c>
      <c r="W19" t="s">
        <v>70</v>
      </c>
      <c r="X19" t="s">
        <v>70</v>
      </c>
      <c r="Y19" t="s">
        <v>70</v>
      </c>
      <c r="Z19">
        <v>1020.3655</v>
      </c>
      <c r="AA19" t="s">
        <v>70</v>
      </c>
      <c r="AB19" t="s">
        <v>70</v>
      </c>
      <c r="AC19" t="s">
        <v>70</v>
      </c>
      <c r="AD19" t="s">
        <v>70</v>
      </c>
      <c r="AE19" t="s">
        <v>96</v>
      </c>
      <c r="AF19" t="s">
        <v>70</v>
      </c>
      <c r="AG19" t="s">
        <v>70</v>
      </c>
      <c r="AH19" t="s">
        <v>70</v>
      </c>
      <c r="AI19" t="s">
        <v>70</v>
      </c>
      <c r="AJ19" t="s">
        <v>70</v>
      </c>
      <c r="AK19" t="s">
        <v>70</v>
      </c>
      <c r="AL19" t="s">
        <v>70</v>
      </c>
      <c r="AM19" t="s">
        <v>70</v>
      </c>
      <c r="AN19" t="s">
        <v>70</v>
      </c>
      <c r="AO19" t="s">
        <v>70</v>
      </c>
      <c r="AP19" t="s">
        <v>70</v>
      </c>
      <c r="AQ19" t="s">
        <v>70</v>
      </c>
      <c r="AR19" t="s">
        <v>70</v>
      </c>
      <c r="AS19" t="s">
        <v>70</v>
      </c>
      <c r="AT19" t="s">
        <v>70</v>
      </c>
      <c r="AU19" t="s">
        <v>70</v>
      </c>
      <c r="AV19" t="s">
        <v>70</v>
      </c>
      <c r="AW19" t="s">
        <v>70</v>
      </c>
      <c r="AX19" t="s">
        <v>70</v>
      </c>
      <c r="AY19" t="s">
        <v>70</v>
      </c>
      <c r="AZ19" t="s">
        <v>70</v>
      </c>
      <c r="BA19" t="s">
        <v>162</v>
      </c>
      <c r="BB19" t="s">
        <v>162</v>
      </c>
      <c r="BC19" t="s">
        <v>162</v>
      </c>
      <c r="BD19">
        <v>187</v>
      </c>
      <c r="BE19">
        <v>191</v>
      </c>
      <c r="BF19">
        <v>1552</v>
      </c>
      <c r="BG19">
        <v>194</v>
      </c>
      <c r="BH19">
        <v>194</v>
      </c>
      <c r="BI19">
        <v>107</v>
      </c>
      <c r="BJ19">
        <v>1812</v>
      </c>
      <c r="BK19" t="s">
        <v>71</v>
      </c>
      <c r="BM19">
        <v>0</v>
      </c>
      <c r="BP19" t="s">
        <v>227</v>
      </c>
      <c r="BR19">
        <v>6511</v>
      </c>
    </row>
    <row r="20" spans="1:70">
      <c r="A20" t="s">
        <v>228</v>
      </c>
      <c r="B20">
        <v>2740</v>
      </c>
      <c r="C20">
        <v>4943</v>
      </c>
      <c r="D20" s="9">
        <v>42471.770138888889</v>
      </c>
      <c r="E20" t="s">
        <v>219</v>
      </c>
      <c r="I20" t="s">
        <v>95</v>
      </c>
      <c r="J20">
        <v>0.8</v>
      </c>
      <c r="K20">
        <v>2</v>
      </c>
      <c r="L20">
        <v>160</v>
      </c>
      <c r="M20">
        <v>6</v>
      </c>
      <c r="N20">
        <v>5242</v>
      </c>
      <c r="O20" t="s">
        <v>325</v>
      </c>
      <c r="P20" t="s">
        <v>326</v>
      </c>
      <c r="Q20" t="s">
        <v>327</v>
      </c>
      <c r="R20" t="s">
        <v>70</v>
      </c>
      <c r="S20" t="s">
        <v>70</v>
      </c>
      <c r="T20" t="s">
        <v>70</v>
      </c>
      <c r="U20" t="s">
        <v>70</v>
      </c>
      <c r="V20" t="s">
        <v>70</v>
      </c>
      <c r="W20" t="s">
        <v>70</v>
      </c>
      <c r="X20" t="s">
        <v>70</v>
      </c>
      <c r="Y20" t="s">
        <v>70</v>
      </c>
      <c r="Z20">
        <v>978.27509999999995</v>
      </c>
      <c r="AA20" t="s">
        <v>70</v>
      </c>
      <c r="AB20" t="s">
        <v>70</v>
      </c>
      <c r="AC20" t="s">
        <v>70</v>
      </c>
      <c r="AD20" t="s">
        <v>70</v>
      </c>
      <c r="AE20" t="s">
        <v>96</v>
      </c>
      <c r="AF20" t="s">
        <v>70</v>
      </c>
      <c r="AG20" t="s">
        <v>70</v>
      </c>
      <c r="AH20" t="s">
        <v>70</v>
      </c>
      <c r="AI20" t="s">
        <v>70</v>
      </c>
      <c r="AJ20" t="s">
        <v>70</v>
      </c>
      <c r="AK20" t="s">
        <v>70</v>
      </c>
      <c r="AL20" t="s">
        <v>70</v>
      </c>
      <c r="AM20" t="s">
        <v>70</v>
      </c>
      <c r="AN20" t="s">
        <v>70</v>
      </c>
      <c r="AO20" t="s">
        <v>70</v>
      </c>
      <c r="AP20" t="s">
        <v>70</v>
      </c>
      <c r="AQ20" t="s">
        <v>70</v>
      </c>
      <c r="AR20" t="s">
        <v>70</v>
      </c>
      <c r="AS20" t="s">
        <v>70</v>
      </c>
      <c r="AT20" t="s">
        <v>70</v>
      </c>
      <c r="AU20" t="s">
        <v>70</v>
      </c>
      <c r="AV20" t="s">
        <v>70</v>
      </c>
      <c r="AW20" t="s">
        <v>70</v>
      </c>
      <c r="AX20" t="s">
        <v>70</v>
      </c>
      <c r="AY20" t="s">
        <v>70</v>
      </c>
      <c r="AZ20" t="s">
        <v>70</v>
      </c>
      <c r="BA20" t="s">
        <v>162</v>
      </c>
      <c r="BB20" t="s">
        <v>162</v>
      </c>
      <c r="BC20" t="s">
        <v>162</v>
      </c>
      <c r="BD20">
        <v>184</v>
      </c>
      <c r="BE20">
        <v>191</v>
      </c>
      <c r="BF20">
        <v>1424</v>
      </c>
      <c r="BG20">
        <v>194</v>
      </c>
      <c r="BH20">
        <v>385</v>
      </c>
      <c r="BI20">
        <v>275</v>
      </c>
      <c r="BJ20">
        <v>1812</v>
      </c>
      <c r="BK20" t="s">
        <v>71</v>
      </c>
      <c r="BM20">
        <v>0</v>
      </c>
      <c r="BP20" t="s">
        <v>230</v>
      </c>
      <c r="BR20">
        <v>6511</v>
      </c>
    </row>
    <row r="21" spans="1:70">
      <c r="A21" t="s">
        <v>231</v>
      </c>
      <c r="B21">
        <v>2741</v>
      </c>
      <c r="C21">
        <v>4944</v>
      </c>
      <c r="D21" s="9">
        <v>42471.770138888889</v>
      </c>
      <c r="E21" t="s">
        <v>219</v>
      </c>
      <c r="I21" t="s">
        <v>95</v>
      </c>
      <c r="J21">
        <v>0.8</v>
      </c>
      <c r="K21">
        <v>2</v>
      </c>
      <c r="L21">
        <v>160</v>
      </c>
      <c r="M21">
        <v>6</v>
      </c>
      <c r="N21">
        <v>5242</v>
      </c>
      <c r="O21" t="s">
        <v>328</v>
      </c>
      <c r="P21" t="s">
        <v>329</v>
      </c>
      <c r="Q21" t="s">
        <v>330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>
        <v>960.78300000000002</v>
      </c>
      <c r="AA21" t="s">
        <v>70</v>
      </c>
      <c r="AB21" t="s">
        <v>70</v>
      </c>
      <c r="AC21" t="s">
        <v>70</v>
      </c>
      <c r="AD21" t="s">
        <v>70</v>
      </c>
      <c r="AE21" t="s">
        <v>96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162</v>
      </c>
      <c r="BB21" t="s">
        <v>162</v>
      </c>
      <c r="BC21" t="s">
        <v>162</v>
      </c>
      <c r="BD21">
        <v>127</v>
      </c>
      <c r="BE21">
        <v>127</v>
      </c>
      <c r="BF21">
        <v>1498</v>
      </c>
      <c r="BG21">
        <v>257</v>
      </c>
      <c r="BH21">
        <v>130</v>
      </c>
      <c r="BI21">
        <v>168</v>
      </c>
      <c r="BJ21">
        <v>1812</v>
      </c>
      <c r="BK21" t="s">
        <v>71</v>
      </c>
      <c r="BM21">
        <v>0</v>
      </c>
      <c r="BP21" t="s">
        <v>233</v>
      </c>
      <c r="BR21">
        <v>6511</v>
      </c>
    </row>
    <row r="22" spans="1:70">
      <c r="A22" t="s">
        <v>234</v>
      </c>
      <c r="B22">
        <v>2742</v>
      </c>
      <c r="C22">
        <v>4945</v>
      </c>
      <c r="D22" s="9">
        <v>42472.118750000001</v>
      </c>
      <c r="E22" t="s">
        <v>235</v>
      </c>
      <c r="I22" t="s">
        <v>95</v>
      </c>
      <c r="J22">
        <v>0.8</v>
      </c>
      <c r="K22">
        <v>2</v>
      </c>
      <c r="L22">
        <v>160</v>
      </c>
      <c r="M22">
        <v>6</v>
      </c>
      <c r="N22">
        <v>5242</v>
      </c>
      <c r="O22" t="s">
        <v>331</v>
      </c>
      <c r="P22" t="s">
        <v>332</v>
      </c>
      <c r="Q22" t="s">
        <v>333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>
        <v>1069.1521</v>
      </c>
      <c r="AA22" t="s">
        <v>70</v>
      </c>
      <c r="AB22" t="s">
        <v>70</v>
      </c>
      <c r="AC22" t="s">
        <v>70</v>
      </c>
      <c r="AD22" t="s">
        <v>70</v>
      </c>
      <c r="AE22" t="s">
        <v>96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162</v>
      </c>
      <c r="BB22" t="s">
        <v>162</v>
      </c>
      <c r="BC22" t="s">
        <v>162</v>
      </c>
      <c r="BD22">
        <v>171</v>
      </c>
      <c r="BE22">
        <v>191</v>
      </c>
      <c r="BF22">
        <v>1528</v>
      </c>
      <c r="BG22">
        <v>194</v>
      </c>
      <c r="BH22">
        <v>194</v>
      </c>
      <c r="BI22">
        <v>150</v>
      </c>
      <c r="BJ22">
        <v>1812</v>
      </c>
      <c r="BK22" t="s">
        <v>71</v>
      </c>
      <c r="BM22">
        <v>0</v>
      </c>
      <c r="BP22" t="s">
        <v>237</v>
      </c>
      <c r="BR22">
        <v>6511</v>
      </c>
    </row>
    <row r="23" spans="1:70">
      <c r="A23" t="s">
        <v>238</v>
      </c>
      <c r="B23">
        <v>2743</v>
      </c>
      <c r="C23">
        <v>4946</v>
      </c>
      <c r="D23" s="9">
        <v>42472.118750000001</v>
      </c>
      <c r="E23" t="s">
        <v>235</v>
      </c>
      <c r="I23" t="s">
        <v>95</v>
      </c>
      <c r="J23">
        <v>0.8</v>
      </c>
      <c r="K23">
        <v>2</v>
      </c>
      <c r="L23">
        <v>160</v>
      </c>
      <c r="M23">
        <v>6</v>
      </c>
      <c r="N23">
        <v>5242</v>
      </c>
      <c r="O23" t="s">
        <v>334</v>
      </c>
      <c r="P23" t="s">
        <v>335</v>
      </c>
      <c r="Q23" t="s">
        <v>289</v>
      </c>
      <c r="R23" t="s">
        <v>70</v>
      </c>
      <c r="S23" t="s">
        <v>70</v>
      </c>
      <c r="T23" t="s">
        <v>70</v>
      </c>
      <c r="U23" t="s">
        <v>70</v>
      </c>
      <c r="V23" t="s">
        <v>70</v>
      </c>
      <c r="W23" t="s">
        <v>70</v>
      </c>
      <c r="X23" t="s">
        <v>70</v>
      </c>
      <c r="Y23" t="s">
        <v>70</v>
      </c>
      <c r="Z23">
        <v>1024.3286000000001</v>
      </c>
      <c r="AA23" t="s">
        <v>70</v>
      </c>
      <c r="AB23" t="s">
        <v>70</v>
      </c>
      <c r="AC23" t="s">
        <v>70</v>
      </c>
      <c r="AD23" t="s">
        <v>70</v>
      </c>
      <c r="AE23" t="s">
        <v>96</v>
      </c>
      <c r="AF23" t="s">
        <v>70</v>
      </c>
      <c r="AG23" t="s">
        <v>70</v>
      </c>
      <c r="AH23" t="s">
        <v>70</v>
      </c>
      <c r="AI23" t="s">
        <v>70</v>
      </c>
      <c r="AJ23" t="s">
        <v>70</v>
      </c>
      <c r="AK23" t="s">
        <v>70</v>
      </c>
      <c r="AL23" t="s">
        <v>70</v>
      </c>
      <c r="AM23" t="s">
        <v>70</v>
      </c>
      <c r="AN23" t="s">
        <v>70</v>
      </c>
      <c r="AO23" t="s">
        <v>70</v>
      </c>
      <c r="AP23" t="s">
        <v>70</v>
      </c>
      <c r="AQ23" t="s">
        <v>70</v>
      </c>
      <c r="AR23" t="s">
        <v>70</v>
      </c>
      <c r="AS23" t="s">
        <v>70</v>
      </c>
      <c r="AT23" t="s">
        <v>70</v>
      </c>
      <c r="AU23" t="s">
        <v>70</v>
      </c>
      <c r="AV23" t="s">
        <v>70</v>
      </c>
      <c r="AW23" t="s">
        <v>70</v>
      </c>
      <c r="AX23" t="s">
        <v>70</v>
      </c>
      <c r="AY23" t="s">
        <v>70</v>
      </c>
      <c r="AZ23" t="s">
        <v>70</v>
      </c>
      <c r="BA23" t="s">
        <v>162</v>
      </c>
      <c r="BB23" t="s">
        <v>162</v>
      </c>
      <c r="BC23" t="s">
        <v>162</v>
      </c>
      <c r="BD23">
        <v>190</v>
      </c>
      <c r="BE23">
        <v>132</v>
      </c>
      <c r="BF23">
        <v>1531</v>
      </c>
      <c r="BG23">
        <v>195</v>
      </c>
      <c r="BH23">
        <v>62</v>
      </c>
      <c r="BI23">
        <v>116</v>
      </c>
      <c r="BJ23">
        <v>1812</v>
      </c>
      <c r="BK23" t="s">
        <v>71</v>
      </c>
      <c r="BM23">
        <v>0</v>
      </c>
      <c r="BP23" t="s">
        <v>240</v>
      </c>
      <c r="BR23">
        <v>6511</v>
      </c>
    </row>
    <row r="24" spans="1:70">
      <c r="A24" t="s">
        <v>241</v>
      </c>
      <c r="B24">
        <v>2744</v>
      </c>
      <c r="C24">
        <v>4947</v>
      </c>
      <c r="D24" s="9">
        <v>42472.118750000001</v>
      </c>
      <c r="E24" t="s">
        <v>235</v>
      </c>
      <c r="I24" t="s">
        <v>95</v>
      </c>
      <c r="J24">
        <v>0.8</v>
      </c>
      <c r="K24">
        <v>2</v>
      </c>
      <c r="L24">
        <v>160</v>
      </c>
      <c r="M24">
        <v>6</v>
      </c>
      <c r="N24">
        <v>5242</v>
      </c>
      <c r="O24" t="s">
        <v>336</v>
      </c>
      <c r="P24" t="s">
        <v>337</v>
      </c>
      <c r="Q24" t="s">
        <v>338</v>
      </c>
      <c r="R24" t="s">
        <v>70</v>
      </c>
      <c r="S24" t="s">
        <v>70</v>
      </c>
      <c r="T24" t="s">
        <v>70</v>
      </c>
      <c r="U24" t="s">
        <v>70</v>
      </c>
      <c r="V24" t="s">
        <v>70</v>
      </c>
      <c r="W24" t="s">
        <v>70</v>
      </c>
      <c r="X24" t="s">
        <v>70</v>
      </c>
      <c r="Y24" t="s">
        <v>70</v>
      </c>
      <c r="Z24">
        <v>953.95010000000002</v>
      </c>
      <c r="AA24" t="s">
        <v>70</v>
      </c>
      <c r="AB24" t="s">
        <v>70</v>
      </c>
      <c r="AC24" t="s">
        <v>70</v>
      </c>
      <c r="AD24" t="s">
        <v>70</v>
      </c>
      <c r="AE24" t="s">
        <v>96</v>
      </c>
      <c r="AF24" t="s">
        <v>70</v>
      </c>
      <c r="AG24" t="s">
        <v>70</v>
      </c>
      <c r="AH24" t="s">
        <v>70</v>
      </c>
      <c r="AI24" t="s">
        <v>70</v>
      </c>
      <c r="AJ24" t="s">
        <v>70</v>
      </c>
      <c r="AK24" t="s">
        <v>70</v>
      </c>
      <c r="AL24" t="s">
        <v>70</v>
      </c>
      <c r="AM24" t="s">
        <v>70</v>
      </c>
      <c r="AN24" t="s">
        <v>70</v>
      </c>
      <c r="AO24" t="s">
        <v>70</v>
      </c>
      <c r="AP24" t="s">
        <v>70</v>
      </c>
      <c r="AQ24" t="s">
        <v>70</v>
      </c>
      <c r="AR24" t="s">
        <v>70</v>
      </c>
      <c r="AS24" t="s">
        <v>70</v>
      </c>
      <c r="AT24" t="s">
        <v>70</v>
      </c>
      <c r="AU24" t="s">
        <v>70</v>
      </c>
      <c r="AV24" t="s">
        <v>70</v>
      </c>
      <c r="AW24" t="s">
        <v>70</v>
      </c>
      <c r="AX24" t="s">
        <v>70</v>
      </c>
      <c r="AY24" t="s">
        <v>70</v>
      </c>
      <c r="AZ24" t="s">
        <v>70</v>
      </c>
      <c r="BA24" t="s">
        <v>162</v>
      </c>
      <c r="BB24" t="s">
        <v>162</v>
      </c>
      <c r="BC24" t="s">
        <v>162</v>
      </c>
      <c r="BD24">
        <v>191</v>
      </c>
      <c r="BE24">
        <v>191</v>
      </c>
      <c r="BF24">
        <v>1513</v>
      </c>
      <c r="BG24">
        <v>194</v>
      </c>
      <c r="BH24">
        <v>194</v>
      </c>
      <c r="BI24">
        <v>156</v>
      </c>
      <c r="BJ24">
        <v>1812</v>
      </c>
      <c r="BK24" t="s">
        <v>71</v>
      </c>
      <c r="BM24">
        <v>0</v>
      </c>
      <c r="BP24" t="s">
        <v>243</v>
      </c>
      <c r="BR24">
        <v>6511</v>
      </c>
    </row>
    <row r="25" spans="1:70">
      <c r="A25" t="s">
        <v>244</v>
      </c>
      <c r="B25">
        <v>2745</v>
      </c>
      <c r="C25">
        <v>4948</v>
      </c>
      <c r="D25" s="9">
        <v>42472.118750000001</v>
      </c>
      <c r="E25" t="s">
        <v>235</v>
      </c>
      <c r="I25" t="s">
        <v>95</v>
      </c>
      <c r="J25">
        <v>0.8</v>
      </c>
      <c r="K25">
        <v>2</v>
      </c>
      <c r="L25">
        <v>160</v>
      </c>
      <c r="M25">
        <v>6</v>
      </c>
      <c r="N25">
        <v>5242</v>
      </c>
      <c r="O25" t="s">
        <v>339</v>
      </c>
      <c r="P25" t="s">
        <v>340</v>
      </c>
      <c r="Q25" t="s">
        <v>341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>
        <v>876.19230000000005</v>
      </c>
      <c r="AA25" t="s">
        <v>70</v>
      </c>
      <c r="AB25" t="s">
        <v>70</v>
      </c>
      <c r="AC25" t="s">
        <v>70</v>
      </c>
      <c r="AD25" t="s">
        <v>70</v>
      </c>
      <c r="AE25" t="s">
        <v>96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162</v>
      </c>
      <c r="BB25" t="s">
        <v>162</v>
      </c>
      <c r="BC25" t="s">
        <v>162</v>
      </c>
      <c r="BD25">
        <v>191</v>
      </c>
      <c r="BE25">
        <v>191</v>
      </c>
      <c r="BF25">
        <v>1526</v>
      </c>
      <c r="BG25">
        <v>194</v>
      </c>
      <c r="BH25">
        <v>194</v>
      </c>
      <c r="BI25">
        <v>134</v>
      </c>
      <c r="BJ25">
        <v>1812</v>
      </c>
      <c r="BK25" t="s">
        <v>71</v>
      </c>
      <c r="BM25">
        <v>0</v>
      </c>
      <c r="BP25" t="s">
        <v>246</v>
      </c>
      <c r="BR25">
        <v>6511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topLeftCell="G1" workbookViewId="0">
      <selection activeCell="T10" sqref="T10"/>
    </sheetView>
  </sheetViews>
  <sheetFormatPr defaultColWidth="9.125" defaultRowHeight="14.25"/>
  <cols>
    <col min="1" max="1" width="39.75" style="95" customWidth="1"/>
    <col min="2" max="2" width="9.125" style="95"/>
    <col min="3" max="3" width="12.75" style="95" customWidth="1"/>
    <col min="4" max="4" width="16.75" style="95" customWidth="1"/>
    <col min="5" max="14" width="9.125" style="95"/>
    <col min="15" max="15" width="12" style="95" customWidth="1"/>
    <col min="16" max="16" width="12.375" style="95" customWidth="1"/>
    <col min="17" max="27" width="9.125" style="95"/>
    <col min="28" max="28" width="10.75" style="95" customWidth="1"/>
    <col min="29" max="29" width="11.75" style="95" customWidth="1"/>
    <col min="30" max="30" width="11.625" style="95" customWidth="1"/>
    <col min="31" max="16384" width="9.125" style="95"/>
  </cols>
  <sheetData>
    <row r="1" spans="1:31">
      <c r="A1" s="95" t="s">
        <v>115</v>
      </c>
      <c r="B1" s="95" t="s">
        <v>116</v>
      </c>
      <c r="C1" s="95" t="s">
        <v>117</v>
      </c>
      <c r="D1" s="95" t="s">
        <v>118</v>
      </c>
      <c r="E1" s="95" t="s">
        <v>119</v>
      </c>
      <c r="F1" s="95" t="s">
        <v>120</v>
      </c>
      <c r="G1" s="95" t="s">
        <v>121</v>
      </c>
      <c r="H1" s="95" t="s">
        <v>122</v>
      </c>
      <c r="I1" s="95" t="s">
        <v>123</v>
      </c>
      <c r="J1" s="95" t="s">
        <v>124</v>
      </c>
      <c r="K1" s="95" t="s">
        <v>125</v>
      </c>
      <c r="L1" s="95" t="s">
        <v>126</v>
      </c>
      <c r="M1" s="95" t="s">
        <v>127</v>
      </c>
      <c r="N1" s="95" t="s">
        <v>128</v>
      </c>
      <c r="O1" s="95" t="s">
        <v>129</v>
      </c>
      <c r="P1" s="95" t="s">
        <v>130</v>
      </c>
      <c r="Q1" s="95" t="s">
        <v>131</v>
      </c>
      <c r="R1" s="95" t="s">
        <v>132</v>
      </c>
      <c r="S1" s="95" t="s">
        <v>133</v>
      </c>
      <c r="T1" s="95" t="s">
        <v>134</v>
      </c>
      <c r="U1" s="95" t="s">
        <v>135</v>
      </c>
      <c r="V1" s="95" t="s">
        <v>136</v>
      </c>
      <c r="W1" s="95" t="s">
        <v>137</v>
      </c>
      <c r="X1" s="95" t="s">
        <v>138</v>
      </c>
      <c r="Y1" s="95" t="s">
        <v>139</v>
      </c>
      <c r="Z1" s="95" t="s">
        <v>140</v>
      </c>
      <c r="AA1" s="95" t="s">
        <v>141</v>
      </c>
      <c r="AB1" s="95" t="s">
        <v>142</v>
      </c>
      <c r="AC1" s="95" t="s">
        <v>143</v>
      </c>
      <c r="AD1" s="95" t="s">
        <v>144</v>
      </c>
      <c r="AE1" s="95" t="s">
        <v>145</v>
      </c>
    </row>
    <row r="2" spans="1:31" s="99" customFormat="1">
      <c r="A2" s="330" t="s">
        <v>247</v>
      </c>
      <c r="B2" s="330">
        <v>2722</v>
      </c>
      <c r="C2" s="330">
        <v>4922</v>
      </c>
      <c r="D2" s="331">
        <v>42962.618750000001</v>
      </c>
      <c r="E2" s="330" t="s">
        <v>438</v>
      </c>
      <c r="F2" s="330" t="s">
        <v>163</v>
      </c>
      <c r="G2" s="330">
        <v>3.5654400000000002</v>
      </c>
      <c r="H2" s="330">
        <v>1.1543699999999999</v>
      </c>
      <c r="I2" s="330">
        <v>8.8529999999999998E-2</v>
      </c>
      <c r="J2" s="330">
        <v>0.16385</v>
      </c>
      <c r="K2" s="330">
        <v>7.4200000000000004E-3</v>
      </c>
      <c r="L2" s="330">
        <v>0.25236999999999998</v>
      </c>
      <c r="M2" s="330">
        <v>0.14469000000000001</v>
      </c>
      <c r="N2" s="330">
        <v>0.18346000000000001</v>
      </c>
      <c r="O2" s="330">
        <v>0.16467999999999999</v>
      </c>
      <c r="P2" s="330">
        <v>8.77E-2</v>
      </c>
      <c r="Q2" s="330">
        <v>-5.6989099999999997</v>
      </c>
      <c r="R2" s="330">
        <v>0.18393999999999999</v>
      </c>
      <c r="S2" s="330">
        <v>0.14435000000000001</v>
      </c>
      <c r="T2" s="330">
        <v>0.63190000000000002</v>
      </c>
      <c r="U2" s="330">
        <v>1.5172099999999999</v>
      </c>
      <c r="V2" s="330">
        <v>0.41649000000000003</v>
      </c>
      <c r="W2" s="330" t="s">
        <v>164</v>
      </c>
      <c r="X2" s="330">
        <v>543.5693</v>
      </c>
      <c r="Y2" s="330">
        <v>611.40340000000003</v>
      </c>
      <c r="Z2" s="330" t="s">
        <v>165</v>
      </c>
      <c r="AA2" s="330" t="s">
        <v>166</v>
      </c>
      <c r="AB2" s="330">
        <v>0.1623</v>
      </c>
      <c r="AC2" s="330">
        <v>3.1699999999999999E-2</v>
      </c>
      <c r="AD2" s="330" t="s">
        <v>168</v>
      </c>
      <c r="AE2" s="330" t="s">
        <v>169</v>
      </c>
    </row>
    <row r="3" spans="1:31" s="94" customFormat="1">
      <c r="A3" s="333" t="s">
        <v>249</v>
      </c>
      <c r="B3" s="333">
        <v>2723</v>
      </c>
      <c r="C3" s="333">
        <v>4923</v>
      </c>
      <c r="D3" s="334">
        <v>42962.631944444445</v>
      </c>
      <c r="E3" s="333" t="s">
        <v>438</v>
      </c>
      <c r="F3" s="333" t="s">
        <v>163</v>
      </c>
      <c r="G3" s="333">
        <v>2.6632500000000001</v>
      </c>
      <c r="H3" s="333">
        <v>3.07741</v>
      </c>
      <c r="I3" s="333">
        <v>0.17838999999999999</v>
      </c>
      <c r="J3" s="333">
        <v>0.15221999999999999</v>
      </c>
      <c r="K3" s="333">
        <v>-4.9450000000000001E-2</v>
      </c>
      <c r="L3" s="333">
        <v>0.3306</v>
      </c>
      <c r="M3" s="333">
        <v>0.20391999999999999</v>
      </c>
      <c r="N3" s="333">
        <v>0.19256000000000001</v>
      </c>
      <c r="O3" s="333">
        <v>0.21657000000000001</v>
      </c>
      <c r="P3" s="333">
        <v>0.11403000000000001</v>
      </c>
      <c r="Q3" s="333">
        <v>52.40204</v>
      </c>
      <c r="R3" s="333">
        <v>0.21301999999999999</v>
      </c>
      <c r="S3" s="333">
        <v>0.18221000000000001</v>
      </c>
      <c r="T3" s="333">
        <v>0.68384</v>
      </c>
      <c r="U3" s="333">
        <v>1.79026</v>
      </c>
      <c r="V3" s="333">
        <v>0.38197999999999999</v>
      </c>
      <c r="W3" s="333" t="s">
        <v>164</v>
      </c>
      <c r="X3" s="333">
        <v>505.03199999999998</v>
      </c>
      <c r="Y3" s="333">
        <v>583.1155</v>
      </c>
      <c r="Z3" s="333" t="s">
        <v>165</v>
      </c>
      <c r="AA3" s="333" t="s">
        <v>166</v>
      </c>
      <c r="AB3" s="333">
        <v>0.15140000000000001</v>
      </c>
      <c r="AC3" s="333">
        <v>1.9599999999999999E-2</v>
      </c>
      <c r="AD3" s="333" t="s">
        <v>168</v>
      </c>
      <c r="AE3" s="333" t="s">
        <v>169</v>
      </c>
    </row>
    <row r="4" spans="1:31" s="94" customFormat="1">
      <c r="A4" s="333" t="s">
        <v>250</v>
      </c>
      <c r="B4" s="333">
        <v>2724</v>
      </c>
      <c r="C4" s="333">
        <v>4926</v>
      </c>
      <c r="D4" s="334">
        <v>42962.70416666667</v>
      </c>
      <c r="E4" s="333" t="s">
        <v>438</v>
      </c>
      <c r="F4" s="333" t="s">
        <v>163</v>
      </c>
      <c r="G4" s="333">
        <v>2.80626</v>
      </c>
      <c r="H4" s="333">
        <v>2.83433</v>
      </c>
      <c r="I4" s="333">
        <v>0.15248</v>
      </c>
      <c r="J4" s="333">
        <v>9.425E-2</v>
      </c>
      <c r="K4" s="333">
        <v>-1.5650000000000001E-2</v>
      </c>
      <c r="L4" s="333">
        <v>0.24673</v>
      </c>
      <c r="M4" s="333">
        <v>0.17916000000000001</v>
      </c>
      <c r="N4" s="333">
        <v>0.1474</v>
      </c>
      <c r="O4" s="333">
        <v>0.15653</v>
      </c>
      <c r="P4" s="333">
        <v>9.0190000000000006E-2</v>
      </c>
      <c r="Q4" s="333">
        <v>75.822900000000004</v>
      </c>
      <c r="R4" s="333">
        <v>0.18243999999999999</v>
      </c>
      <c r="S4" s="333">
        <v>0.14967</v>
      </c>
      <c r="T4" s="333">
        <v>0.62878000000000001</v>
      </c>
      <c r="U4" s="333">
        <v>1.5118499999999999</v>
      </c>
      <c r="V4" s="333">
        <v>0.41589999999999999</v>
      </c>
      <c r="W4" s="333" t="s">
        <v>164</v>
      </c>
      <c r="X4" s="333">
        <v>560.92470000000003</v>
      </c>
      <c r="Y4" s="333">
        <v>608.80690000000004</v>
      </c>
      <c r="Z4" s="333" t="s">
        <v>165</v>
      </c>
      <c r="AA4" s="333" t="s">
        <v>166</v>
      </c>
      <c r="AB4" s="333">
        <v>0.1588</v>
      </c>
      <c r="AC4" s="333">
        <v>2.58E-2</v>
      </c>
      <c r="AD4" s="333" t="s">
        <v>168</v>
      </c>
      <c r="AE4" s="333" t="s">
        <v>169</v>
      </c>
    </row>
    <row r="5" spans="1:31" s="94" customFormat="1">
      <c r="A5" s="333" t="s">
        <v>251</v>
      </c>
      <c r="B5" s="333">
        <v>2725</v>
      </c>
      <c r="C5" s="333">
        <v>4927</v>
      </c>
      <c r="D5" s="334">
        <v>42962.714583333334</v>
      </c>
      <c r="E5" s="333" t="s">
        <v>438</v>
      </c>
      <c r="F5" s="333" t="s">
        <v>163</v>
      </c>
      <c r="G5" s="333">
        <v>2.1532200000000001</v>
      </c>
      <c r="H5" s="333">
        <v>1.48247</v>
      </c>
      <c r="I5" s="333">
        <v>0.14102000000000001</v>
      </c>
      <c r="J5" s="333">
        <v>0.11373</v>
      </c>
      <c r="K5" s="333">
        <v>3.2329999999999998E-2</v>
      </c>
      <c r="L5" s="333">
        <v>0.25474999999999998</v>
      </c>
      <c r="M5" s="333">
        <v>0.18604000000000001</v>
      </c>
      <c r="N5" s="333">
        <v>0.17108999999999999</v>
      </c>
      <c r="O5" s="333">
        <v>0.16253000000000001</v>
      </c>
      <c r="P5" s="333">
        <v>9.2219999999999996E-2</v>
      </c>
      <c r="Q5" s="333">
        <v>-56.524529999999999</v>
      </c>
      <c r="R5" s="333">
        <v>0.18776999999999999</v>
      </c>
      <c r="S5" s="333">
        <v>0.15087999999999999</v>
      </c>
      <c r="T5" s="333">
        <v>0.64473999999999998</v>
      </c>
      <c r="U5" s="333">
        <v>1.5196499999999999</v>
      </c>
      <c r="V5" s="333">
        <v>0.42426999999999998</v>
      </c>
      <c r="W5" s="333" t="s">
        <v>164</v>
      </c>
      <c r="X5" s="333">
        <v>559.1481</v>
      </c>
      <c r="Y5" s="333">
        <v>604.98050000000001</v>
      </c>
      <c r="Z5" s="333" t="s">
        <v>165</v>
      </c>
      <c r="AA5" s="333" t="s">
        <v>166</v>
      </c>
      <c r="AB5" s="333">
        <v>0.1603</v>
      </c>
      <c r="AC5" s="333">
        <v>1.7899999999999999E-2</v>
      </c>
      <c r="AD5" s="333" t="s">
        <v>168</v>
      </c>
      <c r="AE5" s="333" t="s">
        <v>169</v>
      </c>
    </row>
    <row r="6" spans="1:31" s="94" customFormat="1">
      <c r="A6" s="333" t="s">
        <v>252</v>
      </c>
      <c r="B6" s="333">
        <v>2726</v>
      </c>
      <c r="C6" s="333">
        <v>4962</v>
      </c>
      <c r="D6" s="334">
        <v>42962.724999999999</v>
      </c>
      <c r="E6" s="333" t="s">
        <v>438</v>
      </c>
      <c r="F6" s="333" t="s">
        <v>163</v>
      </c>
      <c r="G6" s="333">
        <v>2.3664200000000002</v>
      </c>
      <c r="H6" s="333">
        <v>1.7648600000000001</v>
      </c>
      <c r="I6" s="333">
        <v>9.3420000000000003E-2</v>
      </c>
      <c r="J6" s="333">
        <v>0.15676000000000001</v>
      </c>
      <c r="K6" s="333">
        <v>-1.6209999999999999E-2</v>
      </c>
      <c r="L6" s="333">
        <v>0.25018000000000001</v>
      </c>
      <c r="M6" s="333">
        <v>0.15701000000000001</v>
      </c>
      <c r="N6" s="333">
        <v>0.18712999999999999</v>
      </c>
      <c r="O6" s="333">
        <v>0.16072</v>
      </c>
      <c r="P6" s="333">
        <v>8.9469999999999994E-2</v>
      </c>
      <c r="Q6" s="333">
        <v>13.47601</v>
      </c>
      <c r="R6" s="333">
        <v>0.18476000000000001</v>
      </c>
      <c r="S6" s="333">
        <v>0.15282000000000001</v>
      </c>
      <c r="T6" s="333">
        <v>0.62480000000000002</v>
      </c>
      <c r="U6" s="333">
        <v>1.5220499999999999</v>
      </c>
      <c r="V6" s="333">
        <v>0.41049999999999998</v>
      </c>
      <c r="W6" s="333" t="s">
        <v>164</v>
      </c>
      <c r="X6" s="333">
        <v>548.21559999999999</v>
      </c>
      <c r="Y6" s="333">
        <v>595.27800000000002</v>
      </c>
      <c r="Z6" s="333" t="s">
        <v>165</v>
      </c>
      <c r="AA6" s="333" t="s">
        <v>166</v>
      </c>
      <c r="AB6" s="333">
        <v>0.15359999999999999</v>
      </c>
      <c r="AC6" s="333">
        <v>1.5800000000000002E-2</v>
      </c>
      <c r="AD6" s="333" t="s">
        <v>168</v>
      </c>
      <c r="AE6" s="333" t="s">
        <v>169</v>
      </c>
    </row>
    <row r="7" spans="1:31" s="94" customFormat="1">
      <c r="A7" s="333" t="s">
        <v>253</v>
      </c>
      <c r="B7" s="333">
        <v>2727</v>
      </c>
      <c r="C7" s="333">
        <v>4929</v>
      </c>
      <c r="D7" s="334">
        <v>42962.736111111109</v>
      </c>
      <c r="E7" s="333" t="s">
        <v>438</v>
      </c>
      <c r="F7" s="333" t="s">
        <v>163</v>
      </c>
      <c r="G7" s="333">
        <v>2.6960199999999999</v>
      </c>
      <c r="H7" s="333">
        <v>1.4337899999999999</v>
      </c>
      <c r="I7" s="333">
        <v>9.0450000000000003E-2</v>
      </c>
      <c r="J7" s="333">
        <v>0.17446</v>
      </c>
      <c r="K7" s="333">
        <v>-1.397E-2</v>
      </c>
      <c r="L7" s="333">
        <v>0.26490999999999998</v>
      </c>
      <c r="M7" s="333">
        <v>0.15631999999999999</v>
      </c>
      <c r="N7" s="333">
        <v>0.18853</v>
      </c>
      <c r="O7" s="333">
        <v>0.17687</v>
      </c>
      <c r="P7" s="333">
        <v>8.8039999999999993E-2</v>
      </c>
      <c r="Q7" s="333">
        <v>9.1508400000000005</v>
      </c>
      <c r="R7" s="333">
        <v>0.18825</v>
      </c>
      <c r="S7" s="333">
        <v>0.15192</v>
      </c>
      <c r="T7" s="333">
        <v>0.67135999999999996</v>
      </c>
      <c r="U7" s="333">
        <v>1.49919</v>
      </c>
      <c r="V7" s="333">
        <v>0.44780999999999999</v>
      </c>
      <c r="W7" s="333" t="s">
        <v>164</v>
      </c>
      <c r="X7" s="333">
        <v>618.59389999999996</v>
      </c>
      <c r="Y7" s="333">
        <v>632.03859999999997</v>
      </c>
      <c r="Z7" s="333" t="s">
        <v>165</v>
      </c>
      <c r="AA7" s="333" t="s">
        <v>166</v>
      </c>
      <c r="AB7" s="333">
        <v>0.16889999999999999</v>
      </c>
      <c r="AC7" s="333">
        <v>2.35E-2</v>
      </c>
      <c r="AD7" s="333" t="s">
        <v>168</v>
      </c>
      <c r="AE7" s="333" t="s">
        <v>169</v>
      </c>
    </row>
    <row r="8" spans="1:31" s="94" customFormat="1">
      <c r="A8" s="333" t="s">
        <v>254</v>
      </c>
      <c r="B8" s="333">
        <v>2728</v>
      </c>
      <c r="C8" s="333">
        <v>4930</v>
      </c>
      <c r="D8" s="334">
        <v>42962.74722222222</v>
      </c>
      <c r="E8" s="333" t="s">
        <v>438</v>
      </c>
      <c r="F8" s="333" t="s">
        <v>163</v>
      </c>
      <c r="G8" s="333">
        <v>2.4460199999999999</v>
      </c>
      <c r="H8" s="333">
        <v>2.5611199999999998</v>
      </c>
      <c r="I8" s="333">
        <v>0.12559000000000001</v>
      </c>
      <c r="J8" s="333">
        <v>0.11737</v>
      </c>
      <c r="K8" s="333">
        <v>-3.4950000000000002E-2</v>
      </c>
      <c r="L8" s="333">
        <v>0.24296000000000001</v>
      </c>
      <c r="M8" s="333">
        <v>0.16839000000000001</v>
      </c>
      <c r="N8" s="333">
        <v>0.17088999999999999</v>
      </c>
      <c r="O8" s="333">
        <v>0.15672</v>
      </c>
      <c r="P8" s="333">
        <v>8.6239999999999997E-2</v>
      </c>
      <c r="Q8" s="333">
        <v>48.250999999999998</v>
      </c>
      <c r="R8" s="333">
        <v>0.17693</v>
      </c>
      <c r="S8" s="333">
        <v>0.14673</v>
      </c>
      <c r="T8" s="333">
        <v>0.62461999999999995</v>
      </c>
      <c r="U8" s="333">
        <v>1.4906200000000001</v>
      </c>
      <c r="V8" s="333">
        <v>0.41904000000000002</v>
      </c>
      <c r="W8" s="333" t="s">
        <v>164</v>
      </c>
      <c r="X8" s="333">
        <v>579.51009999999997</v>
      </c>
      <c r="Y8" s="333">
        <v>629.16880000000003</v>
      </c>
      <c r="Z8" s="333" t="s">
        <v>165</v>
      </c>
      <c r="AA8" s="333" t="s">
        <v>166</v>
      </c>
      <c r="AB8" s="333">
        <v>0.15890000000000001</v>
      </c>
      <c r="AC8" s="333">
        <v>2.4899999999999999E-2</v>
      </c>
      <c r="AD8" s="333" t="s">
        <v>168</v>
      </c>
      <c r="AE8" s="333" t="s">
        <v>169</v>
      </c>
    </row>
    <row r="9" spans="1:31">
      <c r="A9" s="336" t="s">
        <v>255</v>
      </c>
      <c r="B9" s="336">
        <v>2729</v>
      </c>
      <c r="C9" s="336">
        <v>4931</v>
      </c>
      <c r="D9" s="337">
        <v>42962.757638888892</v>
      </c>
      <c r="E9" s="336" t="s">
        <v>438</v>
      </c>
      <c r="F9" s="336" t="s">
        <v>163</v>
      </c>
      <c r="G9" s="336">
        <v>1.3609100000000001</v>
      </c>
      <c r="H9" s="336">
        <v>1.7811600000000001</v>
      </c>
      <c r="I9" s="336">
        <v>0.12161</v>
      </c>
      <c r="J9" s="336">
        <v>0.18239</v>
      </c>
      <c r="K9" s="336">
        <v>3.2050000000000002E-2</v>
      </c>
      <c r="L9" s="336">
        <v>0.30399999999999999</v>
      </c>
      <c r="M9" s="336">
        <v>0.18361</v>
      </c>
      <c r="N9" s="336">
        <v>0.21995999999999999</v>
      </c>
      <c r="O9" s="336">
        <v>0.19635</v>
      </c>
      <c r="P9" s="336">
        <v>0.10766000000000001</v>
      </c>
      <c r="Q9" s="336">
        <v>-23.2028</v>
      </c>
      <c r="R9" s="336">
        <v>0.21110999999999999</v>
      </c>
      <c r="S9" s="336">
        <v>0.17430999999999999</v>
      </c>
      <c r="T9" s="336">
        <v>0.69452999999999998</v>
      </c>
      <c r="U9" s="336">
        <v>1.6720999999999999</v>
      </c>
      <c r="V9" s="336">
        <v>0.41536000000000001</v>
      </c>
      <c r="W9" s="336" t="s">
        <v>164</v>
      </c>
      <c r="X9" s="336">
        <v>584.97630000000004</v>
      </c>
      <c r="Y9" s="336">
        <v>635.45510000000002</v>
      </c>
      <c r="Z9" s="336" t="s">
        <v>165</v>
      </c>
      <c r="AA9" s="336" t="s">
        <v>166</v>
      </c>
      <c r="AB9" s="336">
        <v>0.16569999999999999</v>
      </c>
      <c r="AC9" s="336">
        <v>2.2100000000000002E-2</v>
      </c>
      <c r="AD9" s="336" t="s">
        <v>168</v>
      </c>
      <c r="AE9" s="336" t="s">
        <v>169</v>
      </c>
    </row>
    <row r="10" spans="1:31">
      <c r="D10" s="98"/>
    </row>
    <row r="11" spans="1:31">
      <c r="D11" s="98"/>
    </row>
    <row r="12" spans="1:31">
      <c r="D12" s="98"/>
    </row>
    <row r="13" spans="1:31">
      <c r="D13" s="98"/>
    </row>
    <row r="14" spans="1:31">
      <c r="D14" s="98"/>
    </row>
    <row r="15" spans="1:31">
      <c r="D15" s="98"/>
    </row>
    <row r="16" spans="1:31">
      <c r="D16" s="98"/>
    </row>
    <row r="17" spans="1:40" s="99" customFormat="1">
      <c r="A17" s="330" t="s">
        <v>256</v>
      </c>
      <c r="B17" s="330">
        <v>2730</v>
      </c>
      <c r="C17" s="330">
        <v>4932</v>
      </c>
      <c r="D17" s="331">
        <v>42962.765972222223</v>
      </c>
      <c r="E17" s="330" t="s">
        <v>438</v>
      </c>
      <c r="F17" s="330" t="s">
        <v>163</v>
      </c>
      <c r="G17" s="330">
        <v>2.7923800000000001</v>
      </c>
      <c r="H17" s="330">
        <v>1.82623</v>
      </c>
      <c r="I17" s="330">
        <v>0.11284</v>
      </c>
      <c r="J17" s="330">
        <v>0.18743000000000001</v>
      </c>
      <c r="K17" s="330">
        <v>-3.39E-2</v>
      </c>
      <c r="L17" s="330">
        <v>0.30026999999999998</v>
      </c>
      <c r="M17" s="330">
        <v>0.17648</v>
      </c>
      <c r="N17" s="330">
        <v>0.21235999999999999</v>
      </c>
      <c r="O17" s="330">
        <v>0.20064000000000001</v>
      </c>
      <c r="P17" s="330">
        <v>9.9629999999999996E-2</v>
      </c>
      <c r="Q17" s="330">
        <v>21.119409999999998</v>
      </c>
      <c r="R17" s="330">
        <v>0.21210999999999999</v>
      </c>
      <c r="S17" s="330">
        <v>0.16317999999999999</v>
      </c>
      <c r="T17" s="330">
        <v>0.69372</v>
      </c>
      <c r="U17" s="330">
        <v>1.63602</v>
      </c>
      <c r="V17" s="330">
        <v>0.42403000000000002</v>
      </c>
      <c r="W17" s="330" t="s">
        <v>164</v>
      </c>
      <c r="X17" s="330">
        <v>602.05849999999998</v>
      </c>
      <c r="Y17" s="330">
        <v>637.64149999999995</v>
      </c>
      <c r="Z17" s="330" t="s">
        <v>165</v>
      </c>
      <c r="AA17" s="330" t="s">
        <v>166</v>
      </c>
      <c r="AB17" s="330">
        <v>0.16750000000000001</v>
      </c>
      <c r="AC17" s="330">
        <v>2.5700000000000001E-2</v>
      </c>
      <c r="AD17" s="330" t="s">
        <v>168</v>
      </c>
      <c r="AE17" s="330" t="s">
        <v>169</v>
      </c>
    </row>
    <row r="18" spans="1:40" s="94" customFormat="1">
      <c r="A18" s="333" t="s">
        <v>257</v>
      </c>
      <c r="B18" s="333">
        <v>2731</v>
      </c>
      <c r="C18" s="333">
        <v>4933</v>
      </c>
      <c r="D18" s="334">
        <v>42962.777083333334</v>
      </c>
      <c r="E18" s="333" t="s">
        <v>438</v>
      </c>
      <c r="F18" s="333" t="s">
        <v>163</v>
      </c>
      <c r="G18" s="333">
        <v>1.8727799999999999</v>
      </c>
      <c r="H18" s="333">
        <v>1.24153</v>
      </c>
      <c r="I18" s="333">
        <v>0.10847</v>
      </c>
      <c r="J18" s="333">
        <v>0.18690999999999999</v>
      </c>
      <c r="K18" s="333">
        <v>-1.934E-2</v>
      </c>
      <c r="L18" s="333">
        <v>0.29538999999999999</v>
      </c>
      <c r="M18" s="333">
        <v>0.16836000000000001</v>
      </c>
      <c r="N18" s="333">
        <v>0.20049</v>
      </c>
      <c r="O18" s="333">
        <v>0.19159999999999999</v>
      </c>
      <c r="P18" s="333">
        <v>0.10378999999999999</v>
      </c>
      <c r="Q18" s="333">
        <v>13.147220000000001</v>
      </c>
      <c r="R18" s="333">
        <v>0.20347000000000001</v>
      </c>
      <c r="S18" s="333">
        <v>0.16707</v>
      </c>
      <c r="T18" s="333">
        <v>0.68674000000000002</v>
      </c>
      <c r="U18" s="333">
        <v>1.6459600000000001</v>
      </c>
      <c r="V18" s="333">
        <v>0.41722999999999999</v>
      </c>
      <c r="W18" s="333" t="s">
        <v>164</v>
      </c>
      <c r="X18" s="333">
        <v>576.77689999999996</v>
      </c>
      <c r="Y18" s="333">
        <v>625.06920000000002</v>
      </c>
      <c r="Z18" s="333" t="s">
        <v>165</v>
      </c>
      <c r="AA18" s="333" t="s">
        <v>166</v>
      </c>
      <c r="AB18" s="333">
        <v>0.16439999999999999</v>
      </c>
      <c r="AC18" s="333">
        <v>2.5399999999999999E-2</v>
      </c>
      <c r="AD18" s="333" t="s">
        <v>168</v>
      </c>
      <c r="AE18" s="333" t="s">
        <v>169</v>
      </c>
    </row>
    <row r="19" spans="1:40" s="94" customFormat="1">
      <c r="A19" s="333" t="s">
        <v>258</v>
      </c>
      <c r="B19" s="333">
        <v>2732</v>
      </c>
      <c r="C19" s="333">
        <v>4934</v>
      </c>
      <c r="D19" s="334">
        <v>42962.785416666666</v>
      </c>
      <c r="E19" s="333" t="s">
        <v>438</v>
      </c>
      <c r="F19" s="333" t="s">
        <v>163</v>
      </c>
      <c r="G19" s="333">
        <v>2.3648799999999999</v>
      </c>
      <c r="H19" s="333">
        <v>1.0725499999999999</v>
      </c>
      <c r="I19" s="333">
        <v>0.13375999999999999</v>
      </c>
      <c r="J19" s="333">
        <v>0.16525000000000001</v>
      </c>
      <c r="K19" s="333">
        <v>4.095E-2</v>
      </c>
      <c r="L19" s="333">
        <v>0.29901</v>
      </c>
      <c r="M19" s="333">
        <v>0.18497</v>
      </c>
      <c r="N19" s="333">
        <v>0.20166999999999999</v>
      </c>
      <c r="O19" s="333">
        <v>0.19344</v>
      </c>
      <c r="P19" s="333">
        <v>0.10557</v>
      </c>
      <c r="Q19" s="333">
        <v>-34.487110000000001</v>
      </c>
      <c r="R19" s="333">
        <v>0.21268999999999999</v>
      </c>
      <c r="S19" s="333">
        <v>0.16908000000000001</v>
      </c>
      <c r="T19" s="333">
        <v>0.70079000000000002</v>
      </c>
      <c r="U19" s="333">
        <v>1.6333200000000001</v>
      </c>
      <c r="V19" s="333">
        <v>0.42906</v>
      </c>
      <c r="W19" s="333" t="s">
        <v>164</v>
      </c>
      <c r="X19" s="333">
        <v>594.40560000000005</v>
      </c>
      <c r="Y19" s="333">
        <v>630.39880000000005</v>
      </c>
      <c r="Z19" s="333" t="s">
        <v>165</v>
      </c>
      <c r="AA19" s="333" t="s">
        <v>166</v>
      </c>
      <c r="AB19" s="333">
        <v>0.16689999999999999</v>
      </c>
      <c r="AC19" s="333">
        <v>1.77E-2</v>
      </c>
      <c r="AD19" s="333" t="s">
        <v>168</v>
      </c>
      <c r="AE19" s="333" t="s">
        <v>169</v>
      </c>
    </row>
    <row r="20" spans="1:40" s="94" customFormat="1">
      <c r="A20" s="333" t="s">
        <v>259</v>
      </c>
      <c r="B20" s="333">
        <v>2733</v>
      </c>
      <c r="C20" s="333">
        <v>4935</v>
      </c>
      <c r="D20" s="334">
        <v>42962.797222222223</v>
      </c>
      <c r="E20" s="333" t="s">
        <v>438</v>
      </c>
      <c r="F20" s="333" t="s">
        <v>163</v>
      </c>
      <c r="G20" s="333">
        <v>2.7718099999999999</v>
      </c>
      <c r="H20" s="333">
        <v>2.1000299999999998</v>
      </c>
      <c r="I20" s="333">
        <v>0.12662999999999999</v>
      </c>
      <c r="J20" s="333">
        <v>0.21362</v>
      </c>
      <c r="K20" s="333">
        <v>-4.7289999999999999E-2</v>
      </c>
      <c r="L20" s="333">
        <v>0.34026000000000001</v>
      </c>
      <c r="M20" s="333">
        <v>0.19151000000000001</v>
      </c>
      <c r="N20" s="333">
        <v>0.22785</v>
      </c>
      <c r="O20" s="333">
        <v>0.23444999999999999</v>
      </c>
      <c r="P20" s="333">
        <v>0.10580000000000001</v>
      </c>
      <c r="Q20" s="333">
        <v>23.658740000000002</v>
      </c>
      <c r="R20" s="333">
        <v>0.22763</v>
      </c>
      <c r="S20" s="333">
        <v>0.17269999999999999</v>
      </c>
      <c r="T20" s="333">
        <v>0.69579999999999997</v>
      </c>
      <c r="U20" s="333">
        <v>1.7757000000000001</v>
      </c>
      <c r="V20" s="333">
        <v>0.39184999999999998</v>
      </c>
      <c r="W20" s="333" t="s">
        <v>164</v>
      </c>
      <c r="X20" s="333">
        <v>539.05960000000005</v>
      </c>
      <c r="Y20" s="333">
        <v>616.32309999999995</v>
      </c>
      <c r="Z20" s="333" t="s">
        <v>165</v>
      </c>
      <c r="AA20" s="333" t="s">
        <v>166</v>
      </c>
      <c r="AB20" s="333">
        <v>0.15679999999999999</v>
      </c>
      <c r="AC20" s="333">
        <v>2.35E-2</v>
      </c>
      <c r="AD20" s="333" t="s">
        <v>168</v>
      </c>
      <c r="AE20" s="333" t="s">
        <v>169</v>
      </c>
    </row>
    <row r="21" spans="1:40" s="94" customFormat="1">
      <c r="A21" s="333" t="s">
        <v>260</v>
      </c>
      <c r="B21" s="333">
        <v>2734</v>
      </c>
      <c r="C21" s="333">
        <v>4936</v>
      </c>
      <c r="D21" s="334">
        <v>42962.803472222222</v>
      </c>
      <c r="E21" s="333" t="s">
        <v>438</v>
      </c>
      <c r="F21" s="333" t="s">
        <v>163</v>
      </c>
      <c r="G21" s="333">
        <v>1.8587400000000001</v>
      </c>
      <c r="H21" s="333">
        <v>1.04558</v>
      </c>
      <c r="I21" s="333">
        <v>0.12471</v>
      </c>
      <c r="J21" s="333">
        <v>0.12831999999999999</v>
      </c>
      <c r="K21" s="333">
        <v>3.8530000000000002E-2</v>
      </c>
      <c r="L21" s="333">
        <v>0.25302000000000002</v>
      </c>
      <c r="M21" s="333">
        <v>0.17730000000000001</v>
      </c>
      <c r="N21" s="333">
        <v>0.16911000000000001</v>
      </c>
      <c r="O21" s="333">
        <v>0.16521</v>
      </c>
      <c r="P21" s="333">
        <v>8.7809999999999999E-2</v>
      </c>
      <c r="Q21" s="333">
        <v>-43.634259999999998</v>
      </c>
      <c r="R21" s="333">
        <v>0.18179999999999999</v>
      </c>
      <c r="S21" s="333">
        <v>0.14707000000000001</v>
      </c>
      <c r="T21" s="333">
        <v>0.63124000000000002</v>
      </c>
      <c r="U21" s="333">
        <v>1.52152</v>
      </c>
      <c r="V21" s="333">
        <v>0.41487000000000002</v>
      </c>
      <c r="W21" s="333" t="s">
        <v>164</v>
      </c>
      <c r="X21" s="333">
        <v>587.02620000000002</v>
      </c>
      <c r="Y21" s="333">
        <v>633.54179999999997</v>
      </c>
      <c r="Z21" s="333" t="s">
        <v>165</v>
      </c>
      <c r="AA21" s="333" t="s">
        <v>166</v>
      </c>
      <c r="AB21" s="333">
        <v>0.15659999999999999</v>
      </c>
      <c r="AC21" s="333">
        <v>2.47E-2</v>
      </c>
      <c r="AD21" s="333" t="s">
        <v>168</v>
      </c>
      <c r="AE21" s="333" t="s">
        <v>169</v>
      </c>
    </row>
    <row r="22" spans="1:40" s="94" customFormat="1">
      <c r="A22" s="333" t="s">
        <v>261</v>
      </c>
      <c r="B22" s="333">
        <v>2735</v>
      </c>
      <c r="C22" s="333">
        <v>4938</v>
      </c>
      <c r="D22" s="334">
        <v>42962.815972222219</v>
      </c>
      <c r="E22" s="333" t="s">
        <v>438</v>
      </c>
      <c r="F22" s="333" t="s">
        <v>163</v>
      </c>
      <c r="G22" s="333">
        <v>3.04745</v>
      </c>
      <c r="H22" s="333">
        <v>2.5632199999999998</v>
      </c>
      <c r="I22" s="333">
        <v>0.11334</v>
      </c>
      <c r="J22" s="333">
        <v>0.13916999999999999</v>
      </c>
      <c r="K22" s="333">
        <v>-2.7019999999999999E-2</v>
      </c>
      <c r="L22" s="333">
        <v>0.25251000000000001</v>
      </c>
      <c r="M22" s="333">
        <v>0.16603000000000001</v>
      </c>
      <c r="N22" s="333">
        <v>0.18411</v>
      </c>
      <c r="O22" s="333">
        <v>0.15637999999999999</v>
      </c>
      <c r="P22" s="333">
        <v>9.6129999999999993E-2</v>
      </c>
      <c r="Q22" s="333">
        <v>32.124580000000002</v>
      </c>
      <c r="R22" s="333">
        <v>0.18421999999999999</v>
      </c>
      <c r="S22" s="333">
        <v>0.15357999999999999</v>
      </c>
      <c r="T22" s="333">
        <v>0.63824000000000003</v>
      </c>
      <c r="U22" s="333">
        <v>1.5363</v>
      </c>
      <c r="V22" s="333">
        <v>0.41543999999999998</v>
      </c>
      <c r="W22" s="333" t="s">
        <v>164</v>
      </c>
      <c r="X22" s="333">
        <v>593.99570000000006</v>
      </c>
      <c r="Y22" s="333">
        <v>641.87800000000004</v>
      </c>
      <c r="Z22" s="333" t="s">
        <v>165</v>
      </c>
      <c r="AA22" s="333" t="s">
        <v>166</v>
      </c>
      <c r="AB22" s="333">
        <v>0.15890000000000001</v>
      </c>
      <c r="AC22" s="333">
        <v>2.0799999999999999E-2</v>
      </c>
      <c r="AD22" s="333" t="s">
        <v>168</v>
      </c>
      <c r="AE22" s="333" t="s">
        <v>169</v>
      </c>
    </row>
    <row r="23" spans="1:40" s="94" customFormat="1">
      <c r="A23" s="333" t="s">
        <v>262</v>
      </c>
      <c r="B23" s="333">
        <v>2736</v>
      </c>
      <c r="C23" s="333">
        <v>4939</v>
      </c>
      <c r="D23" s="334">
        <v>42962.825694444444</v>
      </c>
      <c r="E23" s="333" t="s">
        <v>438</v>
      </c>
      <c r="F23" s="333" t="s">
        <v>163</v>
      </c>
      <c r="G23" s="333">
        <v>2.87331</v>
      </c>
      <c r="H23" s="333">
        <v>1.40706</v>
      </c>
      <c r="I23" s="333">
        <v>9.1539999999999996E-2</v>
      </c>
      <c r="J23" s="333">
        <v>0.14315</v>
      </c>
      <c r="K23" s="333">
        <v>-4.81E-3</v>
      </c>
      <c r="L23" s="333">
        <v>0.23469000000000001</v>
      </c>
      <c r="M23" s="333">
        <v>0.14984</v>
      </c>
      <c r="N23" s="333">
        <v>0.17080999999999999</v>
      </c>
      <c r="O23" s="333">
        <v>0.14377999999999999</v>
      </c>
      <c r="P23" s="333">
        <v>9.0910000000000005E-2</v>
      </c>
      <c r="Q23" s="333">
        <v>5.06379</v>
      </c>
      <c r="R23" s="333">
        <v>0.17061999999999999</v>
      </c>
      <c r="S23" s="333">
        <v>0.14771999999999999</v>
      </c>
      <c r="T23" s="333">
        <v>0.62061999999999995</v>
      </c>
      <c r="U23" s="333">
        <v>1.47316</v>
      </c>
      <c r="V23" s="333">
        <v>0.42127999999999999</v>
      </c>
      <c r="W23" s="333" t="s">
        <v>164</v>
      </c>
      <c r="X23" s="333">
        <v>586.8895</v>
      </c>
      <c r="Y23" s="333">
        <v>627.80219999999997</v>
      </c>
      <c r="Z23" s="333" t="s">
        <v>165</v>
      </c>
      <c r="AA23" s="333" t="s">
        <v>166</v>
      </c>
      <c r="AB23" s="333">
        <v>0.15840000000000001</v>
      </c>
      <c r="AC23" s="333">
        <v>2.0799999999999999E-2</v>
      </c>
      <c r="AD23" s="333" t="s">
        <v>168</v>
      </c>
      <c r="AE23" s="333" t="s">
        <v>169</v>
      </c>
    </row>
    <row r="24" spans="1:40" s="94" customFormat="1">
      <c r="A24" s="333" t="s">
        <v>263</v>
      </c>
      <c r="B24" s="333">
        <v>2737</v>
      </c>
      <c r="C24" s="333">
        <v>4940</v>
      </c>
      <c r="D24" s="334">
        <v>42962.837500000001</v>
      </c>
      <c r="E24" s="333" t="s">
        <v>438</v>
      </c>
      <c r="F24" s="333" t="s">
        <v>163</v>
      </c>
      <c r="G24" s="333">
        <v>2.5442</v>
      </c>
      <c r="H24" s="333">
        <v>2.7761999999999998</v>
      </c>
      <c r="I24" s="333">
        <v>0.11616</v>
      </c>
      <c r="J24" s="333">
        <v>0.11973</v>
      </c>
      <c r="K24" s="333">
        <v>-3.2300000000000002E-2</v>
      </c>
      <c r="L24" s="333">
        <v>0.2359</v>
      </c>
      <c r="M24" s="333">
        <v>0.15961</v>
      </c>
      <c r="N24" s="333">
        <v>0.16234999999999999</v>
      </c>
      <c r="O24" s="333">
        <v>0.15040000000000001</v>
      </c>
      <c r="P24" s="333">
        <v>8.5489999999999997E-2</v>
      </c>
      <c r="Q24" s="333">
        <v>43.460180000000001</v>
      </c>
      <c r="R24" s="333">
        <v>0.16871</v>
      </c>
      <c r="S24" s="333">
        <v>0.14677000000000001</v>
      </c>
      <c r="T24" s="333">
        <v>0.61416999999999999</v>
      </c>
      <c r="U24" s="333">
        <v>1.4718500000000001</v>
      </c>
      <c r="V24" s="333">
        <v>0.41727999999999998</v>
      </c>
      <c r="W24" s="333" t="s">
        <v>164</v>
      </c>
      <c r="X24" s="333">
        <v>575.13699999999994</v>
      </c>
      <c r="Y24" s="333">
        <v>622.88260000000002</v>
      </c>
      <c r="Z24" s="333" t="s">
        <v>165</v>
      </c>
      <c r="AA24" s="333" t="s">
        <v>166</v>
      </c>
      <c r="AB24" s="333">
        <v>0.1515</v>
      </c>
      <c r="AC24" s="333">
        <v>1.6500000000000001E-2</v>
      </c>
      <c r="AD24" s="333" t="s">
        <v>168</v>
      </c>
      <c r="AE24" s="333" t="s">
        <v>169</v>
      </c>
    </row>
    <row r="25" spans="1:40">
      <c r="D25" s="98"/>
    </row>
    <row r="26" spans="1:40">
      <c r="D26" s="98"/>
    </row>
    <row r="27" spans="1:40">
      <c r="D27" s="98"/>
    </row>
    <row r="28" spans="1:40">
      <c r="D28" s="98"/>
    </row>
    <row r="29" spans="1:40" s="100" customFormat="1">
      <c r="O29" s="101"/>
      <c r="P29" s="101"/>
      <c r="Q29" s="101"/>
      <c r="R29" s="101"/>
      <c r="S29" s="101"/>
      <c r="T29" s="101"/>
      <c r="U29" s="101"/>
      <c r="V29" s="101"/>
      <c r="AN29" s="101"/>
    </row>
    <row r="30" spans="1:40">
      <c r="A30" s="330" t="s">
        <v>264</v>
      </c>
      <c r="B30" s="336">
        <v>2738</v>
      </c>
      <c r="C30" s="336">
        <v>4941</v>
      </c>
      <c r="D30" s="337">
        <v>42962.845138888886</v>
      </c>
      <c r="E30" s="336" t="s">
        <v>438</v>
      </c>
      <c r="F30" s="336" t="s">
        <v>163</v>
      </c>
      <c r="G30" s="336">
        <v>2.8392400000000002</v>
      </c>
      <c r="H30" s="336">
        <v>0.94835000000000003</v>
      </c>
      <c r="I30" s="336">
        <v>9.5229999999999995E-2</v>
      </c>
      <c r="J30" s="336">
        <v>0.15398000000000001</v>
      </c>
      <c r="K30" s="336">
        <v>1.7000000000000001E-2</v>
      </c>
      <c r="L30" s="336">
        <v>0.24920999999999999</v>
      </c>
      <c r="M30" s="336">
        <v>0.14896999999999999</v>
      </c>
      <c r="N30" s="336">
        <v>0.17863000000000001</v>
      </c>
      <c r="O30" s="336">
        <v>0.15873000000000001</v>
      </c>
      <c r="P30" s="336">
        <v>9.0480000000000005E-2</v>
      </c>
      <c r="Q30" s="336">
        <v>-15.081009999999999</v>
      </c>
      <c r="R30" s="336">
        <v>0.18104999999999999</v>
      </c>
      <c r="S30" s="336">
        <v>0.14652999999999999</v>
      </c>
      <c r="T30" s="336">
        <v>0.65154999999999996</v>
      </c>
      <c r="U30" s="336">
        <v>1.4842299999999999</v>
      </c>
      <c r="V30" s="336">
        <v>0.43897999999999998</v>
      </c>
      <c r="W30" s="336" t="s">
        <v>164</v>
      </c>
      <c r="X30" s="336">
        <v>628.15989999999999</v>
      </c>
      <c r="Y30" s="336">
        <v>649.94069999999999</v>
      </c>
      <c r="Z30" s="336" t="s">
        <v>165</v>
      </c>
      <c r="AA30" s="336" t="s">
        <v>166</v>
      </c>
      <c r="AB30" s="336">
        <v>0.16619999999999999</v>
      </c>
      <c r="AC30" s="336">
        <v>2.29E-2</v>
      </c>
      <c r="AD30" s="336" t="s">
        <v>168</v>
      </c>
      <c r="AE30" s="336" t="s">
        <v>169</v>
      </c>
    </row>
    <row r="31" spans="1:40">
      <c r="A31" s="336" t="s">
        <v>265</v>
      </c>
      <c r="B31" s="336">
        <v>2739</v>
      </c>
      <c r="C31" s="336">
        <v>4942</v>
      </c>
      <c r="D31" s="337">
        <v>42962.855555555558</v>
      </c>
      <c r="E31" s="336" t="s">
        <v>438</v>
      </c>
      <c r="F31" s="336" t="s">
        <v>163</v>
      </c>
      <c r="G31" s="336">
        <v>1.89594</v>
      </c>
      <c r="H31" s="336">
        <v>2.7934399999999999</v>
      </c>
      <c r="I31" s="336">
        <v>0.15775</v>
      </c>
      <c r="J31" s="336">
        <v>0.11203</v>
      </c>
      <c r="K31" s="336">
        <v>3.032E-2</v>
      </c>
      <c r="L31" s="336">
        <v>0.26978000000000002</v>
      </c>
      <c r="M31" s="336">
        <v>0.1976</v>
      </c>
      <c r="N31" s="336">
        <v>0.16824</v>
      </c>
      <c r="O31" s="336">
        <v>0.17305999999999999</v>
      </c>
      <c r="P31" s="336">
        <v>9.672E-2</v>
      </c>
      <c r="Q31" s="336">
        <v>-63.533360000000002</v>
      </c>
      <c r="R31" s="336">
        <v>0.19408</v>
      </c>
      <c r="S31" s="336">
        <v>0.15661</v>
      </c>
      <c r="T31" s="336">
        <v>0.64576</v>
      </c>
      <c r="U31" s="336">
        <v>1.59093</v>
      </c>
      <c r="V31" s="336">
        <v>0.40589999999999998</v>
      </c>
      <c r="W31" s="336" t="s">
        <v>164</v>
      </c>
      <c r="X31" s="336">
        <v>575.95699999999999</v>
      </c>
      <c r="Y31" s="336">
        <v>639.96469999999999</v>
      </c>
      <c r="Z31" s="336" t="s">
        <v>165</v>
      </c>
      <c r="AA31" s="336" t="s">
        <v>166</v>
      </c>
      <c r="AB31" s="336">
        <v>0.158</v>
      </c>
      <c r="AC31" s="336">
        <v>2.5600000000000001E-2</v>
      </c>
      <c r="AD31" s="336" t="s">
        <v>168</v>
      </c>
      <c r="AE31" s="336" t="s">
        <v>169</v>
      </c>
    </row>
    <row r="32" spans="1:40">
      <c r="A32" s="336" t="s">
        <v>266</v>
      </c>
      <c r="B32" s="336">
        <v>2740</v>
      </c>
      <c r="C32" s="336">
        <v>4943</v>
      </c>
      <c r="D32" s="337">
        <v>42962.868055555555</v>
      </c>
      <c r="E32" s="336" t="s">
        <v>438</v>
      </c>
      <c r="F32" s="336" t="s">
        <v>163</v>
      </c>
      <c r="G32" s="336">
        <v>2.5782400000000001</v>
      </c>
      <c r="H32" s="336">
        <v>3.3324699999999998</v>
      </c>
      <c r="I32" s="336">
        <v>0.15715000000000001</v>
      </c>
      <c r="J32" s="336">
        <v>0.11086</v>
      </c>
      <c r="K32" s="336">
        <v>-1.966E-2</v>
      </c>
      <c r="L32" s="336">
        <v>0.26800000000000002</v>
      </c>
      <c r="M32" s="336">
        <v>0.18103</v>
      </c>
      <c r="N32" s="336">
        <v>0.1578</v>
      </c>
      <c r="O32" s="336">
        <v>0.16463</v>
      </c>
      <c r="P32" s="336">
        <v>0.10337</v>
      </c>
      <c r="Q32" s="336">
        <v>69.730770000000007</v>
      </c>
      <c r="R32" s="336">
        <v>0.18385000000000001</v>
      </c>
      <c r="S32" s="336">
        <v>0.16303999999999999</v>
      </c>
      <c r="T32" s="336">
        <v>0.65159999999999996</v>
      </c>
      <c r="U32" s="336">
        <v>1.5890500000000001</v>
      </c>
      <c r="V32" s="336">
        <v>0.41005999999999998</v>
      </c>
      <c r="W32" s="336" t="s">
        <v>164</v>
      </c>
      <c r="X32" s="336">
        <v>582.51649999999995</v>
      </c>
      <c r="Y32" s="336">
        <v>642.42460000000005</v>
      </c>
      <c r="Z32" s="336" t="s">
        <v>165</v>
      </c>
      <c r="AA32" s="336" t="s">
        <v>166</v>
      </c>
      <c r="AB32" s="336">
        <v>0.1578</v>
      </c>
      <c r="AC32" s="336">
        <v>2.35E-2</v>
      </c>
      <c r="AD32" s="336" t="s">
        <v>168</v>
      </c>
      <c r="AE32" s="336" t="s">
        <v>169</v>
      </c>
    </row>
    <row r="33" spans="1:40">
      <c r="A33" s="336" t="s">
        <v>267</v>
      </c>
      <c r="B33" s="336">
        <v>2741</v>
      </c>
      <c r="C33" s="336">
        <v>4944</v>
      </c>
      <c r="D33" s="337">
        <v>42962.875694444447</v>
      </c>
      <c r="E33" s="336" t="s">
        <v>438</v>
      </c>
      <c r="F33" s="336" t="s">
        <v>163</v>
      </c>
      <c r="G33" s="336">
        <v>2.6552699999999998</v>
      </c>
      <c r="H33" s="336">
        <v>2.3500800000000002</v>
      </c>
      <c r="I33" s="336">
        <v>0.11302</v>
      </c>
      <c r="J33" s="336">
        <v>0.11741</v>
      </c>
      <c r="K33" s="336">
        <v>-3.322E-2</v>
      </c>
      <c r="L33" s="336">
        <v>0.23042000000000001</v>
      </c>
      <c r="M33" s="336">
        <v>0.16028999999999999</v>
      </c>
      <c r="N33" s="336">
        <v>0.16644999999999999</v>
      </c>
      <c r="O33" s="336">
        <v>0.14857999999999999</v>
      </c>
      <c r="P33" s="336">
        <v>8.1839999999999996E-2</v>
      </c>
      <c r="Q33" s="336">
        <v>43.097470000000001</v>
      </c>
      <c r="R33" s="336">
        <v>0.17072000000000001</v>
      </c>
      <c r="S33" s="336">
        <v>0.13752</v>
      </c>
      <c r="T33" s="336">
        <v>0.59521999999999997</v>
      </c>
      <c r="U33" s="336">
        <v>1.47157</v>
      </c>
      <c r="V33" s="336">
        <v>0.40448000000000001</v>
      </c>
      <c r="W33" s="336" t="s">
        <v>164</v>
      </c>
      <c r="X33" s="336">
        <v>556.00509999999997</v>
      </c>
      <c r="Y33" s="336">
        <v>619.87620000000004</v>
      </c>
      <c r="Z33" s="336" t="s">
        <v>165</v>
      </c>
      <c r="AA33" s="336" t="s">
        <v>166</v>
      </c>
      <c r="AB33" s="336">
        <v>0.15140000000000001</v>
      </c>
      <c r="AC33" s="336">
        <v>2.3099999999999999E-2</v>
      </c>
      <c r="AD33" s="336" t="s">
        <v>168</v>
      </c>
      <c r="AE33" s="336" t="s">
        <v>169</v>
      </c>
    </row>
    <row r="34" spans="1:40">
      <c r="A34" s="336" t="s">
        <v>268</v>
      </c>
      <c r="B34" s="336">
        <v>2742</v>
      </c>
      <c r="C34" s="336">
        <v>4945</v>
      </c>
      <c r="D34" s="337">
        <v>42962.887499999997</v>
      </c>
      <c r="E34" s="336" t="s">
        <v>438</v>
      </c>
      <c r="F34" s="336" t="s">
        <v>163</v>
      </c>
      <c r="G34" s="336">
        <v>2.47804</v>
      </c>
      <c r="H34" s="336">
        <v>3.0537899999999998</v>
      </c>
      <c r="I34" s="336">
        <v>0.16799</v>
      </c>
      <c r="J34" s="336">
        <v>0.13691</v>
      </c>
      <c r="K34" s="336">
        <v>-4.7379999999999999E-2</v>
      </c>
      <c r="L34" s="336">
        <v>0.3049</v>
      </c>
      <c r="M34" s="336">
        <v>0.19911000000000001</v>
      </c>
      <c r="N34" s="336">
        <v>0.18981000000000001</v>
      </c>
      <c r="O34" s="336">
        <v>0.20236000000000001</v>
      </c>
      <c r="P34" s="336">
        <v>0.10254000000000001</v>
      </c>
      <c r="Q34" s="336">
        <v>54.060229999999997</v>
      </c>
      <c r="R34" s="336">
        <v>0.20877999999999999</v>
      </c>
      <c r="S34" s="336">
        <v>0.16767000000000001</v>
      </c>
      <c r="T34" s="336">
        <v>0.70304</v>
      </c>
      <c r="U34" s="336">
        <v>1.64869</v>
      </c>
      <c r="V34" s="336">
        <v>0.42642999999999998</v>
      </c>
      <c r="W34" s="336" t="s">
        <v>164</v>
      </c>
      <c r="X34" s="336">
        <v>611.76110000000006</v>
      </c>
      <c r="Y34" s="336">
        <v>654.04039999999998</v>
      </c>
      <c r="Z34" s="336" t="s">
        <v>165</v>
      </c>
      <c r="AA34" s="336" t="s">
        <v>166</v>
      </c>
      <c r="AB34" s="336">
        <v>0.17080000000000001</v>
      </c>
      <c r="AC34" s="336">
        <v>0.03</v>
      </c>
      <c r="AD34" s="336" t="s">
        <v>168</v>
      </c>
      <c r="AE34" s="336" t="s">
        <v>169</v>
      </c>
    </row>
    <row r="35" spans="1:40">
      <c r="A35" s="336" t="s">
        <v>269</v>
      </c>
      <c r="B35" s="336">
        <v>2743</v>
      </c>
      <c r="C35" s="336">
        <v>4946</v>
      </c>
      <c r="D35" s="337">
        <v>42962.898611111108</v>
      </c>
      <c r="E35" s="336" t="s">
        <v>438</v>
      </c>
      <c r="F35" s="336" t="s">
        <v>163</v>
      </c>
      <c r="G35" s="336">
        <v>2.8890899999999999</v>
      </c>
      <c r="H35" s="336">
        <v>0.91496999999999995</v>
      </c>
      <c r="I35" s="336">
        <v>0.11022999999999999</v>
      </c>
      <c r="J35" s="336">
        <v>0.15878999999999999</v>
      </c>
      <c r="K35" s="336">
        <v>3.5830000000000001E-2</v>
      </c>
      <c r="L35" s="336">
        <v>0.26901999999999998</v>
      </c>
      <c r="M35" s="336">
        <v>0.16333</v>
      </c>
      <c r="N35" s="336">
        <v>0.18962000000000001</v>
      </c>
      <c r="O35" s="336">
        <v>0.17793</v>
      </c>
      <c r="P35" s="336">
        <v>9.1090000000000004E-2</v>
      </c>
      <c r="Q35" s="336">
        <v>-27.951619999999998</v>
      </c>
      <c r="R35" s="336">
        <v>0.2009</v>
      </c>
      <c r="S35" s="336">
        <v>0.15634000000000001</v>
      </c>
      <c r="T35" s="336">
        <v>0.68374999999999997</v>
      </c>
      <c r="U35" s="336">
        <v>1.5186599999999999</v>
      </c>
      <c r="V35" s="336">
        <v>0.45023999999999997</v>
      </c>
      <c r="W35" s="336" t="s">
        <v>164</v>
      </c>
      <c r="X35" s="336">
        <v>654.80799999999999</v>
      </c>
      <c r="Y35" s="336">
        <v>657.18349999999998</v>
      </c>
      <c r="Z35" s="336" t="s">
        <v>165</v>
      </c>
      <c r="AA35" s="336" t="s">
        <v>166</v>
      </c>
      <c r="AB35" s="336">
        <v>0.1709</v>
      </c>
      <c r="AC35" s="336">
        <v>2.1100000000000001E-2</v>
      </c>
      <c r="AD35" s="336" t="s">
        <v>168</v>
      </c>
      <c r="AE35" s="336" t="s">
        <v>169</v>
      </c>
    </row>
    <row r="36" spans="1:40">
      <c r="A36" s="336" t="s">
        <v>270</v>
      </c>
      <c r="B36" s="336">
        <v>2744</v>
      </c>
      <c r="C36" s="336">
        <v>4947</v>
      </c>
      <c r="D36" s="337">
        <v>42962.910416666666</v>
      </c>
      <c r="E36" s="336" t="s">
        <v>438</v>
      </c>
      <c r="F36" s="336" t="s">
        <v>163</v>
      </c>
      <c r="G36" s="336">
        <v>2.6339100000000002</v>
      </c>
      <c r="H36" s="336">
        <v>2.1661700000000002</v>
      </c>
      <c r="I36" s="336">
        <v>0.10499</v>
      </c>
      <c r="J36" s="336">
        <v>0.15858</v>
      </c>
      <c r="K36" s="336">
        <v>-2.8080000000000001E-2</v>
      </c>
      <c r="L36" s="336">
        <v>0.26356000000000002</v>
      </c>
      <c r="M36" s="336">
        <v>0.16693</v>
      </c>
      <c r="N36" s="336">
        <v>0.19076000000000001</v>
      </c>
      <c r="O36" s="336">
        <v>0.17066999999999999</v>
      </c>
      <c r="P36" s="336">
        <v>9.2899999999999996E-2</v>
      </c>
      <c r="Q36" s="336">
        <v>23.158519999999999</v>
      </c>
      <c r="R36" s="336">
        <v>0.19012000000000001</v>
      </c>
      <c r="S36" s="336">
        <v>0.15659999999999999</v>
      </c>
      <c r="T36" s="336">
        <v>0.66398999999999997</v>
      </c>
      <c r="U36" s="336">
        <v>1.5315000000000001</v>
      </c>
      <c r="V36" s="336">
        <v>0.43354999999999999</v>
      </c>
      <c r="W36" s="336" t="s">
        <v>164</v>
      </c>
      <c r="X36" s="336">
        <v>628.70650000000001</v>
      </c>
      <c r="Y36" s="336">
        <v>655.27030000000002</v>
      </c>
      <c r="Z36" s="336" t="s">
        <v>165</v>
      </c>
      <c r="AA36" s="336" t="s">
        <v>166</v>
      </c>
      <c r="AB36" s="336">
        <v>0.16669999999999999</v>
      </c>
      <c r="AC36" s="336">
        <v>2.24E-2</v>
      </c>
      <c r="AD36" s="336" t="s">
        <v>168</v>
      </c>
      <c r="AE36" s="336" t="s">
        <v>169</v>
      </c>
    </row>
    <row r="37" spans="1:40">
      <c r="A37" s="336" t="s">
        <v>271</v>
      </c>
      <c r="B37" s="336">
        <v>2745</v>
      </c>
      <c r="C37" s="336">
        <v>4961</v>
      </c>
      <c r="D37" s="337">
        <v>42962.922222222223</v>
      </c>
      <c r="E37" s="336" t="s">
        <v>438</v>
      </c>
      <c r="F37" s="336" t="s">
        <v>163</v>
      </c>
      <c r="G37" s="336">
        <v>1.9515800000000001</v>
      </c>
      <c r="H37" s="336">
        <v>1.1284700000000001</v>
      </c>
      <c r="I37" s="336">
        <v>0.13469999999999999</v>
      </c>
      <c r="J37" s="336">
        <v>0.15989</v>
      </c>
      <c r="K37" s="336">
        <v>-4.0960000000000003E-2</v>
      </c>
      <c r="L37" s="336">
        <v>0.29459000000000002</v>
      </c>
      <c r="M37" s="336">
        <v>0.18515999999999999</v>
      </c>
      <c r="N37" s="336">
        <v>0.19919000000000001</v>
      </c>
      <c r="O37" s="336">
        <v>0.19028</v>
      </c>
      <c r="P37" s="336">
        <v>0.10431</v>
      </c>
      <c r="Q37" s="336">
        <v>36.539810000000003</v>
      </c>
      <c r="R37" s="336">
        <v>0.21315999999999999</v>
      </c>
      <c r="S37" s="336">
        <v>0.17352000000000001</v>
      </c>
      <c r="T37" s="336">
        <v>0.71921999999999997</v>
      </c>
      <c r="U37" s="336">
        <v>1.5985100000000001</v>
      </c>
      <c r="V37" s="336">
        <v>0.44993</v>
      </c>
      <c r="W37" s="336" t="s">
        <v>164</v>
      </c>
      <c r="X37" s="336">
        <v>647.5652</v>
      </c>
      <c r="Y37" s="336">
        <v>655.40689999999995</v>
      </c>
      <c r="Z37" s="336" t="s">
        <v>165</v>
      </c>
      <c r="AA37" s="336" t="s">
        <v>166</v>
      </c>
      <c r="AB37" s="336">
        <v>0.1759</v>
      </c>
      <c r="AC37" s="336">
        <v>2.3699999999999999E-2</v>
      </c>
      <c r="AD37" s="336" t="s">
        <v>168</v>
      </c>
      <c r="AE37" s="336" t="s">
        <v>169</v>
      </c>
    </row>
    <row r="38" spans="1:40">
      <c r="D38" s="98"/>
    </row>
    <row r="39" spans="1:40">
      <c r="D39" s="98"/>
    </row>
    <row r="40" spans="1:40">
      <c r="D40" s="98"/>
    </row>
    <row r="41" spans="1:40">
      <c r="D41" s="98"/>
    </row>
    <row r="42" spans="1:40">
      <c r="D42" s="98"/>
    </row>
    <row r="43" spans="1:40" s="100" customFormat="1">
      <c r="O43" s="101"/>
      <c r="P43" s="101"/>
      <c r="Q43" s="101"/>
      <c r="R43" s="101"/>
      <c r="S43" s="101"/>
      <c r="T43" s="101"/>
      <c r="U43" s="101"/>
      <c r="V43" s="101"/>
      <c r="AN43" s="101"/>
    </row>
    <row r="44" spans="1:40" s="129" customFormat="1">
      <c r="A44" s="135" t="s">
        <v>437</v>
      </c>
      <c r="B44" s="129">
        <v>3113</v>
      </c>
      <c r="C44" s="129">
        <v>5879</v>
      </c>
      <c r="D44" s="130">
        <v>42703.078472222223</v>
      </c>
      <c r="E44" s="129" t="s">
        <v>438</v>
      </c>
      <c r="F44" s="129" t="s">
        <v>163</v>
      </c>
      <c r="G44" s="129">
        <v>3.0045999999999999</v>
      </c>
      <c r="H44" s="129">
        <v>2.4665599999999999</v>
      </c>
      <c r="I44" s="129">
        <v>0.20513999999999999</v>
      </c>
      <c r="J44" s="129">
        <v>0.13073000000000001</v>
      </c>
      <c r="K44" s="129">
        <v>-2.9309999999999999E-2</v>
      </c>
      <c r="L44" s="129">
        <v>0.33587</v>
      </c>
      <c r="M44" s="129">
        <v>0.22492999999999999</v>
      </c>
      <c r="N44" s="129">
        <v>0.19414000000000001</v>
      </c>
      <c r="O44" s="129">
        <v>0.21554999999999999</v>
      </c>
      <c r="P44" s="129">
        <v>0.12032</v>
      </c>
      <c r="Q44" s="129">
        <v>70.773399999999995</v>
      </c>
      <c r="R44" s="129">
        <v>0.22977</v>
      </c>
      <c r="S44" s="129">
        <v>0.18289</v>
      </c>
      <c r="T44" s="129">
        <v>0.76626000000000005</v>
      </c>
      <c r="U44" s="129">
        <v>1.7061200000000001</v>
      </c>
      <c r="V44" s="129">
        <v>0.44912000000000002</v>
      </c>
      <c r="W44" s="129" t="s">
        <v>164</v>
      </c>
      <c r="X44" s="129">
        <v>544.81129999999996</v>
      </c>
      <c r="Y44" s="129">
        <v>564.36519999999996</v>
      </c>
      <c r="Z44" s="129" t="s">
        <v>165</v>
      </c>
      <c r="AA44" s="129" t="s">
        <v>166</v>
      </c>
      <c r="AB44" s="129">
        <v>0.18379999999999999</v>
      </c>
      <c r="AC44" s="129">
        <v>2.5899999999999999E-2</v>
      </c>
      <c r="AD44" s="129">
        <v>0</v>
      </c>
      <c r="AE44" s="129">
        <v>0</v>
      </c>
    </row>
    <row r="45" spans="1:40" s="129" customFormat="1">
      <c r="A45" s="135" t="s">
        <v>439</v>
      </c>
      <c r="B45" s="129">
        <v>3114</v>
      </c>
      <c r="C45" s="129">
        <v>5880</v>
      </c>
      <c r="D45" s="130">
        <v>42703.090277777781</v>
      </c>
      <c r="E45" s="129" t="s">
        <v>438</v>
      </c>
      <c r="F45" s="129" t="s">
        <v>163</v>
      </c>
      <c r="G45" s="129">
        <v>2.7423199999999999</v>
      </c>
      <c r="H45" s="129">
        <v>3.3407200000000001</v>
      </c>
      <c r="I45" s="129">
        <v>0.17665</v>
      </c>
      <c r="J45" s="129">
        <v>0.11777</v>
      </c>
      <c r="K45" s="129">
        <v>-2.9430000000000001E-2</v>
      </c>
      <c r="L45" s="129">
        <v>0.29443000000000003</v>
      </c>
      <c r="M45" s="129">
        <v>0.20005999999999999</v>
      </c>
      <c r="N45" s="129">
        <v>0.17912</v>
      </c>
      <c r="O45" s="129">
        <v>0.189</v>
      </c>
      <c r="P45" s="129">
        <v>0.10543</v>
      </c>
      <c r="Q45" s="129">
        <v>67.528310000000005</v>
      </c>
      <c r="R45" s="129">
        <v>0.20744000000000001</v>
      </c>
      <c r="S45" s="129">
        <v>0.17152999999999999</v>
      </c>
      <c r="T45" s="129">
        <v>0.70174000000000003</v>
      </c>
      <c r="U45" s="129">
        <v>1.62053</v>
      </c>
      <c r="V45" s="129">
        <v>0.43303000000000003</v>
      </c>
      <c r="W45" s="129" t="s">
        <v>164</v>
      </c>
      <c r="X45" s="129">
        <v>522.75170000000003</v>
      </c>
      <c r="Y45" s="129">
        <v>560.76750000000004</v>
      </c>
      <c r="Z45" s="129" t="s">
        <v>165</v>
      </c>
      <c r="AA45" s="129" t="s">
        <v>166</v>
      </c>
      <c r="AB45" s="129">
        <v>0.1701</v>
      </c>
      <c r="AC45" s="129">
        <v>2.1700000000000001E-2</v>
      </c>
      <c r="AD45" s="129" t="s">
        <v>168</v>
      </c>
      <c r="AE45" s="129" t="s">
        <v>169</v>
      </c>
    </row>
    <row r="46" spans="1:40" s="129" customFormat="1">
      <c r="A46" s="135" t="s">
        <v>440</v>
      </c>
      <c r="B46" s="129">
        <v>3115</v>
      </c>
      <c r="C46" s="129">
        <v>5881</v>
      </c>
      <c r="D46" s="130">
        <v>42703.113194444442</v>
      </c>
      <c r="E46" s="129" t="s">
        <v>438</v>
      </c>
      <c r="F46" s="129" t="s">
        <v>163</v>
      </c>
      <c r="G46" s="129">
        <v>2.6815799999999999</v>
      </c>
      <c r="H46" s="129">
        <v>2.8244400000000001</v>
      </c>
      <c r="I46" s="129">
        <v>0.20743</v>
      </c>
      <c r="J46" s="129">
        <v>0.11128</v>
      </c>
      <c r="K46" s="129">
        <v>4.5999999999999999E-3</v>
      </c>
      <c r="L46" s="129">
        <v>0.31870999999999999</v>
      </c>
      <c r="M46" s="129">
        <v>0.21639</v>
      </c>
      <c r="N46" s="129">
        <v>0.17602000000000001</v>
      </c>
      <c r="O46" s="129">
        <v>0.20779</v>
      </c>
      <c r="P46" s="129">
        <v>0.11092</v>
      </c>
      <c r="Q46" s="129">
        <v>-87.282920000000004</v>
      </c>
      <c r="R46" s="129">
        <v>0.21556</v>
      </c>
      <c r="S46" s="129">
        <v>0.17505000000000001</v>
      </c>
      <c r="T46" s="129">
        <v>0.70069999999999999</v>
      </c>
      <c r="U46" s="129">
        <v>1.7228000000000001</v>
      </c>
      <c r="V46" s="129">
        <v>0.40672000000000003</v>
      </c>
      <c r="W46" s="129" t="s">
        <v>164</v>
      </c>
      <c r="X46" s="129">
        <v>492.64460000000003</v>
      </c>
      <c r="Y46" s="129">
        <v>554.23490000000004</v>
      </c>
      <c r="Z46" s="129" t="s">
        <v>165</v>
      </c>
      <c r="AA46" s="129" t="s">
        <v>166</v>
      </c>
      <c r="AB46" s="129">
        <v>0.15989999999999999</v>
      </c>
      <c r="AC46" s="129">
        <v>2.4500000000000001E-2</v>
      </c>
      <c r="AD46" s="129" t="s">
        <v>168</v>
      </c>
      <c r="AE46" s="129" t="s">
        <v>169</v>
      </c>
    </row>
    <row r="47" spans="1:40" s="129" customFormat="1">
      <c r="A47" s="135" t="s">
        <v>441</v>
      </c>
      <c r="B47" s="129">
        <v>3116</v>
      </c>
      <c r="C47" s="129">
        <v>5882</v>
      </c>
      <c r="D47" s="130">
        <v>42703.125</v>
      </c>
      <c r="E47" s="129" t="s">
        <v>438</v>
      </c>
      <c r="F47" s="129" t="s">
        <v>163</v>
      </c>
      <c r="G47" s="129">
        <v>3.0029599999999999</v>
      </c>
      <c r="H47" s="129">
        <v>1.4851000000000001</v>
      </c>
      <c r="I47" s="129">
        <v>0.11471000000000001</v>
      </c>
      <c r="J47" s="129">
        <v>0.19403999999999999</v>
      </c>
      <c r="K47" s="129">
        <v>2.6280000000000001E-2</v>
      </c>
      <c r="L47" s="129">
        <v>0.30875000000000002</v>
      </c>
      <c r="M47" s="129">
        <v>0.17444000000000001</v>
      </c>
      <c r="N47" s="129">
        <v>0.20558000000000001</v>
      </c>
      <c r="O47" s="129">
        <v>0.20213</v>
      </c>
      <c r="P47" s="129">
        <v>0.10663</v>
      </c>
      <c r="Q47" s="129">
        <v>-16.764299999999999</v>
      </c>
      <c r="R47" s="129">
        <v>0.21128</v>
      </c>
      <c r="S47" s="129">
        <v>0.17702000000000001</v>
      </c>
      <c r="T47" s="129">
        <v>0.70601000000000003</v>
      </c>
      <c r="U47" s="129">
        <v>1.6653</v>
      </c>
      <c r="V47" s="129">
        <v>0.42394999999999999</v>
      </c>
      <c r="W47" s="129" t="s">
        <v>164</v>
      </c>
      <c r="X47" s="129">
        <v>525.2133</v>
      </c>
      <c r="Y47" s="129">
        <v>567.67899999999997</v>
      </c>
      <c r="Z47" s="129" t="s">
        <v>165</v>
      </c>
      <c r="AA47" s="129" t="s">
        <v>166</v>
      </c>
      <c r="AB47" s="129">
        <v>0.16689999999999999</v>
      </c>
      <c r="AC47" s="129">
        <v>2.23E-2</v>
      </c>
      <c r="AD47" s="129" t="s">
        <v>168</v>
      </c>
      <c r="AE47" s="129" t="s">
        <v>169</v>
      </c>
    </row>
    <row r="48" spans="1:40" s="129" customFormat="1">
      <c r="A48" s="135" t="s">
        <v>442</v>
      </c>
      <c r="B48" s="129">
        <v>3117</v>
      </c>
      <c r="C48" s="129">
        <v>5883</v>
      </c>
      <c r="D48" s="130">
        <v>42703.136111111111</v>
      </c>
      <c r="E48" s="129" t="s">
        <v>438</v>
      </c>
      <c r="F48" s="129" t="s">
        <v>163</v>
      </c>
      <c r="G48" s="129">
        <v>1.4603200000000001</v>
      </c>
      <c r="H48" s="129">
        <v>2.0217000000000001</v>
      </c>
      <c r="I48" s="129">
        <v>0.11476</v>
      </c>
      <c r="J48" s="129">
        <v>0.15967999999999999</v>
      </c>
      <c r="K48" s="129">
        <v>-2.8740000000000002E-2</v>
      </c>
      <c r="L48" s="129">
        <v>0.27444000000000002</v>
      </c>
      <c r="M48" s="129">
        <v>0.17995</v>
      </c>
      <c r="N48" s="129">
        <v>0.1996</v>
      </c>
      <c r="O48" s="129">
        <v>0.17380999999999999</v>
      </c>
      <c r="P48" s="129">
        <v>0.10063999999999999</v>
      </c>
      <c r="Q48" s="129">
        <v>25.98958</v>
      </c>
      <c r="R48" s="129">
        <v>0.19866</v>
      </c>
      <c r="S48" s="129">
        <v>0.16370999999999999</v>
      </c>
      <c r="T48" s="129">
        <v>0.68398999999999999</v>
      </c>
      <c r="U48" s="129">
        <v>1.55965</v>
      </c>
      <c r="V48" s="129">
        <v>0.43855</v>
      </c>
      <c r="W48" s="129" t="s">
        <v>164</v>
      </c>
      <c r="X48" s="129">
        <v>535.34360000000004</v>
      </c>
      <c r="Y48" s="129">
        <v>565.50130000000001</v>
      </c>
      <c r="Z48" s="129" t="s">
        <v>165</v>
      </c>
      <c r="AA48" s="129" t="s">
        <v>166</v>
      </c>
      <c r="AB48" s="129">
        <v>0.1668</v>
      </c>
      <c r="AC48" s="129">
        <v>1.8499999999999999E-2</v>
      </c>
      <c r="AD48" s="129">
        <v>0</v>
      </c>
      <c r="AE48" s="129">
        <v>0</v>
      </c>
    </row>
    <row r="49" spans="1:40" s="129" customFormat="1">
      <c r="A49" s="129" t="s">
        <v>443</v>
      </c>
      <c r="B49" s="129">
        <v>3118</v>
      </c>
      <c r="C49" s="129">
        <v>6051</v>
      </c>
      <c r="D49" s="130">
        <v>42703.144444444442</v>
      </c>
      <c r="E49" s="129" t="s">
        <v>438</v>
      </c>
      <c r="F49" s="129" t="s">
        <v>163</v>
      </c>
      <c r="G49" s="129">
        <v>2.5404100000000001</v>
      </c>
      <c r="H49" s="129">
        <v>2.0986099999999999</v>
      </c>
      <c r="I49" s="129">
        <v>0.10158</v>
      </c>
      <c r="J49" s="129">
        <v>0.15692</v>
      </c>
      <c r="K49" s="129">
        <v>-2.0279999999999999E-2</v>
      </c>
      <c r="L49" s="129">
        <v>0.25850000000000001</v>
      </c>
      <c r="M49" s="129">
        <v>0.16592999999999999</v>
      </c>
      <c r="N49" s="129">
        <v>0.19184999999999999</v>
      </c>
      <c r="O49" s="129">
        <v>0.16363</v>
      </c>
      <c r="P49" s="129">
        <v>9.4869999999999996E-2</v>
      </c>
      <c r="Q49" s="129">
        <v>18.1099</v>
      </c>
      <c r="R49" s="129">
        <v>0.18984000000000001</v>
      </c>
      <c r="S49" s="129">
        <v>0.15961</v>
      </c>
      <c r="T49" s="129">
        <v>0.68496999999999997</v>
      </c>
      <c r="U49" s="129">
        <v>1.4928900000000001</v>
      </c>
      <c r="V49" s="129">
        <v>0.45882000000000001</v>
      </c>
      <c r="W49" s="129" t="s">
        <v>164</v>
      </c>
      <c r="X49" s="129">
        <v>574.25559999999996</v>
      </c>
      <c r="Y49" s="129">
        <v>583.77380000000005</v>
      </c>
      <c r="Z49" s="129" t="s">
        <v>165</v>
      </c>
      <c r="AA49" s="129" t="s">
        <v>166</v>
      </c>
      <c r="AB49" s="129">
        <v>0.17499999999999999</v>
      </c>
      <c r="AC49" s="129">
        <v>2.3E-2</v>
      </c>
      <c r="AD49" s="129" t="s">
        <v>168</v>
      </c>
      <c r="AE49" s="129" t="s">
        <v>169</v>
      </c>
    </row>
    <row r="50" spans="1:40" s="129" customFormat="1">
      <c r="A50" s="129" t="s">
        <v>444</v>
      </c>
      <c r="B50" s="129">
        <v>3119</v>
      </c>
      <c r="C50" s="129">
        <v>6052</v>
      </c>
      <c r="D50" s="130">
        <v>42703.15902777778</v>
      </c>
      <c r="E50" s="129" t="s">
        <v>438</v>
      </c>
      <c r="F50" s="129" t="s">
        <v>163</v>
      </c>
      <c r="G50" s="129">
        <v>2.0461100000000001</v>
      </c>
      <c r="H50" s="129">
        <v>1.5968599999999999</v>
      </c>
      <c r="I50" s="129">
        <v>0.19767000000000001</v>
      </c>
      <c r="J50" s="129">
        <v>0.12864</v>
      </c>
      <c r="K50" s="129">
        <v>-3.3099999999999997E-2</v>
      </c>
      <c r="L50" s="129">
        <v>0.32629999999999998</v>
      </c>
      <c r="M50" s="129">
        <v>0.2293</v>
      </c>
      <c r="N50" s="129">
        <v>0.19542000000000001</v>
      </c>
      <c r="O50" s="129">
        <v>0.21106</v>
      </c>
      <c r="P50" s="129">
        <v>0.11524</v>
      </c>
      <c r="Q50" s="129">
        <v>68.083770000000001</v>
      </c>
      <c r="R50" s="129">
        <v>0.22436</v>
      </c>
      <c r="S50" s="129">
        <v>0.18404000000000001</v>
      </c>
      <c r="T50" s="129">
        <v>0.72977000000000003</v>
      </c>
      <c r="U50" s="129">
        <v>1.71499</v>
      </c>
      <c r="V50" s="129">
        <v>0.42552000000000001</v>
      </c>
      <c r="W50" s="129" t="s">
        <v>164</v>
      </c>
      <c r="X50" s="129">
        <v>534.96500000000003</v>
      </c>
      <c r="Y50" s="129">
        <v>575.63170000000002</v>
      </c>
      <c r="Z50" s="129" t="s">
        <v>165</v>
      </c>
      <c r="AA50" s="129" t="s">
        <v>166</v>
      </c>
      <c r="AB50" s="129">
        <v>0.1701</v>
      </c>
      <c r="AC50" s="129">
        <v>1.7100000000000001E-2</v>
      </c>
      <c r="AD50" s="129" t="s">
        <v>168</v>
      </c>
      <c r="AE50" s="129" t="s">
        <v>169</v>
      </c>
    </row>
    <row r="51" spans="1:40" s="129" customFormat="1">
      <c r="D51" s="130"/>
    </row>
    <row r="52" spans="1:40" s="129" customFormat="1">
      <c r="D52" s="130"/>
    </row>
    <row r="53" spans="1:40" s="129" customFormat="1">
      <c r="D53" s="130"/>
    </row>
    <row r="54" spans="1:40" s="135" customFormat="1">
      <c r="D54" s="136"/>
      <c r="O54" s="138"/>
      <c r="P54" s="138"/>
      <c r="Q54" s="138"/>
      <c r="R54" s="138"/>
      <c r="S54" s="138"/>
      <c r="T54" s="138"/>
      <c r="U54" s="138"/>
      <c r="V54" s="138"/>
      <c r="AN54" s="138"/>
    </row>
    <row r="55" spans="1:40" s="135" customFormat="1"/>
    <row r="56" spans="1:40" s="129" customFormat="1"/>
    <row r="57" spans="1:40" s="137" customFormat="1">
      <c r="A57" s="137" t="s">
        <v>445</v>
      </c>
      <c r="B57" s="137">
        <v>3076</v>
      </c>
      <c r="C57" s="137">
        <v>5670</v>
      </c>
      <c r="D57" s="139">
        <v>42703.165277777778</v>
      </c>
      <c r="E57" s="137" t="s">
        <v>438</v>
      </c>
      <c r="F57" s="137" t="s">
        <v>163</v>
      </c>
      <c r="G57" s="137">
        <v>1.4107400000000001</v>
      </c>
      <c r="H57" s="137">
        <v>2.6775699999999998</v>
      </c>
      <c r="I57" s="137">
        <v>0.12609999999999999</v>
      </c>
      <c r="J57" s="137">
        <v>0.11959</v>
      </c>
      <c r="K57" s="137">
        <v>3.456E-2</v>
      </c>
      <c r="L57" s="137">
        <v>0.24568000000000001</v>
      </c>
      <c r="M57" s="137">
        <v>0.16913</v>
      </c>
      <c r="N57" s="137">
        <v>0.15781999999999999</v>
      </c>
      <c r="O57" s="137">
        <v>0.15764</v>
      </c>
      <c r="P57" s="137">
        <v>8.8050000000000003E-2</v>
      </c>
      <c r="Q57" s="137">
        <v>-47.646059999999999</v>
      </c>
      <c r="R57" s="137">
        <v>0.17591000000000001</v>
      </c>
      <c r="S57" s="137">
        <v>0.14235999999999999</v>
      </c>
      <c r="T57" s="137">
        <v>0.59116000000000002</v>
      </c>
      <c r="U57" s="137">
        <v>1.5610299999999999</v>
      </c>
      <c r="V57" s="137">
        <v>0.37869999999999998</v>
      </c>
      <c r="W57" s="137" t="s">
        <v>164</v>
      </c>
      <c r="X57" s="137">
        <v>527.11929999999995</v>
      </c>
      <c r="Y57" s="137">
        <v>595.22349999999994</v>
      </c>
      <c r="Z57" s="137" t="s">
        <v>165</v>
      </c>
      <c r="AA57" s="137" t="s">
        <v>166</v>
      </c>
      <c r="AB57" s="137">
        <v>0.1431</v>
      </c>
      <c r="AC57" s="137">
        <v>2.3E-2</v>
      </c>
      <c r="AD57" s="137" t="s">
        <v>168</v>
      </c>
      <c r="AE57" s="137" t="s">
        <v>169</v>
      </c>
    </row>
    <row r="58" spans="1:40" s="129" customFormat="1">
      <c r="A58" s="129" t="s">
        <v>495</v>
      </c>
      <c r="B58" s="129">
        <v>3077</v>
      </c>
      <c r="C58" s="129">
        <v>5671</v>
      </c>
      <c r="D58" s="130">
        <v>42723.53125</v>
      </c>
      <c r="E58" s="129" t="s">
        <v>438</v>
      </c>
      <c r="F58" s="129" t="s">
        <v>163</v>
      </c>
      <c r="G58" s="129">
        <v>2.4567999999999999</v>
      </c>
      <c r="H58" s="129">
        <v>2.2948900000000001</v>
      </c>
      <c r="I58" s="129">
        <v>0.10678</v>
      </c>
      <c r="J58" s="129">
        <v>0.13965</v>
      </c>
      <c r="K58" s="129">
        <v>-3.286E-2</v>
      </c>
      <c r="L58" s="129">
        <v>0.24643000000000001</v>
      </c>
      <c r="M58" s="129">
        <v>0.16019</v>
      </c>
      <c r="N58" s="129">
        <v>0.17913999999999999</v>
      </c>
      <c r="O58" s="129">
        <v>0.16002</v>
      </c>
      <c r="P58" s="129">
        <v>8.6410000000000001E-2</v>
      </c>
      <c r="Q58" s="129">
        <v>31.72335</v>
      </c>
      <c r="R58" s="129">
        <v>0.17526</v>
      </c>
      <c r="S58" s="129">
        <v>0.14344999999999999</v>
      </c>
      <c r="T58" s="129">
        <v>0.60309000000000001</v>
      </c>
      <c r="U58" s="129">
        <v>1.5343199999999999</v>
      </c>
      <c r="V58" s="129">
        <v>0.39306999999999997</v>
      </c>
      <c r="W58" s="129" t="s">
        <v>164</v>
      </c>
      <c r="X58" s="129">
        <v>540.66579999999999</v>
      </c>
      <c r="Y58" s="129">
        <v>606.03330000000005</v>
      </c>
      <c r="Z58" s="129" t="s">
        <v>165</v>
      </c>
      <c r="AA58" s="129" t="s">
        <v>166</v>
      </c>
      <c r="AB58" s="129">
        <v>0.15079999999999999</v>
      </c>
      <c r="AC58" s="129">
        <v>2.7300000000000001E-2</v>
      </c>
      <c r="AD58" s="129" t="s">
        <v>168</v>
      </c>
      <c r="AE58" s="129" t="s">
        <v>169</v>
      </c>
    </row>
    <row r="59" spans="1:40" s="129" customFormat="1">
      <c r="A59" s="129" t="s">
        <v>496</v>
      </c>
      <c r="B59" s="129">
        <v>3078</v>
      </c>
      <c r="C59" s="129">
        <v>5908</v>
      </c>
      <c r="D59" s="130">
        <v>42723.544444444444</v>
      </c>
      <c r="E59" s="129" t="s">
        <v>438</v>
      </c>
      <c r="F59" s="129" t="s">
        <v>163</v>
      </c>
      <c r="G59" s="129">
        <v>3.4153099999999998</v>
      </c>
      <c r="H59" s="129">
        <v>0.90332000000000001</v>
      </c>
      <c r="I59" s="129">
        <v>9.6820000000000003E-2</v>
      </c>
      <c r="J59" s="129">
        <v>0.14369999999999999</v>
      </c>
      <c r="K59" s="129">
        <v>2.3220000000000001E-2</v>
      </c>
      <c r="L59" s="129">
        <v>0.24052000000000001</v>
      </c>
      <c r="M59" s="129">
        <v>0.15179000000000001</v>
      </c>
      <c r="N59" s="129">
        <v>0.17041000000000001</v>
      </c>
      <c r="O59" s="129">
        <v>0.15336</v>
      </c>
      <c r="P59" s="129">
        <v>8.7160000000000001E-2</v>
      </c>
      <c r="Q59" s="129">
        <v>-22.331880000000002</v>
      </c>
      <c r="R59" s="129">
        <v>0.17896000000000001</v>
      </c>
      <c r="S59" s="129">
        <v>0.14410000000000001</v>
      </c>
      <c r="T59" s="129">
        <v>0.59321999999999997</v>
      </c>
      <c r="U59" s="129">
        <v>1.5293699999999999</v>
      </c>
      <c r="V59" s="129">
        <v>0.38789000000000001</v>
      </c>
      <c r="W59" s="129" t="s">
        <v>164</v>
      </c>
      <c r="X59" s="129">
        <v>538.88679999999999</v>
      </c>
      <c r="Y59" s="129">
        <v>602.06529999999998</v>
      </c>
      <c r="Z59" s="129" t="s">
        <v>165</v>
      </c>
      <c r="AA59" s="129" t="s">
        <v>166</v>
      </c>
      <c r="AB59" s="129">
        <v>0.14630000000000001</v>
      </c>
      <c r="AC59" s="129">
        <v>1.9300000000000001E-2</v>
      </c>
      <c r="AD59" s="129" t="s">
        <v>168</v>
      </c>
      <c r="AE59" s="129" t="s">
        <v>169</v>
      </c>
    </row>
    <row r="60" spans="1:40" s="129" customFormat="1">
      <c r="A60" s="129" t="s">
        <v>497</v>
      </c>
      <c r="B60" s="129">
        <v>3079</v>
      </c>
      <c r="C60" s="129">
        <v>5909</v>
      </c>
      <c r="D60" s="130">
        <v>42723.556250000001</v>
      </c>
      <c r="E60" s="129" t="s">
        <v>438</v>
      </c>
      <c r="F60" s="129" t="s">
        <v>163</v>
      </c>
      <c r="G60" s="129">
        <v>2.3008299999999999</v>
      </c>
      <c r="H60" s="129">
        <v>2.4804900000000001</v>
      </c>
      <c r="I60" s="129">
        <v>0.11353000000000001</v>
      </c>
      <c r="J60" s="129">
        <v>0.13194</v>
      </c>
      <c r="K60" s="129">
        <v>-3.8929999999999999E-2</v>
      </c>
      <c r="L60" s="129">
        <v>0.24546999999999999</v>
      </c>
      <c r="M60" s="129">
        <v>0.16075999999999999</v>
      </c>
      <c r="N60" s="129">
        <v>0.17455000000000001</v>
      </c>
      <c r="O60" s="129">
        <v>0.16283</v>
      </c>
      <c r="P60" s="129">
        <v>8.2650000000000001E-2</v>
      </c>
      <c r="Q60" s="129">
        <v>38.371879999999997</v>
      </c>
      <c r="R60" s="129">
        <v>0.17666000000000001</v>
      </c>
      <c r="S60" s="129">
        <v>0.14171</v>
      </c>
      <c r="T60" s="129">
        <v>0.59079999999999999</v>
      </c>
      <c r="U60" s="129">
        <v>1.53738</v>
      </c>
      <c r="V60" s="129">
        <v>0.38429000000000002</v>
      </c>
      <c r="W60" s="129" t="s">
        <v>164</v>
      </c>
      <c r="X60" s="129">
        <v>537.92909999999995</v>
      </c>
      <c r="Y60" s="129">
        <v>602.74940000000004</v>
      </c>
      <c r="Z60" s="129" t="s">
        <v>165</v>
      </c>
      <c r="AA60" s="129" t="s">
        <v>166</v>
      </c>
      <c r="AB60" s="129">
        <v>0.1449</v>
      </c>
      <c r="AC60" s="129">
        <v>2.1299999999999999E-2</v>
      </c>
      <c r="AD60" s="129" t="s">
        <v>168</v>
      </c>
      <c r="AE60" s="129" t="s">
        <v>169</v>
      </c>
    </row>
    <row r="61" spans="1:40" s="129" customFormat="1">
      <c r="A61" s="129" t="s">
        <v>498</v>
      </c>
      <c r="B61" s="129">
        <v>3080</v>
      </c>
      <c r="C61" s="129">
        <v>6152</v>
      </c>
      <c r="D61" s="130">
        <v>42723.631944444445</v>
      </c>
      <c r="E61" s="129" t="s">
        <v>438</v>
      </c>
      <c r="F61" s="129" t="s">
        <v>163</v>
      </c>
      <c r="G61" s="129">
        <v>2.0500500000000001</v>
      </c>
      <c r="H61" s="129">
        <v>1.2714700000000001</v>
      </c>
      <c r="I61" s="129">
        <v>9.1969999999999996E-2</v>
      </c>
      <c r="J61" s="129">
        <v>0.14399000000000001</v>
      </c>
      <c r="K61" s="129">
        <v>-1.6830000000000001E-2</v>
      </c>
      <c r="L61" s="129">
        <v>0.23596</v>
      </c>
      <c r="M61" s="129">
        <v>0.14402000000000001</v>
      </c>
      <c r="N61" s="129">
        <v>0.16982</v>
      </c>
      <c r="O61" s="129">
        <v>0.14899000000000001</v>
      </c>
      <c r="P61" s="129">
        <v>8.6970000000000006E-2</v>
      </c>
      <c r="Q61" s="129">
        <v>16.418780000000002</v>
      </c>
      <c r="R61" s="129">
        <v>0.17605999999999999</v>
      </c>
      <c r="S61" s="129">
        <v>0.14102000000000001</v>
      </c>
      <c r="T61" s="129">
        <v>0.59279000000000004</v>
      </c>
      <c r="U61" s="129">
        <v>1.51956</v>
      </c>
      <c r="V61" s="129">
        <v>0.39011000000000001</v>
      </c>
      <c r="W61" s="129" t="s">
        <v>164</v>
      </c>
      <c r="X61" s="129">
        <v>535.87660000000005</v>
      </c>
      <c r="Y61" s="129">
        <v>593.03420000000006</v>
      </c>
      <c r="Z61" s="129" t="s">
        <v>165</v>
      </c>
      <c r="AA61" s="129" t="s">
        <v>166</v>
      </c>
      <c r="AB61" s="129">
        <v>0.1469</v>
      </c>
      <c r="AC61" s="129">
        <v>2.3E-2</v>
      </c>
      <c r="AD61" s="129" t="s">
        <v>168</v>
      </c>
      <c r="AE61" s="129" t="s">
        <v>169</v>
      </c>
    </row>
    <row r="62" spans="1:40" s="129" customFormat="1">
      <c r="A62" s="129" t="s">
        <v>499</v>
      </c>
      <c r="B62" s="129">
        <v>3081</v>
      </c>
      <c r="C62" s="129">
        <v>5650</v>
      </c>
      <c r="D62" s="130">
        <v>42723.568055555559</v>
      </c>
      <c r="E62" s="129" t="s">
        <v>438</v>
      </c>
      <c r="F62" s="129" t="s">
        <v>163</v>
      </c>
      <c r="G62" s="129">
        <v>3.1905199999999998</v>
      </c>
      <c r="H62" s="129">
        <v>1.2038199999999999</v>
      </c>
      <c r="I62" s="129">
        <v>8.5779999999999995E-2</v>
      </c>
      <c r="J62" s="129">
        <v>0.15392</v>
      </c>
      <c r="K62" s="129">
        <v>2.0300000000000001E-3</v>
      </c>
      <c r="L62" s="129">
        <v>0.2397</v>
      </c>
      <c r="M62" s="129">
        <v>0.1419</v>
      </c>
      <c r="N62" s="129">
        <v>0.17271</v>
      </c>
      <c r="O62" s="129">
        <v>0.15401999999999999</v>
      </c>
      <c r="P62" s="129">
        <v>8.5690000000000002E-2</v>
      </c>
      <c r="Q62" s="129">
        <v>-1.7259</v>
      </c>
      <c r="R62" s="129">
        <v>0.17280000000000001</v>
      </c>
      <c r="S62" s="129">
        <v>0.14216999999999999</v>
      </c>
      <c r="T62" s="129">
        <v>0.56760999999999995</v>
      </c>
      <c r="U62" s="129">
        <v>1.55776</v>
      </c>
      <c r="V62" s="129">
        <v>0.36437000000000003</v>
      </c>
      <c r="W62" s="129" t="s">
        <v>164</v>
      </c>
      <c r="X62" s="129">
        <v>505.49959999999999</v>
      </c>
      <c r="Y62" s="129">
        <v>587.97140000000002</v>
      </c>
      <c r="Z62" s="129" t="s">
        <v>165</v>
      </c>
      <c r="AA62" s="129" t="s">
        <v>166</v>
      </c>
      <c r="AB62" s="129">
        <v>0.13739999999999999</v>
      </c>
      <c r="AC62" s="129">
        <v>1.8100000000000002E-2</v>
      </c>
      <c r="AD62" s="129" t="s">
        <v>168</v>
      </c>
      <c r="AE62" s="129" t="s">
        <v>169</v>
      </c>
    </row>
    <row r="63" spans="1:40" s="129" customFormat="1">
      <c r="A63" s="129" t="s">
        <v>500</v>
      </c>
      <c r="B63" s="129">
        <v>3082</v>
      </c>
      <c r="C63" s="129">
        <v>5691</v>
      </c>
      <c r="D63" s="130">
        <v>42723.576388888891</v>
      </c>
      <c r="E63" s="129" t="s">
        <v>438</v>
      </c>
      <c r="F63" s="129" t="s">
        <v>163</v>
      </c>
      <c r="G63" s="129">
        <v>1.58721</v>
      </c>
      <c r="H63" s="129">
        <v>1.29695</v>
      </c>
      <c r="I63" s="129">
        <v>0.10057000000000001</v>
      </c>
      <c r="J63" s="129">
        <v>0.15917999999999999</v>
      </c>
      <c r="K63" s="129">
        <v>-9.7199999999999995E-3</v>
      </c>
      <c r="L63" s="129">
        <v>0.25975999999999999</v>
      </c>
      <c r="M63" s="129">
        <v>0.15923999999999999</v>
      </c>
      <c r="N63" s="129">
        <v>0.18360000000000001</v>
      </c>
      <c r="O63" s="129">
        <v>0.16081999999999999</v>
      </c>
      <c r="P63" s="129">
        <v>9.8930000000000004E-2</v>
      </c>
      <c r="Q63" s="129">
        <v>9.2344200000000001</v>
      </c>
      <c r="R63" s="129">
        <v>0.18593999999999999</v>
      </c>
      <c r="S63" s="129">
        <v>0.16012000000000001</v>
      </c>
      <c r="T63" s="129">
        <v>0.63246000000000002</v>
      </c>
      <c r="U63" s="129">
        <v>1.5777399999999999</v>
      </c>
      <c r="V63" s="129">
        <v>0.40085999999999999</v>
      </c>
      <c r="W63" s="129" t="s">
        <v>164</v>
      </c>
      <c r="X63" s="129">
        <v>563.38</v>
      </c>
      <c r="Y63" s="129">
        <v>608.49630000000002</v>
      </c>
      <c r="Z63" s="129" t="s">
        <v>165</v>
      </c>
      <c r="AA63" s="129" t="s">
        <v>166</v>
      </c>
      <c r="AB63" s="129">
        <v>0.1542</v>
      </c>
      <c r="AC63" s="129">
        <v>2.1100000000000001E-2</v>
      </c>
      <c r="AD63" s="129" t="s">
        <v>168</v>
      </c>
      <c r="AE63" s="129" t="s">
        <v>169</v>
      </c>
    </row>
    <row r="64" spans="1:40" s="129" customFormat="1"/>
    <row r="65" spans="1:31" s="129" customFormat="1"/>
    <row r="66" spans="1:31" s="129" customFormat="1"/>
    <row r="67" spans="1:31" s="129" customFormat="1">
      <c r="D67" s="130"/>
    </row>
    <row r="68" spans="1:31" s="135" customFormat="1">
      <c r="D68" s="136"/>
    </row>
    <row r="69" spans="1:31" s="135" customFormat="1"/>
    <row r="70" spans="1:31" s="132" customFormat="1">
      <c r="D70" s="133"/>
    </row>
    <row r="71" spans="1:31" s="129" customFormat="1">
      <c r="A71" s="129" t="s">
        <v>501</v>
      </c>
      <c r="B71" s="129">
        <v>3083</v>
      </c>
      <c r="C71" s="129">
        <v>5692</v>
      </c>
      <c r="D71" s="130">
        <v>42723.587500000001</v>
      </c>
      <c r="E71" s="129" t="s">
        <v>438</v>
      </c>
      <c r="F71" s="129" t="s">
        <v>163</v>
      </c>
      <c r="G71" s="129">
        <v>3.3138200000000002</v>
      </c>
      <c r="H71" s="129">
        <v>0.82147000000000003</v>
      </c>
      <c r="I71" s="129">
        <v>0.10150000000000001</v>
      </c>
      <c r="J71" s="129">
        <v>0.17627000000000001</v>
      </c>
      <c r="K71" s="129">
        <v>1.9879999999999998E-2</v>
      </c>
      <c r="L71" s="129">
        <v>0.27778000000000003</v>
      </c>
      <c r="M71" s="129">
        <v>0.15847</v>
      </c>
      <c r="N71" s="129">
        <v>0.20180000000000001</v>
      </c>
      <c r="O71" s="129">
        <v>0.18135000000000001</v>
      </c>
      <c r="P71" s="129">
        <v>9.6420000000000006E-2</v>
      </c>
      <c r="Q71" s="129">
        <v>-13.99831</v>
      </c>
      <c r="R71" s="129">
        <v>0.20391000000000001</v>
      </c>
      <c r="S71" s="129">
        <v>0.15323999999999999</v>
      </c>
      <c r="T71" s="129">
        <v>0.67647000000000002</v>
      </c>
      <c r="U71" s="129">
        <v>1.5688800000000001</v>
      </c>
      <c r="V71" s="129">
        <v>0.43118000000000001</v>
      </c>
      <c r="W71" s="129" t="s">
        <v>164</v>
      </c>
      <c r="X71" s="129">
        <v>608.3981</v>
      </c>
      <c r="Y71" s="129">
        <v>618.07470000000001</v>
      </c>
      <c r="Z71" s="129" t="s">
        <v>165</v>
      </c>
      <c r="AA71" s="129" t="s">
        <v>166</v>
      </c>
      <c r="AB71" s="129">
        <v>0.16650000000000001</v>
      </c>
      <c r="AC71" s="129">
        <v>1.9E-2</v>
      </c>
      <c r="AD71" s="129" t="s">
        <v>168</v>
      </c>
      <c r="AE71" s="129" t="s">
        <v>169</v>
      </c>
    </row>
    <row r="72" spans="1:31" s="129" customFormat="1">
      <c r="A72" s="129" t="s">
        <v>502</v>
      </c>
      <c r="B72" s="129">
        <v>3084</v>
      </c>
      <c r="C72" s="129">
        <v>5693</v>
      </c>
      <c r="D72" s="130">
        <v>42723.594444444447</v>
      </c>
      <c r="E72" s="129" t="s">
        <v>438</v>
      </c>
      <c r="F72" s="129" t="s">
        <v>163</v>
      </c>
      <c r="G72" s="129">
        <v>2.6190099999999998</v>
      </c>
      <c r="H72" s="129">
        <v>1.67666</v>
      </c>
      <c r="I72" s="129">
        <v>9.3310000000000004E-2</v>
      </c>
      <c r="J72" s="129">
        <v>0.16417000000000001</v>
      </c>
      <c r="K72" s="129">
        <v>-2.4850000000000001E-2</v>
      </c>
      <c r="L72" s="129">
        <v>0.25747999999999999</v>
      </c>
      <c r="M72" s="129">
        <v>0.15157999999999999</v>
      </c>
      <c r="N72" s="129">
        <v>0.19123999999999999</v>
      </c>
      <c r="O72" s="129">
        <v>0.17202999999999999</v>
      </c>
      <c r="P72" s="129">
        <v>8.5449999999999998E-2</v>
      </c>
      <c r="Q72" s="129">
        <v>17.535060000000001</v>
      </c>
      <c r="R72" s="129">
        <v>0.19061</v>
      </c>
      <c r="S72" s="129">
        <v>0.14194999999999999</v>
      </c>
      <c r="T72" s="129">
        <v>0.61031999999999997</v>
      </c>
      <c r="U72" s="129">
        <v>1.5580099999999999</v>
      </c>
      <c r="V72" s="129">
        <v>0.39173000000000002</v>
      </c>
      <c r="W72" s="129" t="s">
        <v>164</v>
      </c>
      <c r="X72" s="129">
        <v>548.60209999999995</v>
      </c>
      <c r="Y72" s="129">
        <v>600.97059999999999</v>
      </c>
      <c r="Z72" s="129" t="s">
        <v>165</v>
      </c>
      <c r="AA72" s="129" t="s">
        <v>166</v>
      </c>
      <c r="AB72" s="129">
        <v>0.1492</v>
      </c>
      <c r="AC72" s="129">
        <v>2.07E-2</v>
      </c>
      <c r="AD72" s="129" t="s">
        <v>168</v>
      </c>
      <c r="AE72" s="129" t="s">
        <v>169</v>
      </c>
    </row>
    <row r="73" spans="1:31" s="129" customFormat="1">
      <c r="A73" s="129" t="s">
        <v>503</v>
      </c>
      <c r="B73" s="129">
        <v>3085</v>
      </c>
      <c r="C73" s="129">
        <v>5694</v>
      </c>
      <c r="D73" s="130">
        <v>42723.609027777777</v>
      </c>
      <c r="E73" s="129" t="s">
        <v>438</v>
      </c>
      <c r="F73" s="129" t="s">
        <v>163</v>
      </c>
      <c r="G73" s="129">
        <v>2.4195899999999999</v>
      </c>
      <c r="H73" s="129">
        <v>1.4744200000000001</v>
      </c>
      <c r="I73" s="129">
        <v>8.7230000000000002E-2</v>
      </c>
      <c r="J73" s="129">
        <v>0.14321999999999999</v>
      </c>
      <c r="K73" s="129">
        <v>-1.11E-2</v>
      </c>
      <c r="L73" s="129">
        <v>0.23044999999999999</v>
      </c>
      <c r="M73" s="129">
        <v>0.14227999999999999</v>
      </c>
      <c r="N73" s="129">
        <v>0.16719000000000001</v>
      </c>
      <c r="O73" s="129">
        <v>0.14538999999999999</v>
      </c>
      <c r="P73" s="129">
        <v>8.5059999999999997E-2</v>
      </c>
      <c r="Q73" s="129">
        <v>10.80538</v>
      </c>
      <c r="R73" s="129">
        <v>0.16486999999999999</v>
      </c>
      <c r="S73" s="129">
        <v>0.14027999999999999</v>
      </c>
      <c r="T73" s="129">
        <v>0.55725000000000002</v>
      </c>
      <c r="U73" s="129">
        <v>1.5389600000000001</v>
      </c>
      <c r="V73" s="129">
        <v>0.36209000000000002</v>
      </c>
      <c r="W73" s="129" t="s">
        <v>164</v>
      </c>
      <c r="X73" s="129">
        <v>503.17349999999999</v>
      </c>
      <c r="Y73" s="129">
        <v>581.81399999999996</v>
      </c>
      <c r="Z73" s="129" t="s">
        <v>165</v>
      </c>
      <c r="AA73" s="129" t="s">
        <v>166</v>
      </c>
      <c r="AB73" s="129">
        <v>0.13569999999999999</v>
      </c>
      <c r="AC73" s="129">
        <v>1.7899999999999999E-2</v>
      </c>
      <c r="AD73" s="129" t="s">
        <v>168</v>
      </c>
      <c r="AE73" s="129" t="s">
        <v>169</v>
      </c>
    </row>
    <row r="74" spans="1:31" s="129" customFormat="1">
      <c r="A74" s="129" t="s">
        <v>504</v>
      </c>
      <c r="B74" s="129">
        <v>3086</v>
      </c>
      <c r="C74" s="129">
        <v>5695</v>
      </c>
      <c r="D74" s="130">
        <v>42723.620138888888</v>
      </c>
      <c r="E74" s="129" t="s">
        <v>438</v>
      </c>
      <c r="F74" s="129" t="s">
        <v>163</v>
      </c>
      <c r="G74" s="129">
        <v>2.8487200000000001</v>
      </c>
      <c r="H74" s="129">
        <v>1.4031400000000001</v>
      </c>
      <c r="I74" s="129">
        <v>0.10113</v>
      </c>
      <c r="J74" s="129">
        <v>0.17574999999999999</v>
      </c>
      <c r="K74" s="129">
        <v>-7.9500000000000005E-3</v>
      </c>
      <c r="L74" s="129">
        <v>0.27689000000000002</v>
      </c>
      <c r="M74" s="129">
        <v>0.16233</v>
      </c>
      <c r="N74" s="129">
        <v>0.2026</v>
      </c>
      <c r="O74" s="129">
        <v>0.17663999999999999</v>
      </c>
      <c r="P74" s="129">
        <v>0.10025000000000001</v>
      </c>
      <c r="Q74" s="129">
        <v>5.9939099999999996</v>
      </c>
      <c r="R74" s="129">
        <v>0.20136999999999999</v>
      </c>
      <c r="S74" s="129">
        <v>0.16178999999999999</v>
      </c>
      <c r="T74" s="129">
        <v>0.66159000000000001</v>
      </c>
      <c r="U74" s="129">
        <v>1.60043</v>
      </c>
      <c r="V74" s="129">
        <v>0.41338999999999998</v>
      </c>
      <c r="W74" s="129" t="s">
        <v>164</v>
      </c>
      <c r="X74" s="129">
        <v>585.68370000000004</v>
      </c>
      <c r="Y74" s="129">
        <v>618.2115</v>
      </c>
      <c r="Z74" s="129" t="s">
        <v>165</v>
      </c>
      <c r="AA74" s="129" t="s">
        <v>166</v>
      </c>
      <c r="AB74" s="129">
        <v>0.1615</v>
      </c>
      <c r="AC74" s="129">
        <v>1.9300000000000001E-2</v>
      </c>
      <c r="AD74" s="129" t="s">
        <v>168</v>
      </c>
      <c r="AE74" s="129" t="s">
        <v>169</v>
      </c>
    </row>
    <row r="75" spans="1:31" s="129" customFormat="1">
      <c r="D75" s="130"/>
    </row>
    <row r="76" spans="1:31" s="129" customFormat="1">
      <c r="D76" s="130"/>
    </row>
    <row r="77" spans="1:31" s="129" customFormat="1">
      <c r="D77" s="130"/>
    </row>
    <row r="78" spans="1:31" s="129" customFormat="1">
      <c r="D78" s="130"/>
    </row>
    <row r="79" spans="1:31" s="129" customFormat="1">
      <c r="D79" s="130"/>
    </row>
    <row r="80" spans="1:31" s="137" customFormat="1">
      <c r="A80" s="137" t="s">
        <v>446</v>
      </c>
      <c r="B80" s="137">
        <v>3120</v>
      </c>
      <c r="C80" s="137">
        <v>6053</v>
      </c>
      <c r="D80" s="139">
        <v>42716.631249999999</v>
      </c>
      <c r="E80" s="137" t="s">
        <v>438</v>
      </c>
      <c r="F80" s="137" t="s">
        <v>163</v>
      </c>
      <c r="G80" s="137">
        <v>2.5556199999999998</v>
      </c>
      <c r="H80" s="137">
        <v>2.9347799999999999</v>
      </c>
      <c r="I80" s="137">
        <v>0.20588999999999999</v>
      </c>
      <c r="J80" s="137">
        <v>0.12481</v>
      </c>
      <c r="K80" s="137">
        <v>1.074E-2</v>
      </c>
      <c r="L80" s="137">
        <v>0.33069999999999999</v>
      </c>
      <c r="M80" s="137">
        <v>0.23177</v>
      </c>
      <c r="N80" s="137">
        <v>0.19381000000000001</v>
      </c>
      <c r="O80" s="137">
        <v>0.20755000000000001</v>
      </c>
      <c r="P80" s="137">
        <v>0.12314</v>
      </c>
      <c r="Q80" s="137">
        <v>-82.65746</v>
      </c>
      <c r="R80" s="137">
        <v>0.23018</v>
      </c>
      <c r="S80" s="137">
        <v>0.19188</v>
      </c>
      <c r="T80" s="137">
        <v>0.80959999999999999</v>
      </c>
      <c r="U80" s="137">
        <v>1.6579600000000001</v>
      </c>
      <c r="V80" s="137">
        <v>0.48831000000000002</v>
      </c>
      <c r="W80" s="137" t="s">
        <v>164</v>
      </c>
      <c r="X80" s="137">
        <v>636.55259999999998</v>
      </c>
      <c r="Y80" s="137">
        <v>607.82169999999996</v>
      </c>
      <c r="Z80" s="137" t="s">
        <v>165</v>
      </c>
      <c r="AA80" s="137" t="s">
        <v>166</v>
      </c>
      <c r="AB80" s="137">
        <v>0.2056</v>
      </c>
      <c r="AC80" s="137">
        <v>3.8699999999999998E-2</v>
      </c>
      <c r="AD80" s="137">
        <v>0</v>
      </c>
      <c r="AE80" s="137">
        <v>0</v>
      </c>
    </row>
    <row r="81" spans="1:40" s="129" customFormat="1">
      <c r="A81" s="129" t="s">
        <v>447</v>
      </c>
      <c r="B81" s="129">
        <v>3121</v>
      </c>
      <c r="C81" s="129">
        <v>6054</v>
      </c>
      <c r="D81" s="130">
        <v>42716.63958333333</v>
      </c>
      <c r="E81" s="129" t="s">
        <v>438</v>
      </c>
      <c r="F81" s="129" t="s">
        <v>163</v>
      </c>
      <c r="G81" s="129">
        <v>1.52756</v>
      </c>
      <c r="H81" s="129">
        <v>1.4663299999999999</v>
      </c>
      <c r="I81" s="129">
        <v>0.18304999999999999</v>
      </c>
      <c r="J81" s="129">
        <v>0.11537</v>
      </c>
      <c r="K81" s="129">
        <v>1.8290000000000001E-2</v>
      </c>
      <c r="L81" s="129">
        <v>0.29842000000000002</v>
      </c>
      <c r="M81" s="129">
        <v>0.21992999999999999</v>
      </c>
      <c r="N81" s="129">
        <v>0.17893000000000001</v>
      </c>
      <c r="O81" s="129">
        <v>0.18775</v>
      </c>
      <c r="P81" s="129">
        <v>0.11067</v>
      </c>
      <c r="Q81" s="129">
        <v>-75.840909999999994</v>
      </c>
      <c r="R81" s="129">
        <v>0.21545</v>
      </c>
      <c r="S81" s="129">
        <v>0.17130000000000001</v>
      </c>
      <c r="T81" s="129">
        <v>0.74165000000000003</v>
      </c>
      <c r="U81" s="129">
        <v>1.5950200000000001</v>
      </c>
      <c r="V81" s="129">
        <v>0.46498</v>
      </c>
      <c r="W81" s="129" t="s">
        <v>164</v>
      </c>
      <c r="X81" s="129">
        <v>601.23829999999998</v>
      </c>
      <c r="Y81" s="129">
        <v>599.20619999999997</v>
      </c>
      <c r="Z81" s="129" t="s">
        <v>165</v>
      </c>
      <c r="AA81" s="129" t="s">
        <v>166</v>
      </c>
      <c r="AB81" s="129">
        <v>0.18659999999999999</v>
      </c>
      <c r="AC81" s="129">
        <v>2.75E-2</v>
      </c>
      <c r="AD81" s="129" t="s">
        <v>168</v>
      </c>
      <c r="AE81" s="129" t="s">
        <v>169</v>
      </c>
    </row>
    <row r="82" spans="1:40">
      <c r="A82" s="95" t="s">
        <v>533</v>
      </c>
      <c r="B82" s="95">
        <v>3122</v>
      </c>
      <c r="C82" s="95">
        <v>6055</v>
      </c>
      <c r="D82" s="98">
        <v>42726.591666666667</v>
      </c>
      <c r="E82" s="95" t="s">
        <v>438</v>
      </c>
      <c r="F82" s="95" t="s">
        <v>163</v>
      </c>
      <c r="G82" s="95">
        <v>2.4337499999999999</v>
      </c>
      <c r="H82" s="95">
        <v>2.1546699999999999</v>
      </c>
      <c r="I82" s="95">
        <v>0.13311999999999999</v>
      </c>
      <c r="J82" s="95">
        <v>0.18939</v>
      </c>
      <c r="K82" s="95">
        <v>-4.0079999999999998E-2</v>
      </c>
      <c r="L82" s="95">
        <v>0.32251000000000002</v>
      </c>
      <c r="M82" s="95">
        <v>0.19964000000000001</v>
      </c>
      <c r="N82" s="95">
        <v>0.22738</v>
      </c>
      <c r="O82" s="95">
        <v>0.21027999999999999</v>
      </c>
      <c r="P82" s="95">
        <v>0.11223</v>
      </c>
      <c r="Q82" s="95">
        <v>27.441659999999999</v>
      </c>
      <c r="R82" s="95">
        <v>0.22778999999999999</v>
      </c>
      <c r="S82" s="95">
        <v>0.18159</v>
      </c>
      <c r="T82" s="95">
        <v>0.77395000000000003</v>
      </c>
      <c r="U82" s="95">
        <v>1.6389499999999999</v>
      </c>
      <c r="V82" s="95">
        <v>0.47221999999999997</v>
      </c>
      <c r="W82" s="95" t="s">
        <v>164</v>
      </c>
      <c r="X82" s="95">
        <v>610.61130000000003</v>
      </c>
      <c r="Y82" s="95">
        <v>597.02840000000003</v>
      </c>
      <c r="Z82" s="95" t="s">
        <v>165</v>
      </c>
      <c r="AA82" s="95" t="s">
        <v>166</v>
      </c>
      <c r="AB82" s="95">
        <v>0.19040000000000001</v>
      </c>
      <c r="AC82" s="95">
        <v>2.52E-2</v>
      </c>
      <c r="AD82" s="95" t="s">
        <v>168</v>
      </c>
      <c r="AE82" s="95" t="s">
        <v>169</v>
      </c>
    </row>
    <row r="83" spans="1:40" s="135" customFormat="1">
      <c r="A83" s="135" t="s">
        <v>448</v>
      </c>
      <c r="B83" s="135">
        <v>3123</v>
      </c>
      <c r="C83" s="135">
        <v>5884</v>
      </c>
      <c r="D83" s="136">
        <v>42716.650694444441</v>
      </c>
      <c r="E83" s="135" t="s">
        <v>438</v>
      </c>
      <c r="F83" s="135" t="s">
        <v>163</v>
      </c>
      <c r="G83" s="135">
        <v>2.4843799999999998</v>
      </c>
      <c r="H83" s="135">
        <v>1.60379</v>
      </c>
      <c r="I83" s="135">
        <v>0.13136999999999999</v>
      </c>
      <c r="J83" s="135">
        <v>0.22717999999999999</v>
      </c>
      <c r="K83" s="135">
        <v>-2.3290000000000002E-2</v>
      </c>
      <c r="L83" s="135">
        <v>0.35855999999999999</v>
      </c>
      <c r="M83" s="135">
        <v>0.20455999999999999</v>
      </c>
      <c r="N83" s="135">
        <v>0.25075999999999998</v>
      </c>
      <c r="O83" s="138">
        <v>0.23271</v>
      </c>
      <c r="P83" s="138">
        <v>0.12584999999999999</v>
      </c>
      <c r="Q83" s="138">
        <v>12.93066</v>
      </c>
      <c r="R83" s="138">
        <v>0.24897</v>
      </c>
      <c r="S83" s="138">
        <v>0.19808999999999999</v>
      </c>
      <c r="T83" s="138">
        <v>0.82235999999999998</v>
      </c>
      <c r="U83" s="138">
        <v>1.7237</v>
      </c>
      <c r="V83" s="138">
        <v>0.47709000000000001</v>
      </c>
      <c r="W83" s="135" t="s">
        <v>164</v>
      </c>
      <c r="X83" s="135">
        <v>609.38049999999998</v>
      </c>
      <c r="Y83" s="135">
        <v>594.94569999999999</v>
      </c>
      <c r="Z83" s="135" t="s">
        <v>165</v>
      </c>
      <c r="AA83" s="135" t="s">
        <v>166</v>
      </c>
      <c r="AB83" s="135">
        <v>0.1971</v>
      </c>
      <c r="AC83" s="135">
        <v>2.5399999999999999E-2</v>
      </c>
      <c r="AD83" s="135" t="s">
        <v>168</v>
      </c>
      <c r="AE83" s="135" t="s">
        <v>169</v>
      </c>
      <c r="AN83" s="138"/>
    </row>
    <row r="84" spans="1:40" s="135" customFormat="1">
      <c r="A84" s="135" t="s">
        <v>449</v>
      </c>
      <c r="B84" s="135">
        <v>3124</v>
      </c>
      <c r="C84" s="135">
        <v>5885</v>
      </c>
      <c r="D84" s="136">
        <v>42716.664583333331</v>
      </c>
      <c r="E84" s="135" t="s">
        <v>438</v>
      </c>
      <c r="F84" s="135" t="s">
        <v>163</v>
      </c>
      <c r="G84" s="135">
        <v>2.6013700000000002</v>
      </c>
      <c r="H84" s="135">
        <v>3.4334699999999998</v>
      </c>
      <c r="I84" s="135">
        <v>0.21967999999999999</v>
      </c>
      <c r="J84" s="135">
        <v>0.16647000000000001</v>
      </c>
      <c r="K84" s="135">
        <v>-4.7620000000000003E-2</v>
      </c>
      <c r="L84" s="135">
        <v>0.38614999999999999</v>
      </c>
      <c r="M84" s="135">
        <v>0.25198999999999999</v>
      </c>
      <c r="N84" s="135">
        <v>0.22813</v>
      </c>
      <c r="O84" s="138">
        <v>0.24776999999999999</v>
      </c>
      <c r="P84" s="138">
        <v>0.13838</v>
      </c>
      <c r="Q84" s="138">
        <v>59.60042</v>
      </c>
      <c r="R84" s="138">
        <v>0.26086999999999999</v>
      </c>
      <c r="S84" s="138">
        <v>0.21378</v>
      </c>
      <c r="T84" s="138">
        <v>0.86238000000000004</v>
      </c>
      <c r="U84" s="138">
        <v>1.7900100000000001</v>
      </c>
      <c r="V84" s="138">
        <v>0.48176999999999998</v>
      </c>
      <c r="W84" s="135" t="s">
        <v>164</v>
      </c>
      <c r="X84" s="135">
        <v>617.33330000000001</v>
      </c>
      <c r="Y84" s="135">
        <v>599.11149999999998</v>
      </c>
      <c r="Z84" s="135" t="s">
        <v>165</v>
      </c>
      <c r="AA84" s="135" t="s">
        <v>166</v>
      </c>
      <c r="AB84" s="135">
        <v>0.20630000000000001</v>
      </c>
      <c r="AC84" s="135">
        <v>0.03</v>
      </c>
      <c r="AD84" s="135">
        <v>0</v>
      </c>
      <c r="AE84" s="135">
        <v>0</v>
      </c>
      <c r="AN84" s="138"/>
    </row>
    <row r="85" spans="1:40" s="129" customFormat="1">
      <c r="A85" s="129" t="s">
        <v>450</v>
      </c>
      <c r="B85" s="129">
        <v>3125</v>
      </c>
      <c r="C85" s="129">
        <v>5886</v>
      </c>
      <c r="D85" s="130">
        <v>42716.675694444442</v>
      </c>
      <c r="E85" s="129" t="s">
        <v>438</v>
      </c>
      <c r="F85" s="129" t="s">
        <v>163</v>
      </c>
      <c r="G85" s="129">
        <v>2.1305299999999998</v>
      </c>
      <c r="H85" s="129">
        <v>1.4406300000000001</v>
      </c>
      <c r="I85" s="129">
        <v>0.17147000000000001</v>
      </c>
      <c r="J85" s="129">
        <v>0.12095</v>
      </c>
      <c r="K85" s="129">
        <v>3.2750000000000001E-2</v>
      </c>
      <c r="L85" s="129">
        <v>0.29242000000000001</v>
      </c>
      <c r="M85" s="129">
        <v>0.22023000000000001</v>
      </c>
      <c r="N85" s="129">
        <v>0.19026000000000001</v>
      </c>
      <c r="O85" s="129">
        <v>0.18772</v>
      </c>
      <c r="P85" s="129">
        <v>0.1047</v>
      </c>
      <c r="Q85" s="129">
        <v>-63.737540000000003</v>
      </c>
      <c r="R85" s="129">
        <v>0.22101000000000001</v>
      </c>
      <c r="S85" s="129">
        <v>0.17441000000000001</v>
      </c>
      <c r="T85" s="129">
        <v>0.77092000000000005</v>
      </c>
      <c r="U85" s="129">
        <v>1.53285</v>
      </c>
      <c r="V85" s="129">
        <v>0.50292999999999999</v>
      </c>
      <c r="W85" s="129" t="s">
        <v>164</v>
      </c>
      <c r="X85" s="129">
        <v>659.0856</v>
      </c>
      <c r="Y85" s="129">
        <v>608.57899999999995</v>
      </c>
      <c r="Z85" s="129" t="s">
        <v>165</v>
      </c>
      <c r="AA85" s="129" t="s">
        <v>166</v>
      </c>
      <c r="AB85" s="129">
        <v>0.1963</v>
      </c>
      <c r="AC85" s="129">
        <v>1.7100000000000001E-2</v>
      </c>
      <c r="AD85" s="129">
        <v>0</v>
      </c>
      <c r="AE85" s="129">
        <v>0</v>
      </c>
    </row>
    <row r="86" spans="1:40" s="129" customFormat="1">
      <c r="A86" s="129" t="s">
        <v>451</v>
      </c>
      <c r="B86" s="129">
        <v>3126</v>
      </c>
      <c r="C86" s="129">
        <v>5887</v>
      </c>
      <c r="D86" s="130">
        <v>42716.686805555553</v>
      </c>
      <c r="E86" s="129" t="s">
        <v>438</v>
      </c>
      <c r="F86" s="129" t="s">
        <v>163</v>
      </c>
      <c r="G86" s="129">
        <v>2.37046</v>
      </c>
      <c r="H86" s="129">
        <v>2.4353600000000002</v>
      </c>
      <c r="I86" s="129">
        <v>0.14137</v>
      </c>
      <c r="J86" s="129">
        <v>0.15812999999999999</v>
      </c>
      <c r="K86" s="129">
        <v>-4.4740000000000002E-2</v>
      </c>
      <c r="L86" s="129">
        <v>0.29949999999999999</v>
      </c>
      <c r="M86" s="129">
        <v>0.19184000000000001</v>
      </c>
      <c r="N86" s="129">
        <v>0.21203</v>
      </c>
      <c r="O86" s="129">
        <v>0.19536999999999999</v>
      </c>
      <c r="P86" s="129">
        <v>0.10413</v>
      </c>
      <c r="Q86" s="129">
        <v>39.674019999999999</v>
      </c>
      <c r="R86" s="129">
        <v>0.21868000000000001</v>
      </c>
      <c r="S86" s="129">
        <v>0.16863</v>
      </c>
      <c r="T86" s="129">
        <v>0.74207000000000001</v>
      </c>
      <c r="U86" s="129">
        <v>1.5898099999999999</v>
      </c>
      <c r="V86" s="129">
        <v>0.46677000000000002</v>
      </c>
      <c r="W86" s="129" t="s">
        <v>164</v>
      </c>
      <c r="X86" s="129">
        <v>608.43370000000004</v>
      </c>
      <c r="Y86" s="129">
        <v>603.1825</v>
      </c>
      <c r="Z86" s="129" t="s">
        <v>165</v>
      </c>
      <c r="AA86" s="129" t="s">
        <v>166</v>
      </c>
      <c r="AB86" s="129">
        <v>0.18759999999999999</v>
      </c>
      <c r="AC86" s="129">
        <v>3.1199999999999999E-2</v>
      </c>
      <c r="AD86" s="129">
        <v>0</v>
      </c>
      <c r="AE86" s="129">
        <v>0</v>
      </c>
    </row>
    <row r="87" spans="1:40" s="129" customFormat="1">
      <c r="A87" s="129" t="s">
        <v>452</v>
      </c>
      <c r="B87" s="129">
        <v>3127</v>
      </c>
      <c r="C87" s="129">
        <v>5888</v>
      </c>
      <c r="D87" s="130">
        <v>42716.699305555558</v>
      </c>
      <c r="E87" s="129" t="s">
        <v>438</v>
      </c>
      <c r="F87" s="129" t="s">
        <v>163</v>
      </c>
      <c r="G87" s="129">
        <v>1.9715100000000001</v>
      </c>
      <c r="H87" s="129">
        <v>1.9315100000000001</v>
      </c>
      <c r="I87" s="129">
        <v>0.14912</v>
      </c>
      <c r="J87" s="129">
        <v>0.23621</v>
      </c>
      <c r="K87" s="129">
        <v>4.3749999999999997E-2</v>
      </c>
      <c r="L87" s="129">
        <v>0.38532</v>
      </c>
      <c r="M87" s="129">
        <v>0.21437</v>
      </c>
      <c r="N87" s="129">
        <v>0.26121</v>
      </c>
      <c r="O87" s="129">
        <v>0.25440000000000002</v>
      </c>
      <c r="P87" s="129">
        <v>0.13092000000000001</v>
      </c>
      <c r="Q87" s="129">
        <v>-22.581849999999999</v>
      </c>
      <c r="R87" s="129">
        <v>0.27084999999999998</v>
      </c>
      <c r="S87" s="129">
        <v>0.20379</v>
      </c>
      <c r="T87" s="129">
        <v>0.86441999999999997</v>
      </c>
      <c r="U87" s="129">
        <v>1.7625599999999999</v>
      </c>
      <c r="V87" s="129">
        <v>0.49043999999999999</v>
      </c>
      <c r="W87" s="129" t="s">
        <v>164</v>
      </c>
      <c r="X87" s="129">
        <v>614.49300000000005</v>
      </c>
      <c r="Y87" s="129">
        <v>587.65549999999996</v>
      </c>
      <c r="Z87" s="129" t="s">
        <v>165</v>
      </c>
      <c r="AA87" s="129" t="s">
        <v>166</v>
      </c>
      <c r="AB87" s="129">
        <v>0.20530000000000001</v>
      </c>
      <c r="AC87" s="129">
        <v>2.8500000000000001E-2</v>
      </c>
      <c r="AD87" s="129" t="s">
        <v>168</v>
      </c>
      <c r="AE87" s="129" t="s">
        <v>169</v>
      </c>
    </row>
    <row r="88" spans="1:40" s="129" customFormat="1">
      <c r="A88" s="129" t="s">
        <v>453</v>
      </c>
      <c r="B88" s="129">
        <v>3128</v>
      </c>
      <c r="C88" s="129">
        <v>5889</v>
      </c>
      <c r="D88" s="130">
        <v>42716.711805555555</v>
      </c>
      <c r="E88" s="129" t="s">
        <v>438</v>
      </c>
      <c r="F88" s="129" t="s">
        <v>163</v>
      </c>
      <c r="G88" s="129">
        <v>2.9358200000000001</v>
      </c>
      <c r="H88" s="129">
        <v>1.1782300000000001</v>
      </c>
      <c r="I88" s="129">
        <v>0.18346000000000001</v>
      </c>
      <c r="J88" s="129">
        <v>0.16764999999999999</v>
      </c>
      <c r="K88" s="129">
        <v>6.0780000000000001E-2</v>
      </c>
      <c r="L88" s="129">
        <v>0.35110999999999998</v>
      </c>
      <c r="M88" s="129">
        <v>0.23557</v>
      </c>
      <c r="N88" s="129">
        <v>0.22264</v>
      </c>
      <c r="O88" s="129">
        <v>0.2369</v>
      </c>
      <c r="P88" s="129">
        <v>0.1142</v>
      </c>
      <c r="Q88" s="129">
        <v>-48.674550000000004</v>
      </c>
      <c r="R88" s="129">
        <v>0.24543000000000001</v>
      </c>
      <c r="S88" s="129">
        <v>0.18851000000000001</v>
      </c>
      <c r="T88" s="129">
        <v>0.80454000000000003</v>
      </c>
      <c r="U88" s="129">
        <v>1.7007300000000001</v>
      </c>
      <c r="V88" s="129">
        <v>0.47305999999999998</v>
      </c>
      <c r="W88" s="129" t="s">
        <v>164</v>
      </c>
      <c r="X88" s="129">
        <v>605.68809999999996</v>
      </c>
      <c r="Y88" s="129">
        <v>598.63810000000001</v>
      </c>
      <c r="Z88" s="129" t="s">
        <v>165</v>
      </c>
      <c r="AA88" s="129" t="s">
        <v>166</v>
      </c>
      <c r="AB88" s="129">
        <v>0.19120000000000001</v>
      </c>
      <c r="AC88" s="129">
        <v>2.7699999999999999E-2</v>
      </c>
      <c r="AD88" s="129">
        <v>0</v>
      </c>
      <c r="AE88" s="129">
        <v>0</v>
      </c>
    </row>
    <row r="89" spans="1:40" s="129" customFormat="1">
      <c r="A89" s="129" t="s">
        <v>454</v>
      </c>
      <c r="B89" s="129">
        <v>3129</v>
      </c>
      <c r="C89" s="129">
        <v>5890</v>
      </c>
      <c r="D89" s="130">
        <v>42716.724305555559</v>
      </c>
      <c r="E89" s="129" t="s">
        <v>438</v>
      </c>
      <c r="F89" s="129" t="s">
        <v>163</v>
      </c>
      <c r="G89" s="129">
        <v>3.3142399999999999</v>
      </c>
      <c r="H89" s="129">
        <v>1.31555</v>
      </c>
      <c r="I89" s="129">
        <v>0.14112</v>
      </c>
      <c r="J89" s="129">
        <v>0.25085000000000002</v>
      </c>
      <c r="K89" s="129">
        <v>1.533E-2</v>
      </c>
      <c r="L89" s="129">
        <v>0.39196999999999999</v>
      </c>
      <c r="M89" s="129">
        <v>0.21146999999999999</v>
      </c>
      <c r="N89" s="129">
        <v>0.26815</v>
      </c>
      <c r="O89" s="129">
        <v>0.25301000000000001</v>
      </c>
      <c r="P89" s="129">
        <v>0.13896</v>
      </c>
      <c r="Q89" s="129">
        <v>-7.8203800000000001</v>
      </c>
      <c r="R89" s="129">
        <v>0.26883000000000001</v>
      </c>
      <c r="S89" s="129">
        <v>0.21195</v>
      </c>
      <c r="T89" s="129">
        <v>0.86545000000000005</v>
      </c>
      <c r="U89" s="129">
        <v>1.8080499999999999</v>
      </c>
      <c r="V89" s="129">
        <v>0.47866999999999998</v>
      </c>
      <c r="W89" s="129" t="s">
        <v>164</v>
      </c>
      <c r="X89" s="129">
        <v>615.81849999999997</v>
      </c>
      <c r="Y89" s="129">
        <v>604.60270000000003</v>
      </c>
      <c r="Z89" s="129" t="s">
        <v>165</v>
      </c>
      <c r="AA89" s="129" t="s">
        <v>166</v>
      </c>
      <c r="AB89" s="129">
        <v>0.20699999999999999</v>
      </c>
      <c r="AC89" s="129">
        <v>3.2399999999999998E-2</v>
      </c>
      <c r="AD89" s="129">
        <v>0</v>
      </c>
      <c r="AE89" s="129">
        <v>0</v>
      </c>
    </row>
    <row r="90" spans="1:40">
      <c r="D90" s="98"/>
    </row>
    <row r="95" spans="1:40" s="100" customFormat="1"/>
    <row r="100" spans="1:31">
      <c r="A100" s="95" t="s">
        <v>580</v>
      </c>
      <c r="B100" s="95">
        <v>3682</v>
      </c>
      <c r="C100" s="95">
        <v>6586</v>
      </c>
      <c r="D100" s="98">
        <v>42848.906944444447</v>
      </c>
      <c r="E100" s="95" t="s">
        <v>438</v>
      </c>
      <c r="F100" s="95" t="s">
        <v>163</v>
      </c>
      <c r="G100" s="95">
        <v>3.6780499999999998</v>
      </c>
      <c r="H100" s="95">
        <v>1.3928400000000001</v>
      </c>
      <c r="I100" s="95">
        <v>0.159</v>
      </c>
      <c r="J100" s="95">
        <v>0.29560999999999998</v>
      </c>
      <c r="K100" s="95">
        <v>2.4729999999999999E-2</v>
      </c>
      <c r="L100" s="95">
        <v>0.45461000000000001</v>
      </c>
      <c r="M100" s="95">
        <v>0.21864</v>
      </c>
      <c r="N100" s="95">
        <v>0.28058</v>
      </c>
      <c r="O100" s="95">
        <v>0.30010999999999999</v>
      </c>
      <c r="P100" s="95">
        <v>0.1545</v>
      </c>
      <c r="Q100" s="95">
        <v>-9.9858600000000006</v>
      </c>
      <c r="R100" s="95">
        <v>0.2848</v>
      </c>
      <c r="S100" s="95">
        <v>0.22255</v>
      </c>
      <c r="T100" s="95">
        <v>0.78122000000000003</v>
      </c>
      <c r="U100" s="95">
        <v>2.13178</v>
      </c>
      <c r="V100" s="95">
        <v>0.36646000000000001</v>
      </c>
      <c r="W100" s="95" t="s">
        <v>164</v>
      </c>
      <c r="X100" s="95">
        <v>471.4282</v>
      </c>
      <c r="Y100" s="95">
        <v>639.6943</v>
      </c>
      <c r="Z100" s="95" t="s">
        <v>165</v>
      </c>
      <c r="AA100" s="95" t="s">
        <v>166</v>
      </c>
      <c r="AB100" s="95">
        <v>0.1595</v>
      </c>
      <c r="AC100" s="95">
        <v>1.9199999999999998E-2</v>
      </c>
      <c r="AD100" s="95" t="s">
        <v>168</v>
      </c>
      <c r="AE100" s="95" t="s">
        <v>169</v>
      </c>
    </row>
    <row r="101" spans="1:31">
      <c r="A101" s="95" t="s">
        <v>581</v>
      </c>
      <c r="B101" s="95">
        <v>3683</v>
      </c>
      <c r="C101" s="95">
        <v>6587</v>
      </c>
      <c r="D101" s="98">
        <v>42848.919444444444</v>
      </c>
      <c r="E101" s="95" t="s">
        <v>438</v>
      </c>
      <c r="F101" s="95" t="s">
        <v>163</v>
      </c>
      <c r="G101" s="95">
        <v>2.61937</v>
      </c>
      <c r="H101" s="95">
        <v>2.0967899999999999</v>
      </c>
      <c r="I101" s="95">
        <v>0.14674999999999999</v>
      </c>
      <c r="J101" s="95">
        <v>0.23246</v>
      </c>
      <c r="K101" s="95">
        <v>-4.0329999999999998E-2</v>
      </c>
      <c r="L101" s="95">
        <v>0.37919999999999998</v>
      </c>
      <c r="M101" s="95">
        <v>0.21862999999999999</v>
      </c>
      <c r="N101" s="95">
        <v>0.26072000000000001</v>
      </c>
      <c r="O101" s="95">
        <v>0.24854999999999999</v>
      </c>
      <c r="P101" s="95">
        <v>0.13066</v>
      </c>
      <c r="Q101" s="95">
        <v>21.680240000000001</v>
      </c>
      <c r="R101" s="95">
        <v>0.25497999999999998</v>
      </c>
      <c r="S101" s="95">
        <v>0.20247000000000001</v>
      </c>
      <c r="T101" s="95">
        <v>0.76690000000000003</v>
      </c>
      <c r="U101" s="95">
        <v>1.8656200000000001</v>
      </c>
      <c r="V101" s="95">
        <v>0.41106999999999999</v>
      </c>
      <c r="W101" s="95" t="s">
        <v>164</v>
      </c>
      <c r="X101" s="95">
        <v>569.94799999999998</v>
      </c>
      <c r="Y101" s="95">
        <v>649.68309999999997</v>
      </c>
      <c r="Z101" s="95" t="s">
        <v>165</v>
      </c>
      <c r="AA101" s="95" t="s">
        <v>166</v>
      </c>
      <c r="AB101" s="95">
        <v>0.17219999999999999</v>
      </c>
      <c r="AC101" s="95">
        <v>2.1299999999999999E-2</v>
      </c>
      <c r="AD101" s="95">
        <v>0</v>
      </c>
      <c r="AE101" s="95">
        <v>0</v>
      </c>
    </row>
    <row r="102" spans="1:31">
      <c r="A102" s="95" t="s">
        <v>582</v>
      </c>
      <c r="B102" s="95">
        <v>3684</v>
      </c>
      <c r="C102" s="95">
        <v>6588</v>
      </c>
      <c r="D102" s="98">
        <v>42848.931250000001</v>
      </c>
      <c r="E102" s="95" t="s">
        <v>438</v>
      </c>
      <c r="F102" s="95" t="s">
        <v>163</v>
      </c>
      <c r="G102" s="95">
        <v>2.72864</v>
      </c>
      <c r="H102" s="95">
        <v>1.1542399999999999</v>
      </c>
      <c r="I102" s="95">
        <v>0.16771</v>
      </c>
      <c r="J102" s="95">
        <v>0.34298000000000001</v>
      </c>
      <c r="K102" s="95">
        <v>-2.4840000000000001E-2</v>
      </c>
      <c r="L102" s="95">
        <v>0.51068999999999998</v>
      </c>
      <c r="M102" s="95">
        <v>0.25286999999999998</v>
      </c>
      <c r="N102" s="95">
        <v>0.32629000000000002</v>
      </c>
      <c r="O102" s="95">
        <v>0.34648000000000001</v>
      </c>
      <c r="P102" s="95">
        <v>0.16420000000000001</v>
      </c>
      <c r="Q102" s="95">
        <v>7.9337200000000001</v>
      </c>
      <c r="R102" s="95">
        <v>0.32416</v>
      </c>
      <c r="S102" s="95">
        <v>0.23821999999999999</v>
      </c>
      <c r="T102" s="95">
        <v>0.89370000000000005</v>
      </c>
      <c r="U102" s="95">
        <v>2.1220500000000002</v>
      </c>
      <c r="V102" s="95">
        <v>0.42115000000000002</v>
      </c>
      <c r="W102" s="95" t="s">
        <v>164</v>
      </c>
      <c r="X102" s="95">
        <v>584.99959999999999</v>
      </c>
      <c r="Y102" s="95">
        <v>654.8827</v>
      </c>
      <c r="Z102" s="95" t="s">
        <v>165</v>
      </c>
      <c r="AA102" s="95" t="s">
        <v>166</v>
      </c>
      <c r="AB102" s="95">
        <v>0.18859999999999999</v>
      </c>
      <c r="AC102" s="95">
        <v>2.5100000000000001E-2</v>
      </c>
      <c r="AD102" s="95">
        <v>0.01</v>
      </c>
      <c r="AE102" s="95">
        <v>0</v>
      </c>
    </row>
    <row r="103" spans="1:31">
      <c r="A103" s="95" t="s">
        <v>583</v>
      </c>
      <c r="B103" s="95">
        <v>3685</v>
      </c>
      <c r="C103" s="95">
        <v>6589</v>
      </c>
      <c r="D103" s="98">
        <v>42848.944444444445</v>
      </c>
      <c r="E103" s="95" t="s">
        <v>438</v>
      </c>
      <c r="F103" s="95" t="s">
        <v>163</v>
      </c>
      <c r="G103" s="95">
        <v>2.7469600000000001</v>
      </c>
      <c r="H103" s="95">
        <v>1.3422000000000001</v>
      </c>
      <c r="I103" s="95">
        <v>0.21221999999999999</v>
      </c>
      <c r="J103" s="95">
        <v>0.24703</v>
      </c>
      <c r="K103" s="95">
        <v>6.3119999999999996E-2</v>
      </c>
      <c r="L103" s="95">
        <v>0.45924999999999999</v>
      </c>
      <c r="M103" s="95">
        <v>0.25538</v>
      </c>
      <c r="N103" s="95">
        <v>0.26207999999999998</v>
      </c>
      <c r="O103" s="95">
        <v>0.29532000000000003</v>
      </c>
      <c r="P103" s="95">
        <v>0.16392999999999999</v>
      </c>
      <c r="Q103" s="95">
        <v>-37.296410000000002</v>
      </c>
      <c r="R103" s="95">
        <v>0.28172000000000003</v>
      </c>
      <c r="S103" s="95">
        <v>0.22924</v>
      </c>
      <c r="T103" s="95">
        <v>0.79127000000000003</v>
      </c>
      <c r="U103" s="95">
        <v>2.1514899999999999</v>
      </c>
      <c r="V103" s="95">
        <v>0.36778</v>
      </c>
      <c r="W103" s="95" t="s">
        <v>164</v>
      </c>
      <c r="X103" s="95">
        <v>509.7414</v>
      </c>
      <c r="Y103" s="95">
        <v>617.66420000000005</v>
      </c>
      <c r="Z103" s="95" t="s">
        <v>165</v>
      </c>
      <c r="AA103" s="95" t="s">
        <v>166</v>
      </c>
      <c r="AB103" s="95">
        <v>0.161</v>
      </c>
      <c r="AC103" s="95">
        <v>1.95E-2</v>
      </c>
      <c r="AD103" s="95" t="s">
        <v>168</v>
      </c>
      <c r="AE103" s="95" t="s">
        <v>169</v>
      </c>
    </row>
    <row r="104" spans="1:31">
      <c r="A104" s="95" t="s">
        <v>584</v>
      </c>
      <c r="B104" s="95">
        <v>3686</v>
      </c>
      <c r="C104" s="95">
        <v>6590</v>
      </c>
      <c r="D104" s="98">
        <v>42848.956250000003</v>
      </c>
      <c r="E104" s="95" t="s">
        <v>438</v>
      </c>
      <c r="F104" s="95" t="s">
        <v>163</v>
      </c>
      <c r="G104" s="95">
        <v>2.6066799999999999</v>
      </c>
      <c r="H104" s="95">
        <v>1.24163</v>
      </c>
      <c r="I104" s="95">
        <v>0.11252</v>
      </c>
      <c r="J104" s="95">
        <v>0.19553999999999999</v>
      </c>
      <c r="K104" s="95">
        <v>9.2700000000000005E-3</v>
      </c>
      <c r="L104" s="95">
        <v>0.30806</v>
      </c>
      <c r="M104" s="95">
        <v>0.16799</v>
      </c>
      <c r="N104" s="95">
        <v>0.20874000000000001</v>
      </c>
      <c r="O104" s="95">
        <v>0.19669</v>
      </c>
      <c r="P104" s="95">
        <v>0.11137</v>
      </c>
      <c r="Q104" s="95">
        <v>-6.4122899999999996</v>
      </c>
      <c r="R104" s="95">
        <v>0.21032999999999999</v>
      </c>
      <c r="S104" s="95">
        <v>0.17021</v>
      </c>
      <c r="T104" s="95">
        <v>0.65315999999999996</v>
      </c>
      <c r="U104" s="95">
        <v>1.75322</v>
      </c>
      <c r="V104" s="95">
        <v>0.37254999999999999</v>
      </c>
      <c r="W104" s="95" t="s">
        <v>164</v>
      </c>
      <c r="X104" s="95">
        <v>512.88869999999997</v>
      </c>
      <c r="Y104" s="95">
        <v>620.67439999999999</v>
      </c>
      <c r="Z104" s="95" t="s">
        <v>165</v>
      </c>
      <c r="AA104" s="95" t="s">
        <v>166</v>
      </c>
      <c r="AB104" s="95">
        <v>0.14929999999999999</v>
      </c>
      <c r="AC104" s="95">
        <v>2.1100000000000001E-2</v>
      </c>
      <c r="AD104" s="95" t="s">
        <v>168</v>
      </c>
      <c r="AE104" s="95" t="s">
        <v>169</v>
      </c>
    </row>
    <row r="105" spans="1:31">
      <c r="A105" s="95" t="s">
        <v>585</v>
      </c>
      <c r="B105" s="95">
        <v>3687</v>
      </c>
      <c r="C105" s="95">
        <v>6591</v>
      </c>
      <c r="D105" s="98">
        <v>42848.970833333333</v>
      </c>
      <c r="E105" s="95" t="s">
        <v>438</v>
      </c>
      <c r="F105" s="95" t="s">
        <v>163</v>
      </c>
      <c r="G105" s="95">
        <v>3.1493500000000001</v>
      </c>
      <c r="H105" s="95">
        <v>1.7426200000000001</v>
      </c>
      <c r="I105" s="95">
        <v>0.15526000000000001</v>
      </c>
      <c r="J105" s="95">
        <v>0.28748000000000001</v>
      </c>
      <c r="K105" s="95">
        <v>-1.746E-2</v>
      </c>
      <c r="L105" s="95">
        <v>0.44274000000000002</v>
      </c>
      <c r="M105" s="95">
        <v>0.22927</v>
      </c>
      <c r="N105" s="95">
        <v>0.27661000000000002</v>
      </c>
      <c r="O105" s="95">
        <v>0.28989999999999999</v>
      </c>
      <c r="P105" s="95">
        <v>0.15284</v>
      </c>
      <c r="Q105" s="95">
        <v>7.3811499999999999</v>
      </c>
      <c r="R105" s="95">
        <v>0.27539000000000002</v>
      </c>
      <c r="S105" s="95">
        <v>0.22342000000000001</v>
      </c>
      <c r="T105" s="95">
        <v>0.81638999999999995</v>
      </c>
      <c r="U105" s="95">
        <v>2.0358900000000002</v>
      </c>
      <c r="V105" s="95">
        <v>0.40100000000000002</v>
      </c>
      <c r="W105" s="95" t="s">
        <v>164</v>
      </c>
      <c r="X105" s="95">
        <v>530.67690000000005</v>
      </c>
      <c r="Y105" s="95">
        <v>648.72529999999995</v>
      </c>
      <c r="Z105" s="95" t="s">
        <v>165</v>
      </c>
      <c r="AA105" s="95" t="s">
        <v>166</v>
      </c>
      <c r="AB105" s="95">
        <v>0.17380000000000001</v>
      </c>
      <c r="AC105" s="95">
        <v>2.1600000000000001E-2</v>
      </c>
      <c r="AD105" s="95" t="s">
        <v>168</v>
      </c>
      <c r="AE105" s="95" t="s">
        <v>169</v>
      </c>
    </row>
    <row r="106" spans="1:31">
      <c r="A106" s="95" t="s">
        <v>586</v>
      </c>
      <c r="B106" s="95">
        <v>3688</v>
      </c>
      <c r="C106" s="95">
        <v>6592</v>
      </c>
      <c r="D106" s="98">
        <v>42848.984722222223</v>
      </c>
      <c r="E106" s="95" t="s">
        <v>438</v>
      </c>
      <c r="F106" s="95" t="s">
        <v>163</v>
      </c>
      <c r="G106" s="95">
        <v>3.0745100000000001</v>
      </c>
      <c r="H106" s="95">
        <v>2.1668699999999999</v>
      </c>
      <c r="I106" s="95">
        <v>0.21035000000000001</v>
      </c>
      <c r="J106" s="95">
        <v>0.30518000000000001</v>
      </c>
      <c r="K106" s="95">
        <v>-7.2069999999999995E-2</v>
      </c>
      <c r="L106" s="95">
        <v>0.51553000000000004</v>
      </c>
      <c r="M106" s="95">
        <v>0.27715000000000001</v>
      </c>
      <c r="N106" s="95">
        <v>0.32280999999999999</v>
      </c>
      <c r="O106" s="95">
        <v>0.34419</v>
      </c>
      <c r="P106" s="95">
        <v>0.17133999999999999</v>
      </c>
      <c r="Q106" s="95">
        <v>28.264140000000001</v>
      </c>
      <c r="R106" s="95">
        <v>0.31735000000000002</v>
      </c>
      <c r="S106" s="95">
        <v>0.24276</v>
      </c>
      <c r="T106" s="95">
        <v>0.88204000000000005</v>
      </c>
      <c r="U106" s="95">
        <v>2.1649600000000002</v>
      </c>
      <c r="V106" s="95">
        <v>0.40742</v>
      </c>
      <c r="W106" s="95" t="s">
        <v>164</v>
      </c>
      <c r="X106" s="95">
        <v>573.2319</v>
      </c>
      <c r="Y106" s="95">
        <v>642.56790000000001</v>
      </c>
      <c r="Z106" s="95" t="s">
        <v>165</v>
      </c>
      <c r="AA106" s="95" t="s">
        <v>166</v>
      </c>
      <c r="AB106" s="95">
        <v>0.1817</v>
      </c>
      <c r="AC106" s="95">
        <v>2.4299999999999999E-2</v>
      </c>
      <c r="AD106" s="95" t="s">
        <v>168</v>
      </c>
      <c r="AE106" s="95" t="s">
        <v>169</v>
      </c>
    </row>
    <row r="107" spans="1:31">
      <c r="A107" s="95" t="s">
        <v>587</v>
      </c>
      <c r="B107" s="95">
        <v>3689</v>
      </c>
      <c r="C107" s="95">
        <v>6593</v>
      </c>
      <c r="D107" s="98">
        <v>42848.997916666667</v>
      </c>
      <c r="E107" s="95" t="s">
        <v>438</v>
      </c>
      <c r="F107" s="95" t="s">
        <v>163</v>
      </c>
      <c r="G107" s="95">
        <v>3.1705000000000001</v>
      </c>
      <c r="H107" s="95">
        <v>1.2301</v>
      </c>
      <c r="I107" s="95">
        <v>0.15415999999999999</v>
      </c>
      <c r="J107" s="95">
        <v>0.27311000000000002</v>
      </c>
      <c r="K107" s="95">
        <v>1.439E-2</v>
      </c>
      <c r="L107" s="95">
        <v>0.42727999999999999</v>
      </c>
      <c r="M107" s="95">
        <v>0.21790000000000001</v>
      </c>
      <c r="N107" s="95">
        <v>0.27133000000000002</v>
      </c>
      <c r="O107" s="95">
        <v>0.27504000000000001</v>
      </c>
      <c r="P107" s="95">
        <v>0.15223999999999999</v>
      </c>
      <c r="Q107" s="95">
        <v>-6.7272400000000001</v>
      </c>
      <c r="R107" s="95">
        <v>0.27371000000000001</v>
      </c>
      <c r="S107" s="95">
        <v>0.21914</v>
      </c>
      <c r="T107" s="95">
        <v>0.82152999999999998</v>
      </c>
      <c r="U107" s="95">
        <v>1.9756400000000001</v>
      </c>
      <c r="V107" s="95">
        <v>0.41582999999999998</v>
      </c>
      <c r="W107" s="95" t="s">
        <v>164</v>
      </c>
      <c r="X107" s="95">
        <v>585.41020000000003</v>
      </c>
      <c r="Y107" s="95">
        <v>638.46280000000002</v>
      </c>
      <c r="Z107" s="95" t="s">
        <v>165</v>
      </c>
      <c r="AA107" s="95" t="s">
        <v>166</v>
      </c>
      <c r="AB107" s="95">
        <v>0.17979999999999999</v>
      </c>
      <c r="AC107" s="95">
        <v>1.95E-2</v>
      </c>
      <c r="AD107" s="95" t="s">
        <v>168</v>
      </c>
      <c r="AE107" s="95" t="s">
        <v>169</v>
      </c>
    </row>
    <row r="108" spans="1:31">
      <c r="A108" s="95" t="s">
        <v>588</v>
      </c>
      <c r="B108" s="95">
        <v>3690</v>
      </c>
      <c r="C108" s="95">
        <v>6594</v>
      </c>
      <c r="D108" s="98">
        <v>42849.012499999997</v>
      </c>
      <c r="E108" s="95" t="s">
        <v>438</v>
      </c>
      <c r="F108" s="95" t="s">
        <v>163</v>
      </c>
      <c r="G108" s="95">
        <v>1.6214</v>
      </c>
      <c r="H108" s="95">
        <v>2.05206</v>
      </c>
      <c r="I108" s="95">
        <v>0.18212</v>
      </c>
      <c r="J108" s="95">
        <v>0.26077</v>
      </c>
      <c r="K108" s="95">
        <v>3.9579999999999997E-2</v>
      </c>
      <c r="L108" s="95">
        <v>0.44289000000000001</v>
      </c>
      <c r="M108" s="95">
        <v>0.24540999999999999</v>
      </c>
      <c r="N108" s="95">
        <v>0.27309</v>
      </c>
      <c r="O108" s="95">
        <v>0.27736</v>
      </c>
      <c r="P108" s="95">
        <v>0.16552</v>
      </c>
      <c r="Q108" s="95">
        <v>-22.641069999999999</v>
      </c>
      <c r="R108" s="95">
        <v>0.26854</v>
      </c>
      <c r="S108" s="95">
        <v>0.23215</v>
      </c>
      <c r="T108" s="95">
        <v>0.80166000000000004</v>
      </c>
      <c r="U108" s="95">
        <v>2.0953499999999998</v>
      </c>
      <c r="V108" s="95">
        <v>0.38258999999999999</v>
      </c>
      <c r="W108" s="95" t="s">
        <v>164</v>
      </c>
      <c r="X108" s="95">
        <v>540.52890000000002</v>
      </c>
      <c r="Y108" s="95">
        <v>639.69420000000002</v>
      </c>
      <c r="Z108" s="95" t="s">
        <v>165</v>
      </c>
      <c r="AA108" s="95" t="s">
        <v>166</v>
      </c>
      <c r="AB108" s="95">
        <v>0.16919999999999999</v>
      </c>
      <c r="AC108" s="95">
        <v>2.5100000000000001E-2</v>
      </c>
      <c r="AD108" s="95">
        <v>0</v>
      </c>
      <c r="AE108" s="95">
        <v>0</v>
      </c>
    </row>
    <row r="109" spans="1:31">
      <c r="A109" s="95" t="s">
        <v>589</v>
      </c>
      <c r="B109" s="95">
        <v>3691</v>
      </c>
      <c r="C109" s="95">
        <v>6595</v>
      </c>
      <c r="D109" s="98">
        <v>42849.023611111108</v>
      </c>
      <c r="E109" s="95" t="s">
        <v>438</v>
      </c>
      <c r="F109" s="95" t="s">
        <v>163</v>
      </c>
      <c r="G109" s="95">
        <v>1.37504</v>
      </c>
      <c r="H109" s="95">
        <v>1.56324</v>
      </c>
      <c r="I109" s="95">
        <v>0.1396</v>
      </c>
      <c r="J109" s="95">
        <v>0.2331</v>
      </c>
      <c r="K109" s="95">
        <v>2.376E-2</v>
      </c>
      <c r="L109" s="95">
        <v>0.37270999999999999</v>
      </c>
      <c r="M109" s="95">
        <v>0.21218999999999999</v>
      </c>
      <c r="N109" s="95">
        <v>0.25695000000000001</v>
      </c>
      <c r="O109" s="95">
        <v>0.23899000000000001</v>
      </c>
      <c r="P109" s="95">
        <v>0.13372000000000001</v>
      </c>
      <c r="Q109" s="95">
        <v>-13.51634</v>
      </c>
      <c r="R109" s="95">
        <v>0.25202000000000002</v>
      </c>
      <c r="S109" s="95">
        <v>0.20719000000000001</v>
      </c>
      <c r="T109" s="95">
        <v>0.79930000000000001</v>
      </c>
      <c r="U109" s="95">
        <v>1.8126899999999999</v>
      </c>
      <c r="V109" s="95">
        <v>0.44095000000000001</v>
      </c>
      <c r="W109" s="95" t="s">
        <v>164</v>
      </c>
      <c r="X109" s="95">
        <v>619.34469999999999</v>
      </c>
      <c r="Y109" s="95">
        <v>644.62019999999995</v>
      </c>
      <c r="Z109" s="95" t="s">
        <v>165</v>
      </c>
      <c r="AA109" s="95" t="s">
        <v>166</v>
      </c>
      <c r="AB109" s="95">
        <v>0.185</v>
      </c>
      <c r="AC109" s="95">
        <v>2.0899999999999998E-2</v>
      </c>
      <c r="AD109" s="95" t="s">
        <v>168</v>
      </c>
      <c r="AE109" s="95" t="s">
        <v>169</v>
      </c>
    </row>
    <row r="110" spans="1:31">
      <c r="A110" s="95" t="s">
        <v>590</v>
      </c>
      <c r="B110" s="95">
        <v>3692</v>
      </c>
      <c r="C110" s="95">
        <v>6596</v>
      </c>
      <c r="D110" s="98">
        <v>42849.036805555559</v>
      </c>
      <c r="E110" s="95" t="s">
        <v>438</v>
      </c>
      <c r="F110" s="95" t="s">
        <v>163</v>
      </c>
      <c r="G110" s="95">
        <v>2.6416499999999998</v>
      </c>
      <c r="H110" s="95">
        <v>2.4501499999999998</v>
      </c>
      <c r="I110" s="95">
        <v>0.22811000000000001</v>
      </c>
      <c r="J110" s="95">
        <v>0.28514</v>
      </c>
      <c r="K110" s="95">
        <v>-8.7379999999999999E-2</v>
      </c>
      <c r="L110" s="95">
        <v>0.51324999999999998</v>
      </c>
      <c r="M110" s="95">
        <v>0.28449000000000002</v>
      </c>
      <c r="N110" s="95">
        <v>0.30753000000000003</v>
      </c>
      <c r="O110" s="95">
        <v>0.34861999999999999</v>
      </c>
      <c r="P110" s="95">
        <v>0.16461999999999999</v>
      </c>
      <c r="Q110" s="95">
        <v>35.949779999999997</v>
      </c>
      <c r="R110" s="95">
        <v>0.32389000000000001</v>
      </c>
      <c r="S110" s="95">
        <v>0.23987</v>
      </c>
      <c r="T110" s="95">
        <v>0.90661999999999998</v>
      </c>
      <c r="U110" s="95">
        <v>2.1163400000000001</v>
      </c>
      <c r="V110" s="95">
        <v>0.42838999999999999</v>
      </c>
      <c r="W110" s="95" t="s">
        <v>164</v>
      </c>
      <c r="X110" s="95">
        <v>590.60969999999998</v>
      </c>
      <c r="Y110" s="95">
        <v>631.75810000000001</v>
      </c>
      <c r="Z110" s="95" t="s">
        <v>165</v>
      </c>
      <c r="AA110" s="95" t="s">
        <v>166</v>
      </c>
      <c r="AB110" s="95">
        <v>0.18990000000000001</v>
      </c>
      <c r="AC110" s="95">
        <v>2.2200000000000001E-2</v>
      </c>
      <c r="AD110" s="95" t="s">
        <v>168</v>
      </c>
      <c r="AE110" s="95" t="s">
        <v>169</v>
      </c>
    </row>
    <row r="111" spans="1:31">
      <c r="A111" s="95" t="s">
        <v>591</v>
      </c>
      <c r="B111" s="95">
        <v>3693</v>
      </c>
      <c r="C111" s="95">
        <v>6597</v>
      </c>
      <c r="D111" s="98">
        <v>42849.050694444442</v>
      </c>
      <c r="E111" s="95" t="s">
        <v>438</v>
      </c>
      <c r="F111" s="95" t="s">
        <v>163</v>
      </c>
      <c r="G111" s="95">
        <v>1.6980599999999999</v>
      </c>
      <c r="H111" s="95">
        <v>1.4579500000000001</v>
      </c>
      <c r="I111" s="95">
        <v>0.16345999999999999</v>
      </c>
      <c r="J111" s="95">
        <v>0.26345000000000002</v>
      </c>
      <c r="K111" s="95">
        <v>-2.5770000000000001E-2</v>
      </c>
      <c r="L111" s="95">
        <v>0.42692000000000002</v>
      </c>
      <c r="M111" s="95">
        <v>0.22858000000000001</v>
      </c>
      <c r="N111" s="95">
        <v>0.27005000000000001</v>
      </c>
      <c r="O111" s="95">
        <v>0.26978999999999997</v>
      </c>
      <c r="P111" s="95">
        <v>0.15712999999999999</v>
      </c>
      <c r="Q111" s="95">
        <v>13.6591</v>
      </c>
      <c r="R111" s="95">
        <v>0.27589000000000002</v>
      </c>
      <c r="S111" s="95">
        <v>0.22653999999999999</v>
      </c>
      <c r="T111" s="95">
        <v>0.82113000000000003</v>
      </c>
      <c r="U111" s="95">
        <v>2.00014</v>
      </c>
      <c r="V111" s="95">
        <v>0.41054000000000002</v>
      </c>
      <c r="W111" s="95" t="s">
        <v>164</v>
      </c>
      <c r="X111" s="95">
        <v>573.0951</v>
      </c>
      <c r="Y111" s="95">
        <v>637.3682</v>
      </c>
      <c r="Z111" s="95" t="s">
        <v>165</v>
      </c>
      <c r="AA111" s="95" t="s">
        <v>166</v>
      </c>
      <c r="AB111" s="95">
        <v>0.1802</v>
      </c>
      <c r="AC111" s="95">
        <v>2.58E-2</v>
      </c>
      <c r="AD111" s="95" t="s">
        <v>168</v>
      </c>
      <c r="AE111" s="95" t="s">
        <v>169</v>
      </c>
    </row>
    <row r="112" spans="1:31">
      <c r="A112" s="95" t="s">
        <v>592</v>
      </c>
      <c r="B112" s="95">
        <v>3694</v>
      </c>
      <c r="C112" s="95">
        <v>6598</v>
      </c>
      <c r="D112" s="98">
        <v>42849.063194444447</v>
      </c>
      <c r="E112" s="95" t="s">
        <v>438</v>
      </c>
      <c r="F112" s="95" t="s">
        <v>163</v>
      </c>
      <c r="G112" s="95">
        <v>1.90201</v>
      </c>
      <c r="H112" s="95">
        <v>1.2448300000000001</v>
      </c>
      <c r="I112" s="95">
        <v>0.15392</v>
      </c>
      <c r="J112" s="95">
        <v>0.26540999999999998</v>
      </c>
      <c r="K112" s="95">
        <v>9.0399999999999994E-3</v>
      </c>
      <c r="L112" s="95">
        <v>0.41933999999999999</v>
      </c>
      <c r="M112" s="95">
        <v>0.22589000000000001</v>
      </c>
      <c r="N112" s="95">
        <v>0.27550000000000002</v>
      </c>
      <c r="O112" s="95">
        <v>0.26628000000000002</v>
      </c>
      <c r="P112" s="95">
        <v>0.15306</v>
      </c>
      <c r="Q112" s="95">
        <v>-4.5864500000000001</v>
      </c>
      <c r="R112" s="95">
        <v>0.27356999999999998</v>
      </c>
      <c r="S112" s="95">
        <v>0.22517999999999999</v>
      </c>
      <c r="T112" s="95">
        <v>0.83186000000000004</v>
      </c>
      <c r="U112" s="95">
        <v>1.9542600000000001</v>
      </c>
      <c r="V112" s="95">
        <v>0.42565999999999998</v>
      </c>
      <c r="W112" s="95" t="s">
        <v>164</v>
      </c>
      <c r="X112" s="95">
        <v>597.17769999999996</v>
      </c>
      <c r="Y112" s="95">
        <v>640.10490000000004</v>
      </c>
      <c r="Z112" s="95" t="s">
        <v>165</v>
      </c>
      <c r="AA112" s="95" t="s">
        <v>166</v>
      </c>
      <c r="AB112" s="95">
        <v>0.18479999999999999</v>
      </c>
      <c r="AC112" s="95">
        <v>2.5499999999999998E-2</v>
      </c>
      <c r="AD112" s="95" t="s">
        <v>168</v>
      </c>
      <c r="AE112" s="95" t="s">
        <v>169</v>
      </c>
    </row>
    <row r="113" spans="1:31">
      <c r="A113" s="95" t="s">
        <v>593</v>
      </c>
      <c r="B113" s="95">
        <v>3695</v>
      </c>
      <c r="C113" s="95">
        <v>6599</v>
      </c>
      <c r="D113" s="98">
        <v>42849.07708333333</v>
      </c>
      <c r="E113" s="95" t="s">
        <v>438</v>
      </c>
      <c r="F113" s="95" t="s">
        <v>163</v>
      </c>
      <c r="G113" s="95">
        <v>3.1811099999999999</v>
      </c>
      <c r="H113" s="95">
        <v>1.5624400000000001</v>
      </c>
      <c r="I113" s="95">
        <v>0.15311</v>
      </c>
      <c r="J113" s="95">
        <v>0.25918000000000002</v>
      </c>
      <c r="K113" s="95">
        <v>4.2900000000000004E-3</v>
      </c>
      <c r="L113" s="95">
        <v>0.41228999999999999</v>
      </c>
      <c r="M113" s="95">
        <v>0.22388</v>
      </c>
      <c r="N113" s="95">
        <v>0.26540000000000002</v>
      </c>
      <c r="O113" s="95">
        <v>0.25945000000000001</v>
      </c>
      <c r="P113" s="95">
        <v>0.15284</v>
      </c>
      <c r="Q113" s="95">
        <v>-2.3017599999999998</v>
      </c>
      <c r="R113" s="95">
        <v>0.26558999999999999</v>
      </c>
      <c r="S113" s="95">
        <v>0.22625999999999999</v>
      </c>
      <c r="T113" s="95">
        <v>0.82393000000000005</v>
      </c>
      <c r="U113" s="95">
        <v>1.93994</v>
      </c>
      <c r="V113" s="95">
        <v>0.42471999999999999</v>
      </c>
      <c r="W113" s="95" t="s">
        <v>164</v>
      </c>
      <c r="X113" s="95">
        <v>600.59860000000003</v>
      </c>
      <c r="Y113" s="95">
        <v>642.84140000000002</v>
      </c>
      <c r="Z113" s="95" t="s">
        <v>165</v>
      </c>
      <c r="AA113" s="95" t="s">
        <v>166</v>
      </c>
      <c r="AB113" s="95">
        <v>0.18429999999999999</v>
      </c>
      <c r="AC113" s="95">
        <v>2.3400000000000001E-2</v>
      </c>
      <c r="AD113" s="95" t="s">
        <v>168</v>
      </c>
      <c r="AE113" s="95" t="s">
        <v>169</v>
      </c>
    </row>
    <row r="114" spans="1:31">
      <c r="A114" s="95" t="s">
        <v>594</v>
      </c>
      <c r="B114" s="95">
        <v>3696</v>
      </c>
      <c r="C114" s="95">
        <v>6600</v>
      </c>
      <c r="D114" s="98">
        <v>42849.099305555559</v>
      </c>
      <c r="E114" s="95" t="s">
        <v>438</v>
      </c>
      <c r="F114" s="95" t="s">
        <v>163</v>
      </c>
      <c r="G114" s="95">
        <v>2.5280900000000002</v>
      </c>
      <c r="H114" s="95">
        <v>1.5419099999999999</v>
      </c>
      <c r="I114" s="95">
        <v>0.13250000000000001</v>
      </c>
      <c r="J114" s="95">
        <v>0.23468</v>
      </c>
      <c r="K114" s="95">
        <v>-1.7780000000000001E-2</v>
      </c>
      <c r="L114" s="95">
        <v>0.36718000000000001</v>
      </c>
      <c r="M114" s="95">
        <v>0.20222000000000001</v>
      </c>
      <c r="N114" s="95">
        <v>0.24640000000000001</v>
      </c>
      <c r="O114" s="95">
        <v>0.23774000000000001</v>
      </c>
      <c r="P114" s="95">
        <v>0.12944</v>
      </c>
      <c r="Q114" s="95">
        <v>9.6425400000000003</v>
      </c>
      <c r="R114" s="95">
        <v>0.24302000000000001</v>
      </c>
      <c r="S114" s="95">
        <v>0.19736000000000001</v>
      </c>
      <c r="T114" s="95">
        <v>0.75471999999999995</v>
      </c>
      <c r="U114" s="95">
        <v>1.8358699999999999</v>
      </c>
      <c r="V114" s="95">
        <v>0.41109000000000001</v>
      </c>
      <c r="W114" s="95" t="s">
        <v>164</v>
      </c>
      <c r="X114" s="95">
        <v>571.45309999999995</v>
      </c>
      <c r="Y114" s="95">
        <v>632.16849999999999</v>
      </c>
      <c r="Z114" s="95" t="s">
        <v>165</v>
      </c>
      <c r="AA114" s="95" t="s">
        <v>166</v>
      </c>
      <c r="AB114" s="95">
        <v>0.17130000000000001</v>
      </c>
      <c r="AC114" s="95">
        <v>2.23E-2</v>
      </c>
      <c r="AD114" s="95" t="s">
        <v>168</v>
      </c>
      <c r="AE114" s="95" t="s">
        <v>169</v>
      </c>
    </row>
    <row r="115" spans="1:31">
      <c r="A115" s="95" t="s">
        <v>595</v>
      </c>
      <c r="B115" s="95">
        <v>3697</v>
      </c>
      <c r="C115" s="95">
        <v>6601</v>
      </c>
      <c r="D115" s="98">
        <v>42849.112500000003</v>
      </c>
      <c r="E115" s="95" t="s">
        <v>438</v>
      </c>
      <c r="F115" s="95" t="s">
        <v>163</v>
      </c>
      <c r="G115" s="95">
        <v>1.6290800000000001</v>
      </c>
      <c r="H115" s="95">
        <v>1.8313299999999999</v>
      </c>
      <c r="I115" s="95">
        <v>0.18340999999999999</v>
      </c>
      <c r="J115" s="95">
        <v>0.31067</v>
      </c>
      <c r="K115" s="95">
        <v>3.644E-2</v>
      </c>
      <c r="L115" s="95">
        <v>0.49408000000000002</v>
      </c>
      <c r="M115" s="95">
        <v>0.2636</v>
      </c>
      <c r="N115" s="95">
        <v>0.31746999999999997</v>
      </c>
      <c r="O115" s="95">
        <v>0.32052000000000003</v>
      </c>
      <c r="P115" s="95">
        <v>0.17357</v>
      </c>
      <c r="Q115" s="95">
        <v>-14.931649999999999</v>
      </c>
      <c r="R115" s="95">
        <v>0.31169999999999998</v>
      </c>
      <c r="S115" s="95">
        <v>0.24703</v>
      </c>
      <c r="T115" s="95">
        <v>0.91427999999999998</v>
      </c>
      <c r="U115" s="95">
        <v>2.08182</v>
      </c>
      <c r="V115" s="95">
        <v>0.43917</v>
      </c>
      <c r="W115" s="95" t="s">
        <v>164</v>
      </c>
      <c r="X115" s="95">
        <v>607.98749999999995</v>
      </c>
      <c r="Y115" s="95">
        <v>635.17880000000002</v>
      </c>
      <c r="Z115" s="95" t="s">
        <v>165</v>
      </c>
      <c r="AA115" s="95" t="s">
        <v>166</v>
      </c>
      <c r="AB115" s="95">
        <v>0.1966</v>
      </c>
      <c r="AC115" s="95">
        <v>2.0500000000000001E-2</v>
      </c>
      <c r="AD115" s="95" t="s">
        <v>168</v>
      </c>
      <c r="AE115" s="95" t="s">
        <v>169</v>
      </c>
    </row>
    <row r="116" spans="1:31">
      <c r="A116" s="95" t="s">
        <v>596</v>
      </c>
      <c r="B116" s="95">
        <v>3698</v>
      </c>
      <c r="C116" s="95">
        <v>6602</v>
      </c>
      <c r="D116" s="98">
        <v>42849.125694444447</v>
      </c>
      <c r="E116" s="95" t="s">
        <v>438</v>
      </c>
      <c r="F116" s="95" t="s">
        <v>163</v>
      </c>
      <c r="G116" s="95">
        <v>1.39194</v>
      </c>
      <c r="H116" s="95">
        <v>1.4960599999999999</v>
      </c>
      <c r="I116" s="95">
        <v>0.12734000000000001</v>
      </c>
      <c r="J116" s="95">
        <v>0.23518</v>
      </c>
      <c r="K116" s="95">
        <v>-1.4800000000000001E-2</v>
      </c>
      <c r="L116" s="95">
        <v>0.36253000000000002</v>
      </c>
      <c r="M116" s="95">
        <v>0.19403000000000001</v>
      </c>
      <c r="N116" s="95">
        <v>0.24304000000000001</v>
      </c>
      <c r="O116" s="95">
        <v>0.23721999999999999</v>
      </c>
      <c r="P116" s="95">
        <v>0.12529999999999999</v>
      </c>
      <c r="Q116" s="95">
        <v>7.6575899999999999</v>
      </c>
      <c r="R116" s="95">
        <v>0.24590999999999999</v>
      </c>
      <c r="S116" s="95">
        <v>0.19757</v>
      </c>
      <c r="T116" s="95">
        <v>0.78649999999999998</v>
      </c>
      <c r="U116" s="95">
        <v>1.7704800000000001</v>
      </c>
      <c r="V116" s="95">
        <v>0.44423000000000001</v>
      </c>
      <c r="W116" s="95" t="s">
        <v>164</v>
      </c>
      <c r="X116" s="95">
        <v>624.95479999999998</v>
      </c>
      <c r="Y116" s="95">
        <v>643.25199999999995</v>
      </c>
      <c r="Z116" s="95" t="s">
        <v>165</v>
      </c>
      <c r="AA116" s="95" t="s">
        <v>166</v>
      </c>
      <c r="AB116" s="95">
        <v>0.183</v>
      </c>
      <c r="AC116" s="95">
        <v>2.24E-2</v>
      </c>
      <c r="AD116" s="95" t="s">
        <v>168</v>
      </c>
      <c r="AE116" s="95" t="s">
        <v>169</v>
      </c>
    </row>
    <row r="117" spans="1:31">
      <c r="A117" s="95" t="s">
        <v>597</v>
      </c>
      <c r="B117" s="95">
        <v>3699</v>
      </c>
      <c r="C117" s="95">
        <v>6603</v>
      </c>
      <c r="D117" s="98">
        <v>42849.150694444441</v>
      </c>
      <c r="E117" s="95" t="s">
        <v>438</v>
      </c>
      <c r="F117" s="95" t="s">
        <v>163</v>
      </c>
      <c r="G117" s="95">
        <v>2.2620900000000002</v>
      </c>
      <c r="H117" s="95">
        <v>1.5032000000000001</v>
      </c>
      <c r="I117" s="95">
        <v>0.16919999999999999</v>
      </c>
      <c r="J117" s="95">
        <v>0.32584999999999997</v>
      </c>
      <c r="K117" s="95">
        <v>-2.0809999999999999E-2</v>
      </c>
      <c r="L117" s="95">
        <v>0.49504999999999999</v>
      </c>
      <c r="M117" s="95">
        <v>0.23910999999999999</v>
      </c>
      <c r="N117" s="95">
        <v>0.29481000000000002</v>
      </c>
      <c r="O117" s="95">
        <v>0.32873000000000002</v>
      </c>
      <c r="P117" s="95">
        <v>0.16633000000000001</v>
      </c>
      <c r="Q117" s="95">
        <v>7.3948900000000002</v>
      </c>
      <c r="R117" s="95">
        <v>0.29925000000000002</v>
      </c>
      <c r="S117" s="95">
        <v>0.23685</v>
      </c>
      <c r="T117" s="95">
        <v>0.85153999999999996</v>
      </c>
      <c r="U117" s="95">
        <v>2.1702400000000002</v>
      </c>
      <c r="V117" s="95">
        <v>0.39237</v>
      </c>
      <c r="W117" s="95" t="s">
        <v>164</v>
      </c>
      <c r="X117" s="95">
        <v>545.04430000000002</v>
      </c>
      <c r="Y117" s="95">
        <v>624.91639999999995</v>
      </c>
      <c r="Z117" s="95" t="s">
        <v>165</v>
      </c>
      <c r="AA117" s="95" t="s">
        <v>166</v>
      </c>
      <c r="AB117" s="95">
        <v>0.1757</v>
      </c>
      <c r="AC117" s="95">
        <v>2.7699999999999999E-2</v>
      </c>
      <c r="AD117" s="95" t="s">
        <v>168</v>
      </c>
      <c r="AE117" s="95" t="s">
        <v>169</v>
      </c>
    </row>
    <row r="118" spans="1:31">
      <c r="A118" s="95" t="s">
        <v>598</v>
      </c>
      <c r="B118" s="95">
        <v>3700</v>
      </c>
      <c r="C118" s="95">
        <v>6604</v>
      </c>
      <c r="D118" s="98">
        <v>42849.173611111109</v>
      </c>
      <c r="E118" s="95" t="s">
        <v>438</v>
      </c>
      <c r="F118" s="95" t="s">
        <v>163</v>
      </c>
      <c r="G118" s="95">
        <v>2.88266</v>
      </c>
      <c r="H118" s="95">
        <v>2.1244299999999998</v>
      </c>
      <c r="I118" s="95">
        <v>0.18972</v>
      </c>
      <c r="J118" s="95">
        <v>0.32185999999999998</v>
      </c>
      <c r="K118" s="95">
        <v>-4.3839999999999997E-2</v>
      </c>
      <c r="L118" s="95">
        <v>0.51158000000000003</v>
      </c>
      <c r="M118" s="95">
        <v>0.26466000000000001</v>
      </c>
      <c r="N118" s="95">
        <v>0.32003999999999999</v>
      </c>
      <c r="O118" s="95">
        <v>0.33531</v>
      </c>
      <c r="P118" s="95">
        <v>0.17627000000000001</v>
      </c>
      <c r="Q118" s="95">
        <v>16.883459999999999</v>
      </c>
      <c r="R118" s="95">
        <v>0.31607000000000002</v>
      </c>
      <c r="S118" s="95">
        <v>0.25266</v>
      </c>
      <c r="T118" s="95">
        <v>0.91566999999999998</v>
      </c>
      <c r="U118" s="95">
        <v>2.1305200000000002</v>
      </c>
      <c r="V118" s="95">
        <v>0.42979000000000001</v>
      </c>
      <c r="W118" s="95" t="s">
        <v>164</v>
      </c>
      <c r="X118" s="95">
        <v>606.20870000000002</v>
      </c>
      <c r="Y118" s="95">
        <v>641.74680000000001</v>
      </c>
      <c r="Z118" s="95" t="s">
        <v>165</v>
      </c>
      <c r="AA118" s="95" t="s">
        <v>166</v>
      </c>
      <c r="AB118" s="95">
        <v>0.19400000000000001</v>
      </c>
      <c r="AC118" s="95">
        <v>2.3199999999999998E-2</v>
      </c>
      <c r="AD118" s="95" t="s">
        <v>168</v>
      </c>
      <c r="AE118" s="95" t="s">
        <v>169</v>
      </c>
    </row>
    <row r="119" spans="1:31">
      <c r="A119" s="95" t="s">
        <v>599</v>
      </c>
      <c r="B119" s="95">
        <v>3701</v>
      </c>
      <c r="C119" s="95">
        <v>6605</v>
      </c>
      <c r="D119" s="98">
        <v>42849.194444444445</v>
      </c>
      <c r="E119" s="95" t="s">
        <v>438</v>
      </c>
      <c r="F119" s="95" t="s">
        <v>163</v>
      </c>
      <c r="G119" s="95">
        <v>1.53674</v>
      </c>
      <c r="H119" s="95">
        <v>2.5728399999999998</v>
      </c>
      <c r="I119" s="95">
        <v>0.20311000000000001</v>
      </c>
      <c r="J119" s="95">
        <v>0.28588999999999998</v>
      </c>
      <c r="K119" s="95">
        <v>6.7430000000000004E-2</v>
      </c>
      <c r="L119" s="95">
        <v>0.48899999999999999</v>
      </c>
      <c r="M119" s="95">
        <v>0.27138000000000001</v>
      </c>
      <c r="N119" s="95">
        <v>0.30309999999999998</v>
      </c>
      <c r="O119" s="95">
        <v>0.32363999999999998</v>
      </c>
      <c r="P119" s="95">
        <v>0.16536000000000001</v>
      </c>
      <c r="Q119" s="95">
        <v>-29.231950000000001</v>
      </c>
      <c r="R119" s="95">
        <v>0.29888999999999999</v>
      </c>
      <c r="S119" s="95">
        <v>0.23741000000000001</v>
      </c>
      <c r="T119" s="95">
        <v>0.84831000000000001</v>
      </c>
      <c r="U119" s="95">
        <v>2.1365099999999999</v>
      </c>
      <c r="V119" s="95">
        <v>0.39705000000000001</v>
      </c>
      <c r="W119" s="95" t="s">
        <v>164</v>
      </c>
      <c r="X119" s="95">
        <v>537.24490000000003</v>
      </c>
      <c r="Y119" s="95">
        <v>615.0643</v>
      </c>
      <c r="Z119" s="95" t="s">
        <v>165</v>
      </c>
      <c r="AA119" s="95" t="s">
        <v>166</v>
      </c>
      <c r="AB119" s="95">
        <v>0.1777</v>
      </c>
      <c r="AC119" s="95">
        <v>2.5600000000000001E-2</v>
      </c>
      <c r="AD119" s="95" t="s">
        <v>168</v>
      </c>
      <c r="AE119" s="95" t="s">
        <v>169</v>
      </c>
    </row>
    <row r="120" spans="1:31">
      <c r="A120" s="95" t="s">
        <v>600</v>
      </c>
      <c r="B120" s="95">
        <v>3702</v>
      </c>
      <c r="C120" s="95">
        <v>6606</v>
      </c>
      <c r="D120" s="98">
        <v>42849.208333333336</v>
      </c>
      <c r="E120" s="95" t="s">
        <v>438</v>
      </c>
      <c r="F120" s="95" t="s">
        <v>163</v>
      </c>
      <c r="G120" s="95">
        <v>2.5826600000000002</v>
      </c>
      <c r="H120" s="95">
        <v>2.3981300000000001</v>
      </c>
      <c r="I120" s="95">
        <v>0.24975</v>
      </c>
      <c r="J120" s="95">
        <v>0.37309999999999999</v>
      </c>
      <c r="K120" s="95">
        <v>-8.4390000000000007E-2</v>
      </c>
      <c r="L120" s="95">
        <v>0.62285000000000001</v>
      </c>
      <c r="M120" s="95">
        <v>0.31083</v>
      </c>
      <c r="N120" s="95">
        <v>0.37067</v>
      </c>
      <c r="O120" s="95">
        <v>0.41604999999999998</v>
      </c>
      <c r="P120" s="95">
        <v>0.20680000000000001</v>
      </c>
      <c r="Q120" s="95">
        <v>26.9572</v>
      </c>
      <c r="R120" s="95">
        <v>0.37574999999999997</v>
      </c>
      <c r="S120" s="95">
        <v>0.28552</v>
      </c>
      <c r="T120" s="95">
        <v>1.00986</v>
      </c>
      <c r="U120" s="95">
        <v>2.34287</v>
      </c>
      <c r="V120" s="95">
        <v>0.43103000000000002</v>
      </c>
      <c r="W120" s="95" t="s">
        <v>164</v>
      </c>
      <c r="X120" s="95">
        <v>592.52539999999999</v>
      </c>
      <c r="Y120" s="95">
        <v>633.53689999999995</v>
      </c>
      <c r="Z120" s="95" t="s">
        <v>165</v>
      </c>
      <c r="AA120" s="95" t="s">
        <v>166</v>
      </c>
      <c r="AB120" s="95">
        <v>0.2036</v>
      </c>
      <c r="AC120" s="95">
        <v>2.6100000000000002E-2</v>
      </c>
      <c r="AD120" s="95" t="s">
        <v>168</v>
      </c>
      <c r="AE120" s="95" t="s">
        <v>169</v>
      </c>
    </row>
    <row r="121" spans="1:31">
      <c r="A121" s="95" t="s">
        <v>601</v>
      </c>
      <c r="B121" s="95">
        <v>3703</v>
      </c>
      <c r="C121" s="95">
        <v>6607</v>
      </c>
      <c r="D121" s="98">
        <v>42849.222222222219</v>
      </c>
      <c r="E121" s="95" t="s">
        <v>438</v>
      </c>
      <c r="F121" s="95" t="s">
        <v>163</v>
      </c>
      <c r="G121" s="95">
        <v>1.41031</v>
      </c>
      <c r="H121" s="95">
        <v>1.86835</v>
      </c>
      <c r="I121" s="95">
        <v>0.17365</v>
      </c>
      <c r="J121" s="95">
        <v>0.28421999999999997</v>
      </c>
      <c r="K121" s="95">
        <v>2.4160000000000001E-2</v>
      </c>
      <c r="L121" s="95">
        <v>0.45787</v>
      </c>
      <c r="M121" s="95">
        <v>0.24426999999999999</v>
      </c>
      <c r="N121" s="95">
        <v>0.29949999999999999</v>
      </c>
      <c r="O121" s="95">
        <v>0.28933999999999999</v>
      </c>
      <c r="P121" s="95">
        <v>0.16854</v>
      </c>
      <c r="Q121" s="95">
        <v>-11.87506</v>
      </c>
      <c r="R121" s="95">
        <v>0.29471000000000003</v>
      </c>
      <c r="S121" s="95">
        <v>0.23815</v>
      </c>
      <c r="T121" s="95">
        <v>0.84774000000000005</v>
      </c>
      <c r="U121" s="95">
        <v>2.0664699999999998</v>
      </c>
      <c r="V121" s="95">
        <v>0.41023999999999999</v>
      </c>
      <c r="W121" s="95" t="s">
        <v>164</v>
      </c>
      <c r="X121" s="95">
        <v>560.78020000000004</v>
      </c>
      <c r="Y121" s="95">
        <v>620.40089999999998</v>
      </c>
      <c r="Z121" s="95" t="s">
        <v>165</v>
      </c>
      <c r="AA121" s="95" t="s">
        <v>166</v>
      </c>
      <c r="AB121" s="95">
        <v>0.18279999999999999</v>
      </c>
      <c r="AC121" s="95">
        <v>2.0199999999999999E-2</v>
      </c>
      <c r="AD121" s="95" t="s">
        <v>168</v>
      </c>
      <c r="AE121" s="95" t="s">
        <v>169</v>
      </c>
    </row>
    <row r="122" spans="1:31">
      <c r="A122" s="95" t="s">
        <v>602</v>
      </c>
      <c r="B122" s="95">
        <v>3704</v>
      </c>
      <c r="C122" s="95">
        <v>6608</v>
      </c>
      <c r="D122" s="98">
        <v>42849.236111111109</v>
      </c>
      <c r="E122" s="95" t="s">
        <v>438</v>
      </c>
      <c r="F122" s="95" t="s">
        <v>163</v>
      </c>
      <c r="G122" s="95">
        <v>1.54437</v>
      </c>
      <c r="H122" s="95">
        <v>2.4922800000000001</v>
      </c>
      <c r="I122" s="95">
        <v>0.25042999999999999</v>
      </c>
      <c r="J122" s="95">
        <v>0.30224000000000001</v>
      </c>
      <c r="K122" s="95">
        <v>0.10466</v>
      </c>
      <c r="L122" s="95">
        <v>0.55266000000000004</v>
      </c>
      <c r="M122" s="95">
        <v>0.30418000000000001</v>
      </c>
      <c r="N122" s="95">
        <v>0.33800000000000002</v>
      </c>
      <c r="O122" s="95">
        <v>0.38423000000000002</v>
      </c>
      <c r="P122" s="95">
        <v>0.16844000000000001</v>
      </c>
      <c r="Q122" s="95">
        <v>-38.11703</v>
      </c>
      <c r="R122" s="95">
        <v>0.34969</v>
      </c>
      <c r="S122" s="95">
        <v>0.25061</v>
      </c>
      <c r="T122" s="95">
        <v>0.97231000000000001</v>
      </c>
      <c r="U122" s="95">
        <v>2.1359699999999999</v>
      </c>
      <c r="V122" s="95">
        <v>0.45521</v>
      </c>
      <c r="W122" s="95" t="s">
        <v>164</v>
      </c>
      <c r="X122" s="95">
        <v>642.60630000000003</v>
      </c>
      <c r="Y122" s="95">
        <v>646.12549999999999</v>
      </c>
      <c r="Z122" s="95" t="s">
        <v>165</v>
      </c>
      <c r="AA122" s="95" t="s">
        <v>166</v>
      </c>
      <c r="AB122" s="95">
        <v>0.2051</v>
      </c>
      <c r="AC122" s="95">
        <v>2.7099999999999999E-2</v>
      </c>
      <c r="AD122" s="95" t="s">
        <v>168</v>
      </c>
      <c r="AE122" s="95" t="s">
        <v>169</v>
      </c>
    </row>
    <row r="123" spans="1:31">
      <c r="A123" s="95" t="s">
        <v>603</v>
      </c>
      <c r="B123" s="95">
        <v>3705</v>
      </c>
      <c r="C123" s="95">
        <v>6609</v>
      </c>
      <c r="D123" s="98">
        <v>42849.249305555553</v>
      </c>
      <c r="E123" s="95" t="s">
        <v>438</v>
      </c>
      <c r="F123" s="95" t="s">
        <v>163</v>
      </c>
      <c r="G123" s="95">
        <v>2.7254499999999999</v>
      </c>
      <c r="H123" s="95">
        <v>2.1589800000000001</v>
      </c>
      <c r="I123" s="95">
        <v>0.19858000000000001</v>
      </c>
      <c r="J123" s="95">
        <v>0.31344</v>
      </c>
      <c r="K123" s="95">
        <v>-6.7510000000000001E-2</v>
      </c>
      <c r="L123" s="95">
        <v>0.51202000000000003</v>
      </c>
      <c r="M123" s="95">
        <v>0.27599000000000001</v>
      </c>
      <c r="N123" s="95">
        <v>0.32897999999999999</v>
      </c>
      <c r="O123" s="95">
        <v>0.34477000000000002</v>
      </c>
      <c r="P123" s="95">
        <v>0.16725999999999999</v>
      </c>
      <c r="Q123" s="95">
        <v>24.866910000000001</v>
      </c>
      <c r="R123" s="95">
        <v>0.32993</v>
      </c>
      <c r="S123" s="95">
        <v>0.24918000000000001</v>
      </c>
      <c r="T123" s="95">
        <v>0.94345000000000001</v>
      </c>
      <c r="U123" s="95">
        <v>2.0737700000000001</v>
      </c>
      <c r="V123" s="95">
        <v>0.45494000000000001</v>
      </c>
      <c r="W123" s="95" t="s">
        <v>164</v>
      </c>
      <c r="X123" s="95">
        <v>644.9325</v>
      </c>
      <c r="Y123" s="95">
        <v>648.178</v>
      </c>
      <c r="Z123" s="95" t="s">
        <v>165</v>
      </c>
      <c r="AA123" s="95" t="s">
        <v>166</v>
      </c>
      <c r="AB123" s="95">
        <v>0.2034</v>
      </c>
      <c r="AC123" s="95">
        <v>2.23E-2</v>
      </c>
      <c r="AD123" s="95">
        <v>3.73E-2</v>
      </c>
      <c r="AE123" s="95">
        <v>4.8999999999999998E-3</v>
      </c>
    </row>
    <row r="124" spans="1:31">
      <c r="A124" s="95" t="s">
        <v>604</v>
      </c>
      <c r="B124" s="95">
        <v>3706</v>
      </c>
      <c r="C124" s="95">
        <v>6610</v>
      </c>
      <c r="D124" s="98">
        <v>42849.262499999997</v>
      </c>
      <c r="E124" s="95" t="s">
        <v>438</v>
      </c>
      <c r="F124" s="95" t="s">
        <v>163</v>
      </c>
      <c r="G124" s="95">
        <v>2.5732200000000001</v>
      </c>
      <c r="H124" s="95">
        <v>1.61938</v>
      </c>
      <c r="I124" s="95">
        <v>0.18537999999999999</v>
      </c>
      <c r="J124" s="95">
        <v>0.34540999999999999</v>
      </c>
      <c r="K124" s="95">
        <v>-2.8389999999999999E-2</v>
      </c>
      <c r="L124" s="95">
        <v>0.53078999999999998</v>
      </c>
      <c r="M124" s="95">
        <v>0.25992999999999999</v>
      </c>
      <c r="N124" s="95">
        <v>0.33825</v>
      </c>
      <c r="O124" s="95">
        <v>0.35052</v>
      </c>
      <c r="P124" s="95">
        <v>0.18027000000000001</v>
      </c>
      <c r="Q124" s="95">
        <v>9.80823</v>
      </c>
      <c r="R124" s="95">
        <v>0.33307999999999999</v>
      </c>
      <c r="S124" s="95">
        <v>0.25812000000000002</v>
      </c>
      <c r="T124" s="95">
        <v>0.92591999999999997</v>
      </c>
      <c r="U124" s="95">
        <v>2.1757300000000002</v>
      </c>
      <c r="V124" s="95">
        <v>0.42557</v>
      </c>
      <c r="W124" s="95" t="s">
        <v>164</v>
      </c>
      <c r="X124" s="95">
        <v>588.83090000000004</v>
      </c>
      <c r="Y124" s="95">
        <v>627.24260000000004</v>
      </c>
      <c r="Z124" s="95" t="s">
        <v>165</v>
      </c>
      <c r="AA124" s="95" t="s">
        <v>166</v>
      </c>
      <c r="AB124" s="95">
        <v>0.1938</v>
      </c>
      <c r="AC124" s="95">
        <v>2.24E-2</v>
      </c>
      <c r="AD124" s="95">
        <v>0</v>
      </c>
      <c r="AE124" s="95">
        <v>0</v>
      </c>
    </row>
    <row r="125" spans="1:31">
      <c r="A125" s="95" t="s">
        <v>605</v>
      </c>
      <c r="B125" s="95">
        <v>3707</v>
      </c>
      <c r="C125" s="95">
        <v>6613</v>
      </c>
      <c r="D125" s="98">
        <v>42849.284722222219</v>
      </c>
      <c r="E125" s="95" t="s">
        <v>438</v>
      </c>
      <c r="F125" s="95" t="s">
        <v>163</v>
      </c>
      <c r="G125" s="95">
        <v>1.96729</v>
      </c>
      <c r="H125" s="95">
        <v>1.34748</v>
      </c>
      <c r="I125" s="95">
        <v>0.18387999999999999</v>
      </c>
      <c r="J125" s="95">
        <v>0.34101999999999999</v>
      </c>
      <c r="K125" s="95">
        <v>-6.454E-2</v>
      </c>
      <c r="L125" s="95">
        <v>0.52490000000000003</v>
      </c>
      <c r="M125" s="95">
        <v>0.24965999999999999</v>
      </c>
      <c r="N125" s="95">
        <v>0.32965</v>
      </c>
      <c r="O125" s="95">
        <v>0.36419000000000001</v>
      </c>
      <c r="P125" s="95">
        <v>0.16072</v>
      </c>
      <c r="Q125" s="95">
        <v>19.656870000000001</v>
      </c>
      <c r="R125" s="95">
        <v>0.34399000000000002</v>
      </c>
      <c r="S125" s="95">
        <v>0.23871999999999999</v>
      </c>
      <c r="T125" s="95">
        <v>0.94813999999999998</v>
      </c>
      <c r="U125" s="95">
        <v>2.0770900000000001</v>
      </c>
      <c r="V125" s="95">
        <v>0.45648</v>
      </c>
      <c r="W125" s="95" t="s">
        <v>164</v>
      </c>
      <c r="X125" s="95">
        <v>622.35500000000002</v>
      </c>
      <c r="Y125" s="95">
        <v>630.93700000000001</v>
      </c>
      <c r="Z125" s="95" t="s">
        <v>165</v>
      </c>
      <c r="AA125" s="95" t="s">
        <v>166</v>
      </c>
      <c r="AB125" s="95">
        <v>0.2019</v>
      </c>
      <c r="AC125" s="95">
        <v>2.6700000000000002E-2</v>
      </c>
      <c r="AD125" s="95" t="s">
        <v>168</v>
      </c>
      <c r="AE125" s="95" t="s">
        <v>169</v>
      </c>
    </row>
    <row r="126" spans="1:31">
      <c r="A126" s="95" t="s">
        <v>606</v>
      </c>
      <c r="B126" s="95">
        <v>3708</v>
      </c>
      <c r="C126" s="95">
        <v>6614</v>
      </c>
      <c r="D126" s="98">
        <v>42849.298611111109</v>
      </c>
      <c r="E126" s="95" t="s">
        <v>438</v>
      </c>
      <c r="F126" s="95" t="s">
        <v>163</v>
      </c>
      <c r="G126" s="95">
        <v>2.91859</v>
      </c>
      <c r="H126" s="95">
        <v>2.1019399999999999</v>
      </c>
      <c r="I126" s="95">
        <v>0.21484</v>
      </c>
      <c r="J126" s="95">
        <v>0.41284999999999999</v>
      </c>
      <c r="K126" s="95">
        <v>-6.4729999999999996E-2</v>
      </c>
      <c r="L126" s="95">
        <v>0.62768999999999997</v>
      </c>
      <c r="M126" s="95">
        <v>0.29909000000000002</v>
      </c>
      <c r="N126" s="95">
        <v>0.37908999999999998</v>
      </c>
      <c r="O126" s="95">
        <v>0.43218000000000001</v>
      </c>
      <c r="P126" s="95">
        <v>0.19550999999999999</v>
      </c>
      <c r="Q126" s="95">
        <v>16.616289999999999</v>
      </c>
      <c r="R126" s="95">
        <v>0.37429000000000001</v>
      </c>
      <c r="S126" s="95">
        <v>0.27489999999999998</v>
      </c>
      <c r="T126" s="95">
        <v>1.0340100000000001</v>
      </c>
      <c r="U126" s="95">
        <v>2.2844799999999998</v>
      </c>
      <c r="V126" s="95">
        <v>0.45262000000000002</v>
      </c>
      <c r="W126" s="95" t="s">
        <v>164</v>
      </c>
      <c r="X126" s="95">
        <v>635.49099999999999</v>
      </c>
      <c r="Y126" s="95">
        <v>644.34670000000006</v>
      </c>
      <c r="Z126" s="95" t="s">
        <v>165</v>
      </c>
      <c r="AA126" s="95" t="s">
        <v>166</v>
      </c>
      <c r="AB126" s="95">
        <v>0.21199999999999999</v>
      </c>
      <c r="AC126" s="95">
        <v>2.6700000000000002E-2</v>
      </c>
      <c r="AD126" s="95" t="s">
        <v>168</v>
      </c>
      <c r="AE126" s="95" t="s">
        <v>169</v>
      </c>
    </row>
    <row r="127" spans="1:31">
      <c r="A127" s="95" t="s">
        <v>607</v>
      </c>
      <c r="B127" s="95">
        <v>3709</v>
      </c>
      <c r="C127" s="95">
        <v>6615</v>
      </c>
      <c r="D127" s="98">
        <v>42849.313194444447</v>
      </c>
      <c r="E127" s="95" t="s">
        <v>438</v>
      </c>
      <c r="F127" s="95" t="s">
        <v>163</v>
      </c>
      <c r="G127" s="95">
        <v>1.5835900000000001</v>
      </c>
      <c r="H127" s="95">
        <v>1.53305</v>
      </c>
      <c r="I127" s="95">
        <v>0.2011</v>
      </c>
      <c r="J127" s="95">
        <v>0.28815000000000002</v>
      </c>
      <c r="K127" s="95">
        <v>7.1190000000000003E-2</v>
      </c>
      <c r="L127" s="95">
        <v>0.48925000000000002</v>
      </c>
      <c r="M127" s="95">
        <v>0.26604</v>
      </c>
      <c r="N127" s="95">
        <v>0.31137999999999999</v>
      </c>
      <c r="O127" s="95">
        <v>0.32813999999999999</v>
      </c>
      <c r="P127" s="95">
        <v>0.16111</v>
      </c>
      <c r="Q127" s="95">
        <v>-29.304490000000001</v>
      </c>
      <c r="R127" s="95">
        <v>0.31476999999999999</v>
      </c>
      <c r="S127" s="95">
        <v>0.23028000000000001</v>
      </c>
      <c r="T127" s="95">
        <v>0.92074</v>
      </c>
      <c r="U127" s="95">
        <v>2.0425</v>
      </c>
      <c r="V127" s="95">
        <v>0.45079000000000002</v>
      </c>
      <c r="W127" s="95" t="s">
        <v>164</v>
      </c>
      <c r="X127" s="95">
        <v>636.31200000000001</v>
      </c>
      <c r="Y127" s="95">
        <v>648.04110000000003</v>
      </c>
      <c r="Z127" s="95" t="s">
        <v>165</v>
      </c>
      <c r="AA127" s="95" t="s">
        <v>166</v>
      </c>
      <c r="AB127" s="95">
        <v>0.19939999999999999</v>
      </c>
      <c r="AC127" s="95">
        <v>2.7799999999999998E-2</v>
      </c>
      <c r="AD127" s="95" t="s">
        <v>168</v>
      </c>
      <c r="AE127" s="95" t="s">
        <v>169</v>
      </c>
    </row>
    <row r="128" spans="1:31">
      <c r="A128" s="95" t="s">
        <v>608</v>
      </c>
      <c r="B128" s="95">
        <v>3710</v>
      </c>
      <c r="C128" s="95">
        <v>6616</v>
      </c>
      <c r="D128" s="98">
        <v>42849.330555555556</v>
      </c>
      <c r="E128" s="95" t="s">
        <v>438</v>
      </c>
      <c r="F128" s="95" t="s">
        <v>163</v>
      </c>
      <c r="G128" s="95">
        <v>1.29155</v>
      </c>
      <c r="H128" s="95">
        <v>2.7400799999999998</v>
      </c>
      <c r="I128" s="95">
        <v>0.25208999999999998</v>
      </c>
      <c r="J128" s="95">
        <v>0.21081</v>
      </c>
      <c r="K128" s="95">
        <v>6.9650000000000004E-2</v>
      </c>
      <c r="L128" s="95">
        <v>0.46289999999999998</v>
      </c>
      <c r="M128" s="95">
        <v>0.27564</v>
      </c>
      <c r="N128" s="95">
        <v>0.27254</v>
      </c>
      <c r="O128" s="95">
        <v>0.30424000000000001</v>
      </c>
      <c r="P128" s="95">
        <v>0.15866</v>
      </c>
      <c r="Q128" s="95">
        <v>-53.308410000000002</v>
      </c>
      <c r="R128" s="95">
        <v>0.29442000000000002</v>
      </c>
      <c r="S128" s="95">
        <v>0.23274</v>
      </c>
      <c r="T128" s="95">
        <v>0.87004999999999999</v>
      </c>
      <c r="U128" s="95">
        <v>2.0321400000000001</v>
      </c>
      <c r="V128" s="95">
        <v>0.42814999999999998</v>
      </c>
      <c r="W128" s="95" t="s">
        <v>164</v>
      </c>
      <c r="X128" s="95">
        <v>587.0521</v>
      </c>
      <c r="Y128" s="95">
        <v>628.8845</v>
      </c>
      <c r="Z128" s="95" t="s">
        <v>165</v>
      </c>
      <c r="AA128" s="95" t="s">
        <v>166</v>
      </c>
      <c r="AB128" s="95">
        <v>0.18679999999999999</v>
      </c>
      <c r="AC128" s="95">
        <v>2.1700000000000001E-2</v>
      </c>
      <c r="AD128" s="95" t="s">
        <v>168</v>
      </c>
      <c r="AE128" s="95" t="s">
        <v>169</v>
      </c>
    </row>
    <row r="129" spans="1:31">
      <c r="A129" s="95" t="s">
        <v>609</v>
      </c>
      <c r="B129" s="95">
        <v>3711</v>
      </c>
      <c r="C129" s="95">
        <v>6617</v>
      </c>
      <c r="D129" s="98">
        <v>42849.34652777778</v>
      </c>
      <c r="E129" s="95" t="s">
        <v>438</v>
      </c>
      <c r="F129" s="95" t="s">
        <v>163</v>
      </c>
      <c r="G129" s="95">
        <v>2.1668799999999999</v>
      </c>
      <c r="H129" s="95">
        <v>1.2154700000000001</v>
      </c>
      <c r="I129" s="95">
        <v>0.22076000000000001</v>
      </c>
      <c r="J129" s="95">
        <v>0.27961000000000003</v>
      </c>
      <c r="K129" s="95">
        <v>-7.6139999999999999E-2</v>
      </c>
      <c r="L129" s="95">
        <v>0.50036999999999998</v>
      </c>
      <c r="M129" s="95">
        <v>0.28161000000000003</v>
      </c>
      <c r="N129" s="95">
        <v>0.29626999999999998</v>
      </c>
      <c r="O129" s="95">
        <v>0.33184000000000002</v>
      </c>
      <c r="P129" s="95">
        <v>0.16853000000000001</v>
      </c>
      <c r="Q129" s="95">
        <v>34.428489999999996</v>
      </c>
      <c r="R129" s="95">
        <v>0.32499</v>
      </c>
      <c r="S129" s="95">
        <v>0.24890000000000001</v>
      </c>
      <c r="T129" s="95">
        <v>0.93262999999999996</v>
      </c>
      <c r="U129" s="95">
        <v>2.06772</v>
      </c>
      <c r="V129" s="95">
        <v>0.45104</v>
      </c>
      <c r="W129" s="95" t="s">
        <v>164</v>
      </c>
      <c r="X129" s="95">
        <v>626.59680000000003</v>
      </c>
      <c r="Y129" s="95">
        <v>638.18920000000003</v>
      </c>
      <c r="Z129" s="95" t="s">
        <v>165</v>
      </c>
      <c r="AA129" s="95" t="s">
        <v>166</v>
      </c>
      <c r="AB129" s="95">
        <v>0.19950000000000001</v>
      </c>
      <c r="AC129" s="95">
        <v>2.12E-2</v>
      </c>
      <c r="AD129" s="95">
        <v>0</v>
      </c>
      <c r="AE129" s="95">
        <v>0</v>
      </c>
    </row>
    <row r="135" spans="1:31">
      <c r="A135" s="95" t="s">
        <v>929</v>
      </c>
      <c r="B135" s="95">
        <v>3781</v>
      </c>
      <c r="C135" s="95">
        <v>6807</v>
      </c>
      <c r="D135" s="98">
        <v>42869.762499999997</v>
      </c>
      <c r="E135" s="95" t="s">
        <v>438</v>
      </c>
      <c r="F135" s="95" t="s">
        <v>163</v>
      </c>
      <c r="G135" s="95">
        <v>3.0333100000000002</v>
      </c>
      <c r="H135" s="95">
        <v>1.87714</v>
      </c>
      <c r="I135" s="95">
        <v>9.6339999999999995E-2</v>
      </c>
      <c r="J135" s="95">
        <v>0.16621</v>
      </c>
      <c r="K135" s="95">
        <v>-2.2370000000000001E-2</v>
      </c>
      <c r="L135" s="95">
        <v>0.26255000000000001</v>
      </c>
      <c r="M135" s="95">
        <v>0.15937000000000001</v>
      </c>
      <c r="N135" s="95">
        <v>0.19472</v>
      </c>
      <c r="O135" s="95">
        <v>0.17280000000000001</v>
      </c>
      <c r="P135" s="95">
        <v>8.9749999999999996E-2</v>
      </c>
      <c r="Q135" s="95">
        <v>16.336580000000001</v>
      </c>
      <c r="R135" s="95">
        <v>0.19333</v>
      </c>
      <c r="S135" s="95">
        <v>0.14867</v>
      </c>
      <c r="T135" s="95">
        <v>0.65078999999999998</v>
      </c>
      <c r="U135" s="95">
        <v>1.53128</v>
      </c>
      <c r="V135" s="95">
        <v>0.42498999999999998</v>
      </c>
      <c r="W135" s="95" t="s">
        <v>164</v>
      </c>
      <c r="X135" s="95">
        <v>586.64160000000004</v>
      </c>
      <c r="Y135" s="95">
        <v>622.04280000000006</v>
      </c>
      <c r="Z135" s="95" t="s">
        <v>165</v>
      </c>
      <c r="AA135" s="95" t="s">
        <v>166</v>
      </c>
      <c r="AB135" s="95">
        <v>0.16220000000000001</v>
      </c>
      <c r="AC135" s="95">
        <v>2.1000000000000001E-2</v>
      </c>
      <c r="AD135" s="95" t="s">
        <v>168</v>
      </c>
      <c r="AE135" s="95" t="s">
        <v>169</v>
      </c>
    </row>
    <row r="136" spans="1:31">
      <c r="A136" s="95" t="s">
        <v>930</v>
      </c>
      <c r="B136" s="95">
        <v>3782</v>
      </c>
      <c r="C136" s="95">
        <v>6808</v>
      </c>
      <c r="D136" s="98">
        <v>42869.775694444441</v>
      </c>
      <c r="E136" s="95" t="s">
        <v>438</v>
      </c>
      <c r="F136" s="95" t="s">
        <v>163</v>
      </c>
      <c r="G136" s="95">
        <v>2.58005</v>
      </c>
      <c r="H136" s="95">
        <v>1.9632400000000001</v>
      </c>
      <c r="I136" s="95">
        <v>9.2759999999999995E-2</v>
      </c>
      <c r="J136" s="95">
        <v>0.15028</v>
      </c>
      <c r="K136" s="95">
        <v>-1.8870000000000001E-2</v>
      </c>
      <c r="L136" s="95">
        <v>0.24304000000000001</v>
      </c>
      <c r="M136" s="95">
        <v>0.14765</v>
      </c>
      <c r="N136" s="95">
        <v>0.18396000000000001</v>
      </c>
      <c r="O136" s="95">
        <v>0.15609000000000001</v>
      </c>
      <c r="P136" s="95">
        <v>8.695E-2</v>
      </c>
      <c r="Q136" s="95">
        <v>16.667459999999998</v>
      </c>
      <c r="R136" s="95">
        <v>0.18099999999999999</v>
      </c>
      <c r="S136" s="95">
        <v>0.14821999999999999</v>
      </c>
      <c r="T136" s="95">
        <v>0.61807000000000001</v>
      </c>
      <c r="U136" s="95">
        <v>1.5025900000000001</v>
      </c>
      <c r="V136" s="95">
        <v>0.41133999999999998</v>
      </c>
      <c r="W136" s="95" t="s">
        <v>164</v>
      </c>
      <c r="X136" s="95">
        <v>574.87400000000002</v>
      </c>
      <c r="Y136" s="95">
        <v>626.14779999999996</v>
      </c>
      <c r="Z136" s="95" t="s">
        <v>165</v>
      </c>
      <c r="AA136" s="95" t="s">
        <v>166</v>
      </c>
      <c r="AB136" s="95">
        <v>0.1552</v>
      </c>
      <c r="AC136" s="95">
        <v>0.02</v>
      </c>
      <c r="AD136" s="95" t="s">
        <v>168</v>
      </c>
      <c r="AE136" s="95" t="s">
        <v>169</v>
      </c>
    </row>
    <row r="137" spans="1:31">
      <c r="A137" s="95" t="s">
        <v>931</v>
      </c>
      <c r="B137" s="95">
        <v>3783</v>
      </c>
      <c r="C137" s="95">
        <v>6809</v>
      </c>
      <c r="D137" s="98">
        <v>42869.790277777778</v>
      </c>
      <c r="E137" s="95" t="s">
        <v>438</v>
      </c>
      <c r="F137" s="95" t="s">
        <v>163</v>
      </c>
      <c r="G137" s="95">
        <v>2.9854599999999998</v>
      </c>
      <c r="H137" s="95">
        <v>1.00119</v>
      </c>
      <c r="I137" s="95">
        <v>0.10578</v>
      </c>
      <c r="J137" s="95">
        <v>0.1431</v>
      </c>
      <c r="K137" s="95">
        <v>2.6749999999999999E-2</v>
      </c>
      <c r="L137" s="95">
        <v>0.24887999999999999</v>
      </c>
      <c r="M137" s="95">
        <v>0.16095999999999999</v>
      </c>
      <c r="N137" s="95">
        <v>0.18038000000000001</v>
      </c>
      <c r="O137" s="95">
        <v>0.15706999999999999</v>
      </c>
      <c r="P137" s="95">
        <v>9.1810000000000003E-2</v>
      </c>
      <c r="Q137" s="95">
        <v>-27.562180000000001</v>
      </c>
      <c r="R137" s="95">
        <v>0.17954000000000001</v>
      </c>
      <c r="S137" s="95">
        <v>0.15221999999999999</v>
      </c>
      <c r="T137" s="95">
        <v>0.65266000000000002</v>
      </c>
      <c r="U137" s="95">
        <v>1.4900599999999999</v>
      </c>
      <c r="V137" s="95">
        <v>0.43801000000000001</v>
      </c>
      <c r="W137" s="95" t="s">
        <v>164</v>
      </c>
      <c r="X137" s="95">
        <v>623.72339999999997</v>
      </c>
      <c r="Y137" s="95">
        <v>640.78890000000001</v>
      </c>
      <c r="Z137" s="95" t="s">
        <v>165</v>
      </c>
      <c r="AA137" s="95" t="s">
        <v>166</v>
      </c>
      <c r="AB137" s="95">
        <v>0.16689999999999999</v>
      </c>
      <c r="AC137" s="95">
        <v>2.2100000000000002E-2</v>
      </c>
      <c r="AD137" s="95" t="s">
        <v>168</v>
      </c>
      <c r="AE137" s="95" t="s">
        <v>169</v>
      </c>
    </row>
    <row r="138" spans="1:31">
      <c r="A138" s="95" t="s">
        <v>932</v>
      </c>
      <c r="B138" s="95">
        <v>3784</v>
      </c>
      <c r="C138" s="95">
        <v>6810</v>
      </c>
      <c r="D138" s="98">
        <v>42869.804861111108</v>
      </c>
      <c r="E138" s="95" t="s">
        <v>438</v>
      </c>
      <c r="F138" s="95" t="s">
        <v>163</v>
      </c>
      <c r="G138" s="95">
        <v>2.8706100000000001</v>
      </c>
      <c r="H138" s="95">
        <v>2.1199699999999999</v>
      </c>
      <c r="I138" s="95">
        <v>9.9460000000000007E-2</v>
      </c>
      <c r="J138" s="95">
        <v>0.14610000000000001</v>
      </c>
      <c r="K138" s="95">
        <v>-2.4549999999999999E-2</v>
      </c>
      <c r="L138" s="95">
        <v>0.24556</v>
      </c>
      <c r="M138" s="95">
        <v>0.15565999999999999</v>
      </c>
      <c r="N138" s="95">
        <v>0.18684999999999999</v>
      </c>
      <c r="O138" s="95">
        <v>0.15673000000000001</v>
      </c>
      <c r="P138" s="95">
        <v>8.8819999999999996E-2</v>
      </c>
      <c r="Q138" s="95">
        <v>23.294789999999999</v>
      </c>
      <c r="R138" s="95">
        <v>0.18590000000000001</v>
      </c>
      <c r="S138" s="95">
        <v>0.14810999999999999</v>
      </c>
      <c r="T138" s="95">
        <v>0.62302999999999997</v>
      </c>
      <c r="U138" s="95">
        <v>1.50875</v>
      </c>
      <c r="V138" s="95">
        <v>0.41293999999999997</v>
      </c>
      <c r="W138" s="95" t="s">
        <v>164</v>
      </c>
      <c r="X138" s="95">
        <v>577.88430000000005</v>
      </c>
      <c r="Y138" s="95">
        <v>627.10569999999996</v>
      </c>
      <c r="Z138" s="95" t="s">
        <v>165</v>
      </c>
      <c r="AA138" s="95" t="s">
        <v>166</v>
      </c>
      <c r="AB138" s="95">
        <v>0.156</v>
      </c>
      <c r="AC138" s="95">
        <v>1.7899999999999999E-2</v>
      </c>
      <c r="AD138" s="95" t="s">
        <v>168</v>
      </c>
      <c r="AE138" s="95" t="s">
        <v>169</v>
      </c>
    </row>
    <row r="139" spans="1:31">
      <c r="A139" s="95" t="s">
        <v>933</v>
      </c>
      <c r="B139" s="95">
        <v>3785</v>
      </c>
      <c r="C139" s="95">
        <v>6811</v>
      </c>
      <c r="D139" s="98">
        <v>42869.820833333331</v>
      </c>
      <c r="E139" s="95" t="s">
        <v>438</v>
      </c>
      <c r="F139" s="95" t="s">
        <v>163</v>
      </c>
      <c r="G139" s="95">
        <v>2.7206700000000001</v>
      </c>
      <c r="H139" s="95">
        <v>1.84415</v>
      </c>
      <c r="I139" s="95">
        <v>0.10715</v>
      </c>
      <c r="J139" s="95">
        <v>0.18865000000000001</v>
      </c>
      <c r="K139" s="95">
        <v>-1.3469999999999999E-2</v>
      </c>
      <c r="L139" s="95">
        <v>0.29579</v>
      </c>
      <c r="M139" s="95">
        <v>0.17269999999999999</v>
      </c>
      <c r="N139" s="95">
        <v>0.22128999999999999</v>
      </c>
      <c r="O139" s="95">
        <v>0.19092000000000001</v>
      </c>
      <c r="P139" s="95">
        <v>0.10488</v>
      </c>
      <c r="Q139" s="95">
        <v>9.2396799999999999</v>
      </c>
      <c r="R139" s="95">
        <v>0.21844</v>
      </c>
      <c r="S139" s="95">
        <v>0.16947999999999999</v>
      </c>
      <c r="T139" s="95">
        <v>0.69030999999999998</v>
      </c>
      <c r="U139" s="95">
        <v>1.6391500000000001</v>
      </c>
      <c r="V139" s="95">
        <v>0.42114000000000001</v>
      </c>
      <c r="W139" s="95" t="s">
        <v>164</v>
      </c>
      <c r="X139" s="95">
        <v>575.42129999999997</v>
      </c>
      <c r="Y139" s="95">
        <v>615.74850000000004</v>
      </c>
      <c r="Z139" s="95" t="s">
        <v>165</v>
      </c>
      <c r="AA139" s="95" t="s">
        <v>166</v>
      </c>
      <c r="AB139" s="95">
        <v>0.16769999999999999</v>
      </c>
      <c r="AC139" s="95">
        <v>2.01E-2</v>
      </c>
      <c r="AD139" s="95" t="s">
        <v>168</v>
      </c>
      <c r="AE139" s="95" t="s">
        <v>169</v>
      </c>
    </row>
    <row r="140" spans="1:31">
      <c r="A140" s="95" t="s">
        <v>937</v>
      </c>
      <c r="B140" s="95">
        <v>3762</v>
      </c>
      <c r="C140" s="95">
        <v>6788</v>
      </c>
      <c r="D140" s="98">
        <v>42869.467361111114</v>
      </c>
      <c r="E140" s="95" t="s">
        <v>438</v>
      </c>
      <c r="F140" s="95" t="s">
        <v>163</v>
      </c>
      <c r="G140" s="95">
        <v>1.5069399999999999</v>
      </c>
      <c r="H140" s="95">
        <v>1.8671199999999999</v>
      </c>
      <c r="I140" s="95">
        <v>8.8870000000000005E-2</v>
      </c>
      <c r="J140" s="95">
        <v>0.14022999999999999</v>
      </c>
      <c r="K140" s="95">
        <v>2.3480000000000001E-2</v>
      </c>
      <c r="L140" s="95">
        <v>0.22908999999999999</v>
      </c>
      <c r="M140" s="95">
        <v>0.14260999999999999</v>
      </c>
      <c r="N140" s="95">
        <v>0.17913999999999999</v>
      </c>
      <c r="O140" s="95">
        <v>0.14945</v>
      </c>
      <c r="P140" s="95">
        <v>7.9649999999999999E-2</v>
      </c>
      <c r="Q140" s="95">
        <v>-21.2026</v>
      </c>
      <c r="R140" s="95">
        <v>0.17551</v>
      </c>
      <c r="S140" s="95">
        <v>0.13800999999999999</v>
      </c>
      <c r="T140" s="95">
        <v>0.62509000000000003</v>
      </c>
      <c r="U140" s="95">
        <v>1.41642</v>
      </c>
      <c r="V140" s="95">
        <v>0.44131999999999999</v>
      </c>
      <c r="W140" s="95" t="s">
        <v>164</v>
      </c>
      <c r="X140" s="95">
        <v>599.9144</v>
      </c>
      <c r="Y140" s="95">
        <v>614.51700000000005</v>
      </c>
      <c r="Z140" s="95" t="s">
        <v>165</v>
      </c>
      <c r="AA140" s="95" t="s">
        <v>166</v>
      </c>
      <c r="AB140" s="95">
        <v>0.16389999999999999</v>
      </c>
      <c r="AC140" s="95">
        <v>2.0899999999999998E-2</v>
      </c>
      <c r="AD140" s="95" t="s">
        <v>168</v>
      </c>
      <c r="AE140" s="95" t="s">
        <v>169</v>
      </c>
    </row>
    <row r="141" spans="1:31">
      <c r="A141" s="95" t="s">
        <v>911</v>
      </c>
      <c r="B141" s="95">
        <v>3763</v>
      </c>
      <c r="C141" s="95">
        <v>6789</v>
      </c>
      <c r="D141" s="98">
        <v>42869.480555555558</v>
      </c>
      <c r="E141" s="95" t="s">
        <v>438</v>
      </c>
      <c r="F141" s="95" t="s">
        <v>163</v>
      </c>
      <c r="G141" s="95">
        <v>2.34361</v>
      </c>
      <c r="H141" s="95">
        <v>2.5129199999999998</v>
      </c>
      <c r="I141" s="95">
        <v>0.11673</v>
      </c>
      <c r="J141" s="95">
        <v>0.13647999999999999</v>
      </c>
      <c r="K141" s="95">
        <v>-3.61E-2</v>
      </c>
      <c r="L141" s="95">
        <v>0.25320999999999999</v>
      </c>
      <c r="M141" s="95">
        <v>0.16805</v>
      </c>
      <c r="N141" s="95">
        <v>0.18718000000000001</v>
      </c>
      <c r="O141" s="95">
        <v>0.16417999999999999</v>
      </c>
      <c r="P141" s="95">
        <v>8.9029999999999998E-2</v>
      </c>
      <c r="Q141" s="95">
        <v>37.36797</v>
      </c>
      <c r="R141" s="95">
        <v>0.18362999999999999</v>
      </c>
      <c r="S141" s="95">
        <v>0.15101999999999999</v>
      </c>
      <c r="T141" s="95">
        <v>0.65200000000000002</v>
      </c>
      <c r="U141" s="95">
        <v>1.4992399999999999</v>
      </c>
      <c r="V141" s="95">
        <v>0.43489</v>
      </c>
      <c r="W141" s="95" t="s">
        <v>164</v>
      </c>
      <c r="X141" s="95">
        <v>603.88260000000002</v>
      </c>
      <c r="Y141" s="95">
        <v>624.64269999999999</v>
      </c>
      <c r="Z141" s="95" t="s">
        <v>165</v>
      </c>
      <c r="AA141" s="95" t="s">
        <v>166</v>
      </c>
      <c r="AB141" s="95">
        <v>0.16739999999999999</v>
      </c>
      <c r="AC141" s="95">
        <v>2.6499999999999999E-2</v>
      </c>
      <c r="AD141" s="95" t="s">
        <v>168</v>
      </c>
      <c r="AE141" s="95" t="s">
        <v>169</v>
      </c>
    </row>
    <row r="142" spans="1:31">
      <c r="A142" s="95" t="s">
        <v>912</v>
      </c>
      <c r="B142" s="95">
        <v>3764</v>
      </c>
      <c r="C142" s="95">
        <v>6790</v>
      </c>
      <c r="D142" s="98">
        <v>42869.492361111108</v>
      </c>
      <c r="E142" s="95" t="s">
        <v>438</v>
      </c>
      <c r="F142" s="95" t="s">
        <v>163</v>
      </c>
      <c r="G142" s="95">
        <v>2.8176000000000001</v>
      </c>
      <c r="H142" s="95">
        <v>0.81318000000000001</v>
      </c>
      <c r="I142" s="95">
        <v>0.1125</v>
      </c>
      <c r="J142" s="95">
        <v>0.17179</v>
      </c>
      <c r="K142" s="95">
        <v>4.1579999999999999E-2</v>
      </c>
      <c r="L142" s="95">
        <v>0.28428999999999999</v>
      </c>
      <c r="M142" s="95">
        <v>0.17460000000000001</v>
      </c>
      <c r="N142" s="95">
        <v>0.19858000000000001</v>
      </c>
      <c r="O142" s="95">
        <v>0.19331999999999999</v>
      </c>
      <c r="P142" s="95">
        <v>9.0969999999999995E-2</v>
      </c>
      <c r="Q142" s="95">
        <v>-27.20148</v>
      </c>
      <c r="R142" s="95">
        <v>0.20394999999999999</v>
      </c>
      <c r="S142" s="95">
        <v>0.15265000000000001</v>
      </c>
      <c r="T142" s="95">
        <v>0.68393999999999999</v>
      </c>
      <c r="U142" s="95">
        <v>1.56593</v>
      </c>
      <c r="V142" s="95">
        <v>0.43675999999999998</v>
      </c>
      <c r="W142" s="95" t="s">
        <v>164</v>
      </c>
      <c r="X142" s="95">
        <v>602.51430000000005</v>
      </c>
      <c r="Y142" s="95">
        <v>619.30619999999999</v>
      </c>
      <c r="Z142" s="95" t="s">
        <v>165</v>
      </c>
      <c r="AA142" s="95" t="s">
        <v>166</v>
      </c>
      <c r="AB142" s="95">
        <v>0.16639999999999999</v>
      </c>
      <c r="AC142" s="95">
        <v>2.0199999999999999E-2</v>
      </c>
      <c r="AD142" s="95" t="s">
        <v>168</v>
      </c>
      <c r="AE142" s="95" t="s">
        <v>169</v>
      </c>
    </row>
    <row r="143" spans="1:31">
      <c r="A143" s="95" t="s">
        <v>913</v>
      </c>
      <c r="B143" s="95">
        <v>3765</v>
      </c>
      <c r="C143" s="95">
        <v>6791</v>
      </c>
      <c r="D143" s="98">
        <v>42869.515277777777</v>
      </c>
      <c r="E143" s="95" t="s">
        <v>438</v>
      </c>
      <c r="F143" s="95" t="s">
        <v>163</v>
      </c>
      <c r="G143" s="95">
        <v>1.0103500000000001</v>
      </c>
      <c r="H143" s="95">
        <v>2.8742200000000002</v>
      </c>
      <c r="I143" s="95">
        <v>0.15231</v>
      </c>
      <c r="J143" s="95">
        <v>0.11856</v>
      </c>
      <c r="K143" s="95">
        <v>2.9819999999999999E-2</v>
      </c>
      <c r="L143" s="95">
        <v>0.27088000000000001</v>
      </c>
      <c r="M143" s="95">
        <v>0.18945999999999999</v>
      </c>
      <c r="N143" s="95">
        <v>0.16693</v>
      </c>
      <c r="O143" s="95">
        <v>0.16979</v>
      </c>
      <c r="P143" s="95">
        <v>0.10109</v>
      </c>
      <c r="Q143" s="95">
        <v>-59.747300000000003</v>
      </c>
      <c r="R143" s="95">
        <v>0.19122</v>
      </c>
      <c r="S143" s="95">
        <v>0.16217000000000001</v>
      </c>
      <c r="T143" s="95">
        <v>0.67052999999999996</v>
      </c>
      <c r="U143" s="95">
        <v>1.57101</v>
      </c>
      <c r="V143" s="95">
        <v>0.42681999999999998</v>
      </c>
      <c r="W143" s="95" t="s">
        <v>164</v>
      </c>
      <c r="X143" s="95">
        <v>601.28269999999998</v>
      </c>
      <c r="Y143" s="95">
        <v>632.44209999999998</v>
      </c>
      <c r="Z143" s="95" t="s">
        <v>165</v>
      </c>
      <c r="AA143" s="95" t="s">
        <v>166</v>
      </c>
      <c r="AB143" s="95">
        <v>0.16689999999999999</v>
      </c>
      <c r="AC143" s="95">
        <v>2.46E-2</v>
      </c>
      <c r="AD143" s="95" t="s">
        <v>168</v>
      </c>
      <c r="AE143" s="95" t="s">
        <v>169</v>
      </c>
    </row>
    <row r="144" spans="1:31">
      <c r="A144" s="95" t="s">
        <v>914</v>
      </c>
      <c r="B144" s="95">
        <v>3766</v>
      </c>
      <c r="C144" s="95">
        <v>6792</v>
      </c>
      <c r="D144" s="98">
        <v>42869.525694444441</v>
      </c>
      <c r="E144" s="95" t="s">
        <v>438</v>
      </c>
      <c r="F144" s="95" t="s">
        <v>163</v>
      </c>
      <c r="G144" s="95">
        <v>1.66808</v>
      </c>
      <c r="H144" s="95">
        <v>1.41994</v>
      </c>
      <c r="I144" s="95">
        <v>0.16386000000000001</v>
      </c>
      <c r="J144" s="95">
        <v>0.11745999999999999</v>
      </c>
      <c r="K144" s="95">
        <v>2.8389999999999999E-2</v>
      </c>
      <c r="L144" s="95">
        <v>0.28132000000000001</v>
      </c>
      <c r="M144" s="95">
        <v>0.20405999999999999</v>
      </c>
      <c r="N144" s="95">
        <v>0.18568000000000001</v>
      </c>
      <c r="O144" s="95">
        <v>0.17748</v>
      </c>
      <c r="P144" s="95">
        <v>0.10384</v>
      </c>
      <c r="Q144" s="95">
        <v>-64.741320000000002</v>
      </c>
      <c r="R144" s="95">
        <v>0.19549</v>
      </c>
      <c r="S144" s="95">
        <v>0.16073999999999999</v>
      </c>
      <c r="T144" s="95">
        <v>0.67227000000000003</v>
      </c>
      <c r="U144" s="95">
        <v>1.6026800000000001</v>
      </c>
      <c r="V144" s="95">
        <v>0.41947000000000001</v>
      </c>
      <c r="W144" s="95" t="s">
        <v>164</v>
      </c>
      <c r="X144" s="95">
        <v>591.84130000000005</v>
      </c>
      <c r="Y144" s="95">
        <v>635.99980000000005</v>
      </c>
      <c r="Z144" s="95" t="s">
        <v>165</v>
      </c>
      <c r="AA144" s="95" t="s">
        <v>166</v>
      </c>
      <c r="AB144" s="95">
        <v>0.1653</v>
      </c>
      <c r="AC144" s="95">
        <v>2.18E-2</v>
      </c>
      <c r="AD144" s="95" t="s">
        <v>168</v>
      </c>
      <c r="AE144" s="95" t="s">
        <v>169</v>
      </c>
    </row>
    <row r="145" spans="1:31">
      <c r="A145" s="95" t="s">
        <v>915</v>
      </c>
      <c r="B145" s="95">
        <v>3767</v>
      </c>
      <c r="C145" s="95">
        <v>6793</v>
      </c>
      <c r="D145" s="98">
        <v>42869.543749999997</v>
      </c>
      <c r="E145" s="95" t="s">
        <v>438</v>
      </c>
      <c r="F145" s="95" t="s">
        <v>163</v>
      </c>
      <c r="G145" s="95">
        <v>2.5640100000000001</v>
      </c>
      <c r="H145" s="95">
        <v>0.84865000000000002</v>
      </c>
      <c r="I145" s="95">
        <v>0.10387</v>
      </c>
      <c r="J145" s="95">
        <v>0.15143000000000001</v>
      </c>
      <c r="K145" s="95">
        <v>2.98E-2</v>
      </c>
      <c r="L145" s="95">
        <v>0.25530000000000003</v>
      </c>
      <c r="M145" s="95">
        <v>0.15690999999999999</v>
      </c>
      <c r="N145" s="95">
        <v>0.17521</v>
      </c>
      <c r="O145" s="95">
        <v>0.16585</v>
      </c>
      <c r="P145" s="95">
        <v>8.9450000000000002E-2</v>
      </c>
      <c r="Q145" s="95">
        <v>-25.679459999999999</v>
      </c>
      <c r="R145" s="95">
        <v>0.18071000000000001</v>
      </c>
      <c r="S145" s="95">
        <v>0.14967</v>
      </c>
      <c r="T145" s="95">
        <v>0.63007999999999997</v>
      </c>
      <c r="U145" s="95">
        <v>1.5351399999999999</v>
      </c>
      <c r="V145" s="95">
        <v>0.41044000000000003</v>
      </c>
      <c r="W145" s="95" t="s">
        <v>164</v>
      </c>
      <c r="X145" s="95">
        <v>581.98929999999996</v>
      </c>
      <c r="Y145" s="95">
        <v>631.21069999999997</v>
      </c>
      <c r="Z145" s="95" t="s">
        <v>165</v>
      </c>
      <c r="AA145" s="95" t="s">
        <v>166</v>
      </c>
      <c r="AB145" s="95">
        <v>0.15579999999999999</v>
      </c>
      <c r="AC145" s="95">
        <v>2.2599999999999999E-2</v>
      </c>
      <c r="AD145" s="95" t="s">
        <v>168</v>
      </c>
      <c r="AE145" s="95" t="s">
        <v>169</v>
      </c>
    </row>
    <row r="146" spans="1:31">
      <c r="A146" s="95" t="s">
        <v>916</v>
      </c>
      <c r="B146" s="95">
        <v>3768</v>
      </c>
      <c r="C146" s="95">
        <v>6794</v>
      </c>
      <c r="D146" s="98">
        <v>42869.557638888888</v>
      </c>
      <c r="E146" s="95" t="s">
        <v>438</v>
      </c>
      <c r="F146" s="95" t="s">
        <v>163</v>
      </c>
      <c r="G146" s="95">
        <v>2.78186</v>
      </c>
      <c r="H146" s="95">
        <v>2.2228699999999999</v>
      </c>
      <c r="I146" s="95">
        <v>0.12461999999999999</v>
      </c>
      <c r="J146" s="95">
        <v>0.18862000000000001</v>
      </c>
      <c r="K146" s="95">
        <v>-2.8760000000000001E-2</v>
      </c>
      <c r="L146" s="95">
        <v>0.31324000000000002</v>
      </c>
      <c r="M146" s="95">
        <v>0.19005</v>
      </c>
      <c r="N146" s="95">
        <v>0.21731</v>
      </c>
      <c r="O146" s="95">
        <v>0.19977</v>
      </c>
      <c r="P146" s="95">
        <v>0.11347</v>
      </c>
      <c r="Q146" s="95">
        <v>20.95748</v>
      </c>
      <c r="R146" s="95">
        <v>0.21235000000000001</v>
      </c>
      <c r="S146" s="95">
        <v>0.17860000000000001</v>
      </c>
      <c r="T146" s="95">
        <v>0.68833</v>
      </c>
      <c r="U146" s="95">
        <v>1.7256899999999999</v>
      </c>
      <c r="V146" s="95">
        <v>0.39887</v>
      </c>
      <c r="W146" s="95" t="s">
        <v>164</v>
      </c>
      <c r="X146" s="95">
        <v>568.30600000000004</v>
      </c>
      <c r="Y146" s="95">
        <v>635.04190000000006</v>
      </c>
      <c r="Z146" s="95" t="s">
        <v>165</v>
      </c>
      <c r="AA146" s="95" t="s">
        <v>166</v>
      </c>
      <c r="AB146" s="95">
        <v>0.1598</v>
      </c>
      <c r="AC146" s="95">
        <v>2.01E-2</v>
      </c>
      <c r="AD146" s="95" t="s">
        <v>168</v>
      </c>
      <c r="AE146" s="95" t="s">
        <v>169</v>
      </c>
    </row>
    <row r="147" spans="1:31">
      <c r="A147" s="95" t="s">
        <v>917</v>
      </c>
      <c r="B147" s="95">
        <v>3769</v>
      </c>
      <c r="C147" s="95">
        <v>6795</v>
      </c>
      <c r="D147" s="98">
        <v>42869.570138888892</v>
      </c>
      <c r="E147" s="95" t="s">
        <v>438</v>
      </c>
      <c r="F147" s="95" t="s">
        <v>163</v>
      </c>
      <c r="G147" s="95">
        <v>2.4442900000000001</v>
      </c>
      <c r="H147" s="95">
        <v>2.2016900000000001</v>
      </c>
      <c r="I147" s="95">
        <v>0.10351</v>
      </c>
      <c r="J147" s="95">
        <v>0.13378999999999999</v>
      </c>
      <c r="K147" s="95">
        <v>-2.4910000000000002E-2</v>
      </c>
      <c r="L147" s="95">
        <v>0.23730000000000001</v>
      </c>
      <c r="M147" s="95">
        <v>0.16292000000000001</v>
      </c>
      <c r="N147" s="95">
        <v>0.17730000000000001</v>
      </c>
      <c r="O147" s="95">
        <v>0.14788999999999999</v>
      </c>
      <c r="P147" s="95">
        <v>8.9410000000000003E-2</v>
      </c>
      <c r="Q147" s="95">
        <v>29.2699</v>
      </c>
      <c r="R147" s="95">
        <v>0.17762</v>
      </c>
      <c r="S147" s="95">
        <v>0.14879000000000001</v>
      </c>
      <c r="T147" s="95">
        <v>0.62348999999999999</v>
      </c>
      <c r="U147" s="95">
        <v>1.4749399999999999</v>
      </c>
      <c r="V147" s="95">
        <v>0.42271999999999998</v>
      </c>
      <c r="W147" s="95" t="s">
        <v>164</v>
      </c>
      <c r="X147" s="95">
        <v>589.78880000000004</v>
      </c>
      <c r="Y147" s="95">
        <v>624.64260000000002</v>
      </c>
      <c r="Z147" s="95" t="s">
        <v>165</v>
      </c>
      <c r="AA147" s="95" t="s">
        <v>166</v>
      </c>
      <c r="AB147" s="95">
        <v>0.15820000000000001</v>
      </c>
      <c r="AC147" s="95">
        <v>1.6899999999999998E-2</v>
      </c>
      <c r="AD147" s="95" t="s">
        <v>168</v>
      </c>
      <c r="AE147" s="95" t="s">
        <v>169</v>
      </c>
    </row>
    <row r="148" spans="1:31">
      <c r="A148" s="95" t="s">
        <v>918</v>
      </c>
      <c r="B148" s="95">
        <v>3770</v>
      </c>
      <c r="C148" s="95">
        <v>6796</v>
      </c>
      <c r="D148" s="98">
        <v>42869.582638888889</v>
      </c>
      <c r="E148" s="95" t="s">
        <v>438</v>
      </c>
      <c r="F148" s="95" t="s">
        <v>163</v>
      </c>
      <c r="G148" s="95">
        <v>2.9055200000000001</v>
      </c>
      <c r="H148" s="95">
        <v>1.4722500000000001</v>
      </c>
      <c r="I148" s="95">
        <v>9.8400000000000001E-2</v>
      </c>
      <c r="J148" s="95">
        <v>0.18090000000000001</v>
      </c>
      <c r="K148" s="95">
        <v>1.055E-2</v>
      </c>
      <c r="L148" s="95">
        <v>0.27929999999999999</v>
      </c>
      <c r="M148" s="95">
        <v>0.16036</v>
      </c>
      <c r="N148" s="95">
        <v>0.19559000000000001</v>
      </c>
      <c r="O148" s="95">
        <v>0.18229999999999999</v>
      </c>
      <c r="P148" s="95">
        <v>9.7000000000000003E-2</v>
      </c>
      <c r="Q148" s="95">
        <v>-7.2294799999999997</v>
      </c>
      <c r="R148" s="95">
        <v>0.19703999999999999</v>
      </c>
      <c r="S148" s="95">
        <v>0.16198000000000001</v>
      </c>
      <c r="T148" s="95">
        <v>0.64810999999999996</v>
      </c>
      <c r="U148" s="95">
        <v>1.6213500000000001</v>
      </c>
      <c r="V148" s="95">
        <v>0.39972999999999997</v>
      </c>
      <c r="W148" s="95" t="s">
        <v>164</v>
      </c>
      <c r="X148" s="95">
        <v>560.91700000000003</v>
      </c>
      <c r="Y148" s="95">
        <v>628.33720000000005</v>
      </c>
      <c r="Z148" s="95" t="s">
        <v>165</v>
      </c>
      <c r="AA148" s="95" t="s">
        <v>166</v>
      </c>
      <c r="AB148" s="95">
        <v>0.1542</v>
      </c>
      <c r="AC148" s="95">
        <v>2.0500000000000001E-2</v>
      </c>
      <c r="AD148" s="95" t="s">
        <v>168</v>
      </c>
      <c r="AE148" s="95" t="s">
        <v>169</v>
      </c>
    </row>
    <row r="149" spans="1:31">
      <c r="A149" s="95" t="s">
        <v>919</v>
      </c>
      <c r="B149" s="95">
        <v>3771</v>
      </c>
      <c r="C149" s="95">
        <v>6797</v>
      </c>
      <c r="D149" s="98">
        <v>42869.595138888886</v>
      </c>
      <c r="E149" s="95" t="s">
        <v>438</v>
      </c>
      <c r="F149" s="95" t="s">
        <v>163</v>
      </c>
      <c r="G149" s="95">
        <v>2.6759900000000001</v>
      </c>
      <c r="H149" s="95">
        <v>1.89673</v>
      </c>
      <c r="I149" s="95">
        <v>0.10457</v>
      </c>
      <c r="J149" s="95">
        <v>0.1661</v>
      </c>
      <c r="K149" s="95">
        <v>-2.5309999999999999E-2</v>
      </c>
      <c r="L149" s="95">
        <v>0.27067999999999998</v>
      </c>
      <c r="M149" s="95">
        <v>0.1691</v>
      </c>
      <c r="N149" s="95">
        <v>0.19578999999999999</v>
      </c>
      <c r="O149" s="95">
        <v>0.17534</v>
      </c>
      <c r="P149" s="95">
        <v>9.5339999999999994E-2</v>
      </c>
      <c r="Q149" s="95">
        <v>19.632950000000001</v>
      </c>
      <c r="R149" s="95">
        <v>0.19144</v>
      </c>
      <c r="S149" s="95">
        <v>0.15690999999999999</v>
      </c>
      <c r="T149" s="95">
        <v>0.65346000000000004</v>
      </c>
      <c r="U149" s="95">
        <v>1.5705199999999999</v>
      </c>
      <c r="V149" s="95">
        <v>0.41608000000000001</v>
      </c>
      <c r="W149" s="95" t="s">
        <v>164</v>
      </c>
      <c r="X149" s="95">
        <v>593.20960000000002</v>
      </c>
      <c r="Y149" s="95">
        <v>640.51530000000002</v>
      </c>
      <c r="Z149" s="95" t="s">
        <v>165</v>
      </c>
      <c r="AA149" s="95" t="s">
        <v>166</v>
      </c>
      <c r="AB149" s="95">
        <v>0.16059999999999999</v>
      </c>
      <c r="AC149" s="95">
        <v>2.06E-2</v>
      </c>
      <c r="AD149" s="95" t="s">
        <v>168</v>
      </c>
      <c r="AE149" s="95" t="s">
        <v>169</v>
      </c>
    </row>
    <row r="150" spans="1:31">
      <c r="A150" s="95" t="s">
        <v>920</v>
      </c>
      <c r="B150" s="95">
        <v>3772</v>
      </c>
      <c r="C150" s="95">
        <v>6798</v>
      </c>
      <c r="D150" s="98">
        <v>42869.613888888889</v>
      </c>
      <c r="E150" s="95" t="s">
        <v>438</v>
      </c>
      <c r="F150" s="95" t="s">
        <v>163</v>
      </c>
      <c r="G150" s="95">
        <v>3.3428900000000001</v>
      </c>
      <c r="H150" s="95">
        <v>1.0914600000000001</v>
      </c>
      <c r="I150" s="95">
        <v>9.1120000000000007E-2</v>
      </c>
      <c r="J150" s="95">
        <v>0.14191000000000001</v>
      </c>
      <c r="K150" s="95">
        <v>1.8499999999999999E-2</v>
      </c>
      <c r="L150" s="95">
        <v>0.23302999999999999</v>
      </c>
      <c r="M150" s="95">
        <v>0.14901</v>
      </c>
      <c r="N150" s="95">
        <v>0.16919999999999999</v>
      </c>
      <c r="O150" s="95">
        <v>0.14802000000000001</v>
      </c>
      <c r="P150" s="95">
        <v>8.5010000000000002E-2</v>
      </c>
      <c r="Q150" s="95">
        <v>-17.96452</v>
      </c>
      <c r="R150" s="95">
        <v>0.17191999999999999</v>
      </c>
      <c r="S150" s="95">
        <v>0.14416999999999999</v>
      </c>
      <c r="T150" s="95">
        <v>0.62943000000000005</v>
      </c>
      <c r="U150" s="95">
        <v>1.4404600000000001</v>
      </c>
      <c r="V150" s="95">
        <v>0.43697000000000003</v>
      </c>
      <c r="W150" s="95" t="s">
        <v>164</v>
      </c>
      <c r="X150" s="95">
        <v>630.42819999999995</v>
      </c>
      <c r="Y150" s="95">
        <v>648.31470000000002</v>
      </c>
      <c r="Z150" s="95" t="s">
        <v>165</v>
      </c>
      <c r="AA150" s="95" t="s">
        <v>166</v>
      </c>
      <c r="AB150" s="95">
        <v>0.1618</v>
      </c>
      <c r="AC150" s="95">
        <v>1.89E-2</v>
      </c>
      <c r="AD150" s="95" t="s">
        <v>168</v>
      </c>
      <c r="AE150" s="95" t="s">
        <v>169</v>
      </c>
    </row>
    <row r="151" spans="1:31">
      <c r="A151" s="95" t="s">
        <v>921</v>
      </c>
      <c r="B151" s="95">
        <v>3773</v>
      </c>
      <c r="C151" s="95">
        <v>6799</v>
      </c>
      <c r="D151" s="98">
        <v>42869.640972222223</v>
      </c>
      <c r="E151" s="95" t="s">
        <v>438</v>
      </c>
      <c r="F151" s="95" t="s">
        <v>163</v>
      </c>
      <c r="G151" s="95">
        <v>3.3495900000000001</v>
      </c>
      <c r="H151" s="95">
        <v>1.37144</v>
      </c>
      <c r="I151" s="95">
        <v>9.2549999999999993E-2</v>
      </c>
      <c r="J151" s="95">
        <v>0.14810000000000001</v>
      </c>
      <c r="K151" s="95">
        <v>3.8500000000000001E-3</v>
      </c>
      <c r="L151" s="95">
        <v>0.24063999999999999</v>
      </c>
      <c r="M151" s="95">
        <v>0.14924000000000001</v>
      </c>
      <c r="N151" s="95">
        <v>0.17532</v>
      </c>
      <c r="O151" s="95">
        <v>0.14852000000000001</v>
      </c>
      <c r="P151" s="95">
        <v>9.2119999999999994E-2</v>
      </c>
      <c r="Q151" s="95">
        <v>-4.0126900000000001</v>
      </c>
      <c r="R151" s="95">
        <v>0.17584</v>
      </c>
      <c r="S151" s="95">
        <v>0.15015000000000001</v>
      </c>
      <c r="T151" s="95">
        <v>0.63112999999999997</v>
      </c>
      <c r="U151" s="95">
        <v>1.4826999999999999</v>
      </c>
      <c r="V151" s="95">
        <v>0.42565999999999998</v>
      </c>
      <c r="W151" s="95" t="s">
        <v>164</v>
      </c>
      <c r="X151" s="95">
        <v>587.46259999999995</v>
      </c>
      <c r="Y151" s="95">
        <v>625.8741</v>
      </c>
      <c r="Z151" s="95" t="s">
        <v>165</v>
      </c>
      <c r="AA151" s="95" t="s">
        <v>166</v>
      </c>
      <c r="AB151" s="95">
        <v>0.1598</v>
      </c>
      <c r="AC151" s="95">
        <v>1.78E-2</v>
      </c>
      <c r="AD151" s="95">
        <v>0</v>
      </c>
      <c r="AE151" s="95">
        <v>0</v>
      </c>
    </row>
    <row r="152" spans="1:31">
      <c r="A152" s="95" t="s">
        <v>922</v>
      </c>
      <c r="B152" s="95">
        <v>3774</v>
      </c>
      <c r="C152" s="95">
        <v>6800</v>
      </c>
      <c r="D152" s="98">
        <v>42869.655555555553</v>
      </c>
      <c r="E152" s="95" t="s">
        <v>438</v>
      </c>
      <c r="F152" s="95" t="s">
        <v>163</v>
      </c>
      <c r="G152" s="95">
        <v>2.8538600000000001</v>
      </c>
      <c r="H152" s="95">
        <v>1.8012300000000001</v>
      </c>
      <c r="I152" s="95">
        <v>9.0329999999999994E-2</v>
      </c>
      <c r="J152" s="95">
        <v>0.15196999999999999</v>
      </c>
      <c r="K152" s="95">
        <v>-1.6129999999999999E-2</v>
      </c>
      <c r="L152" s="95">
        <v>0.24229999999999999</v>
      </c>
      <c r="M152" s="95">
        <v>0.15179000000000001</v>
      </c>
      <c r="N152" s="95">
        <v>0.17691999999999999</v>
      </c>
      <c r="O152" s="95">
        <v>0.15598000000000001</v>
      </c>
      <c r="P152" s="95">
        <v>8.6319999999999994E-2</v>
      </c>
      <c r="Q152" s="95">
        <v>13.75071</v>
      </c>
      <c r="R152" s="95">
        <v>0.17326</v>
      </c>
      <c r="S152" s="95">
        <v>0.14635000000000001</v>
      </c>
      <c r="T152" s="95">
        <v>0.61558999999999997</v>
      </c>
      <c r="U152" s="95">
        <v>1.4955499999999999</v>
      </c>
      <c r="V152" s="95">
        <v>0.41161999999999999</v>
      </c>
      <c r="W152" s="95" t="s">
        <v>164</v>
      </c>
      <c r="X152" s="95">
        <v>579.38940000000002</v>
      </c>
      <c r="Y152" s="95">
        <v>629.02139999999997</v>
      </c>
      <c r="Z152" s="95" t="s">
        <v>165</v>
      </c>
      <c r="AA152" s="95" t="s">
        <v>166</v>
      </c>
      <c r="AB152" s="95">
        <v>0.15390000000000001</v>
      </c>
      <c r="AC152" s="95">
        <v>1.8599999999999998E-2</v>
      </c>
      <c r="AD152" s="95" t="s">
        <v>168</v>
      </c>
      <c r="AE152" s="95" t="s">
        <v>169</v>
      </c>
    </row>
    <row r="153" spans="1:31">
      <c r="A153" s="95" t="s">
        <v>923</v>
      </c>
      <c r="B153" s="95">
        <v>3775</v>
      </c>
      <c r="C153" s="95">
        <v>6801</v>
      </c>
      <c r="D153" s="98">
        <v>42869.667361111111</v>
      </c>
      <c r="E153" s="95" t="s">
        <v>438</v>
      </c>
      <c r="F153" s="95" t="s">
        <v>163</v>
      </c>
      <c r="G153" s="95">
        <v>2.7407699999999999</v>
      </c>
      <c r="H153" s="95">
        <v>1.1869400000000001</v>
      </c>
      <c r="I153" s="95">
        <v>0.11777</v>
      </c>
      <c r="J153" s="95">
        <v>0.20019999999999999</v>
      </c>
      <c r="K153" s="95">
        <v>-1.8799999999999999E-3</v>
      </c>
      <c r="L153" s="95">
        <v>0.31796999999999997</v>
      </c>
      <c r="M153" s="95">
        <v>0.18421000000000001</v>
      </c>
      <c r="N153" s="95">
        <v>0.21082999999999999</v>
      </c>
      <c r="O153" s="95">
        <v>0.20044000000000001</v>
      </c>
      <c r="P153" s="95">
        <v>0.11753</v>
      </c>
      <c r="Q153" s="95">
        <v>1.27861</v>
      </c>
      <c r="R153" s="95">
        <v>0.21027999999999999</v>
      </c>
      <c r="S153" s="95">
        <v>0.18351999999999999</v>
      </c>
      <c r="T153" s="95">
        <v>0.71314</v>
      </c>
      <c r="U153" s="95">
        <v>1.72444</v>
      </c>
      <c r="V153" s="95">
        <v>0.41354999999999997</v>
      </c>
      <c r="W153" s="95" t="s">
        <v>164</v>
      </c>
      <c r="X153" s="95">
        <v>581.16830000000004</v>
      </c>
      <c r="Y153" s="95">
        <v>631.62109999999996</v>
      </c>
      <c r="Z153" s="95" t="s">
        <v>165</v>
      </c>
      <c r="AA153" s="95" t="s">
        <v>166</v>
      </c>
      <c r="AB153" s="95">
        <v>0.17150000000000001</v>
      </c>
      <c r="AC153" s="95">
        <v>3.2800000000000003E-2</v>
      </c>
      <c r="AD153" s="95" t="s">
        <v>168</v>
      </c>
      <c r="AE153" s="95" t="s">
        <v>169</v>
      </c>
    </row>
    <row r="154" spans="1:31">
      <c r="A154" s="95" t="s">
        <v>924</v>
      </c>
      <c r="B154" s="95">
        <v>3776</v>
      </c>
      <c r="C154" s="95">
        <v>6802</v>
      </c>
      <c r="D154" s="98">
        <v>42869.686111111114</v>
      </c>
      <c r="E154" s="95" t="s">
        <v>438</v>
      </c>
      <c r="F154" s="95" t="s">
        <v>163</v>
      </c>
      <c r="G154" s="95">
        <v>2.3386999999999998</v>
      </c>
      <c r="H154" s="95">
        <v>2.1823600000000001</v>
      </c>
      <c r="I154" s="95">
        <v>0.11305999999999999</v>
      </c>
      <c r="J154" s="95">
        <v>0.12676999999999999</v>
      </c>
      <c r="K154" s="95">
        <v>-3.2960000000000003E-2</v>
      </c>
      <c r="L154" s="95">
        <v>0.23984</v>
      </c>
      <c r="M154" s="95">
        <v>0.16708999999999999</v>
      </c>
      <c r="N154" s="95">
        <v>0.16652</v>
      </c>
      <c r="O154" s="95">
        <v>0.15364</v>
      </c>
      <c r="P154" s="95">
        <v>8.6199999999999999E-2</v>
      </c>
      <c r="Q154" s="95">
        <v>39.038229999999999</v>
      </c>
      <c r="R154" s="95">
        <v>0.17319000000000001</v>
      </c>
      <c r="S154" s="95">
        <v>0.14018</v>
      </c>
      <c r="T154" s="95">
        <v>0.60699999999999998</v>
      </c>
      <c r="U154" s="95">
        <v>1.49942</v>
      </c>
      <c r="V154" s="95">
        <v>0.40482000000000001</v>
      </c>
      <c r="W154" s="95" t="s">
        <v>164</v>
      </c>
      <c r="X154" s="95">
        <v>575.28440000000001</v>
      </c>
      <c r="Y154" s="95">
        <v>631.89490000000001</v>
      </c>
      <c r="Z154" s="95" t="s">
        <v>165</v>
      </c>
      <c r="AA154" s="95" t="s">
        <v>166</v>
      </c>
      <c r="AB154" s="95">
        <v>0.15179999999999999</v>
      </c>
      <c r="AC154" s="95">
        <v>2.1399999999999999E-2</v>
      </c>
      <c r="AD154" s="95" t="s">
        <v>168</v>
      </c>
      <c r="AE154" s="95" t="s">
        <v>169</v>
      </c>
    </row>
    <row r="155" spans="1:31">
      <c r="A155" s="95" t="s">
        <v>925</v>
      </c>
      <c r="B155" s="95">
        <v>3777</v>
      </c>
      <c r="C155" s="95">
        <v>6803</v>
      </c>
      <c r="D155" s="98">
        <v>42869.699305555558</v>
      </c>
      <c r="E155" s="95" t="s">
        <v>438</v>
      </c>
      <c r="F155" s="95" t="s">
        <v>163</v>
      </c>
      <c r="G155" s="95">
        <v>2.7965</v>
      </c>
      <c r="H155" s="95">
        <v>1.3685400000000001</v>
      </c>
      <c r="I155" s="95">
        <v>8.967E-2</v>
      </c>
      <c r="J155" s="95">
        <v>0.15847</v>
      </c>
      <c r="K155" s="95">
        <v>-3.3300000000000001E-3</v>
      </c>
      <c r="L155" s="95">
        <v>0.24815000000000001</v>
      </c>
      <c r="M155" s="95">
        <v>0.15223999999999999</v>
      </c>
      <c r="N155" s="95">
        <v>0.18317</v>
      </c>
      <c r="O155" s="95">
        <v>0.15873000000000001</v>
      </c>
      <c r="P155" s="95">
        <v>8.9410000000000003E-2</v>
      </c>
      <c r="Q155" s="95">
        <v>2.7507000000000001</v>
      </c>
      <c r="R155" s="95">
        <v>0.18225</v>
      </c>
      <c r="S155" s="95">
        <v>0.15046999999999999</v>
      </c>
      <c r="T155" s="95">
        <v>0.63121000000000005</v>
      </c>
      <c r="U155" s="95">
        <v>1.5054000000000001</v>
      </c>
      <c r="V155" s="95">
        <v>0.41930000000000001</v>
      </c>
      <c r="W155" s="95" t="s">
        <v>164</v>
      </c>
      <c r="X155" s="95">
        <v>583.7681</v>
      </c>
      <c r="Y155" s="95">
        <v>623.82180000000005</v>
      </c>
      <c r="Z155" s="95" t="s">
        <v>165</v>
      </c>
      <c r="AA155" s="95" t="s">
        <v>166</v>
      </c>
      <c r="AB155" s="95">
        <v>0.15859999999999999</v>
      </c>
      <c r="AC155" s="95">
        <v>2.0799999999999999E-2</v>
      </c>
      <c r="AD155" s="95" t="s">
        <v>168</v>
      </c>
      <c r="AE155" s="95" t="s">
        <v>169</v>
      </c>
    </row>
    <row r="156" spans="1:31">
      <c r="A156" s="95" t="s">
        <v>926</v>
      </c>
      <c r="B156" s="95">
        <v>3778</v>
      </c>
      <c r="C156" s="95">
        <v>6804</v>
      </c>
      <c r="D156" s="98">
        <v>42869.713194444441</v>
      </c>
      <c r="E156" s="95" t="s">
        <v>438</v>
      </c>
      <c r="F156" s="95" t="s">
        <v>163</v>
      </c>
      <c r="G156" s="95">
        <v>2.6019700000000001</v>
      </c>
      <c r="H156" s="95">
        <v>1.55765</v>
      </c>
      <c r="I156" s="95">
        <v>0.10169</v>
      </c>
      <c r="J156" s="95">
        <v>0.1527</v>
      </c>
      <c r="K156" s="95">
        <v>-1.3820000000000001E-2</v>
      </c>
      <c r="L156" s="95">
        <v>0.25439000000000001</v>
      </c>
      <c r="M156" s="95">
        <v>0.16463</v>
      </c>
      <c r="N156" s="95">
        <v>0.18547</v>
      </c>
      <c r="O156" s="95">
        <v>0.15629999999999999</v>
      </c>
      <c r="P156" s="95">
        <v>9.8100000000000007E-2</v>
      </c>
      <c r="Q156" s="95">
        <v>14.153779999999999</v>
      </c>
      <c r="R156" s="95">
        <v>0.18398999999999999</v>
      </c>
      <c r="S156" s="95">
        <v>0.15989</v>
      </c>
      <c r="T156" s="95">
        <v>0.65210000000000001</v>
      </c>
      <c r="U156" s="95">
        <v>1.5254700000000001</v>
      </c>
      <c r="V156" s="95">
        <v>0.42747000000000002</v>
      </c>
      <c r="W156" s="95" t="s">
        <v>164</v>
      </c>
      <c r="X156" s="95">
        <v>601.41959999999995</v>
      </c>
      <c r="Y156" s="95">
        <v>638.73649999999998</v>
      </c>
      <c r="Z156" s="95" t="s">
        <v>165</v>
      </c>
      <c r="AA156" s="95" t="s">
        <v>166</v>
      </c>
      <c r="AB156" s="95">
        <v>0.1628</v>
      </c>
      <c r="AC156" s="95">
        <v>1.9400000000000001E-2</v>
      </c>
      <c r="AD156" s="95" t="s">
        <v>168</v>
      </c>
      <c r="AE156" s="95" t="s">
        <v>169</v>
      </c>
    </row>
    <row r="157" spans="1:31">
      <c r="A157" s="95" t="s">
        <v>927</v>
      </c>
      <c r="B157" s="95">
        <v>3779</v>
      </c>
      <c r="C157" s="95">
        <v>6805</v>
      </c>
      <c r="D157" s="98">
        <v>42869.729861111111</v>
      </c>
      <c r="E157" s="95" t="s">
        <v>438</v>
      </c>
      <c r="F157" s="95" t="s">
        <v>163</v>
      </c>
      <c r="G157" s="95">
        <v>1.5209699999999999</v>
      </c>
      <c r="H157" s="95">
        <v>2.6455000000000002</v>
      </c>
      <c r="I157" s="95">
        <v>0.10970000000000001</v>
      </c>
      <c r="J157" s="95">
        <v>0.18593999999999999</v>
      </c>
      <c r="K157" s="95">
        <v>-6.1399999999999996E-3</v>
      </c>
      <c r="L157" s="95">
        <v>0.29563</v>
      </c>
      <c r="M157" s="95">
        <v>0.17459</v>
      </c>
      <c r="N157" s="95">
        <v>0.20652999999999999</v>
      </c>
      <c r="O157" s="95">
        <v>0.18656</v>
      </c>
      <c r="P157" s="95">
        <v>0.10907</v>
      </c>
      <c r="Q157" s="95">
        <v>4.6052400000000002</v>
      </c>
      <c r="R157" s="95">
        <v>0.20513000000000001</v>
      </c>
      <c r="S157" s="95">
        <v>0.16922999999999999</v>
      </c>
      <c r="T157" s="95">
        <v>0.67669999999999997</v>
      </c>
      <c r="U157" s="95">
        <v>1.66577</v>
      </c>
      <c r="V157" s="95">
        <v>0.40623999999999999</v>
      </c>
      <c r="W157" s="95" t="s">
        <v>164</v>
      </c>
      <c r="X157" s="95">
        <v>573.77930000000003</v>
      </c>
      <c r="Y157" s="95">
        <v>633.94730000000004</v>
      </c>
      <c r="Z157" s="95" t="s">
        <v>165</v>
      </c>
      <c r="AA157" s="95" t="s">
        <v>166</v>
      </c>
      <c r="AB157" s="95">
        <v>0.15659999999999999</v>
      </c>
      <c r="AC157" s="95">
        <v>2.1499999999999998E-2</v>
      </c>
      <c r="AD157" s="95" t="s">
        <v>168</v>
      </c>
      <c r="AE157" s="95" t="s">
        <v>169</v>
      </c>
    </row>
    <row r="158" spans="1:31">
      <c r="A158" s="95" t="s">
        <v>928</v>
      </c>
      <c r="B158" s="95">
        <v>3780</v>
      </c>
      <c r="C158" s="95">
        <v>6806</v>
      </c>
      <c r="D158" s="98">
        <v>42869.75</v>
      </c>
      <c r="E158" s="95" t="s">
        <v>438</v>
      </c>
      <c r="F158" s="95" t="s">
        <v>163</v>
      </c>
      <c r="G158" s="95">
        <v>1.9171100000000001</v>
      </c>
      <c r="H158" s="95">
        <v>1.2876799999999999</v>
      </c>
      <c r="I158" s="95">
        <v>0.1419</v>
      </c>
      <c r="J158" s="95">
        <v>0.11498999999999999</v>
      </c>
      <c r="K158" s="95">
        <v>3.3149999999999999E-2</v>
      </c>
      <c r="L158" s="95">
        <v>0.25689000000000001</v>
      </c>
      <c r="M158" s="95">
        <v>0.18815999999999999</v>
      </c>
      <c r="N158" s="95">
        <v>0.17538000000000001</v>
      </c>
      <c r="O158" s="95">
        <v>0.16439999999999999</v>
      </c>
      <c r="P158" s="95">
        <v>9.2490000000000003E-2</v>
      </c>
      <c r="Q158" s="95">
        <v>-56.095480000000002</v>
      </c>
      <c r="R158" s="95">
        <v>0.18607000000000001</v>
      </c>
      <c r="S158" s="95">
        <v>0.15386</v>
      </c>
      <c r="T158" s="95">
        <v>0.64664999999999995</v>
      </c>
      <c r="U158" s="95">
        <v>1.5287200000000001</v>
      </c>
      <c r="V158" s="95">
        <v>0.42299999999999999</v>
      </c>
      <c r="W158" s="95" t="s">
        <v>164</v>
      </c>
      <c r="X158" s="95">
        <v>604.70360000000005</v>
      </c>
      <c r="Y158" s="95">
        <v>642.84140000000002</v>
      </c>
      <c r="Z158" s="95" t="s">
        <v>165</v>
      </c>
      <c r="AA158" s="95" t="s">
        <v>166</v>
      </c>
      <c r="AB158" s="95">
        <v>0.16209999999999999</v>
      </c>
      <c r="AC158" s="95">
        <v>2.06E-2</v>
      </c>
      <c r="AD158" s="95" t="s">
        <v>168</v>
      </c>
      <c r="AE158" s="95" t="s">
        <v>169</v>
      </c>
    </row>
    <row r="164" spans="4:4">
      <c r="D164" s="98"/>
    </row>
    <row r="165" spans="4:4">
      <c r="D165" s="98"/>
    </row>
    <row r="166" spans="4:4">
      <c r="D166" s="98"/>
    </row>
    <row r="167" spans="4:4">
      <c r="D167" s="98"/>
    </row>
    <row r="168" spans="4:4">
      <c r="D168" s="98"/>
    </row>
    <row r="169" spans="4:4">
      <c r="D169" s="98"/>
    </row>
    <row r="170" spans="4:4">
      <c r="D170" s="98"/>
    </row>
    <row r="171" spans="4:4">
      <c r="D171" s="98"/>
    </row>
    <row r="172" spans="4:4">
      <c r="D172" s="9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workbookViewId="0">
      <selection activeCell="A18" sqref="A18:XFD25"/>
    </sheetView>
  </sheetViews>
  <sheetFormatPr defaultRowHeight="14.25"/>
  <cols>
    <col min="1" max="1" width="37.125" customWidth="1"/>
  </cols>
  <sheetData>
    <row r="1" spans="1:31">
      <c r="A1" t="s">
        <v>115</v>
      </c>
      <c r="B1" t="s">
        <v>116</v>
      </c>
      <c r="C1" t="s">
        <v>117</v>
      </c>
      <c r="D1" t="s">
        <v>118</v>
      </c>
      <c r="E1" t="s">
        <v>119</v>
      </c>
      <c r="F1" t="s">
        <v>120</v>
      </c>
      <c r="G1" t="s">
        <v>121</v>
      </c>
      <c r="H1" t="s">
        <v>122</v>
      </c>
      <c r="I1" t="s">
        <v>123</v>
      </c>
      <c r="J1" t="s">
        <v>124</v>
      </c>
      <c r="K1" t="s">
        <v>125</v>
      </c>
      <c r="L1" t="s">
        <v>126</v>
      </c>
      <c r="M1" t="s">
        <v>127</v>
      </c>
      <c r="N1" t="s">
        <v>128</v>
      </c>
      <c r="O1" t="s">
        <v>129</v>
      </c>
      <c r="P1" t="s">
        <v>130</v>
      </c>
      <c r="Q1" t="s">
        <v>131</v>
      </c>
      <c r="R1" t="s">
        <v>132</v>
      </c>
      <c r="S1" t="s">
        <v>133</v>
      </c>
      <c r="T1" t="s">
        <v>134</v>
      </c>
      <c r="U1" t="s">
        <v>135</v>
      </c>
      <c r="V1" t="s">
        <v>136</v>
      </c>
      <c r="W1" t="s">
        <v>137</v>
      </c>
      <c r="X1" t="s">
        <v>138</v>
      </c>
      <c r="Y1" t="s">
        <v>139</v>
      </c>
      <c r="Z1" t="s">
        <v>140</v>
      </c>
      <c r="AA1" t="s">
        <v>141</v>
      </c>
      <c r="AB1" t="s">
        <v>142</v>
      </c>
      <c r="AC1" t="s">
        <v>143</v>
      </c>
      <c r="AD1" t="s">
        <v>144</v>
      </c>
      <c r="AE1" t="s">
        <v>145</v>
      </c>
    </row>
    <row r="2" spans="1:31">
      <c r="A2" t="s">
        <v>247</v>
      </c>
      <c r="B2">
        <v>2722</v>
      </c>
      <c r="C2">
        <v>4922</v>
      </c>
      <c r="D2" s="9">
        <v>42478.515972222223</v>
      </c>
      <c r="E2" t="s">
        <v>248</v>
      </c>
      <c r="F2" t="s">
        <v>163</v>
      </c>
      <c r="G2">
        <v>1.4390799999999999</v>
      </c>
      <c r="H2">
        <v>1.00065</v>
      </c>
      <c r="I2">
        <v>1.7000000000000001E-2</v>
      </c>
      <c r="J2">
        <v>9.5600000000000008E-3</v>
      </c>
      <c r="K2">
        <v>9.9000000000000008E-3</v>
      </c>
      <c r="L2">
        <v>2.656E-2</v>
      </c>
      <c r="M2">
        <v>3.4380000000000001E-2</v>
      </c>
      <c r="N2">
        <v>2.1430000000000001E-2</v>
      </c>
      <c r="O2">
        <v>2.3859999999999999E-2</v>
      </c>
      <c r="P2">
        <v>2.7100000000000002E-3</v>
      </c>
      <c r="Q2">
        <v>-55.340429999999998</v>
      </c>
      <c r="R2">
        <v>3.8219999999999997E-2</v>
      </c>
      <c r="S2">
        <v>9.2700000000000005E-3</v>
      </c>
      <c r="T2">
        <v>0.24373</v>
      </c>
      <c r="U2">
        <v>0.24373</v>
      </c>
      <c r="V2">
        <v>1</v>
      </c>
      <c r="W2" t="s">
        <v>164</v>
      </c>
      <c r="X2">
        <v>1270.9945</v>
      </c>
      <c r="Y2">
        <v>138.1602</v>
      </c>
      <c r="Z2" t="s">
        <v>165</v>
      </c>
      <c r="AA2" t="s">
        <v>166</v>
      </c>
      <c r="AB2">
        <v>0.19350000000000001</v>
      </c>
      <c r="AC2">
        <v>1.9E-2</v>
      </c>
      <c r="AD2">
        <v>0</v>
      </c>
      <c r="AE2">
        <v>0</v>
      </c>
    </row>
    <row r="3" spans="1:31">
      <c r="A3" t="s">
        <v>249</v>
      </c>
      <c r="B3">
        <v>2723</v>
      </c>
      <c r="C3">
        <v>4923</v>
      </c>
      <c r="D3" s="9">
        <v>42478.525000000001</v>
      </c>
      <c r="E3" t="s">
        <v>248</v>
      </c>
      <c r="F3" t="s">
        <v>163</v>
      </c>
      <c r="G3">
        <v>1.1456299999999999</v>
      </c>
      <c r="H3">
        <v>1.24952</v>
      </c>
      <c r="I3">
        <v>2.5909999999999999E-2</v>
      </c>
      <c r="J3">
        <v>6.105E-2</v>
      </c>
      <c r="K3">
        <v>1.2630000000000001E-2</v>
      </c>
      <c r="L3">
        <v>8.695E-2</v>
      </c>
      <c r="M3">
        <v>4.0779999999999997E-2</v>
      </c>
      <c r="N3">
        <v>8.2680000000000003E-2</v>
      </c>
      <c r="O3">
        <v>6.5180000000000002E-2</v>
      </c>
      <c r="P3">
        <v>2.1770000000000001E-2</v>
      </c>
      <c r="Q3">
        <v>-17.880019999999998</v>
      </c>
      <c r="R3">
        <v>9.4899999999999998E-2</v>
      </c>
      <c r="S3">
        <v>4.0009999999999997E-2</v>
      </c>
      <c r="T3">
        <v>0.36446000000000001</v>
      </c>
      <c r="U3">
        <v>0.36449999999999999</v>
      </c>
      <c r="V3">
        <v>0.99988999999999995</v>
      </c>
      <c r="W3" t="s">
        <v>164</v>
      </c>
      <c r="X3">
        <v>1232.5939000000001</v>
      </c>
      <c r="Y3">
        <v>136.3837</v>
      </c>
      <c r="Z3" t="s">
        <v>165</v>
      </c>
      <c r="AA3" t="s">
        <v>166</v>
      </c>
      <c r="AB3">
        <v>0.16209999999999999</v>
      </c>
      <c r="AC3">
        <v>1.6199999999999999E-2</v>
      </c>
      <c r="AD3" t="s">
        <v>168</v>
      </c>
      <c r="AE3" t="s">
        <v>169</v>
      </c>
    </row>
    <row r="4" spans="1:31">
      <c r="A4" t="s">
        <v>250</v>
      </c>
      <c r="B4">
        <v>2724</v>
      </c>
      <c r="C4">
        <v>4926</v>
      </c>
      <c r="D4" s="9">
        <v>42478.533333333333</v>
      </c>
      <c r="E4" t="s">
        <v>248</v>
      </c>
      <c r="F4" t="s">
        <v>163</v>
      </c>
      <c r="G4">
        <v>1.3381700000000001</v>
      </c>
      <c r="H4">
        <v>1.04969</v>
      </c>
      <c r="I4">
        <v>0.11906</v>
      </c>
      <c r="J4">
        <v>5.6349999999999997E-2</v>
      </c>
      <c r="K4">
        <v>-2.0400000000000001E-3</v>
      </c>
      <c r="L4">
        <v>0.17541000000000001</v>
      </c>
      <c r="M4">
        <v>0.14255999999999999</v>
      </c>
      <c r="N4">
        <v>0.10285999999999999</v>
      </c>
      <c r="O4">
        <v>0.11941</v>
      </c>
      <c r="P4">
        <v>5.6000000000000001E-2</v>
      </c>
      <c r="Q4">
        <v>-91.746570000000006</v>
      </c>
      <c r="R4">
        <v>0.13986999999999999</v>
      </c>
      <c r="S4">
        <v>9.7509999999999999E-2</v>
      </c>
      <c r="T4">
        <v>0.47674</v>
      </c>
      <c r="U4">
        <v>0.47704000000000002</v>
      </c>
      <c r="V4">
        <v>0.99936999999999998</v>
      </c>
      <c r="W4" t="s">
        <v>164</v>
      </c>
      <c r="X4">
        <v>1253.3657000000001</v>
      </c>
      <c r="Y4">
        <v>149.9127</v>
      </c>
      <c r="Z4" t="s">
        <v>165</v>
      </c>
      <c r="AA4" t="s">
        <v>166</v>
      </c>
      <c r="AB4">
        <v>0.1595</v>
      </c>
      <c r="AC4">
        <v>2.93E-2</v>
      </c>
      <c r="AD4" t="s">
        <v>168</v>
      </c>
      <c r="AE4" t="s">
        <v>169</v>
      </c>
    </row>
    <row r="5" spans="1:31">
      <c r="A5" t="s">
        <v>251</v>
      </c>
      <c r="B5">
        <v>2725</v>
      </c>
      <c r="C5">
        <v>4927</v>
      </c>
      <c r="D5" s="9">
        <v>42478.541666666664</v>
      </c>
      <c r="E5" t="s">
        <v>248</v>
      </c>
      <c r="F5" t="s">
        <v>163</v>
      </c>
      <c r="G5">
        <v>0.55295000000000005</v>
      </c>
      <c r="H5">
        <v>0.58433999999999997</v>
      </c>
      <c r="I5">
        <v>3.8980000000000001E-2</v>
      </c>
      <c r="J5">
        <v>7.3590000000000003E-2</v>
      </c>
      <c r="K5">
        <v>8.6099999999999996E-3</v>
      </c>
      <c r="L5">
        <v>0.11257</v>
      </c>
      <c r="M5">
        <v>6.8419999999999995E-2</v>
      </c>
      <c r="N5">
        <v>0.10579</v>
      </c>
      <c r="O5">
        <v>7.5609999999999997E-2</v>
      </c>
      <c r="P5">
        <v>3.6949999999999997E-2</v>
      </c>
      <c r="Q5">
        <v>-13.226789999999999</v>
      </c>
      <c r="R5">
        <v>9.4200000000000006E-2</v>
      </c>
      <c r="S5">
        <v>5.561E-2</v>
      </c>
      <c r="T5">
        <v>0.40388000000000002</v>
      </c>
      <c r="U5">
        <v>0.40388000000000002</v>
      </c>
      <c r="V5">
        <v>1</v>
      </c>
      <c r="W5" t="s">
        <v>164</v>
      </c>
      <c r="X5">
        <v>1239.29</v>
      </c>
      <c r="Y5">
        <v>137.34020000000001</v>
      </c>
      <c r="Z5" t="s">
        <v>165</v>
      </c>
      <c r="AA5" t="s">
        <v>166</v>
      </c>
      <c r="AB5">
        <v>0.16070000000000001</v>
      </c>
      <c r="AC5">
        <v>1.61E-2</v>
      </c>
      <c r="AD5">
        <v>0</v>
      </c>
      <c r="AE5">
        <v>0</v>
      </c>
    </row>
    <row r="6" spans="1:31">
      <c r="A6" t="s">
        <v>252</v>
      </c>
      <c r="B6">
        <v>2726</v>
      </c>
      <c r="C6">
        <v>4928</v>
      </c>
      <c r="D6" s="9">
        <v>42478.550694444442</v>
      </c>
      <c r="E6" t="s">
        <v>248</v>
      </c>
      <c r="F6" t="s">
        <v>163</v>
      </c>
      <c r="G6">
        <v>1.0558399999999999</v>
      </c>
      <c r="H6">
        <v>0.44335999999999998</v>
      </c>
      <c r="I6">
        <v>1.4760000000000001E-2</v>
      </c>
      <c r="J6">
        <v>0.10392999999999999</v>
      </c>
      <c r="K6">
        <v>-2.8800000000000002E-3</v>
      </c>
      <c r="L6">
        <v>0.1187</v>
      </c>
      <c r="M6">
        <v>3.4509999999999999E-2</v>
      </c>
      <c r="N6">
        <v>0.12819</v>
      </c>
      <c r="O6">
        <v>0.10403</v>
      </c>
      <c r="P6">
        <v>1.4670000000000001E-2</v>
      </c>
      <c r="Q6">
        <v>1.85107</v>
      </c>
      <c r="R6">
        <v>0.12648999999999999</v>
      </c>
      <c r="S6">
        <v>3.261E-2</v>
      </c>
      <c r="T6">
        <v>0.34811999999999999</v>
      </c>
      <c r="U6">
        <v>0.34813</v>
      </c>
      <c r="V6">
        <v>0.99997000000000003</v>
      </c>
      <c r="W6" t="s">
        <v>164</v>
      </c>
      <c r="X6">
        <v>1234.6437000000001</v>
      </c>
      <c r="Y6">
        <v>142.66990000000001</v>
      </c>
      <c r="Z6" t="s">
        <v>165</v>
      </c>
      <c r="AA6" t="s">
        <v>166</v>
      </c>
      <c r="AB6">
        <v>0.14530000000000001</v>
      </c>
      <c r="AC6">
        <v>1.14E-2</v>
      </c>
      <c r="AD6" t="s">
        <v>168</v>
      </c>
      <c r="AE6" t="s">
        <v>169</v>
      </c>
    </row>
    <row r="7" spans="1:31">
      <c r="A7" t="s">
        <v>253</v>
      </c>
      <c r="B7">
        <v>2727</v>
      </c>
      <c r="C7">
        <v>4929</v>
      </c>
      <c r="D7" s="9">
        <v>42478.559027777781</v>
      </c>
      <c r="E7" t="s">
        <v>248</v>
      </c>
      <c r="F7" t="s">
        <v>163</v>
      </c>
      <c r="G7">
        <v>1.1569100000000001</v>
      </c>
      <c r="H7">
        <v>0.97321999999999997</v>
      </c>
      <c r="I7">
        <v>1.174E-2</v>
      </c>
      <c r="J7">
        <v>4.052E-2</v>
      </c>
      <c r="K7">
        <v>1.38E-2</v>
      </c>
      <c r="L7">
        <v>5.2260000000000001E-2</v>
      </c>
      <c r="M7">
        <v>2.4389999999999998E-2</v>
      </c>
      <c r="N7">
        <v>5.5629999999999999E-2</v>
      </c>
      <c r="O7">
        <v>4.6080000000000003E-2</v>
      </c>
      <c r="P7">
        <v>6.1799999999999997E-3</v>
      </c>
      <c r="Q7">
        <v>-21.924980000000001</v>
      </c>
      <c r="R7">
        <v>6.5329999999999999E-2</v>
      </c>
      <c r="S7">
        <v>1.7670000000000002E-2</v>
      </c>
      <c r="T7">
        <v>0.30193999999999999</v>
      </c>
      <c r="U7">
        <v>0.30196000000000001</v>
      </c>
      <c r="V7">
        <v>0.99992000000000003</v>
      </c>
      <c r="W7" t="s">
        <v>164</v>
      </c>
      <c r="X7">
        <v>1308.9851000000001</v>
      </c>
      <c r="Y7">
        <v>150.73269999999999</v>
      </c>
      <c r="Z7" t="s">
        <v>165</v>
      </c>
      <c r="AA7" t="s">
        <v>166</v>
      </c>
      <c r="AB7">
        <v>0.18210000000000001</v>
      </c>
      <c r="AC7">
        <v>1.5299999999999999E-2</v>
      </c>
      <c r="AD7" t="s">
        <v>168</v>
      </c>
      <c r="AE7" t="s">
        <v>169</v>
      </c>
    </row>
    <row r="8" spans="1:31">
      <c r="A8" t="s">
        <v>254</v>
      </c>
      <c r="B8">
        <v>2728</v>
      </c>
      <c r="C8">
        <v>4930</v>
      </c>
      <c r="D8" s="9">
        <v>42478.567361111112</v>
      </c>
      <c r="E8" t="s">
        <v>248</v>
      </c>
      <c r="F8" t="s">
        <v>163</v>
      </c>
      <c r="G8">
        <v>0.64983999999999997</v>
      </c>
      <c r="H8">
        <v>0.87644999999999995</v>
      </c>
      <c r="I8">
        <v>0.12533</v>
      </c>
      <c r="J8">
        <v>0.10467</v>
      </c>
      <c r="K8">
        <v>-3.2649999999999998E-2</v>
      </c>
      <c r="L8">
        <v>0.23</v>
      </c>
      <c r="M8">
        <v>0.16971</v>
      </c>
      <c r="N8">
        <v>0.15989999999999999</v>
      </c>
      <c r="O8">
        <v>0.14924999999999999</v>
      </c>
      <c r="P8">
        <v>8.0750000000000002E-2</v>
      </c>
      <c r="Q8">
        <v>53.766570000000002</v>
      </c>
      <c r="R8">
        <v>0.17266000000000001</v>
      </c>
      <c r="S8">
        <v>0.13088</v>
      </c>
      <c r="T8">
        <v>0.59665999999999997</v>
      </c>
      <c r="U8">
        <v>0.59669000000000005</v>
      </c>
      <c r="V8">
        <v>0.99995999999999996</v>
      </c>
      <c r="W8" t="s">
        <v>164</v>
      </c>
      <c r="X8">
        <v>1301.059</v>
      </c>
      <c r="Y8">
        <v>159.61539999999999</v>
      </c>
      <c r="Z8" t="s">
        <v>165</v>
      </c>
      <c r="AA8" t="s">
        <v>166</v>
      </c>
      <c r="AB8">
        <v>0.15720000000000001</v>
      </c>
      <c r="AC8">
        <v>2.5600000000000001E-2</v>
      </c>
      <c r="AD8">
        <v>0</v>
      </c>
      <c r="AE8">
        <v>0</v>
      </c>
    </row>
    <row r="9" spans="1:31">
      <c r="A9" t="s">
        <v>255</v>
      </c>
      <c r="B9">
        <v>2729</v>
      </c>
      <c r="C9">
        <v>4931</v>
      </c>
      <c r="D9" s="9">
        <v>42478.575694444444</v>
      </c>
      <c r="E9" t="s">
        <v>248</v>
      </c>
      <c r="F9" t="s">
        <v>163</v>
      </c>
      <c r="G9">
        <v>0.59914000000000001</v>
      </c>
      <c r="H9">
        <v>0.45772000000000002</v>
      </c>
      <c r="I9">
        <v>9.0900000000000009E-3</v>
      </c>
      <c r="J9">
        <v>1.7659999999999999E-2</v>
      </c>
      <c r="K9">
        <v>1.125E-2</v>
      </c>
      <c r="L9">
        <v>2.674E-2</v>
      </c>
      <c r="M9">
        <v>2.0549999999999999E-2</v>
      </c>
      <c r="N9">
        <v>3.0169999999999999E-2</v>
      </c>
      <c r="O9">
        <v>2.5420000000000002E-2</v>
      </c>
      <c r="P9">
        <v>1.32E-3</v>
      </c>
      <c r="Q9">
        <v>-34.586509999999997</v>
      </c>
      <c r="R9">
        <v>3.875E-2</v>
      </c>
      <c r="S9">
        <v>6.0699999999999999E-3</v>
      </c>
      <c r="T9">
        <v>0.19885</v>
      </c>
      <c r="U9">
        <v>0.19885</v>
      </c>
      <c r="V9">
        <v>1</v>
      </c>
      <c r="W9" t="s">
        <v>164</v>
      </c>
      <c r="X9">
        <v>1277.5540000000001</v>
      </c>
      <c r="Y9">
        <v>145.53970000000001</v>
      </c>
      <c r="Z9" t="s">
        <v>165</v>
      </c>
      <c r="AA9" t="s">
        <v>166</v>
      </c>
      <c r="AB9">
        <v>0.15049999999999999</v>
      </c>
      <c r="AC9">
        <v>1.4500000000000001E-2</v>
      </c>
      <c r="AD9">
        <v>0</v>
      </c>
      <c r="AE9">
        <v>0</v>
      </c>
    </row>
    <row r="10" spans="1:31">
      <c r="A10" t="s">
        <v>256</v>
      </c>
      <c r="B10">
        <v>2730</v>
      </c>
      <c r="C10">
        <v>4932</v>
      </c>
      <c r="D10" s="9">
        <v>42478.579861111109</v>
      </c>
      <c r="E10" t="s">
        <v>248</v>
      </c>
      <c r="F10" t="s">
        <v>163</v>
      </c>
      <c r="G10">
        <v>0.58189999999999997</v>
      </c>
      <c r="H10">
        <v>0.59126999999999996</v>
      </c>
      <c r="I10">
        <v>7.8670000000000004E-2</v>
      </c>
      <c r="J10">
        <v>6.1830000000000003E-2</v>
      </c>
      <c r="K10">
        <v>-5.6999999999999998E-4</v>
      </c>
      <c r="L10">
        <v>0.14050000000000001</v>
      </c>
      <c r="M10">
        <v>0.12035999999999999</v>
      </c>
      <c r="N10">
        <v>9.35E-2</v>
      </c>
      <c r="O10">
        <v>7.8839999999999993E-2</v>
      </c>
      <c r="P10">
        <v>6.166E-2</v>
      </c>
      <c r="Q10">
        <v>88.42362</v>
      </c>
      <c r="R10">
        <v>0.11437</v>
      </c>
      <c r="S10">
        <v>9.0329999999999994E-2</v>
      </c>
      <c r="T10">
        <v>0.42442000000000002</v>
      </c>
      <c r="U10">
        <v>0.42443999999999998</v>
      </c>
      <c r="V10">
        <v>0.99995000000000001</v>
      </c>
      <c r="W10" t="s">
        <v>164</v>
      </c>
      <c r="X10">
        <v>1331.1234999999999</v>
      </c>
      <c r="Y10">
        <v>166.17490000000001</v>
      </c>
      <c r="Z10" t="s">
        <v>165</v>
      </c>
      <c r="AA10" t="s">
        <v>166</v>
      </c>
      <c r="AB10">
        <v>0.17519999999999999</v>
      </c>
      <c r="AC10">
        <v>2.3599999999999999E-2</v>
      </c>
      <c r="AD10" t="s">
        <v>168</v>
      </c>
      <c r="AE10" t="s">
        <v>169</v>
      </c>
    </row>
    <row r="11" spans="1:31">
      <c r="A11" t="s">
        <v>257</v>
      </c>
      <c r="B11">
        <v>2731</v>
      </c>
      <c r="C11">
        <v>4933</v>
      </c>
      <c r="D11" s="9">
        <v>42478.588194444441</v>
      </c>
      <c r="E11" t="s">
        <v>248</v>
      </c>
      <c r="F11" t="s">
        <v>163</v>
      </c>
      <c r="G11">
        <v>0.78808999999999996</v>
      </c>
      <c r="H11">
        <v>0.99839</v>
      </c>
      <c r="I11">
        <v>2.8060000000000002E-2</v>
      </c>
      <c r="J11">
        <v>4.5629999999999997E-2</v>
      </c>
      <c r="K11">
        <v>-2.4750000000000001E-2</v>
      </c>
      <c r="L11">
        <v>7.3679999999999995E-2</v>
      </c>
      <c r="M11">
        <v>4.7870000000000003E-2</v>
      </c>
      <c r="N11">
        <v>5.9080000000000001E-2</v>
      </c>
      <c r="O11">
        <v>6.3100000000000003E-2</v>
      </c>
      <c r="P11">
        <v>1.0580000000000001E-2</v>
      </c>
      <c r="Q11">
        <v>35.224510000000002</v>
      </c>
      <c r="R11">
        <v>7.8869999999999996E-2</v>
      </c>
      <c r="S11">
        <v>1.14E-2</v>
      </c>
      <c r="T11">
        <v>0.33492</v>
      </c>
      <c r="U11">
        <v>0.33493000000000001</v>
      </c>
      <c r="V11">
        <v>0.99995999999999996</v>
      </c>
      <c r="W11" t="s">
        <v>164</v>
      </c>
      <c r="X11">
        <v>1319.0977</v>
      </c>
      <c r="Y11">
        <v>159.06870000000001</v>
      </c>
      <c r="Z11" t="s">
        <v>165</v>
      </c>
      <c r="AA11" t="s">
        <v>166</v>
      </c>
      <c r="AB11">
        <v>0.1835</v>
      </c>
      <c r="AC11">
        <v>1.7500000000000002E-2</v>
      </c>
      <c r="AD11">
        <v>0</v>
      </c>
      <c r="AE11">
        <v>0</v>
      </c>
    </row>
    <row r="12" spans="1:31">
      <c r="A12" t="s">
        <v>258</v>
      </c>
      <c r="B12">
        <v>2732</v>
      </c>
      <c r="C12">
        <v>4934</v>
      </c>
      <c r="D12" s="9">
        <v>42478.593055555553</v>
      </c>
      <c r="E12" t="s">
        <v>248</v>
      </c>
      <c r="F12" t="s">
        <v>163</v>
      </c>
      <c r="G12">
        <v>0.72465000000000002</v>
      </c>
      <c r="H12">
        <v>0.54913999999999996</v>
      </c>
      <c r="I12">
        <v>1.958E-2</v>
      </c>
      <c r="J12">
        <v>1.363E-2</v>
      </c>
      <c r="K12">
        <v>-1.0279999999999999E-2</v>
      </c>
      <c r="L12">
        <v>3.3210000000000003E-2</v>
      </c>
      <c r="M12">
        <v>3.6679999999999997E-2</v>
      </c>
      <c r="N12">
        <v>2.615E-2</v>
      </c>
      <c r="O12">
        <v>2.733E-2</v>
      </c>
      <c r="P12">
        <v>5.8799999999999998E-3</v>
      </c>
      <c r="Q12">
        <v>53.01182</v>
      </c>
      <c r="R12">
        <v>5.0049999999999997E-2</v>
      </c>
      <c r="S12">
        <v>1.678E-2</v>
      </c>
      <c r="T12">
        <v>0.26033000000000001</v>
      </c>
      <c r="U12">
        <v>0.26057000000000002</v>
      </c>
      <c r="V12">
        <v>0.99909000000000003</v>
      </c>
      <c r="W12" t="s">
        <v>164</v>
      </c>
      <c r="X12">
        <v>1306.1153999999999</v>
      </c>
      <c r="Y12">
        <v>151.2792</v>
      </c>
      <c r="Z12" t="s">
        <v>165</v>
      </c>
      <c r="AA12" t="s">
        <v>166</v>
      </c>
      <c r="AB12">
        <v>0.17829999999999999</v>
      </c>
      <c r="AC12">
        <v>1.34E-2</v>
      </c>
      <c r="AD12" t="s">
        <v>168</v>
      </c>
      <c r="AE12" t="s">
        <v>169</v>
      </c>
    </row>
    <row r="13" spans="1:31">
      <c r="A13" t="s">
        <v>259</v>
      </c>
      <c r="B13">
        <v>2733</v>
      </c>
      <c r="C13">
        <v>4935</v>
      </c>
      <c r="D13" s="9">
        <v>42478.602083333331</v>
      </c>
      <c r="E13" t="s">
        <v>248</v>
      </c>
      <c r="F13" t="s">
        <v>163</v>
      </c>
      <c r="G13">
        <v>1.0301400000000001</v>
      </c>
      <c r="H13">
        <v>0.59616000000000002</v>
      </c>
      <c r="I13">
        <v>0.11323</v>
      </c>
      <c r="J13">
        <v>0.14074</v>
      </c>
      <c r="K13">
        <v>-2.223E-2</v>
      </c>
      <c r="L13">
        <v>0.25396999999999997</v>
      </c>
      <c r="M13">
        <v>0.16314000000000001</v>
      </c>
      <c r="N13">
        <v>0.16450999999999999</v>
      </c>
      <c r="O13">
        <v>0.15315999999999999</v>
      </c>
      <c r="P13">
        <v>0.10081</v>
      </c>
      <c r="Q13">
        <v>29.230530000000002</v>
      </c>
      <c r="R13">
        <v>0.14638999999999999</v>
      </c>
      <c r="S13">
        <v>0.15479000000000001</v>
      </c>
      <c r="T13">
        <v>0.59719</v>
      </c>
      <c r="U13">
        <v>0.59719</v>
      </c>
      <c r="V13">
        <v>1</v>
      </c>
      <c r="W13" t="s">
        <v>164</v>
      </c>
      <c r="X13">
        <v>1287.1199999999999</v>
      </c>
      <c r="Y13">
        <v>161.2552</v>
      </c>
      <c r="Z13" t="s">
        <v>165</v>
      </c>
      <c r="AA13" t="s">
        <v>166</v>
      </c>
      <c r="AB13">
        <v>0.15429999999999999</v>
      </c>
      <c r="AC13">
        <v>2.1899999999999999E-2</v>
      </c>
      <c r="AD13">
        <v>0</v>
      </c>
      <c r="AE13">
        <v>0</v>
      </c>
    </row>
    <row r="14" spans="1:31">
      <c r="A14" t="s">
        <v>260</v>
      </c>
      <c r="B14">
        <v>2734</v>
      </c>
      <c r="C14">
        <v>4936</v>
      </c>
      <c r="D14" s="9">
        <v>42478.606249999997</v>
      </c>
      <c r="E14" t="s">
        <v>248</v>
      </c>
      <c r="F14" t="s">
        <v>163</v>
      </c>
      <c r="G14">
        <v>0.66385000000000005</v>
      </c>
      <c r="H14">
        <v>0.43774000000000002</v>
      </c>
      <c r="I14">
        <v>8.4899999999999993E-3</v>
      </c>
      <c r="J14">
        <v>1.9380000000000001E-2</v>
      </c>
      <c r="K14">
        <v>-7.3400000000000002E-3</v>
      </c>
      <c r="L14">
        <v>2.7859999999999999E-2</v>
      </c>
      <c r="M14">
        <v>2.0049999999999998E-2</v>
      </c>
      <c r="N14">
        <v>3.3390000000000003E-2</v>
      </c>
      <c r="O14">
        <v>2.3099999999999999E-2</v>
      </c>
      <c r="P14">
        <v>4.7699999999999999E-3</v>
      </c>
      <c r="Q14">
        <v>26.962569999999999</v>
      </c>
      <c r="R14">
        <v>4.1439999999999998E-2</v>
      </c>
      <c r="S14">
        <v>1.4250000000000001E-2</v>
      </c>
      <c r="T14">
        <v>0.23724000000000001</v>
      </c>
      <c r="U14">
        <v>0.23727000000000001</v>
      </c>
      <c r="V14">
        <v>0.99987000000000004</v>
      </c>
      <c r="W14" t="s">
        <v>164</v>
      </c>
      <c r="X14">
        <v>1315.9546</v>
      </c>
      <c r="Y14">
        <v>158.24879999999999</v>
      </c>
      <c r="Z14" t="s">
        <v>165</v>
      </c>
      <c r="AA14" t="s">
        <v>166</v>
      </c>
      <c r="AB14">
        <v>0.1709</v>
      </c>
      <c r="AC14">
        <v>2.1100000000000001E-2</v>
      </c>
      <c r="AD14" t="s">
        <v>168</v>
      </c>
      <c r="AE14" t="s">
        <v>169</v>
      </c>
    </row>
    <row r="15" spans="1:31">
      <c r="A15" t="s">
        <v>261</v>
      </c>
      <c r="B15">
        <v>2735</v>
      </c>
      <c r="C15">
        <v>4937</v>
      </c>
      <c r="D15" s="9">
        <v>42478.614583333336</v>
      </c>
      <c r="E15" t="s">
        <v>248</v>
      </c>
      <c r="F15" t="s">
        <v>163</v>
      </c>
      <c r="G15">
        <v>1.14927</v>
      </c>
      <c r="H15">
        <v>0.87375000000000003</v>
      </c>
      <c r="I15">
        <v>0.1124</v>
      </c>
      <c r="J15">
        <v>0.13483999999999999</v>
      </c>
      <c r="K15">
        <v>-2.5530000000000001E-2</v>
      </c>
      <c r="L15">
        <v>0.24723000000000001</v>
      </c>
      <c r="M15">
        <v>0.16420000000000001</v>
      </c>
      <c r="N15">
        <v>0.18340000000000001</v>
      </c>
      <c r="O15">
        <v>0.15160000000000001</v>
      </c>
      <c r="P15">
        <v>9.5630000000000007E-2</v>
      </c>
      <c r="Q15">
        <v>32.959690000000002</v>
      </c>
      <c r="R15">
        <v>0.17638999999999999</v>
      </c>
      <c r="S15">
        <v>0.15448999999999999</v>
      </c>
      <c r="T15">
        <v>0.62958000000000003</v>
      </c>
      <c r="U15">
        <v>0.62958000000000003</v>
      </c>
      <c r="V15">
        <v>1</v>
      </c>
      <c r="W15" t="s">
        <v>164</v>
      </c>
      <c r="X15">
        <v>1334.6766</v>
      </c>
      <c r="Y15">
        <v>167.40479999999999</v>
      </c>
      <c r="Z15" t="s">
        <v>165</v>
      </c>
      <c r="AA15" t="s">
        <v>166</v>
      </c>
      <c r="AB15">
        <v>0.15939999999999999</v>
      </c>
      <c r="AC15">
        <v>2.1299999999999999E-2</v>
      </c>
      <c r="AD15">
        <v>0</v>
      </c>
      <c r="AE15">
        <v>0</v>
      </c>
    </row>
    <row r="16" spans="1:31">
      <c r="A16" t="s">
        <v>262</v>
      </c>
      <c r="B16">
        <v>2736</v>
      </c>
      <c r="C16">
        <v>4939</v>
      </c>
      <c r="D16" s="9">
        <v>42478.623611111114</v>
      </c>
      <c r="E16" t="s">
        <v>248</v>
      </c>
      <c r="F16" t="s">
        <v>163</v>
      </c>
      <c r="G16">
        <v>1.1665099999999999</v>
      </c>
      <c r="H16">
        <v>0.40083999999999997</v>
      </c>
      <c r="I16">
        <v>5.8399999999999997E-3</v>
      </c>
      <c r="J16">
        <v>3.9629999999999999E-2</v>
      </c>
      <c r="K16">
        <v>-8.3199999999999993E-3</v>
      </c>
      <c r="L16">
        <v>4.5469999999999997E-2</v>
      </c>
      <c r="M16">
        <v>1.515E-2</v>
      </c>
      <c r="N16">
        <v>5.5169999999999997E-2</v>
      </c>
      <c r="O16">
        <v>4.1570000000000003E-2</v>
      </c>
      <c r="P16">
        <v>3.8999999999999998E-3</v>
      </c>
      <c r="Q16">
        <v>13.1259</v>
      </c>
      <c r="R16">
        <v>5.8779999999999999E-2</v>
      </c>
      <c r="S16">
        <v>1.285E-2</v>
      </c>
      <c r="T16">
        <v>0.24936</v>
      </c>
      <c r="U16">
        <v>0.24936</v>
      </c>
      <c r="V16">
        <v>1</v>
      </c>
      <c r="W16" t="s">
        <v>164</v>
      </c>
      <c r="X16">
        <v>1295.1827000000001</v>
      </c>
      <c r="Y16">
        <v>157.7021</v>
      </c>
      <c r="Z16" t="s">
        <v>165</v>
      </c>
      <c r="AA16" t="s">
        <v>166</v>
      </c>
      <c r="AB16">
        <v>0.1545</v>
      </c>
      <c r="AC16">
        <v>1.18E-2</v>
      </c>
      <c r="AD16">
        <v>0</v>
      </c>
      <c r="AE16">
        <v>0</v>
      </c>
    </row>
    <row r="17" spans="1:31">
      <c r="A17" t="s">
        <v>263</v>
      </c>
      <c r="B17">
        <v>2737</v>
      </c>
      <c r="C17">
        <v>4940</v>
      </c>
      <c r="D17" s="9">
        <v>42478.632638888892</v>
      </c>
      <c r="E17" t="s">
        <v>248</v>
      </c>
      <c r="F17" t="s">
        <v>163</v>
      </c>
      <c r="G17">
        <v>0.75675999999999999</v>
      </c>
      <c r="H17">
        <v>1.2549399999999999</v>
      </c>
      <c r="I17">
        <v>5.6590000000000001E-2</v>
      </c>
      <c r="J17">
        <v>0.10181999999999999</v>
      </c>
      <c r="K17">
        <v>-9.1900000000000003E-3</v>
      </c>
      <c r="L17">
        <v>0.15841</v>
      </c>
      <c r="M17">
        <v>8.9859999999999995E-2</v>
      </c>
      <c r="N17">
        <v>0.14008999999999999</v>
      </c>
      <c r="O17">
        <v>0.10362</v>
      </c>
      <c r="P17">
        <v>5.4789999999999998E-2</v>
      </c>
      <c r="Q17">
        <v>11.075989999999999</v>
      </c>
      <c r="R17">
        <v>0.12554000000000001</v>
      </c>
      <c r="S17">
        <v>8.1640000000000004E-2</v>
      </c>
      <c r="T17">
        <v>0.48594999999999999</v>
      </c>
      <c r="U17">
        <v>0.48598999999999998</v>
      </c>
      <c r="V17">
        <v>0.99992000000000003</v>
      </c>
      <c r="W17" t="s">
        <v>164</v>
      </c>
      <c r="X17">
        <v>1296.8226</v>
      </c>
      <c r="Y17">
        <v>154.69569999999999</v>
      </c>
      <c r="Z17" t="s">
        <v>165</v>
      </c>
      <c r="AA17" t="s">
        <v>166</v>
      </c>
      <c r="AB17">
        <v>0.15740000000000001</v>
      </c>
      <c r="AC17">
        <v>1.4999999999999999E-2</v>
      </c>
      <c r="AD17" t="s">
        <v>168</v>
      </c>
      <c r="AE17" t="s">
        <v>169</v>
      </c>
    </row>
    <row r="18" spans="1:31">
      <c r="A18" t="s">
        <v>264</v>
      </c>
      <c r="B18">
        <v>2738</v>
      </c>
      <c r="C18">
        <v>4941</v>
      </c>
      <c r="D18" s="9">
        <v>42478.637499999997</v>
      </c>
      <c r="E18" t="s">
        <v>248</v>
      </c>
      <c r="F18" t="s">
        <v>163</v>
      </c>
      <c r="G18">
        <v>0.61958999999999997</v>
      </c>
      <c r="H18">
        <v>0.44373000000000001</v>
      </c>
      <c r="I18">
        <v>7.8799999999999999E-3</v>
      </c>
      <c r="J18">
        <v>2.724E-2</v>
      </c>
      <c r="K18">
        <v>1.2670000000000001E-2</v>
      </c>
      <c r="L18">
        <v>3.5110000000000002E-2</v>
      </c>
      <c r="M18">
        <v>1.8360000000000001E-2</v>
      </c>
      <c r="N18">
        <v>4.4970000000000003E-2</v>
      </c>
      <c r="O18">
        <v>3.3509999999999998E-2</v>
      </c>
      <c r="P18">
        <v>1.6100000000000001E-3</v>
      </c>
      <c r="Q18">
        <v>-26.299620000000001</v>
      </c>
      <c r="R18">
        <v>4.6739999999999997E-2</v>
      </c>
      <c r="S18">
        <v>6.3400000000000001E-3</v>
      </c>
      <c r="T18">
        <v>0.21944</v>
      </c>
      <c r="U18">
        <v>0.21944</v>
      </c>
      <c r="V18">
        <v>1</v>
      </c>
      <c r="W18" t="s">
        <v>164</v>
      </c>
      <c r="X18">
        <v>1306.7986000000001</v>
      </c>
      <c r="Y18">
        <v>154.01249999999999</v>
      </c>
      <c r="Z18" t="s">
        <v>165</v>
      </c>
      <c r="AA18" t="s">
        <v>166</v>
      </c>
      <c r="AB18">
        <v>0.15160000000000001</v>
      </c>
      <c r="AC18">
        <v>1.47E-2</v>
      </c>
      <c r="AD18">
        <v>0</v>
      </c>
      <c r="AE18">
        <v>0</v>
      </c>
    </row>
    <row r="19" spans="1:31">
      <c r="A19" t="s">
        <v>265</v>
      </c>
      <c r="B19">
        <v>2739</v>
      </c>
      <c r="C19">
        <v>4942</v>
      </c>
      <c r="D19" s="9">
        <v>42478.645833333336</v>
      </c>
      <c r="E19" t="s">
        <v>248</v>
      </c>
      <c r="F19" t="s">
        <v>163</v>
      </c>
      <c r="G19">
        <v>0.53158000000000005</v>
      </c>
      <c r="H19">
        <v>1.1338299999999999</v>
      </c>
      <c r="I19">
        <v>5.0130000000000001E-2</v>
      </c>
      <c r="J19">
        <v>1.231E-2</v>
      </c>
      <c r="K19">
        <v>-1.2630000000000001E-2</v>
      </c>
      <c r="L19">
        <v>6.2440000000000002E-2</v>
      </c>
      <c r="M19">
        <v>6.6790000000000002E-2</v>
      </c>
      <c r="N19">
        <v>2.3789999999999999E-2</v>
      </c>
      <c r="O19">
        <v>5.398E-2</v>
      </c>
      <c r="P19">
        <v>8.4700000000000001E-3</v>
      </c>
      <c r="Q19">
        <v>73.036680000000004</v>
      </c>
      <c r="R19">
        <v>7.3090000000000002E-2</v>
      </c>
      <c r="S19">
        <v>2.0709999999999999E-2</v>
      </c>
      <c r="T19">
        <v>0.32212000000000002</v>
      </c>
      <c r="U19">
        <v>0.32213000000000003</v>
      </c>
      <c r="V19">
        <v>0.99997000000000003</v>
      </c>
      <c r="W19" t="s">
        <v>164</v>
      </c>
      <c r="X19">
        <v>1354.2184999999999</v>
      </c>
      <c r="Y19">
        <v>169.59129999999999</v>
      </c>
      <c r="Z19" t="s">
        <v>165</v>
      </c>
      <c r="AA19" t="s">
        <v>166</v>
      </c>
      <c r="AB19">
        <v>0.18079999999999999</v>
      </c>
      <c r="AC19">
        <v>1.5900000000000001E-2</v>
      </c>
      <c r="AD19" t="s">
        <v>168</v>
      </c>
      <c r="AE19" t="s">
        <v>169</v>
      </c>
    </row>
    <row r="20" spans="1:31">
      <c r="A20" t="s">
        <v>266</v>
      </c>
      <c r="B20">
        <v>2740</v>
      </c>
      <c r="C20">
        <v>4943</v>
      </c>
      <c r="D20" s="9">
        <v>42478.654861111114</v>
      </c>
      <c r="E20" t="s">
        <v>248</v>
      </c>
      <c r="F20" t="s">
        <v>163</v>
      </c>
      <c r="G20">
        <v>1.0437000000000001</v>
      </c>
      <c r="H20">
        <v>0.66071999999999997</v>
      </c>
      <c r="I20">
        <v>7.4609999999999996E-2</v>
      </c>
      <c r="J20">
        <v>0.1002</v>
      </c>
      <c r="K20">
        <v>-1.018E-2</v>
      </c>
      <c r="L20">
        <v>0.17480999999999999</v>
      </c>
      <c r="M20">
        <v>0.11476</v>
      </c>
      <c r="N20">
        <v>0.13502</v>
      </c>
      <c r="O20">
        <v>0.10385999999999999</v>
      </c>
      <c r="P20">
        <v>7.0949999999999999E-2</v>
      </c>
      <c r="Q20">
        <v>19.07921</v>
      </c>
      <c r="R20">
        <v>0.1202</v>
      </c>
      <c r="S20">
        <v>9.7610000000000002E-2</v>
      </c>
      <c r="T20">
        <v>0.48208000000000001</v>
      </c>
      <c r="U20">
        <v>0.48276999999999998</v>
      </c>
      <c r="V20">
        <v>0.99856999999999996</v>
      </c>
      <c r="W20" t="s">
        <v>164</v>
      </c>
      <c r="X20">
        <v>1307.4818</v>
      </c>
      <c r="Y20">
        <v>169.04480000000001</v>
      </c>
      <c r="Z20" t="s">
        <v>165</v>
      </c>
      <c r="AA20" t="s">
        <v>166</v>
      </c>
      <c r="AB20">
        <v>0.1489</v>
      </c>
      <c r="AC20">
        <v>1.7100000000000001E-2</v>
      </c>
      <c r="AD20" t="s">
        <v>168</v>
      </c>
      <c r="AE20" t="s">
        <v>169</v>
      </c>
    </row>
    <row r="21" spans="1:31">
      <c r="A21" t="s">
        <v>267</v>
      </c>
      <c r="B21">
        <v>2741</v>
      </c>
      <c r="C21">
        <v>4944</v>
      </c>
      <c r="D21" s="9">
        <v>42478.659722222219</v>
      </c>
      <c r="E21" t="s">
        <v>248</v>
      </c>
      <c r="F21" t="s">
        <v>163</v>
      </c>
      <c r="G21">
        <v>0.54518</v>
      </c>
      <c r="H21">
        <v>0.79046000000000005</v>
      </c>
      <c r="I21">
        <v>8.2299999999999995E-3</v>
      </c>
      <c r="J21">
        <v>2.026E-2</v>
      </c>
      <c r="K21">
        <v>-1.14E-2</v>
      </c>
      <c r="L21">
        <v>2.8479999999999998E-2</v>
      </c>
      <c r="M21">
        <v>1.8110000000000001E-2</v>
      </c>
      <c r="N21">
        <v>3.8240000000000003E-2</v>
      </c>
      <c r="O21">
        <v>2.7140000000000001E-2</v>
      </c>
      <c r="P21">
        <v>1.3500000000000001E-3</v>
      </c>
      <c r="Q21">
        <v>31.11599</v>
      </c>
      <c r="R21">
        <v>4.0849999999999997E-2</v>
      </c>
      <c r="S21">
        <v>5.79E-3</v>
      </c>
      <c r="T21">
        <v>0.22119</v>
      </c>
      <c r="U21">
        <v>0.22119</v>
      </c>
      <c r="V21">
        <v>0.99999000000000005</v>
      </c>
      <c r="W21" t="s">
        <v>164</v>
      </c>
      <c r="X21">
        <v>1300.5123000000001</v>
      </c>
      <c r="Y21">
        <v>143.35310000000001</v>
      </c>
      <c r="Z21" t="s">
        <v>165</v>
      </c>
      <c r="AA21" t="s">
        <v>166</v>
      </c>
      <c r="AB21">
        <v>0.16650000000000001</v>
      </c>
      <c r="AC21">
        <v>1.8800000000000001E-2</v>
      </c>
      <c r="AD21" t="s">
        <v>168</v>
      </c>
      <c r="AE21" t="s">
        <v>169</v>
      </c>
    </row>
    <row r="22" spans="1:31">
      <c r="A22" t="s">
        <v>268</v>
      </c>
      <c r="B22">
        <v>2742</v>
      </c>
      <c r="C22">
        <v>4945</v>
      </c>
      <c r="D22" s="9">
        <v>42478.669444444444</v>
      </c>
      <c r="E22" t="s">
        <v>248</v>
      </c>
      <c r="F22" t="s">
        <v>163</v>
      </c>
      <c r="G22">
        <v>0.83245999999999998</v>
      </c>
      <c r="H22">
        <v>1.18746</v>
      </c>
      <c r="I22">
        <v>6.4619999999999997E-2</v>
      </c>
      <c r="J22">
        <v>0.11333</v>
      </c>
      <c r="K22">
        <v>-1.4619999999999999E-2</v>
      </c>
      <c r="L22">
        <v>0.17795</v>
      </c>
      <c r="M22">
        <v>9.2600000000000002E-2</v>
      </c>
      <c r="N22">
        <v>0.15362999999999999</v>
      </c>
      <c r="O22">
        <v>0.1174</v>
      </c>
      <c r="P22">
        <v>6.055E-2</v>
      </c>
      <c r="Q22">
        <v>15.53181</v>
      </c>
      <c r="R22">
        <v>0.13259000000000001</v>
      </c>
      <c r="S22">
        <v>8.0019999999999994E-2</v>
      </c>
      <c r="T22">
        <v>0.53203999999999996</v>
      </c>
      <c r="U22">
        <v>0.53225999999999996</v>
      </c>
      <c r="V22">
        <v>0.99958000000000002</v>
      </c>
      <c r="W22" t="s">
        <v>164</v>
      </c>
      <c r="X22">
        <v>1353.3986</v>
      </c>
      <c r="Y22">
        <v>169.1814</v>
      </c>
      <c r="Z22" t="s">
        <v>165</v>
      </c>
      <c r="AA22" t="s">
        <v>166</v>
      </c>
      <c r="AB22">
        <v>0.17810000000000001</v>
      </c>
      <c r="AC22">
        <v>3.04E-2</v>
      </c>
      <c r="AD22">
        <v>0</v>
      </c>
      <c r="AE22">
        <v>0</v>
      </c>
    </row>
    <row r="23" spans="1:31">
      <c r="A23" t="s">
        <v>269</v>
      </c>
      <c r="B23">
        <v>2743</v>
      </c>
      <c r="C23">
        <v>4946</v>
      </c>
      <c r="D23" s="9">
        <v>42478.679166666669</v>
      </c>
      <c r="E23" t="s">
        <v>248</v>
      </c>
      <c r="F23" t="s">
        <v>163</v>
      </c>
      <c r="G23">
        <v>1.16699</v>
      </c>
      <c r="H23">
        <v>0.73165000000000002</v>
      </c>
      <c r="I23">
        <v>3.7379999999999997E-2</v>
      </c>
      <c r="J23">
        <v>5.493E-2</v>
      </c>
      <c r="K23">
        <v>1.9810000000000001E-2</v>
      </c>
      <c r="L23">
        <v>9.2310000000000003E-2</v>
      </c>
      <c r="M23">
        <v>6.6479999999999997E-2</v>
      </c>
      <c r="N23">
        <v>7.7679999999999999E-2</v>
      </c>
      <c r="O23">
        <v>6.7830000000000001E-2</v>
      </c>
      <c r="P23">
        <v>2.4490000000000001E-2</v>
      </c>
      <c r="Q23">
        <v>-33.057270000000003</v>
      </c>
      <c r="R23">
        <v>8.4190000000000001E-2</v>
      </c>
      <c r="S23">
        <v>2.8649999999999998E-2</v>
      </c>
      <c r="T23">
        <v>0.35833999999999999</v>
      </c>
      <c r="U23">
        <v>0.3584</v>
      </c>
      <c r="V23">
        <v>0.99980999999999998</v>
      </c>
      <c r="W23" t="s">
        <v>164</v>
      </c>
      <c r="X23">
        <v>1365.0144</v>
      </c>
      <c r="Y23">
        <v>167.13159999999999</v>
      </c>
      <c r="Z23" t="s">
        <v>165</v>
      </c>
      <c r="AA23" t="s">
        <v>166</v>
      </c>
      <c r="AB23">
        <v>0.18559999999999999</v>
      </c>
      <c r="AC23">
        <v>1.84E-2</v>
      </c>
      <c r="AD23" t="s">
        <v>168</v>
      </c>
      <c r="AE23" t="s">
        <v>169</v>
      </c>
    </row>
    <row r="24" spans="1:31">
      <c r="A24" t="s">
        <v>270</v>
      </c>
      <c r="B24">
        <v>2744</v>
      </c>
      <c r="C24">
        <v>4947</v>
      </c>
      <c r="D24" s="9">
        <v>42478.688194444447</v>
      </c>
      <c r="E24" t="s">
        <v>248</v>
      </c>
      <c r="F24" t="s">
        <v>163</v>
      </c>
      <c r="G24">
        <v>0.92366999999999999</v>
      </c>
      <c r="H24">
        <v>0.65798000000000001</v>
      </c>
      <c r="I24">
        <v>0.10465000000000001</v>
      </c>
      <c r="J24">
        <v>0.15845999999999999</v>
      </c>
      <c r="K24">
        <v>-2.7879999999999999E-2</v>
      </c>
      <c r="L24">
        <v>0.26311000000000001</v>
      </c>
      <c r="M24">
        <v>0.16653999999999999</v>
      </c>
      <c r="N24">
        <v>0.19066</v>
      </c>
      <c r="O24">
        <v>0.17036999999999999</v>
      </c>
      <c r="P24">
        <v>9.2740000000000003E-2</v>
      </c>
      <c r="Q24">
        <v>23.005179999999999</v>
      </c>
      <c r="R24">
        <v>0.19019</v>
      </c>
      <c r="S24">
        <v>0.1565</v>
      </c>
      <c r="T24">
        <v>0.66281000000000001</v>
      </c>
      <c r="U24">
        <v>0.66332999999999998</v>
      </c>
      <c r="V24">
        <v>0.99922</v>
      </c>
      <c r="W24" t="s">
        <v>164</v>
      </c>
      <c r="X24">
        <v>1355.4485</v>
      </c>
      <c r="Y24">
        <v>174.7843</v>
      </c>
      <c r="Z24" t="s">
        <v>165</v>
      </c>
      <c r="AA24" t="s">
        <v>166</v>
      </c>
      <c r="AB24">
        <v>0.16650000000000001</v>
      </c>
      <c r="AC24">
        <v>2.2499999999999999E-2</v>
      </c>
      <c r="AD24" t="s">
        <v>168</v>
      </c>
      <c r="AE24" t="s">
        <v>169</v>
      </c>
    </row>
    <row r="25" spans="1:31">
      <c r="A25" t="s">
        <v>271</v>
      </c>
      <c r="B25">
        <v>2745</v>
      </c>
      <c r="C25">
        <v>4948</v>
      </c>
      <c r="D25" s="9">
        <v>42478.697916666664</v>
      </c>
      <c r="E25" t="s">
        <v>248</v>
      </c>
      <c r="F25" t="s">
        <v>163</v>
      </c>
      <c r="G25">
        <v>0.51046999999999998</v>
      </c>
      <c r="H25">
        <v>0.20265</v>
      </c>
      <c r="I25">
        <v>1.7899999999999999E-3</v>
      </c>
      <c r="J25">
        <v>1.567E-2</v>
      </c>
      <c r="K25">
        <v>9.5E-4</v>
      </c>
      <c r="L25">
        <v>1.746E-2</v>
      </c>
      <c r="M25">
        <v>9.3100000000000006E-3</v>
      </c>
      <c r="N25">
        <v>3.041E-2</v>
      </c>
      <c r="O25">
        <v>1.5740000000000001E-2</v>
      </c>
      <c r="P25">
        <v>1.72E-3</v>
      </c>
      <c r="Q25">
        <v>-3.8955899999999999</v>
      </c>
      <c r="R25">
        <v>2.998E-2</v>
      </c>
      <c r="S25">
        <v>7.7299999999999999E-3</v>
      </c>
      <c r="T25">
        <v>0.19162999999999999</v>
      </c>
      <c r="U25">
        <v>0.19170000000000001</v>
      </c>
      <c r="V25">
        <v>0.99966999999999995</v>
      </c>
      <c r="W25" t="s">
        <v>164</v>
      </c>
      <c r="X25">
        <v>1346.8390999999999</v>
      </c>
      <c r="Y25">
        <v>165.76490000000001</v>
      </c>
      <c r="Z25" t="s">
        <v>165</v>
      </c>
      <c r="AA25" t="s">
        <v>166</v>
      </c>
      <c r="AB25">
        <v>0.16869999999999999</v>
      </c>
      <c r="AC25">
        <v>1.4999999999999999E-2</v>
      </c>
      <c r="AD25" t="s">
        <v>168</v>
      </c>
      <c r="AE25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normaled</vt:lpstr>
      <vt:lpstr>BVTV</vt:lpstr>
      <vt:lpstr>Sheet10</vt:lpstr>
      <vt:lpstr>Sheet11</vt:lpstr>
      <vt:lpstr>Full bone</vt:lpstr>
      <vt:lpstr>full rcc</vt:lpstr>
      <vt:lpstr>MOI</vt:lpstr>
      <vt:lpstr>moi rcc</vt:lpstr>
      <vt:lpstr>CORT</vt:lpstr>
      <vt:lpstr>cort rcc</vt:lpstr>
      <vt:lpstr>Full meta</vt:lpstr>
      <vt:lpstr>t321</vt:lpstr>
      <vt:lpstr>Sheet2</vt:lpstr>
      <vt:lpstr>Sheet6</vt:lpstr>
      <vt:lpstr>Sheet7</vt:lpstr>
      <vt:lpstr>DIST meta</vt:lpstr>
      <vt:lpstr>d160</vt:lpstr>
      <vt:lpstr>Sheet3</vt:lpstr>
      <vt:lpstr>Sheet1</vt:lpstr>
      <vt:lpstr>Sheet8</vt:lpstr>
      <vt:lpstr>PROX meta</vt:lpstr>
      <vt:lpstr>p160</vt:lpstr>
      <vt:lpstr>Sheet5</vt:lpstr>
      <vt:lpstr>Sheet4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Yankel</dc:creator>
  <cp:lastModifiedBy>bitya Raphael</cp:lastModifiedBy>
  <dcterms:created xsi:type="dcterms:W3CDTF">2012-05-08T06:19:05Z</dcterms:created>
  <dcterms:modified xsi:type="dcterms:W3CDTF">2021-12-30T13:30:15Z</dcterms:modified>
</cp:coreProperties>
</file>