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huajones/Documents/Grossman_lab/ICE selection paper/eLife resubmission/Source data files/"/>
    </mc:Choice>
  </mc:AlternateContent>
  <xr:revisionPtr revIDLastSave="0" documentId="8_{655749B5-7A8E-884D-A4E7-07066A7B0D0E}" xr6:coauthVersionLast="46" xr6:coauthVersionMax="46" xr10:uidLastSave="{00000000-0000-0000-0000-000000000000}"/>
  <bookViews>
    <workbookView xWindow="480" yWindow="460" windowWidth="28320" windowHeight="15600" xr2:uid="{3DE61C63-0DA6-184B-969F-559BD7D608F4}"/>
  </bookViews>
  <sheets>
    <sheet name="Results in main text (no fig.)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8" l="1"/>
  <c r="J14" i="8" s="1"/>
  <c r="K14" i="8" s="1"/>
  <c r="I18" i="8"/>
  <c r="J18" i="8" s="1"/>
  <c r="I19" i="8"/>
  <c r="J19" i="8" s="1"/>
  <c r="I20" i="8"/>
  <c r="J20" i="8" s="1"/>
  <c r="F14" i="8"/>
  <c r="F18" i="8"/>
  <c r="F19" i="8"/>
  <c r="F20" i="8"/>
  <c r="I7" i="8"/>
  <c r="J7" i="8" s="1"/>
  <c r="K7" i="8" s="1"/>
  <c r="I8" i="8"/>
  <c r="J8" i="8" s="1"/>
  <c r="I12" i="8"/>
  <c r="J12" i="8" s="1"/>
  <c r="I13" i="8"/>
  <c r="J13" i="8" s="1"/>
  <c r="K13" i="8" s="1"/>
  <c r="I6" i="8"/>
  <c r="J6" i="8" s="1"/>
  <c r="F7" i="8"/>
  <c r="F8" i="8"/>
  <c r="F12" i="8"/>
  <c r="F13" i="8"/>
  <c r="F6" i="8"/>
  <c r="K6" i="8" l="1"/>
  <c r="K20" i="8"/>
  <c r="K12" i="8"/>
  <c r="K19" i="8"/>
  <c r="K8" i="8"/>
  <c r="K18" i="8"/>
  <c r="B24" i="8" l="1"/>
  <c r="B23" i="8"/>
</calcChain>
</file>

<file path=xl/sharedStrings.xml><?xml version="1.0" encoding="utf-8"?>
<sst xmlns="http://schemas.openxmlformats.org/spreadsheetml/2006/main" count="46" uniqueCount="20">
  <si>
    <t>Standard deviation</t>
  </si>
  <si>
    <t>Total CFU/ml</t>
  </si>
  <si>
    <t>Section: ICEBs1 provides a frequency-dependent selective advantage in biofilms</t>
  </si>
  <si>
    <t>"There was a small cost associated with the marker used to select cells containing ICEBs1 (relative fitness 0.7 ± 0.09)..."</t>
  </si>
  <si>
    <t>Initial JMJ574 CFU/ml (plating rep 1)</t>
  </si>
  <si>
    <t>Initial JMJ550 CFU/ml (plating rep 1)</t>
  </si>
  <si>
    <t>Initial JMJ574 CFU/ml (plating rep 2)</t>
  </si>
  <si>
    <t>Initial JMJ550 CFU/ml (plating rep 2)</t>
  </si>
  <si>
    <t>Avg. Initial JMJ574 frequency</t>
  </si>
  <si>
    <t>Final JMJ574 CFU/ml</t>
  </si>
  <si>
    <t>Final JMJ550 CFU/ml</t>
  </si>
  <si>
    <t>Final JMJ574 frequency</t>
  </si>
  <si>
    <t>JMJ574 Relative fitness</t>
  </si>
  <si>
    <t>Replicate 2 (2019.08.28)</t>
  </si>
  <si>
    <t>Replicate 1 (2019.08.23)</t>
  </si>
  <si>
    <t>Replicate 3 (2019.09.05)</t>
  </si>
  <si>
    <t>JMJ574 median relative fitness</t>
  </si>
  <si>
    <t>JMJ574 0.01 JMJ550 0.99 MSgg biofilm rep 1</t>
  </si>
  <si>
    <t>JMJ574 0.01 JMJ550 0.99 MSgg biofilm rep 2</t>
  </si>
  <si>
    <t>JMJ574 0.01 JMJ550 0.99 MSgg biofilm rep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</si>
</sst>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Fill="1"/>
    <xf numFmtId="0" fontId="1" fillId="0" borderId="0" xfId="0" applyFont="1"/>
    <xf numFmtId="0" fontId="0" fillId="0" borderId="0" xfId="0" applyFont="1"/>
    <xf numFmtId="164" fontId="0" fillId="0" borderId="0" xfId="0" applyNumberFormat="1" applyFont="1" applyFill="1"/>
    <xf numFmtId="11" fontId="0" fillId="0" borderId="0" xfId="0" applyNumberFormat="1" applyFont="1" applyFill="1"/>
    <xf numFmtId="2" fontId="0" fillId="2" borderId="0" xfId="0" applyNumberFormat="1" applyFont="1" applyFill="1"/>
    <xf numFmtId="11" fontId="3" fillId="0" borderId="0" xfId="0" applyNumberFormat="1" applyFont="1"/>
    <xf numFmtId="2" fontId="0" fillId="0" borderId="0" xfId="0" applyNumberFormat="1" applyFont="1" applyFill="1"/>
    <xf numFmtId="2" fontId="0" fillId="0" borderId="3" xfId="0" applyNumberFormat="1" applyBorder="1"/>
    <xf numFmtId="0" fontId="0" fillId="0" borderId="2" xfId="0" applyFont="1" applyBorder="1"/>
    <xf numFmtId="0" fontId="0" fillId="0" borderId="1" xfId="0" applyFont="1" applyBorder="1"/>
    <xf numFmtId="2" fontId="0" fillId="0" borderId="4" xfId="0" applyNumberFormat="1" applyBorder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F46A-BEC4-3547-A12A-247E050444B9}">
  <dimension ref="A1:K24"/>
  <sheetViews>
    <sheetView tabSelected="1" workbookViewId="0"/>
  </sheetViews>
  <sheetFormatPr baseColWidth="10" defaultRowHeight="16" x14ac:dyDescent="0.2"/>
  <cols>
    <col min="1" max="1" width="38.6640625" customWidth="1"/>
    <col min="2" max="5" width="32" bestFit="1" customWidth="1"/>
    <col min="6" max="6" width="25.5" customWidth="1"/>
    <col min="7" max="8" width="18.6640625" bestFit="1" customWidth="1"/>
    <col min="9" max="9" width="12.1640625" bestFit="1" customWidth="1"/>
    <col min="10" max="10" width="20.5" bestFit="1" customWidth="1"/>
    <col min="11" max="11" width="20.6640625" bestFit="1" customWidth="1"/>
  </cols>
  <sheetData>
    <row r="1" spans="1:11" ht="24" x14ac:dyDescent="0.3">
      <c r="A1" s="15" t="s">
        <v>2</v>
      </c>
    </row>
    <row r="2" spans="1:11" ht="24" x14ac:dyDescent="0.3">
      <c r="A2" s="16" t="s">
        <v>3</v>
      </c>
    </row>
    <row r="4" spans="1:11" x14ac:dyDescent="0.2">
      <c r="A4" s="4" t="s">
        <v>14</v>
      </c>
    </row>
    <row r="5" spans="1:11" x14ac:dyDescent="0.2">
      <c r="B5" s="1" t="s">
        <v>4</v>
      </c>
      <c r="C5" s="1" t="s">
        <v>5</v>
      </c>
      <c r="D5" s="1" t="s">
        <v>6</v>
      </c>
      <c r="E5" s="1" t="s">
        <v>7</v>
      </c>
      <c r="F5" s="3" t="s">
        <v>8</v>
      </c>
      <c r="G5" s="3" t="s">
        <v>9</v>
      </c>
      <c r="H5" s="3" t="s">
        <v>10</v>
      </c>
      <c r="I5" s="3" t="s">
        <v>1</v>
      </c>
      <c r="J5" s="3" t="s">
        <v>11</v>
      </c>
      <c r="K5" s="2" t="s">
        <v>12</v>
      </c>
    </row>
    <row r="6" spans="1:11" x14ac:dyDescent="0.2">
      <c r="A6" s="5" t="s">
        <v>17</v>
      </c>
      <c r="B6" s="9">
        <v>32000</v>
      </c>
      <c r="C6" s="9">
        <v>2750000</v>
      </c>
      <c r="D6" s="9">
        <v>27400</v>
      </c>
      <c r="E6" s="9">
        <v>2710000</v>
      </c>
      <c r="F6" s="6">
        <f>((B6/(B6+C6))+(D6/(D6+E6)))/2</f>
        <v>1.0756007119634793E-2</v>
      </c>
      <c r="G6" s="9">
        <v>9400000</v>
      </c>
      <c r="H6" s="9">
        <v>1490000000</v>
      </c>
      <c r="I6" s="7">
        <f>G6+H6</f>
        <v>1499400000</v>
      </c>
      <c r="J6" s="6">
        <f>G6/I6</f>
        <v>6.2691743364012269E-3</v>
      </c>
      <c r="K6" s="8">
        <f>(J6/(1-J6))/(F6/(1-F6))</f>
        <v>0.58022164485286676</v>
      </c>
    </row>
    <row r="7" spans="1:11" x14ac:dyDescent="0.2">
      <c r="A7" s="5" t="s">
        <v>18</v>
      </c>
      <c r="B7" s="9">
        <v>32000</v>
      </c>
      <c r="C7" s="9">
        <v>2750000</v>
      </c>
      <c r="D7" s="9">
        <v>27400</v>
      </c>
      <c r="E7" s="9">
        <v>2710000</v>
      </c>
      <c r="F7" s="6">
        <f>((B7/(B7+C7))+(D7/(D7+E7)))/2</f>
        <v>1.0756007119634793E-2</v>
      </c>
      <c r="G7" s="9">
        <v>10700000</v>
      </c>
      <c r="H7" s="9">
        <v>1460000000</v>
      </c>
      <c r="I7" s="7">
        <f>G7+H7</f>
        <v>1470700000</v>
      </c>
      <c r="J7" s="6">
        <f>G7/I7</f>
        <v>7.2754470660229822E-3</v>
      </c>
      <c r="K7" s="8">
        <f>(J7/(1-J7))/(F7/(1-F7))</f>
        <v>0.67403626376342585</v>
      </c>
    </row>
    <row r="8" spans="1:11" x14ac:dyDescent="0.2">
      <c r="A8" s="5" t="s">
        <v>19</v>
      </c>
      <c r="B8" s="9">
        <v>32000</v>
      </c>
      <c r="C8" s="9">
        <v>2750000</v>
      </c>
      <c r="D8" s="9">
        <v>27400</v>
      </c>
      <c r="E8" s="9">
        <v>2710000</v>
      </c>
      <c r="F8" s="6">
        <f>((B8/(B8+C8))+(D8/(D8+E8)))/2</f>
        <v>1.0756007119634793E-2</v>
      </c>
      <c r="G8" s="9">
        <v>11300000</v>
      </c>
      <c r="H8" s="9">
        <v>1680000000</v>
      </c>
      <c r="I8" s="7">
        <f>G8+H8</f>
        <v>1691300000</v>
      </c>
      <c r="J8" s="6">
        <f>G8/I8</f>
        <v>6.6812511086146754E-3</v>
      </c>
      <c r="K8" s="8">
        <f>(J8/(1-J8))/(F8/(1-F8))</f>
        <v>0.61861650420388292</v>
      </c>
    </row>
    <row r="9" spans="1:11" x14ac:dyDescent="0.2">
      <c r="F9" s="6"/>
      <c r="I9" s="7"/>
      <c r="J9" s="6"/>
      <c r="K9" s="10"/>
    </row>
    <row r="10" spans="1:11" x14ac:dyDescent="0.2">
      <c r="A10" s="4" t="s">
        <v>13</v>
      </c>
      <c r="F10" s="6"/>
      <c r="I10" s="7"/>
      <c r="J10" s="6"/>
      <c r="K10" s="10"/>
    </row>
    <row r="11" spans="1:11" x14ac:dyDescent="0.2">
      <c r="B11" s="1" t="s">
        <v>4</v>
      </c>
      <c r="C11" s="1" t="s">
        <v>5</v>
      </c>
      <c r="D11" s="1" t="s">
        <v>6</v>
      </c>
      <c r="E11" s="1" t="s">
        <v>7</v>
      </c>
      <c r="F11" s="3" t="s">
        <v>8</v>
      </c>
      <c r="G11" s="3" t="s">
        <v>9</v>
      </c>
      <c r="H11" s="3" t="s">
        <v>10</v>
      </c>
      <c r="I11" s="3" t="s">
        <v>1</v>
      </c>
      <c r="J11" s="3" t="s">
        <v>11</v>
      </c>
      <c r="K11" s="2" t="s">
        <v>12</v>
      </c>
    </row>
    <row r="12" spans="1:11" x14ac:dyDescent="0.2">
      <c r="A12" s="5" t="s">
        <v>17</v>
      </c>
      <c r="B12" s="9">
        <v>26800</v>
      </c>
      <c r="C12" s="9">
        <v>2690000</v>
      </c>
      <c r="D12" s="9">
        <v>25000</v>
      </c>
      <c r="E12" s="9">
        <v>2550000</v>
      </c>
      <c r="F12" s="6">
        <f>((B12/(B12+C12))+(D12/(D12+E12)))/2</f>
        <v>9.7866421947007901E-3</v>
      </c>
      <c r="G12" s="9">
        <v>15000000</v>
      </c>
      <c r="H12" s="9">
        <v>1760000000</v>
      </c>
      <c r="I12" s="7">
        <f>G12+H12</f>
        <v>1775000000</v>
      </c>
      <c r="J12" s="6">
        <f>G12/I12</f>
        <v>8.4507042253521118E-3</v>
      </c>
      <c r="K12" s="8">
        <f>(J12/(1-J12))/(F12/(1-F12))</f>
        <v>0.86233032969732371</v>
      </c>
    </row>
    <row r="13" spans="1:11" x14ac:dyDescent="0.2">
      <c r="A13" s="5" t="s">
        <v>18</v>
      </c>
      <c r="B13" s="9">
        <v>26800</v>
      </c>
      <c r="C13" s="9">
        <v>2690000</v>
      </c>
      <c r="D13" s="9">
        <v>25000</v>
      </c>
      <c r="E13" s="9">
        <v>2550000</v>
      </c>
      <c r="F13" s="6">
        <f>((B13/(B13+C13))+(D13/(D13+E13)))/2</f>
        <v>9.7866421947007901E-3</v>
      </c>
      <c r="G13" s="9">
        <v>11800000</v>
      </c>
      <c r="H13" s="9">
        <v>1450000000</v>
      </c>
      <c r="I13" s="7">
        <f>G13+H13</f>
        <v>1461800000</v>
      </c>
      <c r="J13" s="6">
        <f>G13/I13</f>
        <v>8.0722397044739359E-3</v>
      </c>
      <c r="K13" s="8">
        <f>(J13/(1-J13))/(F13/(1-F13))</f>
        <v>0.82339661090363303</v>
      </c>
    </row>
    <row r="14" spans="1:11" x14ac:dyDescent="0.2">
      <c r="A14" s="5" t="s">
        <v>19</v>
      </c>
      <c r="B14" s="9">
        <v>26800</v>
      </c>
      <c r="C14" s="9">
        <v>2690000</v>
      </c>
      <c r="D14" s="9">
        <v>25000</v>
      </c>
      <c r="E14" s="9">
        <v>2550000</v>
      </c>
      <c r="F14" s="6">
        <f>((B14/(B14+C14))+(D14/(D14+E14)))/2</f>
        <v>9.7866421947007901E-3</v>
      </c>
      <c r="G14" s="9">
        <v>12300000</v>
      </c>
      <c r="H14" s="9">
        <v>1850000000</v>
      </c>
      <c r="I14" s="7">
        <f>G14+H14</f>
        <v>1862300000</v>
      </c>
      <c r="J14" s="6">
        <f>G14/I14</f>
        <v>6.6047360790420446E-3</v>
      </c>
      <c r="K14" s="8">
        <f>(J14/(1-J14))/(F14/(1-F14))</f>
        <v>0.6727108820644202</v>
      </c>
    </row>
    <row r="15" spans="1:11" x14ac:dyDescent="0.2">
      <c r="F15" s="6"/>
      <c r="I15" s="7"/>
      <c r="J15" s="6"/>
      <c r="K15" s="10"/>
    </row>
    <row r="16" spans="1:11" x14ac:dyDescent="0.2">
      <c r="A16" s="4" t="s">
        <v>15</v>
      </c>
      <c r="F16" s="6"/>
      <c r="I16" s="7"/>
      <c r="J16" s="6"/>
      <c r="K16" s="10"/>
    </row>
    <row r="17" spans="1:11" x14ac:dyDescent="0.2">
      <c r="B17" s="1" t="s">
        <v>4</v>
      </c>
      <c r="C17" s="1" t="s">
        <v>5</v>
      </c>
      <c r="D17" s="1" t="s">
        <v>6</v>
      </c>
      <c r="E17" s="1" t="s">
        <v>7</v>
      </c>
      <c r="F17" s="3" t="s">
        <v>8</v>
      </c>
      <c r="G17" s="3" t="s">
        <v>9</v>
      </c>
      <c r="H17" s="3" t="s">
        <v>10</v>
      </c>
      <c r="I17" s="3" t="s">
        <v>1</v>
      </c>
      <c r="J17" s="3" t="s">
        <v>11</v>
      </c>
      <c r="K17" s="2" t="s">
        <v>12</v>
      </c>
    </row>
    <row r="18" spans="1:11" x14ac:dyDescent="0.2">
      <c r="A18" s="5" t="s">
        <v>17</v>
      </c>
      <c r="B18" s="9">
        <v>33500</v>
      </c>
      <c r="C18" s="9">
        <v>2990000</v>
      </c>
      <c r="D18" s="9">
        <v>35100</v>
      </c>
      <c r="E18" s="9">
        <v>2870000</v>
      </c>
      <c r="F18" s="6">
        <f>((B18/(B18+C18))+(D18/(D18+E18)))/2</f>
        <v>1.158103729316845E-2</v>
      </c>
      <c r="G18" s="9">
        <v>10300000</v>
      </c>
      <c r="H18" s="9">
        <v>1260000000</v>
      </c>
      <c r="I18" s="7">
        <f>G18+H18</f>
        <v>1270300000</v>
      </c>
      <c r="J18" s="6">
        <f>G18/I18</f>
        <v>8.1083208690860432E-3</v>
      </c>
      <c r="K18" s="8">
        <f>(J18/(1-J18))/(F18/(1-F18))</f>
        <v>0.69768644948130187</v>
      </c>
    </row>
    <row r="19" spans="1:11" x14ac:dyDescent="0.2">
      <c r="A19" s="5" t="s">
        <v>18</v>
      </c>
      <c r="B19" s="9">
        <v>33500</v>
      </c>
      <c r="C19" s="9">
        <v>2990000</v>
      </c>
      <c r="D19" s="9">
        <v>35100</v>
      </c>
      <c r="E19" s="9">
        <v>2870000</v>
      </c>
      <c r="F19" s="6">
        <f>((B19/(B19+C19))+(D19/(D19+E19)))/2</f>
        <v>1.158103729316845E-2</v>
      </c>
      <c r="G19" s="9">
        <v>13600000</v>
      </c>
      <c r="H19" s="9">
        <v>1460000000</v>
      </c>
      <c r="I19" s="7">
        <f>G19+H19</f>
        <v>1473600000</v>
      </c>
      <c r="J19" s="6">
        <f>G19/I19</f>
        <v>9.2290988056460375E-3</v>
      </c>
      <c r="K19" s="8">
        <f>(J19/(1-J19))/(F19/(1-F19))</f>
        <v>0.79502294176829291</v>
      </c>
    </row>
    <row r="20" spans="1:11" x14ac:dyDescent="0.2">
      <c r="A20" s="5" t="s">
        <v>19</v>
      </c>
      <c r="B20" s="9">
        <v>33500</v>
      </c>
      <c r="C20" s="9">
        <v>2990000</v>
      </c>
      <c r="D20" s="9">
        <v>35100</v>
      </c>
      <c r="E20" s="9">
        <v>2870000</v>
      </c>
      <c r="F20" s="6">
        <f>((B20/(B20+C20))+(D20/(D20+E20)))/2</f>
        <v>1.158103729316845E-2</v>
      </c>
      <c r="G20" s="9">
        <v>10900000</v>
      </c>
      <c r="H20" s="9">
        <v>1290000000</v>
      </c>
      <c r="I20" s="7">
        <f>G20+H20</f>
        <v>1300900000</v>
      </c>
      <c r="J20" s="6">
        <f>G20/I20</f>
        <v>8.378814666769159E-3</v>
      </c>
      <c r="K20" s="8">
        <f>(J20/(1-J20))/(F20/(1-F20))</f>
        <v>0.72115795116852544</v>
      </c>
    </row>
    <row r="23" spans="1:11" x14ac:dyDescent="0.2">
      <c r="A23" s="13" t="s">
        <v>16</v>
      </c>
      <c r="B23" s="14">
        <f>MEDIAN(K6:K8,K12:K14,K18:K20)</f>
        <v>0.69768644948130187</v>
      </c>
    </row>
    <row r="24" spans="1:11" x14ac:dyDescent="0.2">
      <c r="A24" s="12" t="s">
        <v>0</v>
      </c>
      <c r="B24" s="11">
        <f>STDEV(K6:K8,K12:K14,K18:K20)</f>
        <v>9.4278356882389128E-2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 in main text (no fig.)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Jones</dc:creator>
  <cp:lastModifiedBy>Joshua Jones</cp:lastModifiedBy>
  <dcterms:created xsi:type="dcterms:W3CDTF">2020-12-28T19:45:43Z</dcterms:created>
  <dcterms:modified xsi:type="dcterms:W3CDTF">2021-02-22T15:24:08Z</dcterms:modified>
</cp:coreProperties>
</file>