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uajones/Documents/Grossman_lab/ICE selection paper/eLife resubmission/Source data files/"/>
    </mc:Choice>
  </mc:AlternateContent>
  <xr:revisionPtr revIDLastSave="0" documentId="8_{FF045944-9BA2-D147-AB0D-830123F86F61}" xr6:coauthVersionLast="46" xr6:coauthVersionMax="46" xr10:uidLastSave="{00000000-0000-0000-0000-000000000000}"/>
  <bookViews>
    <workbookView xWindow="780" yWindow="960" windowWidth="27640" windowHeight="16100" xr2:uid="{F6DEEF9C-FC6F-444F-A646-E0311387CD0B}"/>
  </bookViews>
  <sheets>
    <sheet name="Figure 2A-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I4" i="1"/>
  <c r="J4" i="1" s="1"/>
  <c r="K4" i="1" s="1"/>
  <c r="F5" i="1"/>
  <c r="I5" i="1"/>
  <c r="J5" i="1"/>
  <c r="K5" i="1" s="1"/>
  <c r="F6" i="1"/>
  <c r="I6" i="1"/>
  <c r="J6" i="1" s="1"/>
  <c r="K6" i="1" s="1"/>
  <c r="F7" i="1"/>
  <c r="I7" i="1"/>
  <c r="J7" i="1"/>
  <c r="K7" i="1" s="1"/>
  <c r="F8" i="1"/>
  <c r="I8" i="1"/>
  <c r="J8" i="1" s="1"/>
  <c r="K8" i="1" s="1"/>
  <c r="F9" i="1"/>
  <c r="I9" i="1"/>
  <c r="J9" i="1"/>
  <c r="K9" i="1" s="1"/>
  <c r="F10" i="1"/>
  <c r="I10" i="1"/>
  <c r="J10" i="1" s="1"/>
  <c r="K10" i="1" s="1"/>
  <c r="F11" i="1"/>
  <c r="I11" i="1"/>
  <c r="J11" i="1"/>
  <c r="K11" i="1" s="1"/>
  <c r="F12" i="1"/>
  <c r="I12" i="1"/>
  <c r="J12" i="1" s="1"/>
  <c r="K12" i="1" s="1"/>
  <c r="F13" i="1"/>
  <c r="I13" i="1"/>
  <c r="J13" i="1"/>
  <c r="K13" i="1" s="1"/>
  <c r="F14" i="1"/>
  <c r="I14" i="1"/>
  <c r="J14" i="1" s="1"/>
  <c r="K14" i="1" s="1"/>
  <c r="F15" i="1"/>
  <c r="I15" i="1"/>
  <c r="J15" i="1"/>
  <c r="K15" i="1" s="1"/>
  <c r="F19" i="1"/>
  <c r="I19" i="1"/>
  <c r="J19" i="1" s="1"/>
  <c r="K19" i="1" s="1"/>
  <c r="F20" i="1"/>
  <c r="I20" i="1"/>
  <c r="J20" i="1"/>
  <c r="K20" i="1" s="1"/>
  <c r="F21" i="1"/>
  <c r="I21" i="1"/>
  <c r="J21" i="1" s="1"/>
  <c r="K21" i="1" s="1"/>
  <c r="F22" i="1"/>
  <c r="I22" i="1"/>
  <c r="J22" i="1"/>
  <c r="K22" i="1" s="1"/>
  <c r="F23" i="1"/>
  <c r="I23" i="1"/>
  <c r="J23" i="1" s="1"/>
  <c r="K23" i="1" s="1"/>
  <c r="F24" i="1"/>
  <c r="I24" i="1"/>
  <c r="J24" i="1"/>
  <c r="K24" i="1" s="1"/>
  <c r="F25" i="1"/>
  <c r="I25" i="1"/>
  <c r="J25" i="1" s="1"/>
  <c r="K25" i="1" s="1"/>
  <c r="F26" i="1"/>
  <c r="I26" i="1"/>
  <c r="J26" i="1"/>
  <c r="K26" i="1" s="1"/>
  <c r="F27" i="1"/>
  <c r="I27" i="1"/>
  <c r="J27" i="1" s="1"/>
  <c r="K27" i="1" s="1"/>
  <c r="F28" i="1"/>
  <c r="I28" i="1"/>
  <c r="J28" i="1"/>
  <c r="K28" i="1" s="1"/>
  <c r="F29" i="1"/>
  <c r="I29" i="1"/>
  <c r="J29" i="1" s="1"/>
  <c r="K29" i="1" s="1"/>
  <c r="F30" i="1"/>
  <c r="I30" i="1"/>
  <c r="J30" i="1"/>
  <c r="K30" i="1" s="1"/>
  <c r="F34" i="1"/>
  <c r="I34" i="1"/>
  <c r="J34" i="1" s="1"/>
  <c r="K34" i="1" s="1"/>
  <c r="F35" i="1"/>
  <c r="I35" i="1"/>
  <c r="J35" i="1"/>
  <c r="K35" i="1" s="1"/>
  <c r="F36" i="1"/>
  <c r="I36" i="1"/>
  <c r="J36" i="1" s="1"/>
  <c r="K36" i="1" s="1"/>
  <c r="F37" i="1"/>
  <c r="I37" i="1"/>
  <c r="J37" i="1"/>
  <c r="K37" i="1" s="1"/>
  <c r="F38" i="1"/>
  <c r="I38" i="1"/>
  <c r="J38" i="1" s="1"/>
  <c r="K38" i="1" s="1"/>
  <c r="F39" i="1"/>
  <c r="I39" i="1"/>
  <c r="J39" i="1"/>
  <c r="K39" i="1" s="1"/>
  <c r="F40" i="1"/>
  <c r="I40" i="1"/>
  <c r="J40" i="1" s="1"/>
  <c r="K40" i="1" s="1"/>
  <c r="F41" i="1"/>
  <c r="I41" i="1"/>
  <c r="J41" i="1"/>
  <c r="K41" i="1" s="1"/>
  <c r="F42" i="1"/>
  <c r="I42" i="1"/>
  <c r="J42" i="1" s="1"/>
  <c r="K42" i="1" s="1"/>
  <c r="F43" i="1"/>
  <c r="I43" i="1"/>
  <c r="J43" i="1"/>
  <c r="K43" i="1" s="1"/>
  <c r="F44" i="1"/>
  <c r="I44" i="1"/>
  <c r="J44" i="1" s="1"/>
  <c r="K44" i="1" s="1"/>
  <c r="F45" i="1"/>
  <c r="I45" i="1"/>
  <c r="J45" i="1"/>
  <c r="K45" i="1" s="1"/>
  <c r="F51" i="1"/>
  <c r="I51" i="1"/>
  <c r="J51" i="1" s="1"/>
  <c r="K51" i="1" s="1"/>
  <c r="F52" i="1"/>
  <c r="I52" i="1"/>
  <c r="J52" i="1"/>
  <c r="K52" i="1" s="1"/>
  <c r="F53" i="1"/>
  <c r="I53" i="1"/>
  <c r="J53" i="1" s="1"/>
  <c r="K53" i="1" s="1"/>
  <c r="F54" i="1"/>
  <c r="I54" i="1"/>
  <c r="J54" i="1"/>
  <c r="K54" i="1" s="1"/>
  <c r="F55" i="1"/>
  <c r="I55" i="1"/>
  <c r="J55" i="1" s="1"/>
  <c r="K55" i="1" s="1"/>
  <c r="F56" i="1"/>
  <c r="I56" i="1"/>
  <c r="J56" i="1"/>
  <c r="K56" i="1" s="1"/>
  <c r="F57" i="1"/>
  <c r="I57" i="1"/>
  <c r="J57" i="1" s="1"/>
  <c r="K57" i="1" s="1"/>
  <c r="F58" i="1"/>
  <c r="I58" i="1"/>
  <c r="J58" i="1"/>
  <c r="K58" i="1" s="1"/>
  <c r="F59" i="1"/>
  <c r="I59" i="1"/>
  <c r="J59" i="1" s="1"/>
  <c r="K59" i="1" s="1"/>
  <c r="F60" i="1"/>
  <c r="I60" i="1"/>
  <c r="J60" i="1"/>
  <c r="K60" i="1" s="1"/>
  <c r="F61" i="1"/>
  <c r="I61" i="1"/>
  <c r="J61" i="1" s="1"/>
  <c r="K61" i="1" s="1"/>
  <c r="F62" i="1"/>
  <c r="I62" i="1"/>
  <c r="J62" i="1"/>
  <c r="K62" i="1" s="1"/>
  <c r="F66" i="1"/>
  <c r="I66" i="1"/>
  <c r="J66" i="1" s="1"/>
  <c r="K66" i="1" s="1"/>
  <c r="F67" i="1"/>
  <c r="I67" i="1"/>
  <c r="J67" i="1"/>
  <c r="K67" i="1" s="1"/>
  <c r="F68" i="1"/>
  <c r="I68" i="1"/>
  <c r="J68" i="1" s="1"/>
  <c r="K68" i="1" s="1"/>
  <c r="F69" i="1"/>
  <c r="I69" i="1"/>
  <c r="J69" i="1"/>
  <c r="K69" i="1" s="1"/>
  <c r="F70" i="1"/>
  <c r="I70" i="1"/>
  <c r="J70" i="1" s="1"/>
  <c r="K70" i="1" s="1"/>
  <c r="F71" i="1"/>
  <c r="I71" i="1"/>
  <c r="J71" i="1"/>
  <c r="K71" i="1" s="1"/>
  <c r="F72" i="1"/>
  <c r="I72" i="1"/>
  <c r="J72" i="1" s="1"/>
  <c r="K72" i="1" s="1"/>
  <c r="F73" i="1"/>
  <c r="I73" i="1"/>
  <c r="J73" i="1"/>
  <c r="K73" i="1" s="1"/>
  <c r="F74" i="1"/>
  <c r="I74" i="1"/>
  <c r="J74" i="1" s="1"/>
  <c r="K74" i="1" s="1"/>
  <c r="F75" i="1"/>
  <c r="I75" i="1"/>
  <c r="J75" i="1"/>
  <c r="K75" i="1" s="1"/>
  <c r="F76" i="1"/>
  <c r="I76" i="1"/>
  <c r="J76" i="1" s="1"/>
  <c r="K76" i="1" s="1"/>
  <c r="F77" i="1"/>
  <c r="I77" i="1"/>
  <c r="J77" i="1"/>
  <c r="K77" i="1" s="1"/>
  <c r="F81" i="1"/>
  <c r="I81" i="1"/>
  <c r="J81" i="1" s="1"/>
  <c r="K81" i="1" s="1"/>
  <c r="F82" i="1"/>
  <c r="I82" i="1"/>
  <c r="J82" i="1"/>
  <c r="K82" i="1" s="1"/>
  <c r="F83" i="1"/>
  <c r="I83" i="1"/>
  <c r="J83" i="1" s="1"/>
  <c r="K83" i="1" s="1"/>
  <c r="F84" i="1"/>
  <c r="I84" i="1"/>
  <c r="J84" i="1"/>
  <c r="K84" i="1" s="1"/>
  <c r="F85" i="1"/>
  <c r="I85" i="1"/>
  <c r="J85" i="1" s="1"/>
  <c r="K85" i="1" s="1"/>
  <c r="F86" i="1"/>
  <c r="I86" i="1"/>
  <c r="J86" i="1"/>
  <c r="K86" i="1" s="1"/>
  <c r="F87" i="1"/>
  <c r="I87" i="1"/>
  <c r="J87" i="1" s="1"/>
  <c r="K87" i="1" s="1"/>
  <c r="F88" i="1"/>
  <c r="I88" i="1"/>
  <c r="J88" i="1"/>
  <c r="K88" i="1" s="1"/>
  <c r="F89" i="1"/>
  <c r="I89" i="1"/>
  <c r="J89" i="1" s="1"/>
  <c r="K89" i="1" s="1"/>
  <c r="F90" i="1"/>
  <c r="I90" i="1"/>
  <c r="J90" i="1"/>
  <c r="K90" i="1" s="1"/>
  <c r="F91" i="1"/>
  <c r="I91" i="1"/>
  <c r="J91" i="1" s="1"/>
  <c r="K91" i="1" s="1"/>
  <c r="F92" i="1"/>
  <c r="I92" i="1"/>
  <c r="J92" i="1"/>
  <c r="K92" i="1" s="1"/>
  <c r="A117" i="1"/>
  <c r="B117" i="1"/>
  <c r="C117" i="1"/>
  <c r="D117" i="1"/>
  <c r="F117" i="1"/>
  <c r="G117" i="1"/>
  <c r="H117" i="1"/>
  <c r="I117" i="1"/>
  <c r="A118" i="1"/>
  <c r="B118" i="1"/>
  <c r="C118" i="1"/>
  <c r="D118" i="1"/>
  <c r="F118" i="1"/>
  <c r="G118" i="1"/>
  <c r="H118" i="1"/>
  <c r="I118" i="1"/>
  <c r="A119" i="1"/>
  <c r="B119" i="1"/>
  <c r="C119" i="1"/>
  <c r="D119" i="1"/>
  <c r="F119" i="1"/>
  <c r="G119" i="1"/>
  <c r="H119" i="1"/>
  <c r="I119" i="1"/>
  <c r="A120" i="1"/>
  <c r="B120" i="1"/>
  <c r="C120" i="1"/>
  <c r="D120" i="1"/>
  <c r="F120" i="1"/>
  <c r="G120" i="1"/>
  <c r="H120" i="1"/>
  <c r="I120" i="1"/>
  <c r="A121" i="1"/>
  <c r="B121" i="1"/>
  <c r="C121" i="1"/>
  <c r="D121" i="1"/>
  <c r="F121" i="1"/>
  <c r="G121" i="1"/>
  <c r="H121" i="1"/>
  <c r="I121" i="1"/>
  <c r="A122" i="1"/>
  <c r="B122" i="1"/>
  <c r="C122" i="1"/>
  <c r="D122" i="1"/>
  <c r="F122" i="1"/>
  <c r="G122" i="1"/>
  <c r="H122" i="1"/>
  <c r="I122" i="1"/>
  <c r="A123" i="1"/>
  <c r="B123" i="1"/>
  <c r="C123" i="1"/>
  <c r="D123" i="1"/>
  <c r="F123" i="1"/>
  <c r="G123" i="1"/>
  <c r="H123" i="1"/>
  <c r="I123" i="1"/>
  <c r="A124" i="1"/>
  <c r="B124" i="1"/>
  <c r="C124" i="1"/>
  <c r="D124" i="1"/>
  <c r="F124" i="1"/>
  <c r="G124" i="1"/>
  <c r="H124" i="1"/>
  <c r="I124" i="1"/>
  <c r="A125" i="1"/>
  <c r="B125" i="1"/>
  <c r="C125" i="1"/>
  <c r="D125" i="1"/>
  <c r="F125" i="1"/>
  <c r="G125" i="1"/>
  <c r="H125" i="1"/>
  <c r="I125" i="1"/>
  <c r="G131" i="1"/>
  <c r="A136" i="1"/>
  <c r="B136" i="1"/>
  <c r="B149" i="1" s="1"/>
  <c r="C136" i="1"/>
  <c r="D136" i="1"/>
  <c r="F136" i="1"/>
  <c r="G136" i="1"/>
  <c r="G149" i="1" s="1"/>
  <c r="H136" i="1"/>
  <c r="G150" i="1" s="1"/>
  <c r="I136" i="1"/>
  <c r="G148" i="1" s="1"/>
  <c r="A137" i="1"/>
  <c r="B137" i="1"/>
  <c r="C137" i="1"/>
  <c r="D137" i="1"/>
  <c r="F137" i="1"/>
  <c r="G137" i="1"/>
  <c r="H137" i="1"/>
  <c r="I137" i="1"/>
  <c r="A138" i="1"/>
  <c r="B138" i="1"/>
  <c r="C138" i="1"/>
  <c r="D138" i="1"/>
  <c r="F138" i="1"/>
  <c r="G138" i="1"/>
  <c r="H138" i="1"/>
  <c r="I138" i="1"/>
  <c r="A139" i="1"/>
  <c r="B139" i="1"/>
  <c r="C139" i="1"/>
  <c r="D139" i="1"/>
  <c r="F139" i="1"/>
  <c r="G139" i="1"/>
  <c r="H139" i="1"/>
  <c r="I139" i="1"/>
  <c r="A140" i="1"/>
  <c r="B140" i="1"/>
  <c r="C140" i="1"/>
  <c r="D140" i="1"/>
  <c r="F140" i="1"/>
  <c r="G140" i="1"/>
  <c r="H140" i="1"/>
  <c r="I140" i="1"/>
  <c r="A141" i="1"/>
  <c r="B141" i="1"/>
  <c r="C141" i="1"/>
  <c r="D141" i="1"/>
  <c r="F141" i="1"/>
  <c r="G141" i="1"/>
  <c r="H141" i="1"/>
  <c r="I141" i="1"/>
  <c r="A142" i="1"/>
  <c r="B142" i="1"/>
  <c r="C142" i="1"/>
  <c r="D142" i="1"/>
  <c r="F142" i="1"/>
  <c r="G142" i="1"/>
  <c r="H142" i="1"/>
  <c r="I142" i="1"/>
  <c r="A143" i="1"/>
  <c r="B143" i="1"/>
  <c r="C143" i="1"/>
  <c r="D143" i="1"/>
  <c r="F143" i="1"/>
  <c r="G143" i="1"/>
  <c r="H143" i="1"/>
  <c r="I143" i="1"/>
  <c r="A144" i="1"/>
  <c r="B144" i="1"/>
  <c r="C144" i="1"/>
  <c r="D144" i="1"/>
  <c r="F144" i="1"/>
  <c r="G144" i="1"/>
  <c r="H144" i="1"/>
  <c r="I144" i="1"/>
  <c r="B148" i="1"/>
  <c r="B150" i="1"/>
  <c r="B129" i="1" l="1"/>
  <c r="G129" i="1"/>
  <c r="B131" i="1"/>
  <c r="G130" i="1"/>
  <c r="B130" i="1"/>
</calcChain>
</file>

<file path=xl/sharedStrings.xml><?xml version="1.0" encoding="utf-8"?>
<sst xmlns="http://schemas.openxmlformats.org/spreadsheetml/2006/main" count="167" uniqueCount="53">
  <si>
    <t>0.5 vs. 0.9</t>
  </si>
  <si>
    <t>0.1 vs. 0.9</t>
  </si>
  <si>
    <t>0.01 vs. 0.9</t>
  </si>
  <si>
    <t>P-value</t>
  </si>
  <si>
    <t>T-Test (two-tailed, unequal variance)</t>
  </si>
  <si>
    <t>log(Total CFU/ml)</t>
  </si>
  <si>
    <t>log(ICE+ relative fitness) (DSM colonies)</t>
  </si>
  <si>
    <t>log(ICE+ relative fitness) (MSgg biofilms)</t>
  </si>
  <si>
    <t>ICE+ relative fitness (DSM colonies)</t>
  </si>
  <si>
    <t>ICE+ relative fitness (MSgg biofilms)</t>
  </si>
  <si>
    <t>Summary</t>
  </si>
  <si>
    <t>JMJ593 0.9 JMJ550 0.1 DSM colony rep 3</t>
  </si>
  <si>
    <t>JMJ593 0.9 JMJ550 0.1 DSM colony rep 2</t>
  </si>
  <si>
    <t>JMJ593 0.9 JMJ550 0.1 DSM colony rep 1</t>
  </si>
  <si>
    <t>JMJ593 0.5 JMJ550 0.5 DSM colony rep 3</t>
  </si>
  <si>
    <t>JMJ593 0.5 JMJ550 0.5 DSM colony rep 2</t>
  </si>
  <si>
    <t>JMJ593 0.5 JMJ550 0.5 DSM colony rep 1</t>
  </si>
  <si>
    <t>JMJ593 0.1 JMJ550 0.9 DSM colony rep 3</t>
  </si>
  <si>
    <t>JMJ593 0.1 JMJ550 0.9 DSM colony rep 2</t>
  </si>
  <si>
    <t>JMJ593 0.1 JMJ550 0.9 DSM colony rep 1</t>
  </si>
  <si>
    <t>JMJ593 0.01 JMJ550 0.99 DSM colony rep 3</t>
  </si>
  <si>
    <t>JMJ593 0.01 JMJ550 0.99 DSM colony rep 2</t>
  </si>
  <si>
    <t>JMJ593 0.01 JMJ550 0.99 DSM colony rep 1</t>
  </si>
  <si>
    <t>ICE+ Relative fitness</t>
  </si>
  <si>
    <t>Final ICE+ frequency</t>
  </si>
  <si>
    <t>Total CFU/ml</t>
  </si>
  <si>
    <t>Final ICE0 (CFU/ml)</t>
  </si>
  <si>
    <t>Final ICE+ (CFU/ml)</t>
  </si>
  <si>
    <t>Avg. Initial ICE+ frequency</t>
  </si>
  <si>
    <t>Initial ICE0 CFU/ml (plating rep 2)</t>
  </si>
  <si>
    <t>Initial ICE+ CFU/ml (plating rep 2)</t>
  </si>
  <si>
    <t>Initial ICE0 CFU/ml (plating rep 1)</t>
  </si>
  <si>
    <t>Initial ICE+ CFU/ml (plating rep 1)</t>
  </si>
  <si>
    <t>Replicate 3 2019.07.15</t>
  </si>
  <si>
    <t>Replicate 2 2019.07.13</t>
  </si>
  <si>
    <t>Replicate 1 2019.07.12</t>
  </si>
  <si>
    <t>Figure 2B, 2D (sporulation)</t>
  </si>
  <si>
    <t>JMJ593 0.9 JMJ550 0.1 MSgg biofilm rep 3</t>
  </si>
  <si>
    <t>JMJ593 0.9 JMJ550 0.1 MSgg biofilm rep 2</t>
  </si>
  <si>
    <t>JMJ593 0.9 JMJ550 0.1 MSgg biofilm rep 1</t>
  </si>
  <si>
    <t>JMJ593 0.5 JMJ550 0.5 MSgg biofilm rep 3</t>
  </si>
  <si>
    <t>JMJ593 0.5 JMJ550 0.5 MSgg biofilm rep 2</t>
  </si>
  <si>
    <t>JMJ593 0.5 JMJ550 0.5 MSgg biofilm rep 1</t>
  </si>
  <si>
    <t>JMJ593 0.1 JMJ550 0.9 MSgg biofilm rep 3</t>
  </si>
  <si>
    <t>JMJ593 0.1 JMJ550 0.9 MSgg biofilm rep 2</t>
  </si>
  <si>
    <t>JMJ593 0.1 JMJ550 0.9 MSgg biofilm rep 1</t>
  </si>
  <si>
    <t>JMJ593 0.01 JMJ550 0.99 MSgg biofilm rep 3</t>
  </si>
  <si>
    <t>JMJ593 0.01 JMJ550 0.99 MSgg biofilm rep 2</t>
  </si>
  <si>
    <t>JMJ593 0.01 JMJ550 0.99 MSgg biofilm rep 1</t>
  </si>
  <si>
    <t>Replicate 3 2019.03.29</t>
  </si>
  <si>
    <t>Replicate 2 2019.03.28</t>
  </si>
  <si>
    <t>Replicate 1 2019.03.27</t>
  </si>
  <si>
    <t>Figure 2A, 2C (biofilms)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</si>
</sst>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E+00"/>
    <numFmt numFmtId="165" formatCode="0.0000"/>
    <numFmt numFmtId="166" formatCode="0.00000"/>
    <numFmt numFmtId="167" formatCode="0.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164" fontId="0" fillId="0" borderId="0" xfId="0" applyNumberFormat="1" applyAlignment="1">
      <alignment horizontal="center"/>
    </xf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2" fontId="0" fillId="0" borderId="4" xfId="0" applyNumberFormat="1" applyBorder="1"/>
    <xf numFmtId="2" fontId="0" fillId="0" borderId="0" xfId="0" applyNumberFormat="1"/>
    <xf numFmtId="2" fontId="0" fillId="0" borderId="5" xfId="0" applyNumberFormat="1" applyBorder="1"/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2" borderId="0" xfId="0" applyNumberFormat="1" applyFill="1"/>
    <xf numFmtId="167" fontId="0" fillId="0" borderId="0" xfId="0" applyNumberFormat="1"/>
    <xf numFmtId="11" fontId="0" fillId="2" borderId="0" xfId="0" applyNumberFormat="1" applyFill="1"/>
    <xf numFmtId="11" fontId="0" fillId="0" borderId="0" xfId="0" applyNumberFormat="1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5" fillId="0" borderId="0" xfId="0" applyFont="1"/>
    <xf numFmtId="11" fontId="6" fillId="0" borderId="0" xfId="0" applyNumberFormat="1" applyFont="1"/>
    <xf numFmtId="1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8F59D-6D52-A240-9B3D-8E84F8F7D685}">
  <dimension ref="A1:Q150"/>
  <sheetViews>
    <sheetView tabSelected="1" workbookViewId="0">
      <selection activeCell="J111" sqref="J111"/>
    </sheetView>
  </sheetViews>
  <sheetFormatPr baseColWidth="10" defaultRowHeight="16" x14ac:dyDescent="0.2"/>
  <cols>
    <col min="1" max="1" width="38.6640625" bestFit="1" customWidth="1"/>
    <col min="2" max="5" width="29.33203125" bestFit="1" customWidth="1"/>
    <col min="6" max="6" width="23" bestFit="1" customWidth="1"/>
    <col min="7" max="8" width="17.5" bestFit="1" customWidth="1"/>
    <col min="9" max="9" width="12.1640625" bestFit="1" customWidth="1"/>
    <col min="10" max="10" width="18" bestFit="1" customWidth="1"/>
    <col min="11" max="11" width="18.1640625" bestFit="1" customWidth="1"/>
  </cols>
  <sheetData>
    <row r="1" spans="1:17" x14ac:dyDescent="0.2">
      <c r="A1" s="11" t="s">
        <v>52</v>
      </c>
    </row>
    <row r="2" spans="1:17" x14ac:dyDescent="0.2">
      <c r="A2" s="11" t="s">
        <v>51</v>
      </c>
    </row>
    <row r="3" spans="1:17" x14ac:dyDescent="0.2">
      <c r="A3" s="34"/>
      <c r="B3" s="31" t="s">
        <v>32</v>
      </c>
      <c r="C3" s="31" t="s">
        <v>31</v>
      </c>
      <c r="D3" s="31" t="s">
        <v>30</v>
      </c>
      <c r="E3" s="31" t="s">
        <v>29</v>
      </c>
      <c r="F3" s="31" t="s">
        <v>28</v>
      </c>
      <c r="G3" s="31" t="s">
        <v>27</v>
      </c>
      <c r="H3" s="31" t="s">
        <v>26</v>
      </c>
      <c r="I3" s="30" t="s">
        <v>25</v>
      </c>
      <c r="J3" s="31" t="s">
        <v>24</v>
      </c>
      <c r="K3" s="30" t="s">
        <v>23</v>
      </c>
      <c r="L3" s="31"/>
      <c r="M3" s="31"/>
      <c r="N3" s="31"/>
      <c r="O3" s="31"/>
      <c r="P3" s="31"/>
      <c r="Q3" s="31"/>
    </row>
    <row r="4" spans="1:17" x14ac:dyDescent="0.2">
      <c r="A4" t="s">
        <v>48</v>
      </c>
      <c r="B4" s="28">
        <v>12200</v>
      </c>
      <c r="C4" s="28">
        <v>1480000</v>
      </c>
      <c r="D4" s="28">
        <v>12200</v>
      </c>
      <c r="E4" s="28">
        <v>1840000</v>
      </c>
      <c r="F4" s="26">
        <f>((B4/(B4+C4))+(D4/(D4+E4)))/2</f>
        <v>7.3813047151960517E-3</v>
      </c>
      <c r="G4" s="28">
        <v>70000000</v>
      </c>
      <c r="H4" s="28">
        <v>1720000000</v>
      </c>
      <c r="I4" s="27">
        <f>G4+H4</f>
        <v>1790000000</v>
      </c>
      <c r="J4" s="26">
        <f>G4/I4</f>
        <v>3.9106145251396648E-2</v>
      </c>
      <c r="K4" s="25">
        <f>(J4/(1-J4))/(F4/(1-F4))</f>
        <v>5.4729175994257977</v>
      </c>
    </row>
    <row r="5" spans="1:17" x14ac:dyDescent="0.2">
      <c r="A5" t="s">
        <v>47</v>
      </c>
      <c r="B5" s="33">
        <v>12200</v>
      </c>
      <c r="C5" s="33">
        <v>1480000</v>
      </c>
      <c r="D5" s="33">
        <v>12200</v>
      </c>
      <c r="E5" s="33">
        <v>1840000</v>
      </c>
      <c r="F5" s="26">
        <f>((B5/(B5+C5))+(D5/(D5+E5)))/2</f>
        <v>7.3813047151960517E-3</v>
      </c>
      <c r="G5" s="28">
        <v>72000000</v>
      </c>
      <c r="H5" s="28">
        <v>2120000000</v>
      </c>
      <c r="I5" s="27">
        <f>G5+H5</f>
        <v>2192000000</v>
      </c>
      <c r="J5" s="26">
        <f>G5/I5</f>
        <v>3.2846715328467155E-2</v>
      </c>
      <c r="K5" s="25">
        <f>(J5/(1-J5))/(F5/(1-F5))</f>
        <v>4.5671571126205572</v>
      </c>
    </row>
    <row r="6" spans="1:17" x14ac:dyDescent="0.2">
      <c r="A6" t="s">
        <v>46</v>
      </c>
      <c r="B6" s="33">
        <v>12200</v>
      </c>
      <c r="C6" s="33">
        <v>1480000</v>
      </c>
      <c r="D6" s="33">
        <v>12200</v>
      </c>
      <c r="E6" s="33">
        <v>1840000</v>
      </c>
      <c r="F6" s="26">
        <f>((B6/(B6+C6))+(D6/(D6+E6)))/2</f>
        <v>7.3813047151960517E-3</v>
      </c>
      <c r="G6" s="28">
        <v>38000000</v>
      </c>
      <c r="H6" s="28">
        <v>1680000000</v>
      </c>
      <c r="I6" s="27">
        <f>G6+H6</f>
        <v>1718000000</v>
      </c>
      <c r="J6" s="26">
        <f>G6/I6</f>
        <v>2.2118742724097789E-2</v>
      </c>
      <c r="K6" s="25">
        <f>(J6/(1-J6))/(F6/(1-F6))</f>
        <v>3.0417508018577388</v>
      </c>
    </row>
    <row r="7" spans="1:17" x14ac:dyDescent="0.2">
      <c r="A7" t="s">
        <v>45</v>
      </c>
      <c r="B7" s="28">
        <v>111000</v>
      </c>
      <c r="C7" s="28">
        <v>1510000</v>
      </c>
      <c r="D7" s="28">
        <v>147000</v>
      </c>
      <c r="E7" s="28">
        <v>1610000</v>
      </c>
      <c r="F7" s="26">
        <f>((B7/(B7+C7))+(D7/(D7+E7)))/2</f>
        <v>7.6070793937144693E-2</v>
      </c>
      <c r="G7" s="28">
        <v>214000000</v>
      </c>
      <c r="H7" s="28">
        <v>1780000000</v>
      </c>
      <c r="I7" s="27">
        <f>G7+H7</f>
        <v>1994000000</v>
      </c>
      <c r="J7" s="26">
        <f>G7/I7</f>
        <v>0.10732196589769308</v>
      </c>
      <c r="K7" s="25">
        <f>(J7/(1-J7))/(F7/(1-F7))</f>
        <v>1.4602073084712734</v>
      </c>
    </row>
    <row r="8" spans="1:17" x14ac:dyDescent="0.2">
      <c r="A8" t="s">
        <v>44</v>
      </c>
      <c r="B8" s="33">
        <v>111000</v>
      </c>
      <c r="C8" s="33">
        <v>1510000</v>
      </c>
      <c r="D8" s="33">
        <v>147000</v>
      </c>
      <c r="E8" s="33">
        <v>1610000</v>
      </c>
      <c r="F8" s="26">
        <f>((B8/(B8+C8))+(D8/(D8+E8)))/2</f>
        <v>7.6070793937144693E-2</v>
      </c>
      <c r="G8" s="28">
        <v>184000000</v>
      </c>
      <c r="H8" s="28">
        <v>1420000000</v>
      </c>
      <c r="I8" s="27">
        <f>G8+H8</f>
        <v>1604000000</v>
      </c>
      <c r="J8" s="26">
        <f>G8/I8</f>
        <v>0.11471321695760599</v>
      </c>
      <c r="K8" s="25">
        <f>(J8/(1-J8))/(F8/(1-F8))</f>
        <v>1.5738024801583239</v>
      </c>
    </row>
    <row r="9" spans="1:17" x14ac:dyDescent="0.2">
      <c r="A9" t="s">
        <v>43</v>
      </c>
      <c r="B9" s="33">
        <v>111000</v>
      </c>
      <c r="C9" s="33">
        <v>1510000</v>
      </c>
      <c r="D9" s="33">
        <v>147000</v>
      </c>
      <c r="E9" s="33">
        <v>1610000</v>
      </c>
      <c r="F9" s="26">
        <f>((B9/(B9+C9))+(D9/(D9+E9)))/2</f>
        <v>7.6070793937144693E-2</v>
      </c>
      <c r="G9" s="28">
        <v>178000000</v>
      </c>
      <c r="H9" s="28">
        <v>1700000000</v>
      </c>
      <c r="I9" s="27">
        <f>G9+H9</f>
        <v>1878000000</v>
      </c>
      <c r="J9" s="26">
        <f>G9/I9</f>
        <v>9.4781682641107562E-2</v>
      </c>
      <c r="K9" s="25">
        <f>(J9/(1-J9))/(F9/(1-F9))</f>
        <v>1.271720955514124</v>
      </c>
    </row>
    <row r="10" spans="1:17" x14ac:dyDescent="0.2">
      <c r="A10" s="29" t="s">
        <v>42</v>
      </c>
      <c r="B10" s="28">
        <v>630000</v>
      </c>
      <c r="C10" s="28">
        <v>920000</v>
      </c>
      <c r="D10" s="28">
        <v>570000</v>
      </c>
      <c r="E10" s="28">
        <v>760000</v>
      </c>
      <c r="F10" s="26">
        <f>((B10/(B10+C10))+(D10/(D10+E10)))/2</f>
        <v>0.41751152073732717</v>
      </c>
      <c r="G10" s="28">
        <v>680000000</v>
      </c>
      <c r="H10" s="28">
        <v>1140000000</v>
      </c>
      <c r="I10" s="27">
        <f>G10+H10</f>
        <v>1820000000</v>
      </c>
      <c r="J10" s="26">
        <f>G10/I10</f>
        <v>0.37362637362637363</v>
      </c>
      <c r="K10" s="25">
        <f>(J10/(1-J10))/(F10/(1-F10))</f>
        <v>0.83219085240695545</v>
      </c>
    </row>
    <row r="11" spans="1:17" x14ac:dyDescent="0.2">
      <c r="A11" s="29" t="s">
        <v>41</v>
      </c>
      <c r="B11" s="33">
        <v>630000</v>
      </c>
      <c r="C11" s="33">
        <v>920000</v>
      </c>
      <c r="D11" s="33">
        <v>570000</v>
      </c>
      <c r="E11" s="33">
        <v>760000</v>
      </c>
      <c r="F11" s="26">
        <f>((B11/(B11+C11))+(D11/(D11+E11)))/2</f>
        <v>0.41751152073732717</v>
      </c>
      <c r="G11" s="28">
        <v>760000000</v>
      </c>
      <c r="H11" s="28">
        <v>900000000</v>
      </c>
      <c r="I11" s="27">
        <f>G11+H11</f>
        <v>1660000000</v>
      </c>
      <c r="J11" s="26">
        <f>G11/I11</f>
        <v>0.45783132530120479</v>
      </c>
      <c r="K11" s="25">
        <f>(J11/(1-J11))/(F11/(1-F11))</f>
        <v>1.1781211675251406</v>
      </c>
    </row>
    <row r="12" spans="1:17" x14ac:dyDescent="0.2">
      <c r="A12" s="29" t="s">
        <v>40</v>
      </c>
      <c r="B12" s="33">
        <v>630000</v>
      </c>
      <c r="C12" s="33">
        <v>920000</v>
      </c>
      <c r="D12" s="33">
        <v>570000</v>
      </c>
      <c r="E12" s="33">
        <v>760000</v>
      </c>
      <c r="F12" s="26">
        <f>((B12/(B12+C12))+(D12/(D12+E12)))/2</f>
        <v>0.41751152073732717</v>
      </c>
      <c r="G12" s="28">
        <v>690000000</v>
      </c>
      <c r="H12" s="28">
        <v>1000000000</v>
      </c>
      <c r="I12" s="27">
        <f>G12+H12</f>
        <v>1690000000</v>
      </c>
      <c r="J12" s="26">
        <f>G12/I12</f>
        <v>0.40828402366863903</v>
      </c>
      <c r="K12" s="25">
        <f>(J12/(1-J12))/(F12/(1-F12))</f>
        <v>0.9626490066225164</v>
      </c>
    </row>
    <row r="13" spans="1:17" x14ac:dyDescent="0.2">
      <c r="A13" s="29" t="s">
        <v>39</v>
      </c>
      <c r="B13" s="28">
        <v>810000</v>
      </c>
      <c r="C13" s="28">
        <v>176000</v>
      </c>
      <c r="D13" s="28">
        <v>970000</v>
      </c>
      <c r="E13" s="28">
        <v>185000</v>
      </c>
      <c r="F13" s="26">
        <f>((B13/(B13+C13))+(D13/(D13+E13)))/2</f>
        <v>0.83066392701281133</v>
      </c>
      <c r="G13" s="28">
        <v>1560000000</v>
      </c>
      <c r="H13" s="28">
        <v>259000000</v>
      </c>
      <c r="I13" s="27">
        <f>G13+H13</f>
        <v>1819000000</v>
      </c>
      <c r="J13" s="26">
        <f>G13/I13</f>
        <v>0.85761407366684994</v>
      </c>
      <c r="K13" s="25">
        <f>(J13/(1-J13))/(F13/(1-F13))</f>
        <v>1.2278603273175077</v>
      </c>
    </row>
    <row r="14" spans="1:17" x14ac:dyDescent="0.2">
      <c r="A14" s="29" t="s">
        <v>38</v>
      </c>
      <c r="B14" s="33">
        <v>810000</v>
      </c>
      <c r="C14" s="33">
        <v>176000</v>
      </c>
      <c r="D14" s="33">
        <v>970000</v>
      </c>
      <c r="E14" s="33">
        <v>185000</v>
      </c>
      <c r="F14" s="26">
        <f>((B14/(B14+C14))+(D14/(D14+E14)))/2</f>
        <v>0.83066392701281133</v>
      </c>
      <c r="G14" s="28">
        <v>1640000000</v>
      </c>
      <c r="H14" s="28">
        <v>244000000</v>
      </c>
      <c r="I14" s="27">
        <f>G14+H14</f>
        <v>1884000000</v>
      </c>
      <c r="J14" s="26">
        <f>G14/I14</f>
        <v>0.87048832271762211</v>
      </c>
      <c r="K14" s="25">
        <f>(J14/(1-J14))/(F14/(1-F14))</f>
        <v>1.3701816746305817</v>
      </c>
    </row>
    <row r="15" spans="1:17" x14ac:dyDescent="0.2">
      <c r="A15" s="29" t="s">
        <v>37</v>
      </c>
      <c r="B15" s="33">
        <v>810000</v>
      </c>
      <c r="C15" s="33">
        <v>176000</v>
      </c>
      <c r="D15" s="33">
        <v>970000</v>
      </c>
      <c r="E15" s="33">
        <v>185000</v>
      </c>
      <c r="F15" s="26">
        <f>((B15/(B15+C15))+(D15/(D15+E15)))/2</f>
        <v>0.83066392701281133</v>
      </c>
      <c r="G15" s="28">
        <v>1720000000</v>
      </c>
      <c r="H15" s="28">
        <v>338000000</v>
      </c>
      <c r="I15" s="27">
        <f>G15+H15</f>
        <v>2058000000</v>
      </c>
      <c r="J15" s="26">
        <f>G15/I15</f>
        <v>0.83576287657920312</v>
      </c>
      <c r="K15" s="25">
        <f>(J15/(1-J15))/(F15/(1-F15))</f>
        <v>1.0373752439186072</v>
      </c>
    </row>
    <row r="16" spans="1:17" x14ac:dyDescent="0.2">
      <c r="F16" s="26"/>
      <c r="I16" s="28"/>
      <c r="J16" s="26"/>
      <c r="K16" s="14"/>
    </row>
    <row r="17" spans="1:11" x14ac:dyDescent="0.2">
      <c r="A17" s="32" t="s">
        <v>50</v>
      </c>
      <c r="F17" s="26"/>
      <c r="I17" s="28"/>
      <c r="J17" s="26"/>
      <c r="K17" s="14"/>
    </row>
    <row r="18" spans="1:11" x14ac:dyDescent="0.2">
      <c r="B18" s="31" t="s">
        <v>32</v>
      </c>
      <c r="C18" s="31" t="s">
        <v>31</v>
      </c>
      <c r="D18" s="31" t="s">
        <v>30</v>
      </c>
      <c r="E18" s="31" t="s">
        <v>29</v>
      </c>
      <c r="F18" s="31" t="s">
        <v>28</v>
      </c>
      <c r="G18" s="31" t="s">
        <v>27</v>
      </c>
      <c r="H18" s="31" t="s">
        <v>26</v>
      </c>
      <c r="I18" s="30" t="s">
        <v>25</v>
      </c>
      <c r="J18" s="31" t="s">
        <v>24</v>
      </c>
      <c r="K18" s="30" t="s">
        <v>23</v>
      </c>
    </row>
    <row r="19" spans="1:11" x14ac:dyDescent="0.2">
      <c r="A19" t="s">
        <v>48</v>
      </c>
      <c r="B19" s="33">
        <v>2800</v>
      </c>
      <c r="C19" s="33">
        <v>240000</v>
      </c>
      <c r="D19" s="33">
        <v>2200</v>
      </c>
      <c r="E19" s="33">
        <v>240000</v>
      </c>
      <c r="F19" s="26">
        <f>((B19/(B19+C19))+(D19/(D19+E19)))/2</f>
        <v>1.0307763676458385E-2</v>
      </c>
      <c r="G19" s="28">
        <v>42000000</v>
      </c>
      <c r="H19" s="28">
        <v>1520000000</v>
      </c>
      <c r="I19" s="27">
        <f>G19+H19</f>
        <v>1562000000</v>
      </c>
      <c r="J19" s="26">
        <f>G19/I19</f>
        <v>2.6888604353393086E-2</v>
      </c>
      <c r="K19" s="25">
        <f>(J19/(1-J19))/(F19/(1-F19))</f>
        <v>2.6530254301452456</v>
      </c>
    </row>
    <row r="20" spans="1:11" x14ac:dyDescent="0.2">
      <c r="A20" t="s">
        <v>47</v>
      </c>
      <c r="B20" s="33">
        <v>2800</v>
      </c>
      <c r="C20" s="33">
        <v>240000</v>
      </c>
      <c r="D20" s="33">
        <v>2200</v>
      </c>
      <c r="E20" s="33">
        <v>240000</v>
      </c>
      <c r="F20" s="26">
        <f>((B20/(B20+C20))+(D20/(D20+E20)))/2</f>
        <v>1.0307763676458385E-2</v>
      </c>
      <c r="G20" s="28">
        <v>38000000</v>
      </c>
      <c r="H20" s="28">
        <v>1970000000</v>
      </c>
      <c r="I20" s="27">
        <f>G20+H20</f>
        <v>2008000000</v>
      </c>
      <c r="J20" s="26">
        <f>G20/I20</f>
        <v>1.8924302788844622E-2</v>
      </c>
      <c r="K20" s="25">
        <f>(J20/(1-J20))/(F20/(1-F20))</f>
        <v>1.8520515934879067</v>
      </c>
    </row>
    <row r="21" spans="1:11" x14ac:dyDescent="0.2">
      <c r="A21" t="s">
        <v>46</v>
      </c>
      <c r="B21" s="33">
        <v>2800</v>
      </c>
      <c r="C21" s="33">
        <v>240000</v>
      </c>
      <c r="D21" s="33">
        <v>2200</v>
      </c>
      <c r="E21" s="33">
        <v>240000</v>
      </c>
      <c r="F21" s="26">
        <f>((B21/(B21+C21))+(D21/(D21+E21)))/2</f>
        <v>1.0307763676458385E-2</v>
      </c>
      <c r="G21" s="28">
        <v>36000000</v>
      </c>
      <c r="H21" s="28">
        <v>1720000000</v>
      </c>
      <c r="I21" s="27">
        <f>G21+H21</f>
        <v>1756000000</v>
      </c>
      <c r="J21" s="26">
        <f>G21/I21</f>
        <v>2.0501138952164009E-2</v>
      </c>
      <c r="K21" s="25">
        <f>(J21/(1-J21))/(F21/(1-F21))</f>
        <v>2.009600658050219</v>
      </c>
    </row>
    <row r="22" spans="1:11" x14ac:dyDescent="0.2">
      <c r="A22" t="s">
        <v>45</v>
      </c>
      <c r="B22" s="33">
        <v>13000</v>
      </c>
      <c r="C22" s="33">
        <v>190000</v>
      </c>
      <c r="D22" s="33">
        <v>11000</v>
      </c>
      <c r="E22" s="33">
        <v>160000</v>
      </c>
      <c r="F22" s="26">
        <f>((B22/(B22+C22))+(D22/(D22+E22)))/2</f>
        <v>6.4183447123556017E-2</v>
      </c>
      <c r="G22" s="28">
        <v>172000000</v>
      </c>
      <c r="H22" s="28">
        <v>1390000000</v>
      </c>
      <c r="I22" s="27">
        <f>G22+H22</f>
        <v>1562000000</v>
      </c>
      <c r="J22" s="26">
        <f>G22/I22</f>
        <v>0.11011523687580026</v>
      </c>
      <c r="K22" s="25">
        <f>(J22/(1-J22))/(F22/(1-F22))</f>
        <v>1.8041860945713808</v>
      </c>
    </row>
    <row r="23" spans="1:11" x14ac:dyDescent="0.2">
      <c r="A23" t="s">
        <v>44</v>
      </c>
      <c r="B23" s="33">
        <v>13000</v>
      </c>
      <c r="C23" s="33">
        <v>190000</v>
      </c>
      <c r="D23" s="33">
        <v>11000</v>
      </c>
      <c r="E23" s="33">
        <v>160000</v>
      </c>
      <c r="F23" s="26">
        <f>((B23/(B23+C23))+(D23/(D23+E23)))/2</f>
        <v>6.4183447123556017E-2</v>
      </c>
      <c r="G23" s="28">
        <v>167000000</v>
      </c>
      <c r="H23" s="28">
        <v>1430000000</v>
      </c>
      <c r="I23" s="27">
        <f>G23+H23</f>
        <v>1597000000</v>
      </c>
      <c r="J23" s="26">
        <f>G23/I23</f>
        <v>0.10457107075767064</v>
      </c>
      <c r="K23" s="25">
        <f>(J23/(1-J23))/(F23/(1-F23))</f>
        <v>1.7027391369850975</v>
      </c>
    </row>
    <row r="24" spans="1:11" x14ac:dyDescent="0.2">
      <c r="A24" t="s">
        <v>43</v>
      </c>
      <c r="B24" s="33">
        <v>13000</v>
      </c>
      <c r="C24" s="33">
        <v>190000</v>
      </c>
      <c r="D24" s="33">
        <v>11000</v>
      </c>
      <c r="E24" s="33">
        <v>160000</v>
      </c>
      <c r="F24" s="26">
        <f>((B24/(B24+C24))+(D24/(D24+E24)))/2</f>
        <v>6.4183447123556017E-2</v>
      </c>
      <c r="G24" s="28">
        <v>181000000</v>
      </c>
      <c r="H24" s="28">
        <v>1270000000</v>
      </c>
      <c r="I24" s="27">
        <f>G24+H24</f>
        <v>1451000000</v>
      </c>
      <c r="J24" s="26">
        <f>G24/I24</f>
        <v>0.12474155754651964</v>
      </c>
      <c r="K24" s="25">
        <f>(J24/(1-J24))/(F24/(1-F24))</f>
        <v>2.0779856232064349</v>
      </c>
    </row>
    <row r="25" spans="1:11" x14ac:dyDescent="0.2">
      <c r="A25" s="29" t="s">
        <v>42</v>
      </c>
      <c r="B25" s="33">
        <v>58000</v>
      </c>
      <c r="C25" s="33">
        <v>97000</v>
      </c>
      <c r="D25" s="33">
        <v>67000</v>
      </c>
      <c r="E25" s="33">
        <v>66000</v>
      </c>
      <c r="F25" s="26">
        <f>((B25/(B25+C25))+(D25/(D25+E25)))/2</f>
        <v>0.43897647344166868</v>
      </c>
      <c r="G25" s="28">
        <v>660000000</v>
      </c>
      <c r="H25" s="28">
        <v>1550000000</v>
      </c>
      <c r="I25" s="27">
        <f>G25+H25</f>
        <v>2210000000</v>
      </c>
      <c r="J25" s="26">
        <f>G25/I25</f>
        <v>0.29864253393665158</v>
      </c>
      <c r="K25" s="25">
        <f>(J25/(1-J25))/(F25/(1-F25))</f>
        <v>0.54419189083695596</v>
      </c>
    </row>
    <row r="26" spans="1:11" x14ac:dyDescent="0.2">
      <c r="A26" s="29" t="s">
        <v>41</v>
      </c>
      <c r="B26" s="33">
        <v>58000</v>
      </c>
      <c r="C26" s="33">
        <v>97000</v>
      </c>
      <c r="D26" s="33">
        <v>67000</v>
      </c>
      <c r="E26" s="33">
        <v>66000</v>
      </c>
      <c r="F26" s="26">
        <f>((B26/(B26+C26))+(D26/(D26+E26)))/2</f>
        <v>0.43897647344166868</v>
      </c>
      <c r="G26" s="28">
        <v>620000000</v>
      </c>
      <c r="H26" s="28">
        <v>1180000000</v>
      </c>
      <c r="I26" s="27">
        <f>G26+H26</f>
        <v>1800000000</v>
      </c>
      <c r="J26" s="26">
        <f>G26/I26</f>
        <v>0.34444444444444444</v>
      </c>
      <c r="K26" s="25">
        <f>(J26/(1-J26))/(F26/(1-F26))</f>
        <v>0.67150540202146214</v>
      </c>
    </row>
    <row r="27" spans="1:11" x14ac:dyDescent="0.2">
      <c r="A27" s="29" t="s">
        <v>40</v>
      </c>
      <c r="B27" s="33">
        <v>58000</v>
      </c>
      <c r="C27" s="33">
        <v>97000</v>
      </c>
      <c r="D27" s="33">
        <v>67000</v>
      </c>
      <c r="E27" s="33">
        <v>66000</v>
      </c>
      <c r="F27" s="26">
        <f>((B27/(B27+C27))+(D27/(D27+E27)))/2</f>
        <v>0.43897647344166868</v>
      </c>
      <c r="G27" s="28">
        <v>600000000</v>
      </c>
      <c r="H27" s="28">
        <v>1070000000</v>
      </c>
      <c r="I27" s="27">
        <f>G27+H27</f>
        <v>1670000000</v>
      </c>
      <c r="J27" s="26">
        <f>G27/I27</f>
        <v>0.3592814371257485</v>
      </c>
      <c r="K27" s="25">
        <f>(J27/(1-J27))/(F27/(1-F27))</f>
        <v>0.7166503235320999</v>
      </c>
    </row>
    <row r="28" spans="1:11" x14ac:dyDescent="0.2">
      <c r="A28" s="29" t="s">
        <v>39</v>
      </c>
      <c r="B28" s="33">
        <v>120000</v>
      </c>
      <c r="C28" s="33">
        <v>15000</v>
      </c>
      <c r="D28" s="33">
        <v>60000</v>
      </c>
      <c r="E28" s="33">
        <v>19000</v>
      </c>
      <c r="F28" s="26">
        <f>((B28/(B28+C28))+(D28/(D28+E28)))/2</f>
        <v>0.82419127988748242</v>
      </c>
      <c r="G28" s="28">
        <v>1240000000</v>
      </c>
      <c r="H28" s="28">
        <v>340000000</v>
      </c>
      <c r="I28" s="27">
        <f>G28+H28</f>
        <v>1580000000</v>
      </c>
      <c r="J28" s="26">
        <f>G28/I28</f>
        <v>0.78481012658227844</v>
      </c>
      <c r="K28" s="25">
        <f>(J28/(1-J28))/(F28/(1-F28))</f>
        <v>0.77795623368801425</v>
      </c>
    </row>
    <row r="29" spans="1:11" x14ac:dyDescent="0.2">
      <c r="A29" s="29" t="s">
        <v>38</v>
      </c>
      <c r="B29" s="33">
        <v>120000</v>
      </c>
      <c r="C29" s="33">
        <v>15000</v>
      </c>
      <c r="D29" s="33">
        <v>60000</v>
      </c>
      <c r="E29" s="33">
        <v>19000</v>
      </c>
      <c r="F29" s="26">
        <f>((B29/(B29+C29))+(D29/(D29+E29)))/2</f>
        <v>0.82419127988748242</v>
      </c>
      <c r="G29" s="28">
        <v>1060000000</v>
      </c>
      <c r="H29" s="28">
        <v>360000000</v>
      </c>
      <c r="I29" s="27">
        <f>G29+H29</f>
        <v>1420000000</v>
      </c>
      <c r="J29" s="26">
        <f>G29/I29</f>
        <v>0.74647887323943662</v>
      </c>
      <c r="K29" s="25">
        <f>(J29/(1-J29))/(F29/(1-F29))</f>
        <v>0.62808115282518018</v>
      </c>
    </row>
    <row r="30" spans="1:11" x14ac:dyDescent="0.2">
      <c r="A30" s="29" t="s">
        <v>37</v>
      </c>
      <c r="B30" s="33">
        <v>120000</v>
      </c>
      <c r="C30" s="33">
        <v>15000</v>
      </c>
      <c r="D30" s="33">
        <v>60000</v>
      </c>
      <c r="E30" s="33">
        <v>19000</v>
      </c>
      <c r="F30" s="26">
        <f>((B30/(B30+C30))+(D30/(D30+E30)))/2</f>
        <v>0.82419127988748242</v>
      </c>
      <c r="G30" s="28">
        <v>1490000000</v>
      </c>
      <c r="H30" s="28">
        <v>320000000</v>
      </c>
      <c r="I30" s="27">
        <f>G30+H30</f>
        <v>1810000000</v>
      </c>
      <c r="J30" s="26">
        <f>G30/I30</f>
        <v>0.82320441988950277</v>
      </c>
      <c r="K30" s="25">
        <f>(J30/(1-J30))/(F30/(1-F30))</f>
        <v>0.99322738907849839</v>
      </c>
    </row>
    <row r="31" spans="1:11" x14ac:dyDescent="0.2">
      <c r="F31" s="26"/>
      <c r="I31" s="28"/>
      <c r="J31" s="26"/>
      <c r="K31" s="14"/>
    </row>
    <row r="32" spans="1:11" x14ac:dyDescent="0.2">
      <c r="A32" s="32" t="s">
        <v>49</v>
      </c>
      <c r="F32" s="26"/>
      <c r="I32" s="28"/>
      <c r="J32" s="26"/>
      <c r="K32" s="14"/>
    </row>
    <row r="33" spans="1:11" x14ac:dyDescent="0.2">
      <c r="B33" s="31" t="s">
        <v>32</v>
      </c>
      <c r="C33" s="31" t="s">
        <v>31</v>
      </c>
      <c r="D33" s="31" t="s">
        <v>30</v>
      </c>
      <c r="E33" s="31" t="s">
        <v>29</v>
      </c>
      <c r="F33" s="31" t="s">
        <v>28</v>
      </c>
      <c r="G33" s="31" t="s">
        <v>27</v>
      </c>
      <c r="H33" s="31" t="s">
        <v>26</v>
      </c>
      <c r="I33" s="30" t="s">
        <v>25</v>
      </c>
      <c r="J33" s="31" t="s">
        <v>24</v>
      </c>
      <c r="K33" s="30" t="s">
        <v>23</v>
      </c>
    </row>
    <row r="34" spans="1:11" x14ac:dyDescent="0.2">
      <c r="A34" t="s">
        <v>48</v>
      </c>
      <c r="B34" s="28">
        <v>11200</v>
      </c>
      <c r="C34" s="28">
        <v>810000</v>
      </c>
      <c r="D34" s="28">
        <v>13200</v>
      </c>
      <c r="E34" s="28">
        <v>790000</v>
      </c>
      <c r="F34" s="26">
        <f>((B34/(B34+C34))+(D34/(D34+E34)))/2</f>
        <v>1.5036420319695402E-2</v>
      </c>
      <c r="G34" s="28">
        <v>51000000</v>
      </c>
      <c r="H34" s="28">
        <v>1700000000</v>
      </c>
      <c r="I34" s="27">
        <f>G34+H34</f>
        <v>1751000000</v>
      </c>
      <c r="J34" s="26">
        <f>G34/I34</f>
        <v>2.9126213592233011E-2</v>
      </c>
      <c r="K34" s="25">
        <f>(J34/(1-J34))/(F34/(1-F34))</f>
        <v>1.9651557193905125</v>
      </c>
    </row>
    <row r="35" spans="1:11" x14ac:dyDescent="0.2">
      <c r="A35" t="s">
        <v>47</v>
      </c>
      <c r="B35" s="28">
        <v>11200</v>
      </c>
      <c r="C35" s="28">
        <v>810000</v>
      </c>
      <c r="D35" s="28">
        <v>13200</v>
      </c>
      <c r="E35" s="28">
        <v>790000</v>
      </c>
      <c r="F35" s="26">
        <f>((B35/(B35+C35))+(D35/(D35+E35)))/2</f>
        <v>1.5036420319695402E-2</v>
      </c>
      <c r="G35" s="28">
        <v>41000000</v>
      </c>
      <c r="H35" s="28">
        <v>1960000000</v>
      </c>
      <c r="I35" s="27">
        <f>G35+H35</f>
        <v>2001000000</v>
      </c>
      <c r="J35" s="26">
        <f>G35/I35</f>
        <v>2.048975512243878E-2</v>
      </c>
      <c r="K35" s="25">
        <f>(J35/(1-J35))/(F35/(1-F35))</f>
        <v>1.3702616410716157</v>
      </c>
    </row>
    <row r="36" spans="1:11" x14ac:dyDescent="0.2">
      <c r="A36" t="s">
        <v>46</v>
      </c>
      <c r="B36" s="28">
        <v>11200</v>
      </c>
      <c r="C36" s="28">
        <v>810000</v>
      </c>
      <c r="D36" s="28">
        <v>13200</v>
      </c>
      <c r="E36" s="28">
        <v>790000</v>
      </c>
      <c r="F36" s="26">
        <f>((B36/(B36+C36))+(D36/(D36+E36)))/2</f>
        <v>1.5036420319695402E-2</v>
      </c>
      <c r="G36" s="28">
        <v>60000000</v>
      </c>
      <c r="H36" s="28">
        <v>1980000000</v>
      </c>
      <c r="I36" s="27">
        <f>G36+H36</f>
        <v>2040000000</v>
      </c>
      <c r="J36" s="26">
        <f>G36/I36</f>
        <v>2.9411764705882353E-2</v>
      </c>
      <c r="K36" s="25">
        <f>(J36/(1-J36))/(F36/(1-F36))</f>
        <v>1.9850057771621339</v>
      </c>
    </row>
    <row r="37" spans="1:11" x14ac:dyDescent="0.2">
      <c r="A37" t="s">
        <v>45</v>
      </c>
      <c r="B37" s="28">
        <v>89000</v>
      </c>
      <c r="C37" s="28">
        <v>670000</v>
      </c>
      <c r="D37" s="28">
        <v>87000</v>
      </c>
      <c r="E37" s="28">
        <v>800000</v>
      </c>
      <c r="F37" s="26">
        <f>((B37/(B37+C37))+(D37/(D37+E37)))/2</f>
        <v>0.10767148966256854</v>
      </c>
      <c r="G37" s="28">
        <v>202000000</v>
      </c>
      <c r="H37" s="28">
        <v>1610000000</v>
      </c>
      <c r="I37" s="27">
        <f>G37+H37</f>
        <v>1812000000</v>
      </c>
      <c r="J37" s="26">
        <f>G37/I37</f>
        <v>0.11147902869757174</v>
      </c>
      <c r="K37" s="25">
        <f>(J37/(1-J37))/(F37/(1-F37))</f>
        <v>1.0397993482408054</v>
      </c>
    </row>
    <row r="38" spans="1:11" x14ac:dyDescent="0.2">
      <c r="A38" t="s">
        <v>44</v>
      </c>
      <c r="B38" s="28">
        <v>89000</v>
      </c>
      <c r="C38" s="28">
        <v>670000</v>
      </c>
      <c r="D38" s="28">
        <v>87000</v>
      </c>
      <c r="E38" s="28">
        <v>800000</v>
      </c>
      <c r="F38" s="26">
        <f>((B38/(B38+C38))+(D38/(D38+E38)))/2</f>
        <v>0.10767148966256854</v>
      </c>
      <c r="G38" s="28">
        <v>153000000</v>
      </c>
      <c r="H38" s="28">
        <v>1440000000</v>
      </c>
      <c r="I38" s="27">
        <f>G38+H38</f>
        <v>1593000000</v>
      </c>
      <c r="J38" s="26">
        <f>G38/I38</f>
        <v>9.6045197740112997E-2</v>
      </c>
      <c r="K38" s="25">
        <f>(J38/(1-J38))/(F38/(1-F38))</f>
        <v>0.88054790103189484</v>
      </c>
    </row>
    <row r="39" spans="1:11" x14ac:dyDescent="0.2">
      <c r="A39" t="s">
        <v>43</v>
      </c>
      <c r="B39" s="28">
        <v>89000</v>
      </c>
      <c r="C39" s="28">
        <v>670000</v>
      </c>
      <c r="D39" s="28">
        <v>87000</v>
      </c>
      <c r="E39" s="28">
        <v>800000</v>
      </c>
      <c r="F39" s="26">
        <f>((B39/(B39+C39))+(D39/(D39+E39)))/2</f>
        <v>0.10767148966256854</v>
      </c>
      <c r="G39" s="28">
        <v>162000000</v>
      </c>
      <c r="H39" s="28">
        <v>1740000000</v>
      </c>
      <c r="I39" s="27">
        <f>G39+H39</f>
        <v>1902000000</v>
      </c>
      <c r="J39" s="26">
        <f>G39/I39</f>
        <v>8.5173501577287064E-2</v>
      </c>
      <c r="K39" s="25">
        <f>(J39/(1-J39))/(F39/(1-F39))</f>
        <v>0.77159572666486531</v>
      </c>
    </row>
    <row r="40" spans="1:11" x14ac:dyDescent="0.2">
      <c r="A40" s="29" t="s">
        <v>42</v>
      </c>
      <c r="B40" s="28">
        <v>470000</v>
      </c>
      <c r="C40" s="28">
        <v>350000</v>
      </c>
      <c r="D40" s="28">
        <v>310000</v>
      </c>
      <c r="E40" s="28">
        <v>470000</v>
      </c>
      <c r="F40" s="26">
        <f>((B40/(B40+C40))+(D40/(D40+E40)))/2</f>
        <v>0.48530331457160725</v>
      </c>
      <c r="G40" s="28">
        <v>770000000</v>
      </c>
      <c r="H40" s="28">
        <v>1710000000</v>
      </c>
      <c r="I40" s="27">
        <f>G40+H40</f>
        <v>2480000000</v>
      </c>
      <c r="J40" s="26">
        <f>G40/I40</f>
        <v>0.31048387096774194</v>
      </c>
      <c r="K40" s="25">
        <f>(J40/(1-J40))/(F40/(1-F40))</f>
        <v>0.47756526195213123</v>
      </c>
    </row>
    <row r="41" spans="1:11" x14ac:dyDescent="0.2">
      <c r="A41" s="29" t="s">
        <v>41</v>
      </c>
      <c r="B41" s="28">
        <v>470000</v>
      </c>
      <c r="C41" s="28">
        <v>350000</v>
      </c>
      <c r="D41" s="28">
        <v>310000</v>
      </c>
      <c r="E41" s="28">
        <v>470000</v>
      </c>
      <c r="F41" s="26">
        <f>((B41/(B41+C41))+(D41/(D41+E41)))/2</f>
        <v>0.48530331457160725</v>
      </c>
      <c r="G41" s="28">
        <v>650000000</v>
      </c>
      <c r="H41" s="28">
        <v>1350000000</v>
      </c>
      <c r="I41" s="27">
        <f>G41+H41</f>
        <v>2000000000</v>
      </c>
      <c r="J41" s="26">
        <f>G41/I41</f>
        <v>0.32500000000000001</v>
      </c>
      <c r="K41" s="25">
        <f>(J41/(1-J41))/(F41/(1-F41))</f>
        <v>0.51064337533409698</v>
      </c>
    </row>
    <row r="42" spans="1:11" x14ac:dyDescent="0.2">
      <c r="A42" s="29" t="s">
        <v>40</v>
      </c>
      <c r="B42" s="28">
        <v>470000</v>
      </c>
      <c r="C42" s="28">
        <v>350000</v>
      </c>
      <c r="D42" s="28">
        <v>310000</v>
      </c>
      <c r="E42" s="28">
        <v>470000</v>
      </c>
      <c r="F42" s="26">
        <f>((B42/(B42+C42))+(D42/(D42+E42)))/2</f>
        <v>0.48530331457160725</v>
      </c>
      <c r="G42" s="28">
        <v>670000000</v>
      </c>
      <c r="H42" s="28">
        <v>1380000000</v>
      </c>
      <c r="I42" s="27">
        <f>G42+H42</f>
        <v>2050000000</v>
      </c>
      <c r="J42" s="26">
        <f>G42/I42</f>
        <v>0.32682926829268294</v>
      </c>
      <c r="K42" s="25">
        <f>(J42/(1-J42))/(F42/(1-F42))</f>
        <v>0.51491296877334536</v>
      </c>
    </row>
    <row r="43" spans="1:11" x14ac:dyDescent="0.2">
      <c r="A43" s="29" t="s">
        <v>39</v>
      </c>
      <c r="B43" s="28">
        <v>710000</v>
      </c>
      <c r="C43" s="28">
        <v>65000</v>
      </c>
      <c r="D43" s="28">
        <v>610000</v>
      </c>
      <c r="E43" s="28">
        <v>65000</v>
      </c>
      <c r="F43" s="26">
        <f>((B43/(B43+C43))+(D43/(D43+E43)))/2</f>
        <v>0.90991636798088416</v>
      </c>
      <c r="G43" s="28">
        <v>1440000000</v>
      </c>
      <c r="H43" s="28">
        <v>340000000</v>
      </c>
      <c r="I43" s="27">
        <f>G43+H43</f>
        <v>1780000000</v>
      </c>
      <c r="J43" s="26">
        <f>G43/I43</f>
        <v>0.8089887640449438</v>
      </c>
      <c r="K43" s="25">
        <f>(J43/(1-J43))/(F43/(1-F43))</f>
        <v>0.41930301532377628</v>
      </c>
    </row>
    <row r="44" spans="1:11" x14ac:dyDescent="0.2">
      <c r="A44" s="29" t="s">
        <v>38</v>
      </c>
      <c r="B44" s="28">
        <v>710000</v>
      </c>
      <c r="C44" s="28">
        <v>65000</v>
      </c>
      <c r="D44" s="28">
        <v>610000</v>
      </c>
      <c r="E44" s="28">
        <v>65000</v>
      </c>
      <c r="F44" s="26">
        <f>((B44/(B44+C44))+(D44/(D44+E44)))/2</f>
        <v>0.90991636798088416</v>
      </c>
      <c r="G44" s="28">
        <v>1520000000</v>
      </c>
      <c r="H44" s="28">
        <v>280000000</v>
      </c>
      <c r="I44" s="27">
        <f>G44+H44</f>
        <v>1800000000</v>
      </c>
      <c r="J44" s="26">
        <f>G44/I44</f>
        <v>0.84444444444444444</v>
      </c>
      <c r="K44" s="25">
        <f>(J44/(1-J44))/(F44/(1-F44))</f>
        <v>0.53743997599039595</v>
      </c>
    </row>
    <row r="45" spans="1:11" x14ac:dyDescent="0.2">
      <c r="A45" s="29" t="s">
        <v>37</v>
      </c>
      <c r="B45" s="28">
        <v>710000</v>
      </c>
      <c r="C45" s="28">
        <v>65000</v>
      </c>
      <c r="D45" s="28">
        <v>610000</v>
      </c>
      <c r="E45" s="28">
        <v>65000</v>
      </c>
      <c r="F45" s="26">
        <f>((B45/(B45+C45))+(D45/(D45+E45)))/2</f>
        <v>0.90991636798088416</v>
      </c>
      <c r="G45" s="28">
        <v>1520000000</v>
      </c>
      <c r="H45" s="28">
        <v>380000000</v>
      </c>
      <c r="I45" s="27">
        <f>G45+H45</f>
        <v>1900000000</v>
      </c>
      <c r="J45" s="26">
        <f>G45/I45</f>
        <v>0.8</v>
      </c>
      <c r="K45" s="25">
        <f>(J45/(1-J45))/(F45/(1-F45))</f>
        <v>0.39600840336134441</v>
      </c>
    </row>
    <row r="46" spans="1:11" x14ac:dyDescent="0.2">
      <c r="F46" s="26"/>
      <c r="I46" s="28"/>
      <c r="J46" s="26"/>
      <c r="K46" s="14"/>
    </row>
    <row r="47" spans="1:11" x14ac:dyDescent="0.2">
      <c r="F47" s="26"/>
      <c r="I47" s="28"/>
      <c r="J47" s="26"/>
      <c r="K47" s="14"/>
    </row>
    <row r="48" spans="1:11" x14ac:dyDescent="0.2">
      <c r="A48" s="11" t="s">
        <v>36</v>
      </c>
      <c r="F48" s="26"/>
      <c r="I48" s="28"/>
      <c r="J48" s="26"/>
      <c r="K48" s="14"/>
    </row>
    <row r="49" spans="1:11" x14ac:dyDescent="0.2">
      <c r="A49" s="11" t="s">
        <v>35</v>
      </c>
      <c r="F49" s="26"/>
      <c r="I49" s="28"/>
      <c r="J49" s="26"/>
      <c r="K49" s="14"/>
    </row>
    <row r="50" spans="1:11" x14ac:dyDescent="0.2">
      <c r="B50" s="31" t="s">
        <v>32</v>
      </c>
      <c r="C50" s="31" t="s">
        <v>31</v>
      </c>
      <c r="D50" s="31" t="s">
        <v>30</v>
      </c>
      <c r="E50" s="31" t="s">
        <v>29</v>
      </c>
      <c r="F50" s="31" t="s">
        <v>28</v>
      </c>
      <c r="G50" s="31" t="s">
        <v>27</v>
      </c>
      <c r="H50" s="31" t="s">
        <v>26</v>
      </c>
      <c r="I50" s="30" t="s">
        <v>25</v>
      </c>
      <c r="J50" s="31" t="s">
        <v>24</v>
      </c>
      <c r="K50" s="30" t="s">
        <v>23</v>
      </c>
    </row>
    <row r="51" spans="1:11" x14ac:dyDescent="0.2">
      <c r="A51" t="s">
        <v>22</v>
      </c>
      <c r="B51" s="28">
        <v>34000</v>
      </c>
      <c r="C51" s="28">
        <v>3600000</v>
      </c>
      <c r="D51" s="28">
        <v>40000</v>
      </c>
      <c r="E51" s="28">
        <v>3100000</v>
      </c>
      <c r="F51" s="26">
        <f>((B51/(B51+C51))+(D51/(D51+E51)))/2</f>
        <v>1.1047467478064564E-2</v>
      </c>
      <c r="G51" s="28">
        <v>89000000</v>
      </c>
      <c r="H51" s="28">
        <v>820000000</v>
      </c>
      <c r="I51" s="27">
        <f>G51+H51</f>
        <v>909000000</v>
      </c>
      <c r="J51" s="26">
        <f>G51/I51</f>
        <v>9.790979097909791E-2</v>
      </c>
      <c r="K51" s="25">
        <f>(J51/(1-J51))/(F51/(1-F51))</f>
        <v>9.7160305003811587</v>
      </c>
    </row>
    <row r="52" spans="1:11" x14ac:dyDescent="0.2">
      <c r="A52" t="s">
        <v>21</v>
      </c>
      <c r="B52" s="28">
        <v>34000</v>
      </c>
      <c r="C52" s="28">
        <v>3600000</v>
      </c>
      <c r="D52" s="28">
        <v>40000</v>
      </c>
      <c r="E52" s="28">
        <v>3100000</v>
      </c>
      <c r="F52" s="26">
        <f>((B52/(B52+C52))+(D52/(D52+E52)))/2</f>
        <v>1.1047467478064564E-2</v>
      </c>
      <c r="G52" s="28">
        <v>149000000</v>
      </c>
      <c r="H52" s="28">
        <v>760000000</v>
      </c>
      <c r="I52" s="27">
        <f>G52+H52</f>
        <v>909000000</v>
      </c>
      <c r="J52" s="26">
        <f>G52/I52</f>
        <v>0.16391639163916391</v>
      </c>
      <c r="K52" s="25">
        <f>(J52/(1-J52))/(F52/(1-F52))</f>
        <v>17.550334218459046</v>
      </c>
    </row>
    <row r="53" spans="1:11" x14ac:dyDescent="0.2">
      <c r="A53" t="s">
        <v>20</v>
      </c>
      <c r="B53" s="28">
        <v>34000</v>
      </c>
      <c r="C53" s="28">
        <v>3600000</v>
      </c>
      <c r="D53" s="28">
        <v>40000</v>
      </c>
      <c r="E53" s="28">
        <v>3100000</v>
      </c>
      <c r="F53" s="26">
        <f>((B53/(B53+C53))+(D53/(D53+E53)))/2</f>
        <v>1.1047467478064564E-2</v>
      </c>
      <c r="G53" s="28">
        <v>120000000</v>
      </c>
      <c r="H53" s="28">
        <v>680000000</v>
      </c>
      <c r="I53" s="27">
        <f>G53+H53</f>
        <v>800000000</v>
      </c>
      <c r="J53" s="26">
        <f>G53/I53</f>
        <v>0.15</v>
      </c>
      <c r="K53" s="25">
        <f>(J53/(1-J53))/(F53/(1-F53))</f>
        <v>15.797379399165663</v>
      </c>
    </row>
    <row r="54" spans="1:11" x14ac:dyDescent="0.2">
      <c r="A54" t="s">
        <v>19</v>
      </c>
      <c r="B54" s="28">
        <v>294000</v>
      </c>
      <c r="C54" s="28">
        <v>2980000</v>
      </c>
      <c r="D54" s="28">
        <v>302000</v>
      </c>
      <c r="E54" s="28">
        <v>2810000</v>
      </c>
      <c r="F54" s="26">
        <f>((B54/(B54+C54))+(D54/(D54+E54)))/2</f>
        <v>9.3421056764129012E-2</v>
      </c>
      <c r="G54" s="28">
        <v>238000000</v>
      </c>
      <c r="H54" s="28">
        <v>720000000</v>
      </c>
      <c r="I54" s="27">
        <f>G54+H54</f>
        <v>958000000</v>
      </c>
      <c r="J54" s="26">
        <f>G54/I54</f>
        <v>0.24843423799582465</v>
      </c>
      <c r="K54" s="25">
        <f>(J54/(1-J54))/(F54/(1-F54))</f>
        <v>3.2077854459827546</v>
      </c>
    </row>
    <row r="55" spans="1:11" x14ac:dyDescent="0.2">
      <c r="A55" t="s">
        <v>18</v>
      </c>
      <c r="B55" s="28">
        <v>294000</v>
      </c>
      <c r="C55" s="28">
        <v>2980000</v>
      </c>
      <c r="D55" s="28">
        <v>302000</v>
      </c>
      <c r="E55" s="28">
        <v>2810000</v>
      </c>
      <c r="F55" s="26">
        <f>((B55/(B55+C55))+(D55/(D55+E55)))/2</f>
        <v>9.3421056764129012E-2</v>
      </c>
      <c r="G55" s="28">
        <v>194000000</v>
      </c>
      <c r="H55" s="28">
        <v>590000000</v>
      </c>
      <c r="I55" s="27">
        <f>G55+H55</f>
        <v>784000000</v>
      </c>
      <c r="J55" s="26">
        <f>G55/I55</f>
        <v>0.24744897959183673</v>
      </c>
      <c r="K55" s="25">
        <f>(J55/(1-J55))/(F55/(1-F55))</f>
        <v>3.1908807227949803</v>
      </c>
    </row>
    <row r="56" spans="1:11" x14ac:dyDescent="0.2">
      <c r="A56" t="s">
        <v>17</v>
      </c>
      <c r="B56" s="28">
        <v>294000</v>
      </c>
      <c r="C56" s="28">
        <v>2980000</v>
      </c>
      <c r="D56" s="28">
        <v>302000</v>
      </c>
      <c r="E56" s="28">
        <v>2810000</v>
      </c>
      <c r="F56" s="26">
        <f>((B56/(B56+C56))+(D56/(D56+E56)))/2</f>
        <v>9.3421056764129012E-2</v>
      </c>
      <c r="G56" s="28">
        <v>226000000</v>
      </c>
      <c r="H56" s="28">
        <v>710000000</v>
      </c>
      <c r="I56" s="27">
        <f>G56+H56</f>
        <v>936000000</v>
      </c>
      <c r="J56" s="26">
        <f>G56/I56</f>
        <v>0.24145299145299146</v>
      </c>
      <c r="K56" s="25">
        <f>(J56/(1-J56))/(F56/(1-F56))</f>
        <v>3.0889504543159769</v>
      </c>
    </row>
    <row r="57" spans="1:11" x14ac:dyDescent="0.2">
      <c r="A57" s="29" t="s">
        <v>16</v>
      </c>
      <c r="B57" s="28">
        <v>1450000</v>
      </c>
      <c r="C57" s="28">
        <v>1460000</v>
      </c>
      <c r="D57" s="28">
        <v>1680000</v>
      </c>
      <c r="E57" s="28">
        <v>1430000</v>
      </c>
      <c r="F57" s="26">
        <f>((B57/(B57+C57))+(D57/(D57+E57)))/2</f>
        <v>0.51923735649329839</v>
      </c>
      <c r="G57" s="28">
        <v>560000000</v>
      </c>
      <c r="H57" s="28">
        <v>350000000</v>
      </c>
      <c r="I57" s="27">
        <f>G57+H57</f>
        <v>910000000</v>
      </c>
      <c r="J57" s="26">
        <f>G57/I57</f>
        <v>0.61538461538461542</v>
      </c>
      <c r="K57" s="25">
        <f>(J57/(1-J57))/(F57/(1-F57))</f>
        <v>1.4814423885170729</v>
      </c>
    </row>
    <row r="58" spans="1:11" x14ac:dyDescent="0.2">
      <c r="A58" s="29" t="s">
        <v>15</v>
      </c>
      <c r="B58" s="28">
        <v>1450000</v>
      </c>
      <c r="C58" s="28">
        <v>1460000</v>
      </c>
      <c r="D58" s="28">
        <v>1680000</v>
      </c>
      <c r="E58" s="28">
        <v>1430000</v>
      </c>
      <c r="F58" s="26">
        <f>((B58/(B58+C58))+(D58/(D58+E58)))/2</f>
        <v>0.51923735649329839</v>
      </c>
      <c r="G58" s="28">
        <v>500000000</v>
      </c>
      <c r="H58" s="28">
        <v>320000000</v>
      </c>
      <c r="I58" s="27">
        <f>G58+H58</f>
        <v>820000000</v>
      </c>
      <c r="J58" s="26">
        <f>G58/I58</f>
        <v>0.6097560975609756</v>
      </c>
      <c r="K58" s="25">
        <f>(J58/(1-J58))/(F58/(1-F58))</f>
        <v>1.4467210825362036</v>
      </c>
    </row>
    <row r="59" spans="1:11" x14ac:dyDescent="0.2">
      <c r="A59" s="29" t="s">
        <v>14</v>
      </c>
      <c r="B59" s="28">
        <v>1450000</v>
      </c>
      <c r="C59" s="28">
        <v>1460000</v>
      </c>
      <c r="D59" s="28">
        <v>1680000</v>
      </c>
      <c r="E59" s="28">
        <v>1430000</v>
      </c>
      <c r="F59" s="26">
        <f>((B59/(B59+C59))+(D59/(D59+E59)))/2</f>
        <v>0.51923735649329839</v>
      </c>
      <c r="G59" s="28">
        <v>420000000</v>
      </c>
      <c r="H59" s="28">
        <v>295000000</v>
      </c>
      <c r="I59" s="27">
        <f>G59+H59</f>
        <v>715000000</v>
      </c>
      <c r="J59" s="26">
        <f>G59/I59</f>
        <v>0.58741258741258739</v>
      </c>
      <c r="K59" s="25">
        <f>(J59/(1-J59))/(F59/(1-F59))</f>
        <v>1.3182326338499375</v>
      </c>
    </row>
    <row r="60" spans="1:11" x14ac:dyDescent="0.2">
      <c r="A60" s="29" t="s">
        <v>13</v>
      </c>
      <c r="B60" s="28">
        <v>2870000</v>
      </c>
      <c r="C60" s="28">
        <v>244000</v>
      </c>
      <c r="D60" s="28">
        <v>2740000</v>
      </c>
      <c r="E60" s="28">
        <v>280000</v>
      </c>
      <c r="F60" s="26">
        <f>((B60/(B60+C60))+(D60/(D60+E60)))/2</f>
        <v>0.91446447787603091</v>
      </c>
      <c r="G60" s="28">
        <v>680000000</v>
      </c>
      <c r="H60" s="28">
        <v>83000000</v>
      </c>
      <c r="I60" s="27">
        <f>G60+H60</f>
        <v>763000000</v>
      </c>
      <c r="J60" s="26">
        <f>G60/I60</f>
        <v>0.89121887287024903</v>
      </c>
      <c r="K60" s="25">
        <f>(J60/(1-J60))/(F60/(1-F60))</f>
        <v>0.76632058357104571</v>
      </c>
    </row>
    <row r="61" spans="1:11" x14ac:dyDescent="0.2">
      <c r="A61" s="29" t="s">
        <v>12</v>
      </c>
      <c r="B61" s="28">
        <v>2870000</v>
      </c>
      <c r="C61" s="28">
        <v>244000</v>
      </c>
      <c r="D61" s="28">
        <v>2740000</v>
      </c>
      <c r="E61" s="28">
        <v>280000</v>
      </c>
      <c r="F61" s="26">
        <f>((B61/(B61+C61))+(D61/(D61+E61)))/2</f>
        <v>0.91446447787603091</v>
      </c>
      <c r="G61" s="28">
        <v>670000000</v>
      </c>
      <c r="H61" s="28">
        <v>84000000</v>
      </c>
      <c r="I61" s="27">
        <f>G61+H61</f>
        <v>754000000</v>
      </c>
      <c r="J61" s="26">
        <f>G61/I61</f>
        <v>0.8885941644562334</v>
      </c>
      <c r="K61" s="25">
        <f>(J61/(1-J61))/(F61/(1-F61))</f>
        <v>0.74606245890031231</v>
      </c>
    </row>
    <row r="62" spans="1:11" x14ac:dyDescent="0.2">
      <c r="A62" s="29" t="s">
        <v>11</v>
      </c>
      <c r="B62" s="28">
        <v>2870000</v>
      </c>
      <c r="C62" s="28">
        <v>244000</v>
      </c>
      <c r="D62" s="28">
        <v>2740000</v>
      </c>
      <c r="E62" s="28">
        <v>280000</v>
      </c>
      <c r="F62" s="26">
        <f>((B62/(B62+C62))+(D62/(D62+E62)))/2</f>
        <v>0.91446447787603091</v>
      </c>
      <c r="G62" s="28">
        <v>710000000</v>
      </c>
      <c r="H62" s="28">
        <v>73000000</v>
      </c>
      <c r="I62" s="27">
        <f>G62+H62</f>
        <v>783000000</v>
      </c>
      <c r="J62" s="26">
        <f>G62/I62</f>
        <v>0.90676883780332052</v>
      </c>
      <c r="K62" s="25">
        <f>(J62/(1-J62))/(F62/(1-F62))</f>
        <v>0.90973553565353948</v>
      </c>
    </row>
    <row r="63" spans="1:11" x14ac:dyDescent="0.2">
      <c r="F63" s="26"/>
      <c r="I63" s="28"/>
      <c r="J63" s="26"/>
      <c r="K63" s="14"/>
    </row>
    <row r="64" spans="1:11" x14ac:dyDescent="0.2">
      <c r="A64" s="32" t="s">
        <v>34</v>
      </c>
      <c r="F64" s="26"/>
      <c r="I64" s="28"/>
      <c r="J64" s="26"/>
      <c r="K64" s="14"/>
    </row>
    <row r="65" spans="1:11" x14ac:dyDescent="0.2">
      <c r="B65" s="31" t="s">
        <v>32</v>
      </c>
      <c r="C65" s="31" t="s">
        <v>31</v>
      </c>
      <c r="D65" s="31" t="s">
        <v>30</v>
      </c>
      <c r="E65" s="31" t="s">
        <v>29</v>
      </c>
      <c r="F65" s="31" t="s">
        <v>28</v>
      </c>
      <c r="G65" s="31" t="s">
        <v>27</v>
      </c>
      <c r="H65" s="31" t="s">
        <v>26</v>
      </c>
      <c r="I65" s="30" t="s">
        <v>25</v>
      </c>
      <c r="J65" s="31" t="s">
        <v>24</v>
      </c>
      <c r="K65" s="30" t="s">
        <v>23</v>
      </c>
    </row>
    <row r="66" spans="1:11" x14ac:dyDescent="0.2">
      <c r="A66" t="s">
        <v>22</v>
      </c>
      <c r="B66" s="28">
        <v>43000</v>
      </c>
      <c r="C66" s="28">
        <v>3000000</v>
      </c>
      <c r="D66" s="28">
        <v>53000</v>
      </c>
      <c r="E66" s="28">
        <v>4500000</v>
      </c>
      <c r="F66" s="26">
        <f>((B66/(B66+C66))+(D66/(D66+E66)))/2</f>
        <v>1.2885734229322604E-2</v>
      </c>
      <c r="G66" s="28">
        <v>58000000</v>
      </c>
      <c r="H66" s="28">
        <v>660000000</v>
      </c>
      <c r="I66" s="27">
        <f>G66+H66</f>
        <v>718000000</v>
      </c>
      <c r="J66" s="26">
        <f>G66/I66</f>
        <v>8.0779944289693595E-2</v>
      </c>
      <c r="K66" s="25">
        <f>(J66/(1-J66))/(F66/(1-F66))</f>
        <v>6.7319722438778724</v>
      </c>
    </row>
    <row r="67" spans="1:11" x14ac:dyDescent="0.2">
      <c r="A67" t="s">
        <v>21</v>
      </c>
      <c r="B67" s="28">
        <v>43000</v>
      </c>
      <c r="C67" s="28">
        <v>3000000</v>
      </c>
      <c r="D67" s="28">
        <v>53000</v>
      </c>
      <c r="E67" s="28">
        <v>4500000</v>
      </c>
      <c r="F67" s="26">
        <f>((B67/(B67+C67))+(D67/(D67+E67)))/2</f>
        <v>1.2885734229322604E-2</v>
      </c>
      <c r="G67" s="28">
        <v>120000000</v>
      </c>
      <c r="H67" s="28">
        <v>650000000</v>
      </c>
      <c r="I67" s="27">
        <f>G67+H67</f>
        <v>770000000</v>
      </c>
      <c r="J67" s="26">
        <f>G67/I67</f>
        <v>0.15584415584415584</v>
      </c>
      <c r="K67" s="25">
        <f>(J67/(1-J67))/(F67/(1-F67))</f>
        <v>14.142498719234153</v>
      </c>
    </row>
    <row r="68" spans="1:11" x14ac:dyDescent="0.2">
      <c r="A68" t="s">
        <v>20</v>
      </c>
      <c r="B68" s="28">
        <v>43000</v>
      </c>
      <c r="C68" s="28">
        <v>3000000</v>
      </c>
      <c r="D68" s="28">
        <v>53000</v>
      </c>
      <c r="E68" s="28">
        <v>4500000</v>
      </c>
      <c r="F68" s="26">
        <f>((B68/(B68+C68))+(D68/(D68+E68)))/2</f>
        <v>1.2885734229322604E-2</v>
      </c>
      <c r="G68" s="28">
        <v>130000000</v>
      </c>
      <c r="H68" s="28">
        <v>630000000</v>
      </c>
      <c r="I68" s="27">
        <f>G68+H68</f>
        <v>760000000</v>
      </c>
      <c r="J68" s="26">
        <f>G68/I68</f>
        <v>0.17105263157894737</v>
      </c>
      <c r="K68" s="25">
        <f>(J68/(1-J68))/(F68/(1-F68))</f>
        <v>15.807422510255103</v>
      </c>
    </row>
    <row r="69" spans="1:11" x14ac:dyDescent="0.2">
      <c r="A69" t="s">
        <v>19</v>
      </c>
      <c r="B69" s="28">
        <v>330000</v>
      </c>
      <c r="C69" s="28">
        <v>2700000</v>
      </c>
      <c r="D69" s="28">
        <v>340000</v>
      </c>
      <c r="E69" s="28">
        <v>3300000</v>
      </c>
      <c r="F69" s="26">
        <f>((B69/(B69+C69))+(D69/(D69+E69)))/2</f>
        <v>0.10115874224785115</v>
      </c>
      <c r="G69" s="28">
        <v>140000000</v>
      </c>
      <c r="H69" s="28">
        <v>570000000</v>
      </c>
      <c r="I69" s="27">
        <f>G69+H69</f>
        <v>710000000</v>
      </c>
      <c r="J69" s="26">
        <f>G69/I69</f>
        <v>0.19718309859154928</v>
      </c>
      <c r="K69" s="25">
        <f>(J69/(1-J69))/(F69/(1-F69))</f>
        <v>2.1823919842628889</v>
      </c>
    </row>
    <row r="70" spans="1:11" x14ac:dyDescent="0.2">
      <c r="A70" t="s">
        <v>18</v>
      </c>
      <c r="B70" s="28">
        <v>330000</v>
      </c>
      <c r="C70" s="28">
        <v>2700000</v>
      </c>
      <c r="D70" s="28">
        <v>340000</v>
      </c>
      <c r="E70" s="28">
        <v>3300000</v>
      </c>
      <c r="F70" s="26">
        <f>((B70/(B70+C70))+(D70/(D70+E70)))/2</f>
        <v>0.10115874224785115</v>
      </c>
      <c r="G70" s="28">
        <v>155000000</v>
      </c>
      <c r="H70" s="28">
        <v>570000000</v>
      </c>
      <c r="I70" s="27">
        <f>G70+H70</f>
        <v>725000000</v>
      </c>
      <c r="J70" s="26">
        <f>G70/I70</f>
        <v>0.21379310344827587</v>
      </c>
      <c r="K70" s="25">
        <f>(J70/(1-J70))/(F70/(1-F70))</f>
        <v>2.4162196968624845</v>
      </c>
    </row>
    <row r="71" spans="1:11" x14ac:dyDescent="0.2">
      <c r="A71" t="s">
        <v>17</v>
      </c>
      <c r="B71" s="28">
        <v>330000</v>
      </c>
      <c r="C71" s="28">
        <v>2700000</v>
      </c>
      <c r="D71" s="28">
        <v>340000</v>
      </c>
      <c r="E71" s="28">
        <v>3300000</v>
      </c>
      <c r="F71" s="26">
        <f>((B71/(B71+C71))+(D71/(D71+E71)))/2</f>
        <v>0.10115874224785115</v>
      </c>
      <c r="G71" s="28">
        <v>139000000</v>
      </c>
      <c r="H71" s="28">
        <v>750000000</v>
      </c>
      <c r="I71" s="27">
        <f>G71+H71</f>
        <v>889000000</v>
      </c>
      <c r="J71" s="26">
        <f>G71/I71</f>
        <v>0.156355455568054</v>
      </c>
      <c r="K71" s="25">
        <f>(J71/(1-J71))/(F71/(1-F71))</f>
        <v>1.6467706372680828</v>
      </c>
    </row>
    <row r="72" spans="1:11" x14ac:dyDescent="0.2">
      <c r="A72" s="29" t="s">
        <v>16</v>
      </c>
      <c r="B72" s="28">
        <v>1880000</v>
      </c>
      <c r="C72" s="28">
        <v>1380000</v>
      </c>
      <c r="D72" s="28">
        <v>1780000</v>
      </c>
      <c r="E72" s="28">
        <v>1590000</v>
      </c>
      <c r="F72" s="26">
        <f>((B72/(B72+C72))+(D72/(D72+E72)))/2</f>
        <v>0.55243851377182285</v>
      </c>
      <c r="G72" s="28">
        <v>560000000</v>
      </c>
      <c r="H72" s="28">
        <v>350000000</v>
      </c>
      <c r="I72" s="27">
        <f>G72+H72</f>
        <v>910000000</v>
      </c>
      <c r="J72" s="26">
        <f>G72/I72</f>
        <v>0.61538461538461542</v>
      </c>
      <c r="K72" s="25">
        <f>(J72/(1-J72))/(F72/(1-F72))</f>
        <v>1.2962499176168196</v>
      </c>
    </row>
    <row r="73" spans="1:11" x14ac:dyDescent="0.2">
      <c r="A73" s="29" t="s">
        <v>15</v>
      </c>
      <c r="B73" s="28">
        <v>1880000</v>
      </c>
      <c r="C73" s="28">
        <v>1380000</v>
      </c>
      <c r="D73" s="28">
        <v>1780000</v>
      </c>
      <c r="E73" s="28">
        <v>1590000</v>
      </c>
      <c r="F73" s="26">
        <f>((B73/(B73+C73))+(D73/(D73+E73)))/2</f>
        <v>0.55243851377182285</v>
      </c>
      <c r="G73" s="28">
        <v>510000000</v>
      </c>
      <c r="H73" s="28">
        <v>252000000</v>
      </c>
      <c r="I73" s="27">
        <f>G73+H73</f>
        <v>762000000</v>
      </c>
      <c r="J73" s="26">
        <f>G73/I73</f>
        <v>0.6692913385826772</v>
      </c>
      <c r="K73" s="25">
        <f>(J73/(1-J73))/(F73/(1-F73))</f>
        <v>1.6396018303188937</v>
      </c>
    </row>
    <row r="74" spans="1:11" x14ac:dyDescent="0.2">
      <c r="A74" s="29" t="s">
        <v>14</v>
      </c>
      <c r="B74" s="28">
        <v>1880000</v>
      </c>
      <c r="C74" s="28">
        <v>1380000</v>
      </c>
      <c r="D74" s="28">
        <v>1780000</v>
      </c>
      <c r="E74" s="28">
        <v>1590000</v>
      </c>
      <c r="F74" s="26">
        <f>((B74/(B74+C74))+(D74/(D74+E74)))/2</f>
        <v>0.55243851377182285</v>
      </c>
      <c r="G74" s="28">
        <v>460000000</v>
      </c>
      <c r="H74" s="28">
        <v>310000000</v>
      </c>
      <c r="I74" s="27">
        <f>G74+H74</f>
        <v>770000000</v>
      </c>
      <c r="J74" s="26">
        <f>G74/I74</f>
        <v>0.59740259740259738</v>
      </c>
      <c r="K74" s="25">
        <f>(J74/(1-J74))/(F74/(1-F74))</f>
        <v>1.202167262305921</v>
      </c>
    </row>
    <row r="75" spans="1:11" x14ac:dyDescent="0.2">
      <c r="A75" s="29" t="s">
        <v>13</v>
      </c>
      <c r="B75" s="28">
        <v>3900000</v>
      </c>
      <c r="C75" s="28">
        <v>268000</v>
      </c>
      <c r="D75" s="28">
        <v>3800000</v>
      </c>
      <c r="E75" s="28">
        <v>277000</v>
      </c>
      <c r="F75" s="26">
        <f>((B75/(B75+C75))+(D75/(D75+E75)))/2</f>
        <v>0.93387923075800439</v>
      </c>
      <c r="G75" s="28">
        <v>800000000</v>
      </c>
      <c r="H75" s="28">
        <v>82000000</v>
      </c>
      <c r="I75" s="27">
        <f>G75+H75</f>
        <v>882000000</v>
      </c>
      <c r="J75" s="26">
        <f>G75/I75</f>
        <v>0.90702947845804993</v>
      </c>
      <c r="K75" s="25">
        <f>(J75/(1-J75))/(F75/(1-F75))</f>
        <v>0.6907538515532361</v>
      </c>
    </row>
    <row r="76" spans="1:11" x14ac:dyDescent="0.2">
      <c r="A76" s="29" t="s">
        <v>12</v>
      </c>
      <c r="B76" s="28">
        <v>3900000</v>
      </c>
      <c r="C76" s="28">
        <v>268000</v>
      </c>
      <c r="D76" s="28">
        <v>3800000</v>
      </c>
      <c r="E76" s="28">
        <v>277000</v>
      </c>
      <c r="F76" s="26">
        <f>((B76/(B76+C76))+(D76/(D76+E76)))/2</f>
        <v>0.93387923075800439</v>
      </c>
      <c r="G76" s="28">
        <v>820000000</v>
      </c>
      <c r="H76" s="28">
        <v>42000000</v>
      </c>
      <c r="I76" s="27">
        <f>G76+H76</f>
        <v>862000000</v>
      </c>
      <c r="J76" s="26">
        <f>G76/I76</f>
        <v>0.95127610208816704</v>
      </c>
      <c r="K76" s="25">
        <f>(J76/(1-J76))/(F76/(1-F76))</f>
        <v>1.382330029120225</v>
      </c>
    </row>
    <row r="77" spans="1:11" x14ac:dyDescent="0.2">
      <c r="A77" s="29" t="s">
        <v>11</v>
      </c>
      <c r="B77" s="28">
        <v>3900000</v>
      </c>
      <c r="C77" s="28">
        <v>268000</v>
      </c>
      <c r="D77" s="28">
        <v>3800000</v>
      </c>
      <c r="E77" s="28">
        <v>277000</v>
      </c>
      <c r="F77" s="26">
        <f>((B77/(B77+C77))+(D77/(D77+E77)))/2</f>
        <v>0.93387923075800439</v>
      </c>
      <c r="G77" s="28">
        <v>740000000</v>
      </c>
      <c r="H77" s="28">
        <v>46000000</v>
      </c>
      <c r="I77" s="27">
        <f>G77+H77</f>
        <v>786000000</v>
      </c>
      <c r="J77" s="26">
        <f>G77/I77</f>
        <v>0.94147582697201015</v>
      </c>
      <c r="K77" s="25">
        <f>(J77/(1-J77))/(F77/(1-F77))</f>
        <v>1.1389930356589761</v>
      </c>
    </row>
    <row r="78" spans="1:11" x14ac:dyDescent="0.2">
      <c r="F78" s="26"/>
      <c r="I78" s="28"/>
      <c r="J78" s="26"/>
      <c r="K78" s="14"/>
    </row>
    <row r="79" spans="1:11" x14ac:dyDescent="0.2">
      <c r="A79" s="32" t="s">
        <v>33</v>
      </c>
      <c r="F79" s="26"/>
      <c r="I79" s="28"/>
      <c r="J79" s="26"/>
      <c r="K79" s="14"/>
    </row>
    <row r="80" spans="1:11" x14ac:dyDescent="0.2">
      <c r="B80" s="31" t="s">
        <v>32</v>
      </c>
      <c r="C80" s="31" t="s">
        <v>31</v>
      </c>
      <c r="D80" s="31" t="s">
        <v>30</v>
      </c>
      <c r="E80" s="31" t="s">
        <v>29</v>
      </c>
      <c r="F80" s="31" t="s">
        <v>28</v>
      </c>
      <c r="G80" s="31" t="s">
        <v>27</v>
      </c>
      <c r="H80" s="31" t="s">
        <v>26</v>
      </c>
      <c r="I80" s="30" t="s">
        <v>25</v>
      </c>
      <c r="J80" s="31" t="s">
        <v>24</v>
      </c>
      <c r="K80" s="30" t="s">
        <v>23</v>
      </c>
    </row>
    <row r="81" spans="1:11" x14ac:dyDescent="0.2">
      <c r="A81" t="s">
        <v>22</v>
      </c>
      <c r="B81" s="28">
        <v>23800</v>
      </c>
      <c r="C81" s="28">
        <v>1270000</v>
      </c>
      <c r="D81" s="28">
        <v>24100</v>
      </c>
      <c r="E81" s="28">
        <v>1470000</v>
      </c>
      <c r="F81" s="26">
        <f>((B81/(B81+C81))+(D81/(D81+E81)))/2</f>
        <v>1.7262768052200249E-2</v>
      </c>
      <c r="G81" s="28">
        <v>79000000</v>
      </c>
      <c r="H81" s="28">
        <v>570000000</v>
      </c>
      <c r="I81" s="27">
        <f>G81+H81</f>
        <v>649000000</v>
      </c>
      <c r="J81" s="26">
        <f>G81/I81</f>
        <v>0.12172573189522343</v>
      </c>
      <c r="K81" s="25">
        <f>(J81/(1-J81))/(F81/(1-F81))</f>
        <v>7.8900400987425154</v>
      </c>
    </row>
    <row r="82" spans="1:11" x14ac:dyDescent="0.2">
      <c r="A82" t="s">
        <v>21</v>
      </c>
      <c r="B82" s="28">
        <v>23800</v>
      </c>
      <c r="C82" s="28">
        <v>1270000</v>
      </c>
      <c r="D82" s="28">
        <v>24100</v>
      </c>
      <c r="E82" s="28">
        <v>1470000</v>
      </c>
      <c r="F82" s="26">
        <f>((B82/(B82+C82))+(D82/(D82+E82)))/2</f>
        <v>1.7262768052200249E-2</v>
      </c>
      <c r="G82" s="28">
        <v>229000000</v>
      </c>
      <c r="H82" s="28">
        <v>700000000</v>
      </c>
      <c r="I82" s="27">
        <f>G82+H82</f>
        <v>929000000</v>
      </c>
      <c r="J82" s="26">
        <f>G82/I82</f>
        <v>0.24650161463939721</v>
      </c>
      <c r="K82" s="25">
        <f>(J82/(1-J82))/(F82/(1-F82))</f>
        <v>18.623633527827497</v>
      </c>
    </row>
    <row r="83" spans="1:11" x14ac:dyDescent="0.2">
      <c r="A83" t="s">
        <v>20</v>
      </c>
      <c r="B83" s="28">
        <v>23800</v>
      </c>
      <c r="C83" s="28">
        <v>1270000</v>
      </c>
      <c r="D83" s="28">
        <v>24100</v>
      </c>
      <c r="E83" s="28">
        <v>1470000</v>
      </c>
      <c r="F83" s="26">
        <f>((B83/(B83+C83))+(D83/(D83+E83)))/2</f>
        <v>1.7262768052200249E-2</v>
      </c>
      <c r="G83" s="28">
        <v>145000000</v>
      </c>
      <c r="H83" s="28">
        <v>570000000</v>
      </c>
      <c r="I83" s="27">
        <f>G83+H83</f>
        <v>715000000</v>
      </c>
      <c r="J83" s="26">
        <f>G83/I83</f>
        <v>0.20279720279720279</v>
      </c>
      <c r="K83" s="25">
        <f>(J83/(1-J83))/(F83/(1-F83))</f>
        <v>14.481719168578033</v>
      </c>
    </row>
    <row r="84" spans="1:11" x14ac:dyDescent="0.2">
      <c r="A84" t="s">
        <v>19</v>
      </c>
      <c r="B84" s="28">
        <v>243000</v>
      </c>
      <c r="C84" s="28">
        <v>1200000</v>
      </c>
      <c r="D84" s="28">
        <v>200000</v>
      </c>
      <c r="E84" s="28">
        <v>1150000</v>
      </c>
      <c r="F84" s="26">
        <f>((B84/(B84+C84))+(D84/(D84+E84)))/2</f>
        <v>0.15827365827365827</v>
      </c>
      <c r="G84" s="28">
        <v>160000000</v>
      </c>
      <c r="H84" s="28">
        <v>690000000</v>
      </c>
      <c r="I84" s="27">
        <f>G84+H84</f>
        <v>850000000</v>
      </c>
      <c r="J84" s="26">
        <f>G84/I84</f>
        <v>0.18823529411764706</v>
      </c>
      <c r="K84" s="25">
        <f>(J84/(1-J84))/(F84/(1-F84))</f>
        <v>1.2331990171297227</v>
      </c>
    </row>
    <row r="85" spans="1:11" x14ac:dyDescent="0.2">
      <c r="A85" t="s">
        <v>18</v>
      </c>
      <c r="B85" s="28">
        <v>243000</v>
      </c>
      <c r="C85" s="28">
        <v>1200000</v>
      </c>
      <c r="D85" s="28">
        <v>200000</v>
      </c>
      <c r="E85" s="28">
        <v>1150000</v>
      </c>
      <c r="F85" s="26">
        <f>((B85/(B85+C85))+(D85/(D85+E85)))/2</f>
        <v>0.15827365827365827</v>
      </c>
      <c r="G85" s="28">
        <v>166000000</v>
      </c>
      <c r="H85" s="28">
        <v>670000000</v>
      </c>
      <c r="I85" s="27">
        <f>G85+H85</f>
        <v>836000000</v>
      </c>
      <c r="J85" s="26">
        <f>G85/I85</f>
        <v>0.19856459330143542</v>
      </c>
      <c r="K85" s="25">
        <f>(J85/(1-J85))/(F85/(1-F85))</f>
        <v>1.3176363378921496</v>
      </c>
    </row>
    <row r="86" spans="1:11" x14ac:dyDescent="0.2">
      <c r="A86" t="s">
        <v>17</v>
      </c>
      <c r="B86" s="28">
        <v>243000</v>
      </c>
      <c r="C86" s="28">
        <v>1200000</v>
      </c>
      <c r="D86" s="28">
        <v>200000</v>
      </c>
      <c r="E86" s="28">
        <v>1150000</v>
      </c>
      <c r="F86" s="26">
        <f>((B86/(B86+C86))+(D86/(D86+E86)))/2</f>
        <v>0.15827365827365827</v>
      </c>
      <c r="G86" s="28">
        <v>212000000</v>
      </c>
      <c r="H86" s="28">
        <v>610000000</v>
      </c>
      <c r="I86" s="27">
        <f>G86+H86</f>
        <v>822000000</v>
      </c>
      <c r="J86" s="26">
        <f>G86/I86</f>
        <v>0.25790754257907544</v>
      </c>
      <c r="K86" s="25">
        <f>(J86/(1-J86))/(F86/(1-F86))</f>
        <v>1.8482822973948343</v>
      </c>
    </row>
    <row r="87" spans="1:11" x14ac:dyDescent="0.2">
      <c r="A87" s="29" t="s">
        <v>16</v>
      </c>
      <c r="B87" s="28">
        <v>1010000</v>
      </c>
      <c r="C87" s="28">
        <v>840000</v>
      </c>
      <c r="D87" s="28">
        <v>1160000</v>
      </c>
      <c r="E87" s="28">
        <v>690000</v>
      </c>
      <c r="F87" s="26">
        <f>((B87/(B87+C87))+(D87/(D87+E87)))/2</f>
        <v>0.58648648648648649</v>
      </c>
      <c r="G87" s="28">
        <v>720000000</v>
      </c>
      <c r="H87" s="28">
        <v>380000000</v>
      </c>
      <c r="I87" s="27">
        <f>G87+H87</f>
        <v>1100000000</v>
      </c>
      <c r="J87" s="26">
        <f>G87/I87</f>
        <v>0.65454545454545454</v>
      </c>
      <c r="K87" s="25">
        <f>(J87/(1-J87))/(F87/(1-F87))</f>
        <v>1.3359204462769827</v>
      </c>
    </row>
    <row r="88" spans="1:11" x14ac:dyDescent="0.2">
      <c r="A88" s="29" t="s">
        <v>15</v>
      </c>
      <c r="B88" s="28">
        <v>1010000</v>
      </c>
      <c r="C88" s="28">
        <v>840000</v>
      </c>
      <c r="D88" s="28">
        <v>1160000</v>
      </c>
      <c r="E88" s="28">
        <v>690000</v>
      </c>
      <c r="F88" s="26">
        <f>((B88/(B88+C88))+(D88/(D88+E88)))/2</f>
        <v>0.58648648648648649</v>
      </c>
      <c r="G88" s="28">
        <v>590000000</v>
      </c>
      <c r="H88" s="28">
        <v>390000000</v>
      </c>
      <c r="I88" s="27">
        <f>G88+H88</f>
        <v>980000000</v>
      </c>
      <c r="J88" s="26">
        <f>G88/I88</f>
        <v>0.60204081632653061</v>
      </c>
      <c r="K88" s="25">
        <f>(J88/(1-J88))/(F88/(1-F88))</f>
        <v>1.0666430343849698</v>
      </c>
    </row>
    <row r="89" spans="1:11" x14ac:dyDescent="0.2">
      <c r="A89" s="29" t="s">
        <v>14</v>
      </c>
      <c r="B89" s="28">
        <v>1010000</v>
      </c>
      <c r="C89" s="28">
        <v>840000</v>
      </c>
      <c r="D89" s="28">
        <v>1160000</v>
      </c>
      <c r="E89" s="28">
        <v>690000</v>
      </c>
      <c r="F89" s="26">
        <f>((B89/(B89+C89))+(D89/(D89+E89)))/2</f>
        <v>0.58648648648648649</v>
      </c>
      <c r="G89" s="28">
        <v>496000000</v>
      </c>
      <c r="H89" s="28">
        <v>242000000</v>
      </c>
      <c r="I89" s="27">
        <f>G89+H89</f>
        <v>738000000</v>
      </c>
      <c r="J89" s="26">
        <f>G89/I89</f>
        <v>0.67208672086720866</v>
      </c>
      <c r="K89" s="25">
        <f>(J89/(1-J89))/(F89/(1-F89))</f>
        <v>1.445100354191263</v>
      </c>
    </row>
    <row r="90" spans="1:11" x14ac:dyDescent="0.2">
      <c r="A90" s="29" t="s">
        <v>13</v>
      </c>
      <c r="B90" s="28">
        <v>2080000</v>
      </c>
      <c r="C90" s="28">
        <v>128000</v>
      </c>
      <c r="D90" s="28">
        <v>2010000</v>
      </c>
      <c r="E90" s="28">
        <v>139000</v>
      </c>
      <c r="F90" s="26">
        <f>((B90/(B90+C90))+(D90/(D90+E90)))/2</f>
        <v>0.93867386920778784</v>
      </c>
      <c r="G90" s="28">
        <v>690000000</v>
      </c>
      <c r="H90" s="28">
        <v>37000000</v>
      </c>
      <c r="I90" s="27">
        <f>G90+H90</f>
        <v>727000000</v>
      </c>
      <c r="J90" s="26">
        <f>G90/I90</f>
        <v>0.94910591471801931</v>
      </c>
      <c r="K90" s="25">
        <f>(J90/(1-J90))/(F90/(1-F90))</f>
        <v>1.2183672131943377</v>
      </c>
    </row>
    <row r="91" spans="1:11" x14ac:dyDescent="0.2">
      <c r="A91" s="29" t="s">
        <v>12</v>
      </c>
      <c r="B91" s="28">
        <v>2080000</v>
      </c>
      <c r="C91" s="28">
        <v>128000</v>
      </c>
      <c r="D91" s="28">
        <v>2010000</v>
      </c>
      <c r="E91" s="28">
        <v>139000</v>
      </c>
      <c r="F91" s="26">
        <f>((B91/(B91+C91))+(D91/(D91+E91)))/2</f>
        <v>0.93867386920778784</v>
      </c>
      <c r="G91" s="28">
        <v>710000000</v>
      </c>
      <c r="H91" s="28">
        <v>34000000</v>
      </c>
      <c r="I91" s="27">
        <f>G91+H91</f>
        <v>744000000</v>
      </c>
      <c r="J91" s="26">
        <f>G91/I91</f>
        <v>0.95430107526881724</v>
      </c>
      <c r="K91" s="25">
        <f>(J91/(1-J91))/(F91/(1-F91))</f>
        <v>1.3643012229588767</v>
      </c>
    </row>
    <row r="92" spans="1:11" x14ac:dyDescent="0.2">
      <c r="A92" s="29" t="s">
        <v>11</v>
      </c>
      <c r="B92" s="28">
        <v>2080000</v>
      </c>
      <c r="C92" s="28">
        <v>128000</v>
      </c>
      <c r="D92" s="28">
        <v>2010000</v>
      </c>
      <c r="E92" s="28">
        <v>139000</v>
      </c>
      <c r="F92" s="26">
        <f>((B92/(B92+C92))+(D92/(D92+E92)))/2</f>
        <v>0.93867386920778784</v>
      </c>
      <c r="G92" s="28">
        <v>720000000</v>
      </c>
      <c r="H92" s="28">
        <v>55000000</v>
      </c>
      <c r="I92" s="27">
        <f>G92+H92</f>
        <v>775000000</v>
      </c>
      <c r="J92" s="26">
        <f>G92/I92</f>
        <v>0.92903225806451617</v>
      </c>
      <c r="K92" s="25">
        <f>(J92/(1-J92))/(F92/(1-F92))</f>
        <v>0.85526488957831737</v>
      </c>
    </row>
    <row r="96" spans="1:11" x14ac:dyDescent="0.2">
      <c r="A96" s="24" t="s">
        <v>10</v>
      </c>
      <c r="B96" s="23"/>
      <c r="C96" s="23"/>
      <c r="D96" s="23"/>
      <c r="E96" s="23"/>
      <c r="F96" s="23"/>
      <c r="G96" s="23"/>
      <c r="H96" s="23"/>
      <c r="I96" s="22"/>
    </row>
    <row r="97" spans="1:9" x14ac:dyDescent="0.2">
      <c r="A97" s="19" t="s">
        <v>9</v>
      </c>
      <c r="B97" s="18"/>
      <c r="C97" s="18"/>
      <c r="D97" s="18"/>
      <c r="F97" s="18" t="s">
        <v>8</v>
      </c>
      <c r="G97" s="18"/>
      <c r="H97" s="18"/>
      <c r="I97" s="17"/>
    </row>
    <row r="98" spans="1:9" x14ac:dyDescent="0.2">
      <c r="A98" s="12">
        <v>0.01</v>
      </c>
      <c r="B98" s="11">
        <v>0.1</v>
      </c>
      <c r="C98" s="11">
        <v>0.5</v>
      </c>
      <c r="D98" s="11">
        <v>0.9</v>
      </c>
      <c r="F98" s="11">
        <v>0.01</v>
      </c>
      <c r="G98" s="11">
        <v>0.1</v>
      </c>
      <c r="H98" s="11">
        <v>0.5</v>
      </c>
      <c r="I98" s="16">
        <v>0.9</v>
      </c>
    </row>
    <row r="99" spans="1:9" x14ac:dyDescent="0.2">
      <c r="A99" s="15">
        <v>5.4729175994257977</v>
      </c>
      <c r="B99" s="14">
        <v>1.4602073084712734</v>
      </c>
      <c r="C99" s="14">
        <v>0.83219085240695545</v>
      </c>
      <c r="D99" s="14">
        <v>1.2278603273175077</v>
      </c>
      <c r="F99" s="14">
        <v>9.7160305003811587</v>
      </c>
      <c r="G99" s="14">
        <v>3.2077854459827546</v>
      </c>
      <c r="H99" s="14">
        <v>1.4814423885170729</v>
      </c>
      <c r="I99" s="13">
        <v>0.76632058357104571</v>
      </c>
    </row>
    <row r="100" spans="1:9" x14ac:dyDescent="0.2">
      <c r="A100" s="15">
        <v>4.5671571126205572</v>
      </c>
      <c r="B100" s="14">
        <v>1.5738024801583239</v>
      </c>
      <c r="C100" s="14">
        <v>1.1781211675251406</v>
      </c>
      <c r="D100" s="14">
        <v>1.3701816746305817</v>
      </c>
      <c r="F100" s="14">
        <v>17.550334218459046</v>
      </c>
      <c r="G100" s="14">
        <v>3.1908807227949803</v>
      </c>
      <c r="H100" s="14">
        <v>1.4467210825362036</v>
      </c>
      <c r="I100" s="13">
        <v>0.74606245890031231</v>
      </c>
    </row>
    <row r="101" spans="1:9" x14ac:dyDescent="0.2">
      <c r="A101" s="15">
        <v>3.0417508018577388</v>
      </c>
      <c r="B101" s="14">
        <v>1.271720955514124</v>
      </c>
      <c r="C101" s="14">
        <v>0.9626490066225164</v>
      </c>
      <c r="D101" s="14">
        <v>1.0373752439186072</v>
      </c>
      <c r="F101" s="14">
        <v>15.797379399165663</v>
      </c>
      <c r="G101" s="14">
        <v>3.0889504543159769</v>
      </c>
      <c r="H101" s="14">
        <v>1.3182326338499375</v>
      </c>
      <c r="I101" s="13">
        <v>0.90973553565353948</v>
      </c>
    </row>
    <row r="102" spans="1:9" x14ac:dyDescent="0.2">
      <c r="A102" s="15">
        <v>2.6530254301452456</v>
      </c>
      <c r="B102" s="14">
        <v>1.8041860945713808</v>
      </c>
      <c r="C102" s="14">
        <v>0.54419189083695596</v>
      </c>
      <c r="D102" s="14">
        <v>0.77795623368801425</v>
      </c>
      <c r="F102" s="14">
        <v>6.7319722438778724</v>
      </c>
      <c r="G102" s="14">
        <v>2.1823919842628889</v>
      </c>
      <c r="H102" s="14">
        <v>1.2962499176168196</v>
      </c>
      <c r="I102" s="13">
        <v>0.6907538515532361</v>
      </c>
    </row>
    <row r="103" spans="1:9" x14ac:dyDescent="0.2">
      <c r="A103" s="15">
        <v>1.8520515934879067</v>
      </c>
      <c r="B103" s="14">
        <v>1.7027391369850975</v>
      </c>
      <c r="C103" s="14">
        <v>0.67150540202146214</v>
      </c>
      <c r="D103" s="14">
        <v>0.62808115282518018</v>
      </c>
      <c r="F103" s="14">
        <v>14.142498719234153</v>
      </c>
      <c r="G103" s="14">
        <v>2.4162196968624845</v>
      </c>
      <c r="H103" s="14">
        <v>1.6396018303188937</v>
      </c>
      <c r="I103" s="13">
        <v>1.382330029120225</v>
      </c>
    </row>
    <row r="104" spans="1:9" x14ac:dyDescent="0.2">
      <c r="A104" s="15">
        <v>2.009600658050219</v>
      </c>
      <c r="B104" s="14">
        <v>2.0779856232064349</v>
      </c>
      <c r="C104" s="14">
        <v>0.7166503235320999</v>
      </c>
      <c r="D104" s="14">
        <v>0.99322738907849839</v>
      </c>
      <c r="F104" s="14">
        <v>15.807422510255103</v>
      </c>
      <c r="G104" s="14">
        <v>1.6467706372680828</v>
      </c>
      <c r="H104" s="14">
        <v>1.202167262305921</v>
      </c>
      <c r="I104" s="13">
        <v>1.1389930356589761</v>
      </c>
    </row>
    <row r="105" spans="1:9" x14ac:dyDescent="0.2">
      <c r="A105" s="15">
        <v>1.9651557193905125</v>
      </c>
      <c r="B105" s="14">
        <v>1.0397993482408054</v>
      </c>
      <c r="C105" s="14">
        <v>0.47756526195213123</v>
      </c>
      <c r="D105" s="14">
        <v>0.41930301532377628</v>
      </c>
      <c r="F105" s="14">
        <v>7.8900400987425154</v>
      </c>
      <c r="G105" s="14">
        <v>1.2331990171297227</v>
      </c>
      <c r="H105" s="14">
        <v>1.3359204462769827</v>
      </c>
      <c r="I105" s="13">
        <v>1.2183672131943377</v>
      </c>
    </row>
    <row r="106" spans="1:9" x14ac:dyDescent="0.2">
      <c r="A106" s="15">
        <v>1.3702616410716157</v>
      </c>
      <c r="B106" s="14">
        <v>0.88054790103189484</v>
      </c>
      <c r="C106" s="14">
        <v>0.51064337533409698</v>
      </c>
      <c r="D106" s="14">
        <v>0.53743997599039595</v>
      </c>
      <c r="F106" s="14">
        <v>18.623633527827497</v>
      </c>
      <c r="G106" s="14">
        <v>1.3176363378921496</v>
      </c>
      <c r="H106" s="14">
        <v>1.0666430343849698</v>
      </c>
      <c r="I106" s="13">
        <v>1.3643012229588767</v>
      </c>
    </row>
    <row r="107" spans="1:9" x14ac:dyDescent="0.2">
      <c r="A107" s="15">
        <v>1.9850057771621339</v>
      </c>
      <c r="B107" s="14">
        <v>0.77159572666486531</v>
      </c>
      <c r="C107" s="14">
        <v>0.51491296877334536</v>
      </c>
      <c r="D107" s="14">
        <v>0.39600840336134441</v>
      </c>
      <c r="F107" s="14">
        <v>14.481719168578033</v>
      </c>
      <c r="G107" s="14">
        <v>1.8482822973948343</v>
      </c>
      <c r="H107" s="14">
        <v>1.445100354191263</v>
      </c>
      <c r="I107" s="13">
        <v>0.85526488957831737</v>
      </c>
    </row>
    <row r="108" spans="1:9" x14ac:dyDescent="0.2">
      <c r="A108" s="7"/>
      <c r="I108" s="5"/>
    </row>
    <row r="109" spans="1:9" x14ac:dyDescent="0.2">
      <c r="A109" s="12"/>
      <c r="F109" s="11"/>
      <c r="I109" s="5"/>
    </row>
    <row r="110" spans="1:9" x14ac:dyDescent="0.2">
      <c r="A110" s="10"/>
      <c r="B110" s="8"/>
      <c r="F110" s="9"/>
      <c r="G110" s="8"/>
      <c r="I110" s="5"/>
    </row>
    <row r="111" spans="1:9" x14ac:dyDescent="0.2">
      <c r="A111" s="10"/>
      <c r="B111" s="20"/>
      <c r="F111" s="9"/>
      <c r="G111" s="21"/>
      <c r="I111" s="5"/>
    </row>
    <row r="112" spans="1:9" x14ac:dyDescent="0.2">
      <c r="A112" s="10"/>
      <c r="B112" s="20"/>
      <c r="F112" s="9"/>
      <c r="G112" s="20"/>
      <c r="I112" s="5"/>
    </row>
    <row r="113" spans="1:9" x14ac:dyDescent="0.2">
      <c r="A113" s="10"/>
      <c r="B113" s="20"/>
      <c r="F113" s="9"/>
      <c r="G113" s="20"/>
      <c r="I113" s="5"/>
    </row>
    <row r="114" spans="1:9" x14ac:dyDescent="0.2">
      <c r="A114" s="7"/>
      <c r="I114" s="5"/>
    </row>
    <row r="115" spans="1:9" x14ac:dyDescent="0.2">
      <c r="A115" s="19" t="s">
        <v>7</v>
      </c>
      <c r="B115" s="18"/>
      <c r="C115" s="18"/>
      <c r="D115" s="18"/>
      <c r="F115" s="18" t="s">
        <v>6</v>
      </c>
      <c r="G115" s="18"/>
      <c r="H115" s="18"/>
      <c r="I115" s="17"/>
    </row>
    <row r="116" spans="1:9" x14ac:dyDescent="0.2">
      <c r="A116" s="12">
        <v>0.01</v>
      </c>
      <c r="B116" s="11">
        <v>0.1</v>
      </c>
      <c r="C116" s="11">
        <v>0.5</v>
      </c>
      <c r="D116" s="11">
        <v>0.9</v>
      </c>
      <c r="F116" s="11">
        <v>0.01</v>
      </c>
      <c r="G116" s="11">
        <v>0.1</v>
      </c>
      <c r="H116" s="11">
        <v>0.5</v>
      </c>
      <c r="I116" s="16">
        <v>0.9</v>
      </c>
    </row>
    <row r="117" spans="1:9" x14ac:dyDescent="0.2">
      <c r="A117" s="15">
        <f>LOG(A99,10)</f>
        <v>0.73821890942807433</v>
      </c>
      <c r="B117" s="14">
        <f>LOG(B99,10)</f>
        <v>0.16441451779385396</v>
      </c>
      <c r="C117" s="14">
        <f>LOG(C99,10)</f>
        <v>-7.9777062360683187E-2</v>
      </c>
      <c r="D117" s="14">
        <f>LOG(D99,10)</f>
        <v>8.9148967354642908E-2</v>
      </c>
      <c r="F117" s="14">
        <f>LOG(F99,10)</f>
        <v>0.98748886946434455</v>
      </c>
      <c r="G117" s="14">
        <f>LOG(G99,10)</f>
        <v>0.50620531262276525</v>
      </c>
      <c r="H117" s="14">
        <f>LOG(H99,10)</f>
        <v>0.17068476696313126</v>
      </c>
      <c r="I117" s="13">
        <f>LOG(I99,10)</f>
        <v>-0.11558950902341868</v>
      </c>
    </row>
    <row r="118" spans="1:9" x14ac:dyDescent="0.2">
      <c r="A118" s="15">
        <f>LOG(A100,10)</f>
        <v>0.65964595182388341</v>
      </c>
      <c r="B118" s="14">
        <f>LOG(B100,10)</f>
        <v>0.19695022538003706</v>
      </c>
      <c r="C118" s="14">
        <f>LOG(C100,10)</f>
        <v>7.1189959111019468E-2</v>
      </c>
      <c r="D118" s="14">
        <f>LOG(D100,10)</f>
        <v>0.13677815479040165</v>
      </c>
      <c r="F118" s="14">
        <f>LOG(F100,10)</f>
        <v>1.2442853913346312</v>
      </c>
      <c r="G118" s="14">
        <f>LOG(G100,10)</f>
        <v>0.5039105702856036</v>
      </c>
      <c r="H118" s="14">
        <f>LOG(H100,10)</f>
        <v>0.16038481032331917</v>
      </c>
      <c r="I118" s="13">
        <f>LOG(I100,10)</f>
        <v>-0.12722481271463648</v>
      </c>
    </row>
    <row r="119" spans="1:9" x14ac:dyDescent="0.2">
      <c r="A119" s="15">
        <f>LOG(A101,10)</f>
        <v>0.48312363121231366</v>
      </c>
      <c r="B119" s="14">
        <f>LOG(B101,10)</f>
        <v>0.10439182768417719</v>
      </c>
      <c r="C119" s="14">
        <f>LOG(C101,10)</f>
        <v>-1.6532032993191614E-2</v>
      </c>
      <c r="D119" s="14">
        <f>LOG(D101,10)</f>
        <v>1.5935879711327251E-2</v>
      </c>
      <c r="F119" s="14">
        <f>LOG(F101,10)</f>
        <v>1.1985850485445368</v>
      </c>
      <c r="G119" s="14">
        <f>LOG(G101,10)</f>
        <v>0.48981094242584733</v>
      </c>
      <c r="H119" s="14">
        <f>LOG(H101,10)</f>
        <v>0.11999205872694385</v>
      </c>
      <c r="I119" s="13">
        <f>LOG(I101,10)</f>
        <v>-4.1084840754961952E-2</v>
      </c>
    </row>
    <row r="120" spans="1:9" x14ac:dyDescent="0.2">
      <c r="A120" s="15">
        <f>LOG(A102,10)</f>
        <v>0.42374141286164424</v>
      </c>
      <c r="B120" s="14">
        <f>LOG(B102,10)</f>
        <v>0.25628133125315006</v>
      </c>
      <c r="C120" s="14">
        <f>LOG(C102,10)</f>
        <v>-0.26424793405755137</v>
      </c>
      <c r="D120" s="14">
        <f>LOG(D102,10)</f>
        <v>-0.10904483489005438</v>
      </c>
      <c r="F120" s="14">
        <f>LOG(F102,10)</f>
        <v>0.82814231669838967</v>
      </c>
      <c r="G120" s="14">
        <f>LOG(G102,10)</f>
        <v>0.33893275785322285</v>
      </c>
      <c r="H120" s="14">
        <f>LOG(H102,10)</f>
        <v>0.11268874179550679</v>
      </c>
      <c r="I120" s="13">
        <f>LOG(I102,10)</f>
        <v>-0.16067668483540501</v>
      </c>
    </row>
    <row r="121" spans="1:9" x14ac:dyDescent="0.2">
      <c r="A121" s="15">
        <f>LOG(A103,10)</f>
        <v>0.26765308086373357</v>
      </c>
      <c r="B121" s="14">
        <f>LOG(B103,10)</f>
        <v>0.23114811828221765</v>
      </c>
      <c r="C121" s="14">
        <f>LOG(C103,10)</f>
        <v>-0.17295048923700007</v>
      </c>
      <c r="D121" s="14">
        <f>LOG(D103,10)</f>
        <v>-0.20198423851255121</v>
      </c>
      <c r="F121" s="14">
        <f>LOG(F103,10)</f>
        <v>1.1505261480820903</v>
      </c>
      <c r="G121" s="14">
        <f>LOG(G103,10)</f>
        <v>0.3831364203452764</v>
      </c>
      <c r="H121" s="14">
        <f>LOG(H103,10)</f>
        <v>0.21473839445597423</v>
      </c>
      <c r="I121" s="13">
        <f>LOG(I103,10)</f>
        <v>0.14061174254218395</v>
      </c>
    </row>
    <row r="122" spans="1:9" x14ac:dyDescent="0.2">
      <c r="A122" s="15">
        <f>LOG(A104,10)</f>
        <v>0.30310976426825459</v>
      </c>
      <c r="B122" s="14">
        <f>LOG(B104,10)</f>
        <v>0.31764253851292379</v>
      </c>
      <c r="C122" s="14">
        <f>LOG(C104,10)</f>
        <v>-0.14469269873069468</v>
      </c>
      <c r="D122" s="14">
        <f>LOG(D104,10)</f>
        <v>-2.9513129176661321E-3</v>
      </c>
      <c r="F122" s="14">
        <f>LOG(F104,10)</f>
        <v>1.1988610615305759</v>
      </c>
      <c r="G122" s="14">
        <f>LOG(G104,10)</f>
        <v>0.21663311470987129</v>
      </c>
      <c r="H122" s="14">
        <f>LOG(H104,10)</f>
        <v>7.9964896986883249E-2</v>
      </c>
      <c r="I122" s="13">
        <f>LOG(I104,10)</f>
        <v>5.6521068605769734E-2</v>
      </c>
    </row>
    <row r="123" spans="1:9" x14ac:dyDescent="0.2">
      <c r="A123" s="15">
        <f>LOG(A105,10)</f>
        <v>0.29339696966947204</v>
      </c>
      <c r="B123" s="14">
        <f>LOG(B105,10)</f>
        <v>1.6949540876450384E-2</v>
      </c>
      <c r="C123" s="14">
        <f>LOG(C105,10)</f>
        <v>-0.32096727126559049</v>
      </c>
      <c r="D123" s="14">
        <f>LOG(D105,10)</f>
        <v>-0.37747201445364958</v>
      </c>
      <c r="F123" s="14">
        <f>LOG(F105,10)</f>
        <v>0.89707921038538396</v>
      </c>
      <c r="G123" s="14">
        <f>LOG(G105,10)</f>
        <v>9.1033169918152149E-2</v>
      </c>
      <c r="H123" s="14">
        <f>LOG(H105,10)</f>
        <v>0.12578059678352754</v>
      </c>
      <c r="I123" s="13">
        <f>LOG(I105,10)</f>
        <v>8.5778203426831109E-2</v>
      </c>
    </row>
    <row r="124" spans="1:9" x14ac:dyDescent="0.2">
      <c r="A124" s="15">
        <f>LOG(A106,10)</f>
        <v>0.13680350031306901</v>
      </c>
      <c r="B124" s="14">
        <f>LOG(B106,10)</f>
        <v>-5.5247013815974584E-2</v>
      </c>
      <c r="C124" s="14">
        <f>LOG(C106,10)</f>
        <v>-0.29188229789806913</v>
      </c>
      <c r="D124" s="14">
        <f>LOG(D106,10)</f>
        <v>-0.2696700329040907</v>
      </c>
      <c r="F124" s="14">
        <f>LOG(F106,10)</f>
        <v>1.2700644170930651</v>
      </c>
      <c r="G124" s="14">
        <f>LOG(G106,10)</f>
        <v>0.11979556333871134</v>
      </c>
      <c r="H124" s="14">
        <f>LOG(H106,10)</f>
        <v>2.8019101584714233E-2</v>
      </c>
      <c r="I124" s="13">
        <f>LOG(I106,10)</f>
        <v>0.13491026843339088</v>
      </c>
    </row>
    <row r="125" spans="1:9" x14ac:dyDescent="0.2">
      <c r="A125" s="15">
        <f>LOG(A107,10)</f>
        <v>0.29776177507192214</v>
      </c>
      <c r="B125" s="14">
        <f>LOG(B107,10)</f>
        <v>-0.11261018627829246</v>
      </c>
      <c r="C125" s="14">
        <f>LOG(C107,10)</f>
        <v>-0.28826616974632863</v>
      </c>
      <c r="D125" s="14">
        <f>LOG(D107,10)</f>
        <v>-0.4022955981786816</v>
      </c>
      <c r="F125" s="14">
        <f>LOG(F107,10)</f>
        <v>1.1608201213299172</v>
      </c>
      <c r="G125" s="14">
        <f>LOG(G107,10)</f>
        <v>0.26676830391746703</v>
      </c>
      <c r="H125" s="14">
        <f>LOG(H107,10)</f>
        <v>0.1598980074788354</v>
      </c>
      <c r="I125" s="13">
        <f>LOG(I107,10)</f>
        <v>-6.7899356306404743E-2</v>
      </c>
    </row>
    <row r="126" spans="1:9" x14ac:dyDescent="0.2">
      <c r="A126" s="7"/>
      <c r="I126" s="5"/>
    </row>
    <row r="127" spans="1:9" x14ac:dyDescent="0.2">
      <c r="A127" s="12" t="s">
        <v>4</v>
      </c>
      <c r="F127" s="11" t="s">
        <v>4</v>
      </c>
      <c r="I127" s="5"/>
    </row>
    <row r="128" spans="1:9" x14ac:dyDescent="0.2">
      <c r="A128" s="10"/>
      <c r="B128" s="8" t="s">
        <v>3</v>
      </c>
      <c r="F128" s="9"/>
      <c r="G128" s="8" t="s">
        <v>3</v>
      </c>
      <c r="I128" s="5"/>
    </row>
    <row r="129" spans="1:9" x14ac:dyDescent="0.2">
      <c r="A129" s="10" t="s">
        <v>2</v>
      </c>
      <c r="B129" s="6">
        <f>TTEST(A117:A125,D117:D125,2,3)</f>
        <v>3.7021395537084927E-5</v>
      </c>
      <c r="F129" s="9" t="s">
        <v>2</v>
      </c>
      <c r="G129" s="6">
        <f>TTEST(F117:F125,I117:I125,2,3)</f>
        <v>4.9443405467610222E-11</v>
      </c>
      <c r="I129" s="5"/>
    </row>
    <row r="130" spans="1:9" x14ac:dyDescent="0.2">
      <c r="A130" s="10" t="s">
        <v>1</v>
      </c>
      <c r="B130" s="6">
        <f>TTEST(B117:B125,D117:D125,2,3)</f>
        <v>8.7875231050458889E-3</v>
      </c>
      <c r="F130" s="9" t="s">
        <v>1</v>
      </c>
      <c r="G130" s="6">
        <f>TTEST(G117:G125,I117:I125,2,3)</f>
        <v>1.5813111682644258E-4</v>
      </c>
      <c r="I130" s="5"/>
    </row>
    <row r="131" spans="1:9" x14ac:dyDescent="0.2">
      <c r="A131" s="10" t="s">
        <v>0</v>
      </c>
      <c r="B131" s="6">
        <f>TTEST(C117:C125,D117:D125,2,3)</f>
        <v>0.6023811763149437</v>
      </c>
      <c r="F131" s="9" t="s">
        <v>0</v>
      </c>
      <c r="G131" s="6">
        <f>TTEST(H117:H125,I117:I125,2,3)</f>
        <v>7.139693473474421E-3</v>
      </c>
      <c r="I131" s="5"/>
    </row>
    <row r="132" spans="1:9" x14ac:dyDescent="0.2">
      <c r="A132" s="7"/>
      <c r="I132" s="5"/>
    </row>
    <row r="133" spans="1:9" x14ac:dyDescent="0.2">
      <c r="A133" s="7"/>
      <c r="I133" s="5"/>
    </row>
    <row r="134" spans="1:9" x14ac:dyDescent="0.2">
      <c r="A134" s="19" t="s">
        <v>5</v>
      </c>
      <c r="B134" s="18"/>
      <c r="C134" s="18"/>
      <c r="D134" s="18"/>
      <c r="F134" s="18" t="s">
        <v>5</v>
      </c>
      <c r="G134" s="18"/>
      <c r="H134" s="18"/>
      <c r="I134" s="17"/>
    </row>
    <row r="135" spans="1:9" x14ac:dyDescent="0.2">
      <c r="A135" s="12">
        <v>0.01</v>
      </c>
      <c r="B135" s="11">
        <v>0.1</v>
      </c>
      <c r="C135" s="11">
        <v>0.5</v>
      </c>
      <c r="D135" s="11">
        <v>0.9</v>
      </c>
      <c r="F135" s="11">
        <v>0.01</v>
      </c>
      <c r="G135" s="11">
        <v>0.1</v>
      </c>
      <c r="H135" s="11">
        <v>0.5</v>
      </c>
      <c r="I135" s="16">
        <v>0.9</v>
      </c>
    </row>
    <row r="136" spans="1:9" x14ac:dyDescent="0.2">
      <c r="A136" s="15">
        <f>LOG(I4,10)</f>
        <v>9.2528530309798924</v>
      </c>
      <c r="B136" s="14">
        <f>LOG(I7,10)</f>
        <v>9.2997251539756363</v>
      </c>
      <c r="C136" s="14">
        <f>LOG(I10,10)</f>
        <v>9.2600713879850733</v>
      </c>
      <c r="D136" s="14">
        <f>LOG(I13,10)</f>
        <v>9.2598326990634821</v>
      </c>
      <c r="F136" s="14">
        <f>LOG(I51,10)</f>
        <v>8.9585638832219665</v>
      </c>
      <c r="G136" s="14">
        <f>LOG(I54,10)</f>
        <v>8.9813655090785449</v>
      </c>
      <c r="H136" s="14">
        <f>LOG(I57,10)</f>
        <v>8.9590413923210921</v>
      </c>
      <c r="I136" s="13">
        <f>LOG(I60,10)</f>
        <v>8.882524537954879</v>
      </c>
    </row>
    <row r="137" spans="1:9" x14ac:dyDescent="0.2">
      <c r="A137" s="15">
        <f>LOG(I5,10)</f>
        <v>9.3408405498123308</v>
      </c>
      <c r="B137" s="14">
        <f>LOG(I8,10)</f>
        <v>9.2052043639481429</v>
      </c>
      <c r="C137" s="14">
        <f>LOG(I11,10)</f>
        <v>9.220108088040055</v>
      </c>
      <c r="D137" s="14">
        <f>LOG(I14,10)</f>
        <v>9.2750808984568582</v>
      </c>
      <c r="F137" s="14">
        <f>LOG(I52,10)</f>
        <v>8.9585638832219665</v>
      </c>
      <c r="G137" s="14">
        <f>LOG(I55,10)</f>
        <v>8.8943160626844371</v>
      </c>
      <c r="H137" s="14">
        <f>LOG(I58,10)</f>
        <v>8.9138138523837167</v>
      </c>
      <c r="I137" s="13">
        <f>LOG(I61,10)</f>
        <v>8.8773713458697738</v>
      </c>
    </row>
    <row r="138" spans="1:9" x14ac:dyDescent="0.2">
      <c r="A138" s="15">
        <f>LOG(I6,10)</f>
        <v>9.2350231594952223</v>
      </c>
      <c r="B138" s="14">
        <f>LOG(I9,10)</f>
        <v>9.2736955879300904</v>
      </c>
      <c r="C138" s="14">
        <f>LOG(I12,10)</f>
        <v>9.2278867046136721</v>
      </c>
      <c r="D138" s="14">
        <f>LOG(I15,10)</f>
        <v>9.3134453704264146</v>
      </c>
      <c r="F138" s="14">
        <f>LOG(I53,10)</f>
        <v>8.903089986991942</v>
      </c>
      <c r="G138" s="14">
        <f>LOG(I56,10)</f>
        <v>8.9712758487381041</v>
      </c>
      <c r="H138" s="14">
        <f>LOG(I59,10)</f>
        <v>8.8543060418010793</v>
      </c>
      <c r="I138" s="13">
        <f>LOG(I62,10)</f>
        <v>8.8937617620579434</v>
      </c>
    </row>
    <row r="139" spans="1:9" x14ac:dyDescent="0.2">
      <c r="A139" s="15">
        <f>LOG(I19,10)</f>
        <v>9.1936810295412794</v>
      </c>
      <c r="B139" s="14">
        <f>LOG(I22,10)</f>
        <v>9.1936810295412794</v>
      </c>
      <c r="C139" s="14">
        <f>LOG(I25,10)</f>
        <v>9.3443922736851093</v>
      </c>
      <c r="D139" s="14">
        <f>LOG(I28,10)</f>
        <v>9.1986570869544213</v>
      </c>
      <c r="F139" s="14">
        <f>LOG(I66,10)</f>
        <v>8.8561244442422993</v>
      </c>
      <c r="G139" s="14">
        <f>LOG(I69,10)</f>
        <v>8.8512583487190746</v>
      </c>
      <c r="H139" s="14">
        <f>LOG(I72,10)</f>
        <v>8.9590413923210921</v>
      </c>
      <c r="I139" s="13">
        <f>LOG(I75,10)</f>
        <v>8.9454685851318185</v>
      </c>
    </row>
    <row r="140" spans="1:9" x14ac:dyDescent="0.2">
      <c r="A140" s="15">
        <f>LOG(I20,10)</f>
        <v>9.3027637084729804</v>
      </c>
      <c r="B140" s="14">
        <f>LOG(I23,10)</f>
        <v>9.2033049161384817</v>
      </c>
      <c r="C140" s="14">
        <f>LOG(I26,10)</f>
        <v>9.2552725051033047</v>
      </c>
      <c r="D140" s="14">
        <f>LOG(I29,10)</f>
        <v>9.1522883443830558</v>
      </c>
      <c r="F140" s="14">
        <f>LOG(I67,10)</f>
        <v>8.8864907251724823</v>
      </c>
      <c r="G140" s="14">
        <f>LOG(I70,10)</f>
        <v>8.8603380065709914</v>
      </c>
      <c r="H140" s="14">
        <f>LOG(I73,10)</f>
        <v>8.8819549713395993</v>
      </c>
      <c r="I140" s="13">
        <f>LOG(I76,10)</f>
        <v>8.9355072658247128</v>
      </c>
    </row>
    <row r="141" spans="1:9" x14ac:dyDescent="0.2">
      <c r="A141" s="15">
        <f>LOG(I21,10)</f>
        <v>9.2445245115700825</v>
      </c>
      <c r="B141" s="14">
        <f>LOG(I24,10)</f>
        <v>9.1616674124377351</v>
      </c>
      <c r="C141" s="14">
        <f>LOG(I27,10)</f>
        <v>9.2227164711475815</v>
      </c>
      <c r="D141" s="14">
        <f>LOG(I30,10)</f>
        <v>9.2576785748691837</v>
      </c>
      <c r="F141" s="14">
        <f>LOG(I68,10)</f>
        <v>8.8808135922807896</v>
      </c>
      <c r="G141" s="14">
        <f>LOG(I71,10)</f>
        <v>8.9489017609702124</v>
      </c>
      <c r="H141" s="14">
        <f>LOG(I74,10)</f>
        <v>8.8864907251724823</v>
      </c>
      <c r="I141" s="13">
        <f>LOG(I77,10)</f>
        <v>8.8954225460394074</v>
      </c>
    </row>
    <row r="142" spans="1:9" x14ac:dyDescent="0.2">
      <c r="A142" s="15">
        <f>LOG(I34,10)</f>
        <v>9.2432861460834452</v>
      </c>
      <c r="B142" s="14">
        <f>LOG(I37,10)</f>
        <v>9.2581581933407939</v>
      </c>
      <c r="C142" s="14">
        <f>LOG(I40,10)</f>
        <v>9.3944516808262151</v>
      </c>
      <c r="D142" s="14">
        <f>LOG(I43,10)</f>
        <v>9.2504200023088927</v>
      </c>
      <c r="F142" s="14">
        <f>LOG(I81,10)</f>
        <v>8.8122446968003683</v>
      </c>
      <c r="G142" s="14">
        <f>LOG(I84,10)</f>
        <v>8.9294189257142911</v>
      </c>
      <c r="H142" s="14">
        <f>LOG(I87,10)</f>
        <v>9.0413926851582236</v>
      </c>
      <c r="I142" s="13">
        <f>LOG(I90,10)</f>
        <v>8.8615344108590364</v>
      </c>
    </row>
    <row r="143" spans="1:9" x14ac:dyDescent="0.2">
      <c r="A143" s="15">
        <f>LOG(I35,10)</f>
        <v>9.3012470886362113</v>
      </c>
      <c r="B143" s="14">
        <f>LOG(I38,10)</f>
        <v>9.2022157758011307</v>
      </c>
      <c r="C143" s="14">
        <f>LOG(I41,10)</f>
        <v>9.3010299956639813</v>
      </c>
      <c r="D143" s="14">
        <f>LOG(I44,10)</f>
        <v>9.2552725051033047</v>
      </c>
      <c r="F143" s="14">
        <f>LOG(I82,10)</f>
        <v>8.9680157139936405</v>
      </c>
      <c r="G143" s="14">
        <f>LOG(I85,10)</f>
        <v>8.922206277439015</v>
      </c>
      <c r="H143" s="14">
        <f>LOG(I88,10)</f>
        <v>8.9912260756924933</v>
      </c>
      <c r="I143" s="13">
        <f>LOG(I91,10)</f>
        <v>8.8715729355458777</v>
      </c>
    </row>
    <row r="144" spans="1:9" x14ac:dyDescent="0.2">
      <c r="A144" s="15">
        <f>LOG(I36,10)</f>
        <v>9.3096301674258992</v>
      </c>
      <c r="B144" s="14">
        <f>LOG(I39,10)</f>
        <v>9.2792105126013933</v>
      </c>
      <c r="C144" s="14">
        <f>LOG(I42,10)</f>
        <v>9.3117538610557542</v>
      </c>
      <c r="D144" s="14">
        <f>LOG(I45,10)</f>
        <v>9.2787536009528289</v>
      </c>
      <c r="F144" s="14">
        <f>LOG(I83,10)</f>
        <v>8.8543060418010793</v>
      </c>
      <c r="G144" s="14">
        <f>LOG(I86,10)</f>
        <v>8.9148718175400496</v>
      </c>
      <c r="H144" s="14">
        <f>LOG(I89,10)</f>
        <v>8.8680563618230419</v>
      </c>
      <c r="I144" s="13">
        <f>LOG(I92,10)</f>
        <v>8.8893017025063106</v>
      </c>
    </row>
    <row r="145" spans="1:9" x14ac:dyDescent="0.2">
      <c r="A145" s="7"/>
      <c r="I145" s="5"/>
    </row>
    <row r="146" spans="1:9" x14ac:dyDescent="0.2">
      <c r="A146" s="12" t="s">
        <v>4</v>
      </c>
      <c r="F146" s="11" t="s">
        <v>4</v>
      </c>
      <c r="I146" s="5"/>
    </row>
    <row r="147" spans="1:9" x14ac:dyDescent="0.2">
      <c r="A147" s="10"/>
      <c r="B147" s="8" t="s">
        <v>3</v>
      </c>
      <c r="F147" s="9"/>
      <c r="G147" s="8" t="s">
        <v>3</v>
      </c>
      <c r="I147" s="5"/>
    </row>
    <row r="148" spans="1:9" x14ac:dyDescent="0.2">
      <c r="A148" s="7" t="s">
        <v>2</v>
      </c>
      <c r="B148" s="6">
        <f>TTEST(A136:A144,D136:D144,2,3)</f>
        <v>0.37277938042540315</v>
      </c>
      <c r="F148" t="s">
        <v>2</v>
      </c>
      <c r="G148" s="6">
        <f>TTEST(F136:F144,I136:I144,2,3)</f>
        <v>0.89097775659707601</v>
      </c>
      <c r="I148" s="5"/>
    </row>
    <row r="149" spans="1:9" x14ac:dyDescent="0.2">
      <c r="A149" s="7" t="s">
        <v>1</v>
      </c>
      <c r="B149" s="6">
        <f>TTEST(B136:B144,D136:D144,2,3)</f>
        <v>0.42494073893440154</v>
      </c>
      <c r="F149" t="s">
        <v>1</v>
      </c>
      <c r="G149" s="6">
        <f>TTEST(G136:G144,I136:I144,2,3)</f>
        <v>0.18787169364816292</v>
      </c>
      <c r="I149" s="5"/>
    </row>
    <row r="150" spans="1:9" x14ac:dyDescent="0.2">
      <c r="A150" s="4" t="s">
        <v>0</v>
      </c>
      <c r="B150" s="3">
        <f>TTEST(C136:C144,D136:D144,2,3)</f>
        <v>0.21743421988259964</v>
      </c>
      <c r="C150" s="2"/>
      <c r="D150" s="2"/>
      <c r="E150" s="2"/>
      <c r="F150" s="2" t="s">
        <v>0</v>
      </c>
      <c r="G150" s="3">
        <f>TTEST(H136:H144,I136:I144,2,3)</f>
        <v>0.17185803583618686</v>
      </c>
      <c r="H150" s="2"/>
      <c r="I150" s="1"/>
    </row>
  </sheetData>
  <mergeCells count="6">
    <mergeCell ref="A97:D97"/>
    <mergeCell ref="F97:I97"/>
    <mergeCell ref="A115:D115"/>
    <mergeCell ref="F115:I115"/>
    <mergeCell ref="A134:D134"/>
    <mergeCell ref="F134:I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2A-D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Jones</dc:creator>
  <cp:lastModifiedBy>Joshua Jones</cp:lastModifiedBy>
  <dcterms:created xsi:type="dcterms:W3CDTF">2021-02-22T15:17:46Z</dcterms:created>
  <dcterms:modified xsi:type="dcterms:W3CDTF">2021-02-22T15:20:10Z</dcterms:modified>
</cp:coreProperties>
</file>