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huajones/Documents/Grossman_lab/ICE selection paper/eLife resubmission/Source data files/"/>
    </mc:Choice>
  </mc:AlternateContent>
  <xr:revisionPtr revIDLastSave="0" documentId="8_{81958DF0-C0C5-C143-9974-589C42220446}" xr6:coauthVersionLast="46" xr6:coauthVersionMax="46" xr10:uidLastSave="{00000000-0000-0000-0000-000000000000}"/>
  <bookViews>
    <workbookView xWindow="780" yWindow="960" windowWidth="27640" windowHeight="16100" xr2:uid="{8EB41442-74B6-674B-B497-6A60EAD63812}"/>
  </bookViews>
  <sheets>
    <sheet name="Figure 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L5" i="1"/>
  <c r="M5" i="1"/>
  <c r="N5" i="1"/>
  <c r="O5" i="1"/>
  <c r="P5" i="1"/>
  <c r="K6" i="1"/>
  <c r="L6" i="1"/>
  <c r="M6" i="1"/>
  <c r="N6" i="1"/>
  <c r="O6" i="1"/>
  <c r="P6" i="1"/>
  <c r="K7" i="1"/>
  <c r="L7" i="1"/>
  <c r="M7" i="1"/>
  <c r="N7" i="1"/>
  <c r="O7" i="1"/>
  <c r="P7" i="1"/>
  <c r="K8" i="1"/>
  <c r="L8" i="1"/>
  <c r="M8" i="1"/>
  <c r="N8" i="1"/>
  <c r="O8" i="1"/>
  <c r="P8" i="1"/>
  <c r="K9" i="1"/>
  <c r="L9" i="1"/>
  <c r="M9" i="1"/>
  <c r="N9" i="1"/>
  <c r="O9" i="1"/>
  <c r="P9" i="1"/>
  <c r="K10" i="1"/>
  <c r="L10" i="1"/>
  <c r="M10" i="1"/>
  <c r="N10" i="1"/>
  <c r="O10" i="1"/>
  <c r="P10" i="1"/>
  <c r="K11" i="1"/>
  <c r="L11" i="1"/>
  <c r="M11" i="1"/>
  <c r="N11" i="1"/>
  <c r="O11" i="1"/>
  <c r="P11" i="1"/>
  <c r="K15" i="1"/>
  <c r="L15" i="1"/>
  <c r="M15" i="1"/>
  <c r="N15" i="1"/>
  <c r="O15" i="1"/>
  <c r="P15" i="1"/>
  <c r="K16" i="1"/>
  <c r="L16" i="1"/>
  <c r="M16" i="1"/>
  <c r="N16" i="1"/>
  <c r="O16" i="1"/>
  <c r="P16" i="1"/>
  <c r="K17" i="1"/>
  <c r="L17" i="1"/>
  <c r="M17" i="1"/>
  <c r="N17" i="1"/>
  <c r="O17" i="1"/>
  <c r="P17" i="1"/>
  <c r="K18" i="1"/>
  <c r="L18" i="1"/>
  <c r="M18" i="1"/>
  <c r="N18" i="1"/>
  <c r="O18" i="1"/>
  <c r="P18" i="1"/>
  <c r="K19" i="1"/>
  <c r="L19" i="1"/>
  <c r="M19" i="1"/>
  <c r="N19" i="1"/>
  <c r="O19" i="1"/>
  <c r="P19" i="1"/>
  <c r="K20" i="1"/>
  <c r="L20" i="1"/>
  <c r="M20" i="1"/>
  <c r="N20" i="1"/>
  <c r="O20" i="1"/>
  <c r="P20" i="1"/>
  <c r="K21" i="1"/>
  <c r="L21" i="1"/>
  <c r="M21" i="1"/>
  <c r="N21" i="1"/>
  <c r="O21" i="1"/>
  <c r="P21" i="1"/>
  <c r="K25" i="1"/>
  <c r="L25" i="1"/>
  <c r="M25" i="1"/>
  <c r="N25" i="1"/>
  <c r="O25" i="1"/>
  <c r="P25" i="1"/>
  <c r="K26" i="1"/>
  <c r="L26" i="1"/>
  <c r="M26" i="1"/>
  <c r="N26" i="1"/>
  <c r="O26" i="1"/>
  <c r="P26" i="1"/>
  <c r="K27" i="1"/>
  <c r="L27" i="1"/>
  <c r="M27" i="1"/>
  <c r="N27" i="1"/>
  <c r="O27" i="1"/>
  <c r="P27" i="1"/>
  <c r="K28" i="1"/>
  <c r="L28" i="1"/>
  <c r="M28" i="1"/>
  <c r="N28" i="1"/>
  <c r="O28" i="1"/>
  <c r="P28" i="1"/>
  <c r="K29" i="1"/>
  <c r="L29" i="1"/>
  <c r="M29" i="1"/>
  <c r="N29" i="1"/>
  <c r="O29" i="1"/>
  <c r="P29" i="1"/>
  <c r="K30" i="1"/>
  <c r="L30" i="1"/>
  <c r="M30" i="1"/>
  <c r="N30" i="1"/>
  <c r="O30" i="1"/>
  <c r="P30" i="1"/>
  <c r="K31" i="1"/>
  <c r="L31" i="1"/>
  <c r="M31" i="1"/>
  <c r="N31" i="1"/>
  <c r="O31" i="1"/>
  <c r="P31" i="1"/>
  <c r="K35" i="1"/>
  <c r="L35" i="1"/>
  <c r="M35" i="1"/>
  <c r="N35" i="1"/>
  <c r="O35" i="1"/>
  <c r="P35" i="1"/>
  <c r="K36" i="1"/>
  <c r="L36" i="1"/>
  <c r="M36" i="1"/>
  <c r="N36" i="1"/>
  <c r="O36" i="1"/>
  <c r="P36" i="1"/>
  <c r="K37" i="1"/>
  <c r="L37" i="1"/>
  <c r="M37" i="1"/>
  <c r="N37" i="1"/>
  <c r="O37" i="1"/>
  <c r="P37" i="1"/>
  <c r="K38" i="1"/>
  <c r="L38" i="1"/>
  <c r="M38" i="1"/>
  <c r="N38" i="1"/>
  <c r="O38" i="1"/>
  <c r="P38" i="1"/>
  <c r="K39" i="1"/>
  <c r="L39" i="1"/>
  <c r="M39" i="1"/>
  <c r="N39" i="1"/>
  <c r="O39" i="1"/>
  <c r="P39" i="1"/>
  <c r="K40" i="1"/>
  <c r="L40" i="1"/>
  <c r="M40" i="1"/>
  <c r="N40" i="1"/>
  <c r="O40" i="1"/>
  <c r="P40" i="1"/>
  <c r="K41" i="1"/>
  <c r="L41" i="1"/>
  <c r="M41" i="1"/>
  <c r="N41" i="1"/>
  <c r="O41" i="1"/>
  <c r="P41" i="1"/>
</calcChain>
</file>

<file path=xl/sharedStrings.xml><?xml version="1.0" encoding="utf-8"?>
<sst xmlns="http://schemas.openxmlformats.org/spreadsheetml/2006/main" count="65" uniqueCount="26">
  <si>
    <t>standard deviation</t>
  </si>
  <si>
    <t>Avg. ICE+ frequency</t>
  </si>
  <si>
    <t>Avg. % spores (ICE0)</t>
  </si>
  <si>
    <t>Avg. % spores (ICE+)</t>
  </si>
  <si>
    <t>ICE0 spore CFU/ml (colony rep 2)</t>
  </si>
  <si>
    <t>ICE+ spore CFU/ml (colony rep 2)</t>
  </si>
  <si>
    <t>ICE0 spore CFU/ml (colony rep 1)</t>
  </si>
  <si>
    <t>ICE+ spore CFU/ml (colony rep 1)</t>
  </si>
  <si>
    <t>ICE0 total CFU/ml (colony rep 2)</t>
  </si>
  <si>
    <t>ICE+ total CFU/ml (colony rep 2)</t>
  </si>
  <si>
    <t>ICE0 total CFU/ml (colony rep 1)</t>
  </si>
  <si>
    <t>ICE+ total CFU/ml (colony rep 1)</t>
  </si>
  <si>
    <t>Hours post-inoculation</t>
  </si>
  <si>
    <t>JMJ593 0.9 JMJ550 0.1 DSM (Fig. 3D)</t>
  </si>
  <si>
    <t>JMJ593 0.01 JMJ550 0.99 DSM (Fig. 3C)</t>
  </si>
  <si>
    <t>ICE0 spore CFU/ml (biofilm rep 2)</t>
  </si>
  <si>
    <t>ICE+ spore CFU/ml (biofilm rep 2)</t>
  </si>
  <si>
    <t>ICE0 spore CFU/ml (biofilm rep 1)</t>
  </si>
  <si>
    <t>ICE+ spore CFU/ml (biofilm rep 1)</t>
  </si>
  <si>
    <t>ICE0 total CFU/ml (biofilm rep 2)</t>
  </si>
  <si>
    <t>ICE+ total CFU/ml (biofilm rep 2)</t>
  </si>
  <si>
    <t>ICE0 total CFU/ml (biofilm rep 1)</t>
  </si>
  <si>
    <t>ICE+ total CFU/ml (biofilm rep 1)</t>
  </si>
  <si>
    <t>JMJ593 0.9 JMJ550 0.1 MSgg (Fig. 3B)</t>
  </si>
  <si>
    <t>JMJ593 0.01 JMJ550 0.99 MSgg (Fig. 3A)</t>
  </si>
  <si>
    <t>2020.01.14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</si>
</sst>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"/>
    <numFmt numFmtId="166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164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1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2" borderId="0" xfId="0" applyFont="1" applyFill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F8094-D64B-1C4C-9CC2-36BD3F8EEC6C}">
  <dimension ref="A1:P42"/>
  <sheetViews>
    <sheetView tabSelected="1" workbookViewId="0"/>
  </sheetViews>
  <sheetFormatPr baseColWidth="10" defaultRowHeight="16" x14ac:dyDescent="0.2"/>
  <cols>
    <col min="1" max="1" width="24.1640625" bestFit="1" customWidth="1"/>
    <col min="2" max="2" width="19.83203125" bestFit="1" customWidth="1"/>
    <col min="3" max="6" width="28.6640625" bestFit="1" customWidth="1"/>
    <col min="7" max="10" width="29.33203125" bestFit="1" customWidth="1"/>
    <col min="11" max="11" width="18.33203125" bestFit="1" customWidth="1"/>
    <col min="12" max="12" width="16.6640625" bestFit="1" customWidth="1"/>
    <col min="13" max="13" width="18.1640625" bestFit="1" customWidth="1"/>
    <col min="14" max="14" width="16.6640625" bestFit="1" customWidth="1"/>
    <col min="15" max="15" width="17.6640625" bestFit="1" customWidth="1"/>
    <col min="16" max="16" width="16.6640625" bestFit="1" customWidth="1"/>
  </cols>
  <sheetData>
    <row r="1" spans="1:16" x14ac:dyDescent="0.2">
      <c r="A1" s="14" t="s">
        <v>25</v>
      </c>
    </row>
    <row r="3" spans="1:16" x14ac:dyDescent="0.2">
      <c r="A3" s="14" t="s">
        <v>24</v>
      </c>
    </row>
    <row r="4" spans="1:16" x14ac:dyDescent="0.2">
      <c r="A4" s="1"/>
      <c r="B4" s="10" t="s">
        <v>12</v>
      </c>
      <c r="C4" s="9" t="s">
        <v>22</v>
      </c>
      <c r="D4" s="9" t="s">
        <v>21</v>
      </c>
      <c r="E4" s="9" t="s">
        <v>20</v>
      </c>
      <c r="F4" s="9" t="s">
        <v>19</v>
      </c>
      <c r="G4" s="8" t="s">
        <v>18</v>
      </c>
      <c r="H4" s="8" t="s">
        <v>17</v>
      </c>
      <c r="I4" s="8" t="s">
        <v>16</v>
      </c>
      <c r="J4" s="8" t="s">
        <v>15</v>
      </c>
      <c r="K4" s="7" t="s">
        <v>3</v>
      </c>
      <c r="L4" s="7" t="s">
        <v>0</v>
      </c>
      <c r="M4" s="7" t="s">
        <v>2</v>
      </c>
      <c r="N4" s="7" t="s">
        <v>0</v>
      </c>
      <c r="O4" s="7" t="s">
        <v>1</v>
      </c>
      <c r="P4" s="7" t="s">
        <v>0</v>
      </c>
    </row>
    <row r="5" spans="1:16" x14ac:dyDescent="0.2">
      <c r="A5" s="1"/>
      <c r="B5" s="6">
        <v>0</v>
      </c>
      <c r="C5" s="5">
        <v>28500</v>
      </c>
      <c r="D5" s="5">
        <v>3110000</v>
      </c>
      <c r="E5" s="5">
        <v>30700</v>
      </c>
      <c r="F5" s="5">
        <v>3370000</v>
      </c>
      <c r="G5" s="5">
        <v>0</v>
      </c>
      <c r="H5" s="5">
        <v>0</v>
      </c>
      <c r="I5" s="5">
        <v>0</v>
      </c>
      <c r="J5" s="5">
        <v>0</v>
      </c>
      <c r="K5" s="4">
        <f>(((G5/C5)+(I5/E5))/2)*100</f>
        <v>0</v>
      </c>
      <c r="L5" s="4">
        <f>STDEV((G5/C5*100),(I5/E5*100))</f>
        <v>0</v>
      </c>
      <c r="M5" s="4">
        <f>(((H5/D5)+(J5/F5))/2)*100</f>
        <v>0</v>
      </c>
      <c r="N5" s="4">
        <f>STDEV((H5/D5*100),(J5/F5*100))</f>
        <v>0</v>
      </c>
      <c r="O5" s="3">
        <f>((C5/(C5+D5))+(E5/(E5+F5)))/2</f>
        <v>9.0541621099019445E-3</v>
      </c>
      <c r="P5" s="2">
        <f>STDEV((C5/(C5+D5)), (E5/(E5+F5)))</f>
        <v>3.7630750811643229E-5</v>
      </c>
    </row>
    <row r="6" spans="1:16" x14ac:dyDescent="0.2">
      <c r="A6" s="1"/>
      <c r="B6" s="6">
        <v>16</v>
      </c>
      <c r="C6" s="5">
        <v>316000</v>
      </c>
      <c r="D6" s="5">
        <v>51800000</v>
      </c>
      <c r="E6" s="5">
        <v>360000</v>
      </c>
      <c r="F6" s="5">
        <v>43200000</v>
      </c>
      <c r="G6" s="5">
        <v>0</v>
      </c>
      <c r="H6" s="5">
        <v>0</v>
      </c>
      <c r="I6" s="5">
        <v>0</v>
      </c>
      <c r="J6" s="5">
        <v>0</v>
      </c>
      <c r="K6" s="4">
        <f>(((G6/C6)+(I6/E6))/2)*100</f>
        <v>0</v>
      </c>
      <c r="L6" s="4">
        <f>STDEV((G6/C6*100),(I6/E6*100))</f>
        <v>0</v>
      </c>
      <c r="M6" s="4">
        <f>(((H6/D6)+(J6/F6))/2)*100</f>
        <v>0</v>
      </c>
      <c r="N6" s="4">
        <f>STDEV((H6/D6*100),(J6/F6*100))</f>
        <v>0</v>
      </c>
      <c r="O6" s="3">
        <f>((C6/(C6+D6))+(E6/(E6+F6)))/2</f>
        <v>7.1639299236477558E-3</v>
      </c>
      <c r="P6" s="2">
        <f>STDEV((C6/(C6+D6)), (E6/(E6+F6)))</f>
        <v>1.5563885336000751E-3</v>
      </c>
    </row>
    <row r="7" spans="1:16" x14ac:dyDescent="0.2">
      <c r="A7" s="1"/>
      <c r="B7" s="6">
        <v>23</v>
      </c>
      <c r="C7" s="5">
        <v>2440000</v>
      </c>
      <c r="D7" s="5">
        <v>142000000</v>
      </c>
      <c r="E7" s="5">
        <v>2500000</v>
      </c>
      <c r="F7" s="5">
        <v>184000000</v>
      </c>
      <c r="G7" s="5">
        <v>197000</v>
      </c>
      <c r="H7" s="5">
        <v>31700000</v>
      </c>
      <c r="I7" s="5">
        <v>236000</v>
      </c>
      <c r="J7" s="5">
        <v>36600000</v>
      </c>
      <c r="K7" s="4">
        <f>(((G7/C7)+(I7/E7))/2)*100</f>
        <v>8.7568852459016391</v>
      </c>
      <c r="L7" s="4">
        <f>STDEV((G7/C7*100),(I7/E7*100))</f>
        <v>0.96607014990306306</v>
      </c>
      <c r="M7" s="4">
        <f>(((H7/D7)+(J7/F7))/2)*100</f>
        <v>21.107624004898959</v>
      </c>
      <c r="N7" s="4">
        <f>STDEV((H7/D7*100),(J7/F7*100))</f>
        <v>1.7201357552134491</v>
      </c>
      <c r="O7" s="3">
        <f>((C7/(C7+D7))+(E7/(E7+F7)))/2</f>
        <v>1.5148826604439964E-2</v>
      </c>
      <c r="P7" s="2">
        <f>STDEV((C7/(C7+D7)), (E7/(E7+F7)))</f>
        <v>2.4663896791486837E-3</v>
      </c>
    </row>
    <row r="8" spans="1:16" x14ac:dyDescent="0.2">
      <c r="A8" s="1"/>
      <c r="B8" s="6">
        <v>40</v>
      </c>
      <c r="C8" s="5">
        <v>23500000</v>
      </c>
      <c r="D8" s="5">
        <v>390000000</v>
      </c>
      <c r="E8" s="5">
        <v>7800000</v>
      </c>
      <c r="F8" s="5">
        <v>296000000</v>
      </c>
      <c r="G8" s="5">
        <v>5500000</v>
      </c>
      <c r="H8" s="5">
        <v>262000000</v>
      </c>
      <c r="I8" s="5">
        <v>3270000</v>
      </c>
      <c r="J8" s="5">
        <v>237000000</v>
      </c>
      <c r="K8" s="4">
        <f>(((G8/C8)+(I8/E8))/2)*100</f>
        <v>32.663666121112932</v>
      </c>
      <c r="L8" s="4">
        <f>STDEV((G8/C8*100),(I8/E8*100))</f>
        <v>13.094784335721423</v>
      </c>
      <c r="M8" s="4">
        <f>(((H8/D8)+(J8/F8))/2)*100</f>
        <v>73.623527373527381</v>
      </c>
      <c r="N8" s="4">
        <f>STDEV((H8/D8*100),(J8/F8*100))</f>
        <v>9.1132490388890002</v>
      </c>
      <c r="O8" s="3">
        <f>((C8/(C8+D8))+(E8/(E8+F8)))/2</f>
        <v>4.1253354327649851E-2</v>
      </c>
      <c r="P8" s="2">
        <f>STDEV((C8/(C8+D8)), (E8/(E8+F8)))</f>
        <v>2.2031422549871296E-2</v>
      </c>
    </row>
    <row r="9" spans="1:16" x14ac:dyDescent="0.2">
      <c r="A9" s="1"/>
      <c r="B9" s="6">
        <v>47</v>
      </c>
      <c r="C9" s="5">
        <v>9900000</v>
      </c>
      <c r="D9" s="5">
        <v>403000000</v>
      </c>
      <c r="E9" s="5">
        <v>9000000</v>
      </c>
      <c r="F9" s="5">
        <v>412000000</v>
      </c>
      <c r="G9" s="5">
        <v>6600000</v>
      </c>
      <c r="H9" s="5">
        <v>348000000</v>
      </c>
      <c r="I9" s="5">
        <v>6100000</v>
      </c>
      <c r="J9" s="5">
        <v>303000000</v>
      </c>
      <c r="K9" s="4">
        <f>(((G9/C9)+(I9/E9))/2)*100</f>
        <v>67.222222222222229</v>
      </c>
      <c r="L9" s="4">
        <f>STDEV((G9/C9*100),(I9/E9*100))</f>
        <v>0.78567420131839838</v>
      </c>
      <c r="M9" s="4">
        <f>(((H9/D9)+(J9/F9))/2)*100</f>
        <v>79.948023320243806</v>
      </c>
      <c r="N9" s="4">
        <f>STDEV((H9/D9*100),(J9/F9*100))</f>
        <v>9.0570960005627121</v>
      </c>
      <c r="O9" s="3">
        <f>((C9/(C9+D9))+(E9/(E9+F9)))/2</f>
        <v>2.2677211013692043E-2</v>
      </c>
      <c r="P9" s="2">
        <f>STDEV((C9/(C9+D9)), (E9/(E9+F9)))</f>
        <v>1.8378254023886571E-3</v>
      </c>
    </row>
    <row r="10" spans="1:16" x14ac:dyDescent="0.2">
      <c r="A10" s="1"/>
      <c r="B10" s="6">
        <v>64</v>
      </c>
      <c r="C10" s="5">
        <v>21500000</v>
      </c>
      <c r="D10" s="5">
        <v>940000000</v>
      </c>
      <c r="E10" s="5">
        <v>27200000</v>
      </c>
      <c r="F10" s="5">
        <v>820000000</v>
      </c>
      <c r="G10" s="5">
        <v>17100000</v>
      </c>
      <c r="H10" s="5">
        <v>640000000</v>
      </c>
      <c r="I10" s="5">
        <v>18900000</v>
      </c>
      <c r="J10" s="5">
        <v>730000000</v>
      </c>
      <c r="K10" s="4">
        <f>(((G10/C10)+(I10/E10))/2)*100</f>
        <v>74.510088919288648</v>
      </c>
      <c r="L10" s="4">
        <f>STDEV((G10/C10*100),(I10/E10*100))</f>
        <v>7.1061329566233535</v>
      </c>
      <c r="M10" s="4">
        <f>(((H10/D10)+(J10/F10))/2)*100</f>
        <v>78.554748313440584</v>
      </c>
      <c r="N10" s="4">
        <f>STDEV((H10/D10*100),(J10/F10*100))</f>
        <v>14.80630961124923</v>
      </c>
      <c r="O10" s="3">
        <f>((C10/(C10+D10))+(E10/(E10+F10)))/2</f>
        <v>2.7233327293431683E-2</v>
      </c>
      <c r="P10" s="2">
        <f>STDEV((C10/(C10+D10)), (E10/(E10+F10)))</f>
        <v>6.890660629046929E-3</v>
      </c>
    </row>
    <row r="11" spans="1:16" x14ac:dyDescent="0.2">
      <c r="A11" s="1"/>
      <c r="B11" s="6">
        <v>71</v>
      </c>
      <c r="C11" s="5">
        <v>25000000</v>
      </c>
      <c r="D11" s="5">
        <v>840000000</v>
      </c>
      <c r="E11" s="5">
        <v>27000000</v>
      </c>
      <c r="F11" s="5">
        <v>1040000000</v>
      </c>
      <c r="G11" s="5">
        <v>27000000</v>
      </c>
      <c r="H11" s="5">
        <v>730000000</v>
      </c>
      <c r="I11" s="5">
        <v>27000000</v>
      </c>
      <c r="J11" s="5">
        <v>600000000</v>
      </c>
      <c r="K11" s="4">
        <f>(((G11/C11)+(I11/E11))/2)*100</f>
        <v>104</v>
      </c>
      <c r="L11" s="4">
        <f>STDEV((G11/C11*100),(I11/E11*100))</f>
        <v>5.6568542494923806</v>
      </c>
      <c r="M11" s="4">
        <f>(((H11/D11)+(J11/F11))/2)*100</f>
        <v>72.298534798534803</v>
      </c>
      <c r="N11" s="4">
        <f>STDEV((H11/D11*100),(J11/F11*100))</f>
        <v>20.656324468727878</v>
      </c>
      <c r="O11" s="3">
        <f>((C11/(C11+D11))+(E11/(E11+F11)))/2</f>
        <v>2.7103163209473917E-2</v>
      </c>
      <c r="P11" s="2">
        <f>STDEV((C11/(C11+D11)), (E11/(E11+F11)))</f>
        <v>2.5435633519936924E-3</v>
      </c>
    </row>
    <row r="12" spans="1:16" x14ac:dyDescent="0.2">
      <c r="A12" s="1"/>
      <c r="B12" s="1"/>
      <c r="C12" s="1"/>
      <c r="D12" s="1"/>
      <c r="E12" s="1"/>
      <c r="F12" s="1"/>
      <c r="K12" s="13"/>
      <c r="L12" s="13"/>
      <c r="M12" s="13"/>
      <c r="N12" s="13"/>
      <c r="O12" s="12"/>
      <c r="P12" s="11"/>
    </row>
    <row r="13" spans="1:16" x14ac:dyDescent="0.2">
      <c r="A13" s="17" t="s">
        <v>23</v>
      </c>
      <c r="K13" s="13"/>
      <c r="L13" s="13"/>
      <c r="M13" s="13"/>
      <c r="N13" s="13"/>
      <c r="O13" s="12"/>
      <c r="P13" s="11"/>
    </row>
    <row r="14" spans="1:16" x14ac:dyDescent="0.2">
      <c r="A14" s="16"/>
      <c r="B14" s="10" t="s">
        <v>12</v>
      </c>
      <c r="C14" s="9" t="s">
        <v>22</v>
      </c>
      <c r="D14" s="9" t="s">
        <v>21</v>
      </c>
      <c r="E14" s="9" t="s">
        <v>20</v>
      </c>
      <c r="F14" s="9" t="s">
        <v>19</v>
      </c>
      <c r="G14" s="8" t="s">
        <v>18</v>
      </c>
      <c r="H14" s="8" t="s">
        <v>17</v>
      </c>
      <c r="I14" s="8" t="s">
        <v>16</v>
      </c>
      <c r="J14" s="8" t="s">
        <v>15</v>
      </c>
      <c r="K14" s="7" t="s">
        <v>3</v>
      </c>
      <c r="L14" s="7" t="s">
        <v>0</v>
      </c>
      <c r="M14" s="7" t="s">
        <v>2</v>
      </c>
      <c r="N14" s="7" t="s">
        <v>0</v>
      </c>
      <c r="O14" s="7" t="s">
        <v>1</v>
      </c>
      <c r="P14" s="7" t="s">
        <v>0</v>
      </c>
    </row>
    <row r="15" spans="1:16" x14ac:dyDescent="0.2">
      <c r="B15" s="6">
        <v>0</v>
      </c>
      <c r="C15" s="5">
        <v>2670000</v>
      </c>
      <c r="D15" s="5">
        <v>249000</v>
      </c>
      <c r="E15" s="5">
        <v>2310000</v>
      </c>
      <c r="F15" s="5">
        <v>282000</v>
      </c>
      <c r="G15" s="5">
        <v>0</v>
      </c>
      <c r="H15" s="5">
        <v>0</v>
      </c>
      <c r="I15" s="5">
        <v>0</v>
      </c>
      <c r="J15" s="5">
        <v>0</v>
      </c>
      <c r="K15" s="4">
        <f>(((G15/C15)+(I15/E15))/2)*100</f>
        <v>0</v>
      </c>
      <c r="L15" s="4">
        <f>STDEV((G15/C15*100),(I15/E15*100))</f>
        <v>0</v>
      </c>
      <c r="M15" s="4">
        <f>(((H15/D15)+(J15/F15))/2)*100</f>
        <v>0</v>
      </c>
      <c r="N15" s="4">
        <f>STDEV((H15/D15*100),(J15/F15*100))</f>
        <v>0</v>
      </c>
      <c r="O15" s="3">
        <f>((C15/(C15+D15))+(E15/(E15+F15)))/2</f>
        <v>0.90295025884054669</v>
      </c>
      <c r="P15" s="2">
        <f>STDEV((C15/(C15+D15)), (E15/(E15+F15)))</f>
        <v>1.6612137585686602E-2</v>
      </c>
    </row>
    <row r="16" spans="1:16" x14ac:dyDescent="0.2">
      <c r="B16" s="6">
        <v>16</v>
      </c>
      <c r="C16" s="5">
        <v>30400000</v>
      </c>
      <c r="D16" s="5">
        <v>5110000</v>
      </c>
      <c r="E16" s="5">
        <v>23100000</v>
      </c>
      <c r="F16" s="5">
        <v>4280000</v>
      </c>
      <c r="G16" s="5">
        <v>0</v>
      </c>
      <c r="H16" s="5">
        <v>1000</v>
      </c>
      <c r="I16" s="5">
        <v>0</v>
      </c>
      <c r="J16" s="5">
        <v>0</v>
      </c>
      <c r="K16" s="4">
        <f>(((G16/C16)+(I16/E16))/2)*100</f>
        <v>0</v>
      </c>
      <c r="L16" s="4">
        <f>STDEV((G16/C16*100),(I16/E16*100))</f>
        <v>0</v>
      </c>
      <c r="M16" s="4">
        <f>(((H16/D16)+(J16/F16))/2)*100</f>
        <v>9.7847358121330719E-3</v>
      </c>
      <c r="N16" s="4">
        <f>STDEV((H16/D16*100),(J16/F16*100))</f>
        <v>1.3837706089756312E-2</v>
      </c>
      <c r="O16" s="3">
        <f>((C16/(C16+D16))+(E16/(E16+F16)))/2</f>
        <v>0.84988919673858065</v>
      </c>
      <c r="P16" s="2">
        <f>STDEV((C16/(C16+D16)), (E16/(E16+F16)))</f>
        <v>8.7789815435921556E-3</v>
      </c>
    </row>
    <row r="17" spans="1:16" x14ac:dyDescent="0.2">
      <c r="B17" s="6">
        <v>23</v>
      </c>
      <c r="C17" s="5">
        <v>119000000</v>
      </c>
      <c r="D17" s="5">
        <v>21100000</v>
      </c>
      <c r="E17" s="5">
        <v>110000000</v>
      </c>
      <c r="F17" s="5">
        <v>21400000</v>
      </c>
      <c r="G17" s="5">
        <v>17000000</v>
      </c>
      <c r="H17" s="5">
        <v>3000000</v>
      </c>
      <c r="I17" s="5">
        <v>24600000</v>
      </c>
      <c r="J17" s="5">
        <v>3160000</v>
      </c>
      <c r="K17" s="4">
        <f>(((G17/C17)+(I17/E17))/2)*100</f>
        <v>18.324675324675326</v>
      </c>
      <c r="L17" s="4">
        <f>STDEV((G17/C17*100),(I17/E17*100))</f>
        <v>5.7119534791952224</v>
      </c>
      <c r="M17" s="4">
        <f>(((H17/D17)+(J17/F17))/2)*100</f>
        <v>14.492182309429952</v>
      </c>
      <c r="N17" s="4">
        <f>STDEV((H17/D17*100),(J17/F17*100))</f>
        <v>0.38773893569072265</v>
      </c>
      <c r="O17" s="3">
        <f>((C17/(C17+D17))+(E17/(E17+F17)))/2</f>
        <v>0.84326589943908292</v>
      </c>
      <c r="P17" s="2">
        <f>STDEV((C17/(C17+D17)), (E17/(E17+F17)))</f>
        <v>8.6654395499021868E-3</v>
      </c>
    </row>
    <row r="18" spans="1:16" x14ac:dyDescent="0.2">
      <c r="B18" s="6">
        <v>40</v>
      </c>
      <c r="C18" s="5">
        <v>279000000</v>
      </c>
      <c r="D18" s="5">
        <v>59500000</v>
      </c>
      <c r="E18" s="5">
        <v>250000000</v>
      </c>
      <c r="F18" s="5">
        <v>49500000</v>
      </c>
      <c r="G18" s="5">
        <v>199000000</v>
      </c>
      <c r="H18" s="5">
        <v>33300000</v>
      </c>
      <c r="I18" s="5">
        <v>180000000</v>
      </c>
      <c r="J18" s="5">
        <v>32300000</v>
      </c>
      <c r="K18" s="4">
        <f>(((G18/C18)+(I18/E18))/2)*100</f>
        <v>71.663082437275989</v>
      </c>
      <c r="L18" s="4">
        <f>STDEV((G18/C18*100),(I18/E18*100))</f>
        <v>0.47647338660599448</v>
      </c>
      <c r="M18" s="4">
        <f>(((H18/D18)+(J18/F18))/2)*100</f>
        <v>60.609455903573547</v>
      </c>
      <c r="N18" s="4">
        <f>STDEV((H18/D18*100),(J18/F18*100))</f>
        <v>6.5662916443263084</v>
      </c>
      <c r="O18" s="3">
        <f>((C18/(C18+D18))+(E18/(E18+F18)))/2</f>
        <v>0.82947453042120922</v>
      </c>
      <c r="P18" s="2">
        <f>STDEV((C18/(C18+D18)), (E18/(E18+F18)))</f>
        <v>7.4246360238317171E-3</v>
      </c>
    </row>
    <row r="19" spans="1:16" x14ac:dyDescent="0.2">
      <c r="B19" s="6">
        <v>47</v>
      </c>
      <c r="C19" s="5">
        <v>376000000</v>
      </c>
      <c r="D19" s="5">
        <v>73500000</v>
      </c>
      <c r="E19" s="5">
        <v>317000000</v>
      </c>
      <c r="F19" s="5">
        <v>68700000</v>
      </c>
      <c r="G19" s="5">
        <v>327000000</v>
      </c>
      <c r="H19" s="5">
        <v>56600000</v>
      </c>
      <c r="I19" s="5">
        <v>220000000</v>
      </c>
      <c r="J19" s="5">
        <v>56900000</v>
      </c>
      <c r="K19" s="4">
        <f>(((G19/C19)+(I19/E19))/2)*100</f>
        <v>78.18435801060474</v>
      </c>
      <c r="L19" s="4">
        <f>STDEV((G19/C19*100),(I19/E19*100))</f>
        <v>12.422065987033518</v>
      </c>
      <c r="M19" s="4">
        <f>(((H19/D19)+(J19/F19))/2)*100</f>
        <v>79.915337313964883</v>
      </c>
      <c r="N19" s="4">
        <f>STDEV((H19/D19*100),(J19/F19*100))</f>
        <v>4.1132890678771838</v>
      </c>
      <c r="O19" s="3">
        <f>((C19/(C19+D19))+(E19/(E19+F19)))/2</f>
        <v>0.82918363762576641</v>
      </c>
      <c r="P19" s="2">
        <f>STDEV((C19/(C19+D19)), (E19/(E19+F19)))</f>
        <v>1.0325662096997593E-2</v>
      </c>
    </row>
    <row r="20" spans="1:16" x14ac:dyDescent="0.2">
      <c r="B20" s="6">
        <v>64</v>
      </c>
      <c r="C20" s="5">
        <v>636000000</v>
      </c>
      <c r="D20" s="5">
        <v>146000000</v>
      </c>
      <c r="E20" s="5">
        <v>676000000</v>
      </c>
      <c r="F20" s="5">
        <v>175000000</v>
      </c>
      <c r="G20" s="5">
        <v>519000000</v>
      </c>
      <c r="H20" s="5">
        <v>118000000</v>
      </c>
      <c r="I20" s="5">
        <v>533000000</v>
      </c>
      <c r="J20" s="5">
        <v>150000000</v>
      </c>
      <c r="K20" s="4">
        <f>(((G20/C20)+(I20/E20))/2)*100</f>
        <v>80.224963715529753</v>
      </c>
      <c r="L20" s="4">
        <f>STDEV((G20/C20*100),(I20/E20*100))</f>
        <v>1.949931617205283</v>
      </c>
      <c r="M20" s="4">
        <f>(((H20/D20)+(J20/F20))/2)*100</f>
        <v>83.268101761252439</v>
      </c>
      <c r="N20" s="4">
        <f>STDEV((H20/D20*100),(J20/F20*100))</f>
        <v>3.4594265224390703</v>
      </c>
      <c r="O20" s="3">
        <f>((C20/(C20+D20))+(E20/(E20+F20)))/2</f>
        <v>0.80382940485242282</v>
      </c>
      <c r="P20" s="2">
        <f>STDEV((C20/(C20+D20)), (E20/(E20+F20)))</f>
        <v>1.3392359027104022E-2</v>
      </c>
    </row>
    <row r="21" spans="1:16" x14ac:dyDescent="0.2">
      <c r="B21" s="6">
        <v>71</v>
      </c>
      <c r="C21" s="5">
        <v>820000000</v>
      </c>
      <c r="D21" s="5">
        <v>149000000</v>
      </c>
      <c r="E21" s="5">
        <v>720000000</v>
      </c>
      <c r="F21" s="5">
        <v>158000000</v>
      </c>
      <c r="G21" s="5">
        <v>480000000</v>
      </c>
      <c r="H21" s="5">
        <v>132000000</v>
      </c>
      <c r="I21" s="5">
        <v>570000000</v>
      </c>
      <c r="J21" s="5">
        <v>144000000</v>
      </c>
      <c r="K21" s="4">
        <f>(((G21/C21)+(I21/E21))/2)*100</f>
        <v>68.851626016260155</v>
      </c>
      <c r="L21" s="4">
        <f>STDEV((G21/C21*100),(I21/E21*100))</f>
        <v>14.587670384234677</v>
      </c>
      <c r="M21" s="4">
        <f>(((H21/D21)+(J21/F21))/2)*100</f>
        <v>89.864922266587371</v>
      </c>
      <c r="N21" s="4">
        <f>STDEV((H21/D21*100),(J21/F21*100))</f>
        <v>1.8021581374221758</v>
      </c>
      <c r="O21" s="3">
        <f>((C21/(C21+D21))+(E21/(E21+F21)))/2</f>
        <v>0.83313939411035964</v>
      </c>
      <c r="P21" s="2">
        <f>STDEV((C21/(C21+D21)), (E21/(E21+F21)))</f>
        <v>1.8517480488346401E-2</v>
      </c>
    </row>
    <row r="22" spans="1:16" x14ac:dyDescent="0.2">
      <c r="C22" s="15"/>
      <c r="K22" s="13"/>
      <c r="L22" s="13"/>
      <c r="M22" s="13"/>
      <c r="N22" s="13"/>
      <c r="O22" s="12"/>
      <c r="P22" s="11"/>
    </row>
    <row r="23" spans="1:16" x14ac:dyDescent="0.2">
      <c r="A23" s="14" t="s">
        <v>14</v>
      </c>
      <c r="K23" s="13"/>
      <c r="L23" s="13"/>
      <c r="M23" s="13"/>
      <c r="N23" s="13"/>
      <c r="O23" s="12"/>
      <c r="P23" s="11"/>
    </row>
    <row r="24" spans="1:16" x14ac:dyDescent="0.2">
      <c r="B24" s="10" t="s">
        <v>12</v>
      </c>
      <c r="C24" s="9" t="s">
        <v>11</v>
      </c>
      <c r="D24" s="9" t="s">
        <v>10</v>
      </c>
      <c r="E24" s="9" t="s">
        <v>9</v>
      </c>
      <c r="F24" s="9" t="s">
        <v>8</v>
      </c>
      <c r="G24" s="8" t="s">
        <v>7</v>
      </c>
      <c r="H24" s="8" t="s">
        <v>6</v>
      </c>
      <c r="I24" s="8" t="s">
        <v>5</v>
      </c>
      <c r="J24" s="8" t="s">
        <v>4</v>
      </c>
      <c r="K24" s="7" t="s">
        <v>3</v>
      </c>
      <c r="L24" s="7" t="s">
        <v>0</v>
      </c>
      <c r="M24" s="7" t="s">
        <v>2</v>
      </c>
      <c r="N24" s="7" t="s">
        <v>0</v>
      </c>
      <c r="O24" s="7" t="s">
        <v>1</v>
      </c>
      <c r="P24" s="7" t="s">
        <v>0</v>
      </c>
    </row>
    <row r="25" spans="1:16" x14ac:dyDescent="0.2">
      <c r="B25" s="6">
        <v>0</v>
      </c>
      <c r="C25" s="5">
        <v>28500</v>
      </c>
      <c r="D25" s="5">
        <v>3110000</v>
      </c>
      <c r="E25" s="5">
        <v>30700</v>
      </c>
      <c r="F25" s="5">
        <v>3370000</v>
      </c>
      <c r="G25" s="5">
        <v>0</v>
      </c>
      <c r="H25" s="5">
        <v>0</v>
      </c>
      <c r="I25" s="5">
        <v>0</v>
      </c>
      <c r="J25" s="5">
        <v>0</v>
      </c>
      <c r="K25" s="4">
        <f>(((G25/C25)+(I25/E25))/2)*100</f>
        <v>0</v>
      </c>
      <c r="L25" s="4">
        <f>STDEV((G25/C25*100),(I25/E25*100))</f>
        <v>0</v>
      </c>
      <c r="M25" s="4">
        <f>(((H25/D25)+(J25/F25))/2)*100</f>
        <v>0</v>
      </c>
      <c r="N25" s="4">
        <f>STDEV((H25/D25*100),(J25/F25*100))</f>
        <v>0</v>
      </c>
      <c r="O25" s="3">
        <f>((C25/(C25+D25))+(E25/(E25+F25)))/2</f>
        <v>9.0541621099019445E-3</v>
      </c>
      <c r="P25" s="2">
        <f>STDEV((C25/(C25+D25)), (E25/(E25+F25)))</f>
        <v>3.7630750811643229E-5</v>
      </c>
    </row>
    <row r="26" spans="1:16" x14ac:dyDescent="0.2">
      <c r="B26" s="6">
        <v>16</v>
      </c>
      <c r="C26" s="5">
        <v>640000</v>
      </c>
      <c r="D26" s="5">
        <v>81000000</v>
      </c>
      <c r="E26" s="5">
        <v>630000</v>
      </c>
      <c r="F26" s="5">
        <v>75000000</v>
      </c>
      <c r="G26" s="5">
        <v>182000</v>
      </c>
      <c r="H26" s="5">
        <v>35900000</v>
      </c>
      <c r="I26" s="5">
        <v>242000</v>
      </c>
      <c r="J26" s="5">
        <v>41000000</v>
      </c>
      <c r="K26" s="4">
        <f>(((G26/C26)+(I26/E26))/2)*100</f>
        <v>33.425099206349209</v>
      </c>
      <c r="L26" s="4">
        <f>STDEV((G26/C26*100),(I26/E26*100))</f>
        <v>7.053530441300329</v>
      </c>
      <c r="M26" s="4">
        <f>(((H26/D26)+(J26/F26))/2)*100</f>
        <v>49.493827160493822</v>
      </c>
      <c r="N26" s="4">
        <f>STDEV((H26/D26*100),(J26/F26*100))</f>
        <v>7.3154997856090569</v>
      </c>
      <c r="O26" s="3">
        <f>((C26/(C26+D26))+(E26/(E26+F26)))/2</f>
        <v>8.0846611151287537E-3</v>
      </c>
      <c r="P26" s="2">
        <f>STDEV((C26/(C26+D26)), (E26/(E26+F26)))</f>
        <v>3.4700084648988332E-4</v>
      </c>
    </row>
    <row r="27" spans="1:16" x14ac:dyDescent="0.2">
      <c r="B27" s="6">
        <v>23</v>
      </c>
      <c r="C27" s="5">
        <v>1910000</v>
      </c>
      <c r="D27" s="5">
        <v>122000000</v>
      </c>
      <c r="E27" s="5">
        <v>1900000</v>
      </c>
      <c r="F27" s="5">
        <v>149000000</v>
      </c>
      <c r="G27" s="5">
        <v>540000</v>
      </c>
      <c r="H27" s="5">
        <v>73500000</v>
      </c>
      <c r="I27" s="5">
        <v>546000</v>
      </c>
      <c r="J27" s="5">
        <v>72100000</v>
      </c>
      <c r="K27" s="4">
        <f>(((G27/C27)+(I27/E27))/2)*100</f>
        <v>28.504546707081847</v>
      </c>
      <c r="L27" s="4">
        <f>STDEV((G27/C27*100),(I27/E27*100))</f>
        <v>0.32851530258487804</v>
      </c>
      <c r="M27" s="4">
        <f>(((H27/D27)+(J27/F27))/2)*100</f>
        <v>54.31758169215535</v>
      </c>
      <c r="N27" s="4">
        <f>STDEV((H27/D27*100),(J27/F27*100))</f>
        <v>8.3839104714014763</v>
      </c>
      <c r="O27" s="3">
        <f>((C27/(C27+D27))+(E27/(E27+F27)))/2</f>
        <v>1.4002766817169242E-2</v>
      </c>
      <c r="P27" s="2">
        <f>STDEV((C27/(C27+D27)), (E27/(E27+F27)))</f>
        <v>1.9963701490964283E-3</v>
      </c>
    </row>
    <row r="28" spans="1:16" x14ac:dyDescent="0.2">
      <c r="B28" s="6">
        <v>40</v>
      </c>
      <c r="C28" s="5">
        <v>14200000</v>
      </c>
      <c r="D28" s="5">
        <v>255000000</v>
      </c>
      <c r="E28" s="5">
        <v>13700000</v>
      </c>
      <c r="F28" s="5">
        <v>276000000</v>
      </c>
      <c r="G28" s="5">
        <v>5980000</v>
      </c>
      <c r="H28" s="5">
        <v>199000000</v>
      </c>
      <c r="I28" s="5">
        <v>6790000</v>
      </c>
      <c r="J28" s="5">
        <v>215000000</v>
      </c>
      <c r="K28" s="4">
        <f>(((G28/C28)+(I28/E28))/2)*100</f>
        <v>45.837359925979229</v>
      </c>
      <c r="L28" s="4">
        <f>STDEV((G28/C28*100),(I28/E28*100))</f>
        <v>5.267498443998897</v>
      </c>
      <c r="M28" s="4">
        <f>(((H28/D28)+(J28/F28))/2)*100</f>
        <v>77.968883205456095</v>
      </c>
      <c r="N28" s="4">
        <f>STDEV((H28/D28*100),(J28/F28*100))</f>
        <v>9.9465148248747942E-2</v>
      </c>
      <c r="O28" s="3">
        <f>((C28/(C28+D28))+(E28/(E28+F28)))/2</f>
        <v>5.0019592948795211E-2</v>
      </c>
      <c r="P28" s="2">
        <f>STDEV((C28/(C28+D28)), (E28/(E28+F28)))</f>
        <v>3.8598026645270834E-3</v>
      </c>
    </row>
    <row r="29" spans="1:16" x14ac:dyDescent="0.2">
      <c r="B29" s="6">
        <v>47</v>
      </c>
      <c r="C29" s="5">
        <v>20500000</v>
      </c>
      <c r="D29" s="5">
        <v>338000000</v>
      </c>
      <c r="E29" s="5">
        <v>30300000</v>
      </c>
      <c r="F29" s="5">
        <v>407000000</v>
      </c>
      <c r="G29" s="5">
        <v>13600000</v>
      </c>
      <c r="H29" s="5">
        <v>328000000</v>
      </c>
      <c r="I29" s="5">
        <v>16600000</v>
      </c>
      <c r="J29" s="5">
        <v>335000000</v>
      </c>
      <c r="K29" s="4">
        <f>(((G29/C29)+(I29/E29))/2)*100</f>
        <v>60.563470981244464</v>
      </c>
      <c r="L29" s="4">
        <f>STDEV((G29/C29*100),(I29/E29*100))</f>
        <v>8.1713152625888128</v>
      </c>
      <c r="M29" s="4">
        <f>(((H29/D29)+(J29/F29))/2)*100</f>
        <v>89.675501213962747</v>
      </c>
      <c r="N29" s="4">
        <f>STDEV((H29/D29*100),(J29/F29*100))</f>
        <v>10.416982413915191</v>
      </c>
      <c r="O29" s="3">
        <f>((C29/(C29+D29))+(E29/(E29+F29)))/2</f>
        <v>6.3235761731762763E-2</v>
      </c>
      <c r="P29" s="2">
        <f>STDEV((C29/(C29+D29)), (E29/(E29+F29)))</f>
        <v>8.5603139080846925E-3</v>
      </c>
    </row>
    <row r="30" spans="1:16" x14ac:dyDescent="0.2">
      <c r="B30" s="6">
        <v>64</v>
      </c>
      <c r="C30" s="5">
        <v>28000000</v>
      </c>
      <c r="D30" s="5">
        <v>410000000</v>
      </c>
      <c r="E30" s="5">
        <v>56700000</v>
      </c>
      <c r="F30" s="5">
        <v>520000000</v>
      </c>
      <c r="G30" s="5">
        <v>25700000</v>
      </c>
      <c r="H30" s="5">
        <v>404000000</v>
      </c>
      <c r="I30" s="5">
        <v>50200000</v>
      </c>
      <c r="J30" s="5">
        <v>450000000</v>
      </c>
      <c r="K30" s="4">
        <f>(((G30/C30)+(I30/E30))/2)*100</f>
        <v>90.160934744268076</v>
      </c>
      <c r="L30" s="4">
        <f>STDEV((G30/C30*100),(I30/E30*100))</f>
        <v>2.2977852633795672</v>
      </c>
      <c r="M30" s="4">
        <f>(((H30/D30)+(J30/F30))/2)*100</f>
        <v>92.5375234521576</v>
      </c>
      <c r="N30" s="4">
        <f>STDEV((H30/D30*100),(J30/F30*100))</f>
        <v>8.4839547198648528</v>
      </c>
      <c r="O30" s="3">
        <f>((C30/(C30+D30))+(E30/(E30+F30)))/2</f>
        <v>8.1122478469452641E-2</v>
      </c>
      <c r="P30" s="2">
        <f>STDEV((C30/(C30+D30)), (E30/(E30+F30)))</f>
        <v>2.4318162811744686E-2</v>
      </c>
    </row>
    <row r="31" spans="1:16" x14ac:dyDescent="0.2">
      <c r="B31" s="6">
        <v>71</v>
      </c>
      <c r="C31" s="5">
        <v>44000000</v>
      </c>
      <c r="D31" s="5">
        <v>420000000</v>
      </c>
      <c r="E31" s="5">
        <v>97000000</v>
      </c>
      <c r="F31" s="5">
        <v>460000000</v>
      </c>
      <c r="G31" s="5">
        <v>38000000</v>
      </c>
      <c r="H31" s="5">
        <v>500000000</v>
      </c>
      <c r="I31" s="5">
        <v>44000000</v>
      </c>
      <c r="J31" s="5">
        <v>470000000</v>
      </c>
      <c r="K31" s="4">
        <f>(((G31/C31)+(I31/E31))/2)*100</f>
        <v>65.862230552952212</v>
      </c>
      <c r="L31" s="4">
        <f>STDEV((G31/C31*100),(I31/E31*100))</f>
        <v>28.993366145184147</v>
      </c>
      <c r="M31" s="4">
        <f>(((H31/D31)+(J31/F31))/2)*100</f>
        <v>110.61076604554864</v>
      </c>
      <c r="N31" s="4">
        <f>STDEV((H31/D31*100),(J31/F31*100))</f>
        <v>11.931511939276112</v>
      </c>
      <c r="O31" s="3">
        <f>((C31/(C31+D31))+(E31/(E31+F31)))/2</f>
        <v>0.13448740172104251</v>
      </c>
      <c r="P31" s="2">
        <f>STDEV((C31/(C31+D31)), (E31/(E31+F31)))</f>
        <v>5.6087448981320141E-2</v>
      </c>
    </row>
    <row r="32" spans="1:16" x14ac:dyDescent="0.2">
      <c r="B32" s="1"/>
      <c r="C32" s="1"/>
      <c r="D32" s="1"/>
      <c r="E32" s="1"/>
      <c r="F32" s="1"/>
      <c r="G32" s="1"/>
      <c r="H32" s="1"/>
      <c r="I32" s="1"/>
      <c r="J32" s="1"/>
      <c r="K32" s="13"/>
      <c r="L32" s="13"/>
      <c r="M32" s="13"/>
      <c r="N32" s="13"/>
      <c r="O32" s="12"/>
      <c r="P32" s="11"/>
    </row>
    <row r="33" spans="1:16" x14ac:dyDescent="0.2">
      <c r="A33" s="14" t="s">
        <v>13</v>
      </c>
      <c r="B33" s="1"/>
      <c r="C33" s="1"/>
      <c r="D33" s="1"/>
      <c r="E33" s="1"/>
      <c r="F33" s="1"/>
      <c r="G33" s="1"/>
      <c r="H33" s="1"/>
      <c r="I33" s="1"/>
      <c r="J33" s="1"/>
      <c r="K33" s="13"/>
      <c r="L33" s="13"/>
      <c r="M33" s="13"/>
      <c r="N33" s="13"/>
      <c r="O33" s="12"/>
      <c r="P33" s="11"/>
    </row>
    <row r="34" spans="1:16" x14ac:dyDescent="0.2">
      <c r="B34" s="10" t="s">
        <v>12</v>
      </c>
      <c r="C34" s="9" t="s">
        <v>11</v>
      </c>
      <c r="D34" s="9" t="s">
        <v>10</v>
      </c>
      <c r="E34" s="9" t="s">
        <v>9</v>
      </c>
      <c r="F34" s="9" t="s">
        <v>8</v>
      </c>
      <c r="G34" s="8" t="s">
        <v>7</v>
      </c>
      <c r="H34" s="8" t="s">
        <v>6</v>
      </c>
      <c r="I34" s="8" t="s">
        <v>5</v>
      </c>
      <c r="J34" s="8" t="s">
        <v>4</v>
      </c>
      <c r="K34" s="7" t="s">
        <v>3</v>
      </c>
      <c r="L34" s="7" t="s">
        <v>0</v>
      </c>
      <c r="M34" s="7" t="s">
        <v>2</v>
      </c>
      <c r="N34" s="7" t="s">
        <v>0</v>
      </c>
      <c r="O34" s="7" t="s">
        <v>1</v>
      </c>
      <c r="P34" s="7" t="s">
        <v>0</v>
      </c>
    </row>
    <row r="35" spans="1:16" x14ac:dyDescent="0.2">
      <c r="B35" s="6">
        <v>0</v>
      </c>
      <c r="C35" s="5">
        <v>2670000</v>
      </c>
      <c r="D35" s="5">
        <v>249000</v>
      </c>
      <c r="E35" s="5">
        <v>2310000</v>
      </c>
      <c r="F35" s="5">
        <v>282000</v>
      </c>
      <c r="G35" s="5">
        <v>0</v>
      </c>
      <c r="H35" s="5">
        <v>0</v>
      </c>
      <c r="I35" s="5">
        <v>0</v>
      </c>
      <c r="J35" s="5">
        <v>0</v>
      </c>
      <c r="K35" s="4">
        <f>(((G35/C35)+(I35/E35))/2)*100</f>
        <v>0</v>
      </c>
      <c r="L35" s="4">
        <f>STDEV((G35/C35*100),(I35/E35*100))</f>
        <v>0</v>
      </c>
      <c r="M35" s="4">
        <f>(((H35/D35)+(J35/F35))/2)*100</f>
        <v>0</v>
      </c>
      <c r="N35" s="4">
        <f>STDEV((H35/D35*100),(J35/F35*100))</f>
        <v>0</v>
      </c>
      <c r="O35" s="3">
        <f>((C35/(C35+D35))+(E35/(E35+F35)))/2</f>
        <v>0.90295025884054669</v>
      </c>
      <c r="P35" s="2">
        <f>STDEV((C35/(C35+D35)), (E35/(E35+F35)))</f>
        <v>1.6612137585686602E-2</v>
      </c>
    </row>
    <row r="36" spans="1:16" x14ac:dyDescent="0.2">
      <c r="B36" s="6">
        <v>16</v>
      </c>
      <c r="C36" s="5">
        <v>72000000</v>
      </c>
      <c r="D36" s="5">
        <v>9900000</v>
      </c>
      <c r="E36" s="5">
        <v>114000000</v>
      </c>
      <c r="F36" s="5">
        <v>17000000</v>
      </c>
      <c r="G36" s="5">
        <v>20400000</v>
      </c>
      <c r="H36" s="5">
        <v>5200000</v>
      </c>
      <c r="I36" s="5">
        <v>39000000</v>
      </c>
      <c r="J36" s="5">
        <v>7300000</v>
      </c>
      <c r="K36" s="4">
        <f>(((G36/C36)+(I36/E36))/2)*100</f>
        <v>31.271929824561408</v>
      </c>
      <c r="L36" s="4">
        <f>STDEV((G36/C36*100),(I36/E36*100))</f>
        <v>4.1558030122367269</v>
      </c>
      <c r="M36" s="4">
        <f>(((H36/D36)+(J36/F36))/2)*100</f>
        <v>47.733214497920386</v>
      </c>
      <c r="N36" s="4">
        <f>STDEV((H36/D36*100),(J36/F36*100))</f>
        <v>6.7769651696607403</v>
      </c>
      <c r="O36" s="3">
        <f>((C36/(C36+D36))+(E36/(E36+F36)))/2</f>
        <v>0.87467494337723339</v>
      </c>
      <c r="P36" s="2">
        <f>STDEV((C36/(C36+D36)), (E36/(E36+F36)))</f>
        <v>6.2875026261029997E-3</v>
      </c>
    </row>
    <row r="37" spans="1:16" x14ac:dyDescent="0.2">
      <c r="B37" s="6">
        <v>23</v>
      </c>
      <c r="C37" s="5">
        <v>125000000</v>
      </c>
      <c r="D37" s="5">
        <v>17000000</v>
      </c>
      <c r="E37" s="5">
        <v>138000000</v>
      </c>
      <c r="F37" s="5">
        <v>15700000</v>
      </c>
      <c r="G37" s="5">
        <v>58800000</v>
      </c>
      <c r="H37" s="5">
        <v>9430000</v>
      </c>
      <c r="I37" s="5">
        <v>59000000</v>
      </c>
      <c r="J37" s="5">
        <v>9970000</v>
      </c>
      <c r="K37" s="4">
        <f>(((G37/C37)+(I37/E37))/2)*100</f>
        <v>44.896811594202902</v>
      </c>
      <c r="L37" s="4">
        <f>STDEV((G37/C37*100),(I37/E37*100))</f>
        <v>3.030926110199033</v>
      </c>
      <c r="M37" s="4">
        <f>(((H37/D37)+(J37/F37))/2)*100</f>
        <v>59.486886474334952</v>
      </c>
      <c r="N37" s="4">
        <f>STDEV((H37/D37*100),(J37/F37*100))</f>
        <v>5.6799034401867345</v>
      </c>
      <c r="O37" s="3">
        <f>((C37/(C37+D37))+(E37/(E37+F37)))/2</f>
        <v>0.88906732522657084</v>
      </c>
      <c r="P37" s="2">
        <f>STDEV((C37/(C37+D37)), (E37/(E37+F37)))</f>
        <v>1.2424764292294299E-2</v>
      </c>
    </row>
    <row r="38" spans="1:16" x14ac:dyDescent="0.2">
      <c r="B38" s="6">
        <v>40</v>
      </c>
      <c r="C38" s="5">
        <v>219000000</v>
      </c>
      <c r="D38" s="5">
        <v>26300000</v>
      </c>
      <c r="E38" s="5">
        <v>242000000</v>
      </c>
      <c r="F38" s="5">
        <v>29600000</v>
      </c>
      <c r="G38" s="5">
        <v>166000000</v>
      </c>
      <c r="H38" s="5">
        <v>22600000</v>
      </c>
      <c r="I38" s="5">
        <v>161000000</v>
      </c>
      <c r="J38" s="5">
        <v>23300000</v>
      </c>
      <c r="K38" s="4">
        <f>(((G38/C38)+(I38/E38))/2)*100</f>
        <v>71.164006188912794</v>
      </c>
      <c r="L38" s="4">
        <f>STDEV((G38/C38*100),(I38/E38*100))</f>
        <v>6.5549938034822208</v>
      </c>
      <c r="M38" s="4">
        <f>(((H38/D38)+(J38/F38))/2)*100</f>
        <v>82.323887575788717</v>
      </c>
      <c r="N38" s="4">
        <f>STDEV((H38/D38*100),(J38/F38*100))</f>
        <v>5.1020177652924215</v>
      </c>
      <c r="O38" s="3">
        <f>((C38/(C38+D38))+(E38/(E38+F38)))/2</f>
        <v>0.89190027299684738</v>
      </c>
      <c r="P38" s="2">
        <f>STDEV((C38/(C38+D38)), (E38/(E38+F38)))</f>
        <v>1.2502676057115593E-3</v>
      </c>
    </row>
    <row r="39" spans="1:16" x14ac:dyDescent="0.2">
      <c r="B39" s="6">
        <v>47</v>
      </c>
      <c r="C39" s="5">
        <v>267000000</v>
      </c>
      <c r="D39" s="5">
        <v>29000000</v>
      </c>
      <c r="E39" s="5">
        <v>336000000</v>
      </c>
      <c r="F39" s="5">
        <v>33900000</v>
      </c>
      <c r="G39" s="5">
        <v>235000000</v>
      </c>
      <c r="H39" s="5">
        <v>26500000</v>
      </c>
      <c r="I39" s="5">
        <v>263000000</v>
      </c>
      <c r="J39" s="5">
        <v>30500000</v>
      </c>
      <c r="K39" s="4">
        <f>(((G39/C39)+(I39/E39))/2)*100</f>
        <v>83.144395398608879</v>
      </c>
      <c r="L39" s="4">
        <f>STDEV((G39/C39*100),(I39/E39*100))</f>
        <v>6.8880486008440807</v>
      </c>
      <c r="M39" s="4">
        <f>(((H39/D39)+(J39/F39))/2)*100</f>
        <v>90.674905909876927</v>
      </c>
      <c r="N39" s="4">
        <f>STDEV((H39/D39*100),(J39/F39*100))</f>
        <v>0.9961783053029909</v>
      </c>
      <c r="O39" s="3">
        <f>((C39/(C39+D39))+(E39/(E39+F39)))/2</f>
        <v>0.90519031805528161</v>
      </c>
      <c r="P39" s="2">
        <f>STDEV((C39/(C39+D39)), (E39/(E39+F39)))</f>
        <v>4.4735690738907574E-3</v>
      </c>
    </row>
    <row r="40" spans="1:16" x14ac:dyDescent="0.2">
      <c r="B40" s="6">
        <v>64</v>
      </c>
      <c r="C40" s="5">
        <v>560000000</v>
      </c>
      <c r="D40" s="5">
        <v>45000000</v>
      </c>
      <c r="E40" s="5">
        <v>480000000</v>
      </c>
      <c r="F40" s="5">
        <v>46400000</v>
      </c>
      <c r="G40" s="5">
        <v>490000000</v>
      </c>
      <c r="H40" s="5">
        <v>38500000</v>
      </c>
      <c r="I40" s="5">
        <v>360000000</v>
      </c>
      <c r="J40" s="5">
        <v>35000000</v>
      </c>
      <c r="K40" s="4">
        <f>(((G40/C40)+(I40/E40))/2)*100</f>
        <v>81.25</v>
      </c>
      <c r="L40" s="4">
        <f>STDEV((G40/C40*100),(I40/E40*100))</f>
        <v>8.8388347648318444</v>
      </c>
      <c r="M40" s="4">
        <f>(((H40/D40)+(J40/F40))/2)*100</f>
        <v>80.493295019157088</v>
      </c>
      <c r="N40" s="4">
        <f>STDEV((H40/D40*100),(J40/F40*100))</f>
        <v>7.1591175068408139</v>
      </c>
      <c r="O40" s="3">
        <f>((C40/(C40+D40))+(E40/(E40+F40)))/2</f>
        <v>0.91873696902710444</v>
      </c>
      <c r="P40" s="2">
        <f>STDEV((C40/(C40+D40)), (E40/(E40+F40)))</f>
        <v>9.7338419977951798E-3</v>
      </c>
    </row>
    <row r="41" spans="1:16" x14ac:dyDescent="0.2">
      <c r="B41" s="6">
        <v>71</v>
      </c>
      <c r="C41" s="5">
        <v>520000000</v>
      </c>
      <c r="D41" s="5">
        <v>37000000</v>
      </c>
      <c r="E41" s="5">
        <v>460000000</v>
      </c>
      <c r="F41" s="5">
        <v>49000000</v>
      </c>
      <c r="G41" s="5">
        <v>290000000</v>
      </c>
      <c r="H41" s="5">
        <v>42000000</v>
      </c>
      <c r="I41" s="5">
        <v>480000000</v>
      </c>
      <c r="J41" s="5">
        <v>36000000</v>
      </c>
      <c r="K41" s="4">
        <f>(((G41/C41)+(I41/E41))/2)*100</f>
        <v>80.058528428093638</v>
      </c>
      <c r="L41" s="4">
        <f>STDEV((G41/C41*100),(I41/E41*100))</f>
        <v>34.350254169680987</v>
      </c>
      <c r="M41" s="4">
        <f>(((H41/D41)+(J41/F41))/2)*100</f>
        <v>93.491450634307768</v>
      </c>
      <c r="N41" s="4">
        <f>STDEV((H41/D41*100),(J41/F41*100))</f>
        <v>28.315472870459637</v>
      </c>
      <c r="O41" s="3">
        <f>((C41/(C41+D41))+(E41/(E41+F41)))/2</f>
        <v>0.9186527601908907</v>
      </c>
      <c r="P41" s="2">
        <f>STDEV((C41/(C41+D41)), (E41/(E41+F41)))</f>
        <v>2.1099996715629284E-2</v>
      </c>
    </row>
    <row r="42" spans="1:16" x14ac:dyDescent="0.2">
      <c r="B42" s="1"/>
      <c r="C42" s="1"/>
      <c r="D42" s="1"/>
      <c r="E42" s="1"/>
      <c r="F42" s="1"/>
      <c r="G42" s="1"/>
      <c r="H42" s="1"/>
      <c r="I42" s="1"/>
      <c r="J4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Jones</dc:creator>
  <cp:lastModifiedBy>Joshua Jones</cp:lastModifiedBy>
  <dcterms:created xsi:type="dcterms:W3CDTF">2021-02-22T15:20:55Z</dcterms:created>
  <dcterms:modified xsi:type="dcterms:W3CDTF">2021-02-22T15:21:05Z</dcterms:modified>
</cp:coreProperties>
</file>