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oshuajones/Documents/Grossman_lab/ICE selection paper/eLife resubmission/Source data files/"/>
    </mc:Choice>
  </mc:AlternateContent>
  <xr:revisionPtr revIDLastSave="0" documentId="8_{C19CFB98-6239-BB4C-BFBC-753D6B1732CA}" xr6:coauthVersionLast="46" xr6:coauthVersionMax="46" xr10:uidLastSave="{00000000-0000-0000-0000-000000000000}"/>
  <bookViews>
    <workbookView xWindow="780" yWindow="960" windowWidth="27640" windowHeight="16100" xr2:uid="{B8596EE2-6D28-D349-9624-B2156155FF02}"/>
  </bookViews>
  <sheets>
    <sheet name="Figure 4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" i="1" l="1"/>
  <c r="I4" i="1"/>
  <c r="J4" i="1" s="1"/>
  <c r="K4" i="1" s="1"/>
  <c r="A81" i="1" s="1"/>
  <c r="F5" i="1"/>
  <c r="I5" i="1"/>
  <c r="J5" i="1"/>
  <c r="K5" i="1" s="1"/>
  <c r="A82" i="1" s="1"/>
  <c r="F6" i="1"/>
  <c r="I6" i="1"/>
  <c r="J6" i="1" s="1"/>
  <c r="K6" i="1" s="1"/>
  <c r="A83" i="1" s="1"/>
  <c r="F7" i="1"/>
  <c r="I7" i="1"/>
  <c r="J7" i="1"/>
  <c r="K7" i="1"/>
  <c r="B81" i="1" s="1"/>
  <c r="F8" i="1"/>
  <c r="I8" i="1"/>
  <c r="J8" i="1" s="1"/>
  <c r="K8" i="1" s="1"/>
  <c r="B82" i="1" s="1"/>
  <c r="F9" i="1"/>
  <c r="I9" i="1"/>
  <c r="J9" i="1"/>
  <c r="K9" i="1"/>
  <c r="B83" i="1" s="1"/>
  <c r="F13" i="1"/>
  <c r="I13" i="1"/>
  <c r="J13" i="1" s="1"/>
  <c r="K13" i="1" s="1"/>
  <c r="A84" i="1" s="1"/>
  <c r="F14" i="1"/>
  <c r="I14" i="1"/>
  <c r="J14" i="1"/>
  <c r="K14" i="1"/>
  <c r="A85" i="1" s="1"/>
  <c r="F15" i="1"/>
  <c r="I15" i="1"/>
  <c r="J15" i="1" s="1"/>
  <c r="K15" i="1" s="1"/>
  <c r="A86" i="1" s="1"/>
  <c r="F16" i="1"/>
  <c r="I16" i="1"/>
  <c r="J16" i="1"/>
  <c r="K16" i="1"/>
  <c r="B84" i="1" s="1"/>
  <c r="F17" i="1"/>
  <c r="I17" i="1"/>
  <c r="J17" i="1" s="1"/>
  <c r="K17" i="1" s="1"/>
  <c r="B85" i="1" s="1"/>
  <c r="F18" i="1"/>
  <c r="I18" i="1"/>
  <c r="J18" i="1"/>
  <c r="K18" i="1"/>
  <c r="F22" i="1"/>
  <c r="I22" i="1"/>
  <c r="J22" i="1" s="1"/>
  <c r="K22" i="1" s="1"/>
  <c r="A87" i="1" s="1"/>
  <c r="F23" i="1"/>
  <c r="I23" i="1"/>
  <c r="J23" i="1"/>
  <c r="K23" i="1"/>
  <c r="A88" i="1" s="1"/>
  <c r="F24" i="1"/>
  <c r="I24" i="1"/>
  <c r="J24" i="1" s="1"/>
  <c r="K24" i="1" s="1"/>
  <c r="A89" i="1" s="1"/>
  <c r="F25" i="1"/>
  <c r="I25" i="1"/>
  <c r="J25" i="1"/>
  <c r="K25" i="1"/>
  <c r="B87" i="1" s="1"/>
  <c r="F26" i="1"/>
  <c r="I26" i="1"/>
  <c r="J26" i="1" s="1"/>
  <c r="K26" i="1" s="1"/>
  <c r="B88" i="1" s="1"/>
  <c r="F27" i="1"/>
  <c r="I27" i="1"/>
  <c r="J27" i="1"/>
  <c r="K27" i="1"/>
  <c r="F33" i="1"/>
  <c r="I33" i="1"/>
  <c r="J33" i="1" s="1"/>
  <c r="K33" i="1" s="1"/>
  <c r="D81" i="1" s="1"/>
  <c r="E93" i="1" s="1"/>
  <c r="F34" i="1"/>
  <c r="I34" i="1"/>
  <c r="J34" i="1"/>
  <c r="K34" i="1"/>
  <c r="D82" i="1" s="1"/>
  <c r="F35" i="1"/>
  <c r="I35" i="1"/>
  <c r="J35" i="1" s="1"/>
  <c r="K35" i="1" s="1"/>
  <c r="D83" i="1" s="1"/>
  <c r="F36" i="1"/>
  <c r="I36" i="1"/>
  <c r="J36" i="1"/>
  <c r="K36" i="1"/>
  <c r="E81" i="1" s="1"/>
  <c r="F37" i="1"/>
  <c r="I37" i="1"/>
  <c r="J37" i="1" s="1"/>
  <c r="K37" i="1" s="1"/>
  <c r="E82" i="1" s="1"/>
  <c r="F38" i="1"/>
  <c r="I38" i="1"/>
  <c r="J38" i="1"/>
  <c r="K38" i="1"/>
  <c r="F39" i="1"/>
  <c r="I39" i="1"/>
  <c r="J39" i="1" s="1"/>
  <c r="K39" i="1" s="1"/>
  <c r="F81" i="1" s="1"/>
  <c r="F40" i="1"/>
  <c r="I40" i="1"/>
  <c r="J40" i="1"/>
  <c r="K40" i="1"/>
  <c r="F82" i="1" s="1"/>
  <c r="F41" i="1"/>
  <c r="I41" i="1"/>
  <c r="J41" i="1" s="1"/>
  <c r="K41" i="1" s="1"/>
  <c r="F83" i="1" s="1"/>
  <c r="F42" i="1"/>
  <c r="I42" i="1"/>
  <c r="J42" i="1"/>
  <c r="K42" i="1"/>
  <c r="G81" i="1" s="1"/>
  <c r="F43" i="1"/>
  <c r="I43" i="1"/>
  <c r="J43" i="1" s="1"/>
  <c r="K43" i="1" s="1"/>
  <c r="G82" i="1" s="1"/>
  <c r="F44" i="1"/>
  <c r="I44" i="1"/>
  <c r="J44" i="1"/>
  <c r="K44" i="1"/>
  <c r="G83" i="1" s="1"/>
  <c r="F48" i="1"/>
  <c r="I48" i="1"/>
  <c r="J48" i="1" s="1"/>
  <c r="K48" i="1" s="1"/>
  <c r="D84" i="1" s="1"/>
  <c r="F49" i="1"/>
  <c r="I49" i="1"/>
  <c r="J49" i="1"/>
  <c r="K49" i="1"/>
  <c r="D85" i="1" s="1"/>
  <c r="F50" i="1"/>
  <c r="I50" i="1"/>
  <c r="J50" i="1" s="1"/>
  <c r="K50" i="1" s="1"/>
  <c r="D86" i="1" s="1"/>
  <c r="F51" i="1"/>
  <c r="I51" i="1"/>
  <c r="J51" i="1"/>
  <c r="K51" i="1"/>
  <c r="E84" i="1" s="1"/>
  <c r="F52" i="1"/>
  <c r="I52" i="1"/>
  <c r="J52" i="1" s="1"/>
  <c r="K52" i="1" s="1"/>
  <c r="E85" i="1" s="1"/>
  <c r="F53" i="1"/>
  <c r="I53" i="1"/>
  <c r="J53" i="1"/>
  <c r="K53" i="1"/>
  <c r="E86" i="1" s="1"/>
  <c r="F54" i="1"/>
  <c r="I54" i="1"/>
  <c r="J54" i="1" s="1"/>
  <c r="K54" i="1" s="1"/>
  <c r="F84" i="1" s="1"/>
  <c r="F55" i="1"/>
  <c r="I55" i="1"/>
  <c r="J55" i="1"/>
  <c r="K55" i="1"/>
  <c r="F85" i="1" s="1"/>
  <c r="F56" i="1"/>
  <c r="I56" i="1"/>
  <c r="J56" i="1" s="1"/>
  <c r="K56" i="1" s="1"/>
  <c r="F86" i="1" s="1"/>
  <c r="F57" i="1"/>
  <c r="I57" i="1"/>
  <c r="J57" i="1"/>
  <c r="K57" i="1"/>
  <c r="F58" i="1"/>
  <c r="I58" i="1"/>
  <c r="J58" i="1" s="1"/>
  <c r="K58" i="1" s="1"/>
  <c r="G85" i="1" s="1"/>
  <c r="F59" i="1"/>
  <c r="I59" i="1"/>
  <c r="J59" i="1"/>
  <c r="K59" i="1"/>
  <c r="G86" i="1" s="1"/>
  <c r="F63" i="1"/>
  <c r="I63" i="1"/>
  <c r="J63" i="1" s="1"/>
  <c r="K63" i="1" s="1"/>
  <c r="D87" i="1" s="1"/>
  <c r="F64" i="1"/>
  <c r="I64" i="1"/>
  <c r="J64" i="1"/>
  <c r="K64" i="1"/>
  <c r="D88" i="1" s="1"/>
  <c r="F65" i="1"/>
  <c r="I65" i="1"/>
  <c r="J65" i="1" s="1"/>
  <c r="K65" i="1" s="1"/>
  <c r="D89" i="1" s="1"/>
  <c r="F66" i="1"/>
  <c r="I66" i="1"/>
  <c r="J66" i="1"/>
  <c r="K66" i="1"/>
  <c r="F67" i="1"/>
  <c r="I67" i="1"/>
  <c r="J67" i="1" s="1"/>
  <c r="K67" i="1" s="1"/>
  <c r="E88" i="1" s="1"/>
  <c r="F68" i="1"/>
  <c r="I68" i="1"/>
  <c r="J68" i="1"/>
  <c r="K68" i="1"/>
  <c r="E89" i="1" s="1"/>
  <c r="F69" i="1"/>
  <c r="I69" i="1"/>
  <c r="J69" i="1" s="1"/>
  <c r="K69" i="1" s="1"/>
  <c r="F87" i="1" s="1"/>
  <c r="F70" i="1"/>
  <c r="I70" i="1"/>
  <c r="J70" i="1"/>
  <c r="K70" i="1"/>
  <c r="F88" i="1" s="1"/>
  <c r="F71" i="1"/>
  <c r="I71" i="1"/>
  <c r="J71" i="1" s="1"/>
  <c r="K71" i="1" s="1"/>
  <c r="F89" i="1" s="1"/>
  <c r="F72" i="1"/>
  <c r="I72" i="1"/>
  <c r="J72" i="1"/>
  <c r="K72" i="1"/>
  <c r="F73" i="1"/>
  <c r="I73" i="1"/>
  <c r="J73" i="1" s="1"/>
  <c r="K73" i="1" s="1"/>
  <c r="F74" i="1"/>
  <c r="I74" i="1"/>
  <c r="J74" i="1"/>
  <c r="K74" i="1"/>
  <c r="E83" i="1"/>
  <c r="G84" i="1"/>
  <c r="B86" i="1"/>
  <c r="E87" i="1"/>
  <c r="B89" i="1"/>
  <c r="B93" i="1" l="1"/>
  <c r="E94" i="1"/>
</calcChain>
</file>

<file path=xl/sharedStrings.xml><?xml version="1.0" encoding="utf-8"?>
<sst xmlns="http://schemas.openxmlformats.org/spreadsheetml/2006/main" count="138" uniqueCount="48">
  <si>
    <t>JMJ576 vs. JMJ785 (DSM)</t>
  </si>
  <si>
    <t>JMJ576 vs. JMJ785 (MSgg)</t>
  </si>
  <si>
    <t>JMJ646 vs. JMJ686</t>
  </si>
  <si>
    <t>P-value</t>
  </si>
  <si>
    <t>T-Test (two-tailed, unequal variance)</t>
  </si>
  <si>
    <t>log(JMJ785 relative fitness) (DSM)</t>
  </si>
  <si>
    <t>log(JMJ576 relative fitness) (DSM)</t>
  </si>
  <si>
    <t>log(JMJ785 relative fitness) (MSgg)</t>
  </si>
  <si>
    <t>log(JMJ576 relative fitness) (MSgg)</t>
  </si>
  <si>
    <t>log(JMJ686 relative fitness)</t>
  </si>
  <si>
    <t>log(JMJ646 relative fitness)</t>
  </si>
  <si>
    <t>Figure 4B</t>
  </si>
  <si>
    <t>Figure 4A</t>
  </si>
  <si>
    <t>Summary</t>
  </si>
  <si>
    <t>JMJ785 0.01 JMJ714 0.99 DSM colony rep 3</t>
  </si>
  <si>
    <t>JMJ785 0.01 JMJ714 0.99 DSM colony rep 2</t>
  </si>
  <si>
    <t>JMJ785 0.01 JMJ714 0.99 DSM colony rep 1</t>
  </si>
  <si>
    <t>JMJ576 0.01 JMJ714 0.99 DSM colony rep 3</t>
  </si>
  <si>
    <t>JMJ576 0.01 JMJ714 0.99 DSM colony rep 2</t>
  </si>
  <si>
    <t>JMJ576 0.01 JMJ714 0.99 DSM colony rep 1</t>
  </si>
  <si>
    <t>JMJ785 0.01 JMJ714 0.99 MSgg biofilm rep 3</t>
  </si>
  <si>
    <t>JMJ785 0.01 JMJ714 0.99 MSgg biofilm rep 2</t>
  </si>
  <si>
    <t>JMJ785 0.01 JMJ714 0.99 MSgg biofilm rep 1</t>
  </si>
  <si>
    <t>JMJ576 0.01 JMJ714 0.99 MSgg biofilm rep 3</t>
  </si>
  <si>
    <t>JMJ576 0.01 JMJ714 0.99 MSgg biofilm rep 2</t>
  </si>
  <si>
    <t>JMJ576 0.01 JMJ714 0.99 MSgg biofilm rep 1</t>
  </si>
  <si>
    <t>ICE+ Relative fitness</t>
  </si>
  <si>
    <t>Final ICE+ frequency</t>
  </si>
  <si>
    <t>Total CFU/ml</t>
  </si>
  <si>
    <t>Final ICE0 CFU/ml</t>
  </si>
  <si>
    <t>Final ICE+ CFU/ml</t>
  </si>
  <si>
    <t>Avg. Initial ICE+ frequency</t>
  </si>
  <si>
    <t>Initial ICE0 CFU/ml (plating rep 2)</t>
  </si>
  <si>
    <t>Initial ICE+ CFU/ml (plating rep 2)</t>
  </si>
  <si>
    <t>Initial ICE0 CFU/ml (plating rep 1)</t>
  </si>
  <si>
    <t>Initial ICE+ CFU/ml (plating rep 1)</t>
  </si>
  <si>
    <t>Replicate 3 2020.02.24</t>
  </si>
  <si>
    <t>Replicate 2 2020.02.21</t>
  </si>
  <si>
    <t>Replicate 1 2020.02.20</t>
  </si>
  <si>
    <t>JMJ686 0.01 JMJ550 0.99 MSgg biofilm rep 3</t>
  </si>
  <si>
    <t>JMJ686 0.01 JMJ550 0.99 MSgg biofilm rep 2</t>
  </si>
  <si>
    <t>JMJ686 0.01 JMJ550 0.99 MSgg biofilm rep 1</t>
  </si>
  <si>
    <t>JMJ646 0.01 JMJ550 0.99 MSgg biofilm rep 3</t>
  </si>
  <si>
    <t>JMJ646 0.01 JMJ550 0.99 MSgg biofilm rep 2</t>
  </si>
  <si>
    <t>JMJ646 0.01 JMJ550 0.99 MSgg biofilm rep 1</t>
  </si>
  <si>
    <t>Replicate 3 2019.09.13</t>
  </si>
  <si>
    <t>Replicate 2 2019.09.05</t>
  </si>
  <si>
    <t>Replicate 1 2019.08.23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</si>
</sst>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E+00"/>
    <numFmt numFmtId="165" formatCode="0.000"/>
  </numFmts>
  <fonts count="7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</font>
    <font>
      <sz val="12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/>
      <right style="thin">
        <color rgb="FFFF0000"/>
      </right>
      <top/>
      <bottom style="thin">
        <color rgb="FFFF0000"/>
      </bottom>
      <diagonal/>
    </border>
    <border>
      <left/>
      <right/>
      <top/>
      <bottom style="thin">
        <color rgb="FFFF0000"/>
      </bottom>
      <diagonal/>
    </border>
    <border>
      <left style="thin">
        <color rgb="FFFF0000"/>
      </left>
      <right/>
      <top/>
      <bottom style="thin">
        <color rgb="FFFF0000"/>
      </bottom>
      <diagonal/>
    </border>
    <border>
      <left/>
      <right style="thin">
        <color rgb="FFFF0000"/>
      </right>
      <top/>
      <bottom/>
      <diagonal/>
    </border>
    <border>
      <left style="thin">
        <color rgb="FFFF0000"/>
      </left>
      <right/>
      <top/>
      <bottom/>
      <diagonal/>
    </border>
    <border>
      <left/>
      <right style="thin">
        <color rgb="FFFF0000"/>
      </right>
      <top style="thin">
        <color rgb="FFFF0000"/>
      </top>
      <bottom/>
      <diagonal/>
    </border>
    <border>
      <left/>
      <right/>
      <top style="thin">
        <color rgb="FFFF0000"/>
      </top>
      <bottom/>
      <diagonal/>
    </border>
    <border>
      <left style="thin">
        <color rgb="FFFF0000"/>
      </left>
      <right/>
      <top style="thin">
        <color rgb="FFFF0000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0" borderId="2" xfId="0" applyBorder="1"/>
    <xf numFmtId="164" fontId="0" fillId="0" borderId="2" xfId="0" applyNumberFormat="1" applyBorder="1" applyAlignment="1">
      <alignment horizontal="center"/>
    </xf>
    <xf numFmtId="0" fontId="0" fillId="0" borderId="3" xfId="0" applyBorder="1"/>
    <xf numFmtId="0" fontId="0" fillId="0" borderId="4" xfId="0" applyBorder="1"/>
    <xf numFmtId="164" fontId="0" fillId="0" borderId="0" xfId="0" applyNumberFormat="1" applyAlignment="1">
      <alignment horizontal="center"/>
    </xf>
    <xf numFmtId="0" fontId="0" fillId="0" borderId="5" xfId="0" applyBorder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1" fillId="0" borderId="0" xfId="0" applyFont="1"/>
    <xf numFmtId="0" fontId="1" fillId="0" borderId="5" xfId="0" applyFont="1" applyBorder="1"/>
    <xf numFmtId="2" fontId="0" fillId="0" borderId="4" xfId="0" applyNumberFormat="1" applyBorder="1"/>
    <xf numFmtId="2" fontId="0" fillId="0" borderId="0" xfId="0" applyNumberFormat="1"/>
    <xf numFmtId="2" fontId="0" fillId="0" borderId="5" xfId="0" applyNumberFormat="1" applyBorder="1"/>
    <xf numFmtId="0" fontId="1" fillId="0" borderId="4" xfId="0" applyFont="1" applyBorder="1"/>
    <xf numFmtId="0" fontId="2" fillId="0" borderId="0" xfId="0" applyFont="1"/>
    <xf numFmtId="0" fontId="0" fillId="0" borderId="6" xfId="0" applyBorder="1"/>
    <xf numFmtId="0" fontId="0" fillId="0" borderId="7" xfId="0" applyBorder="1"/>
    <xf numFmtId="0" fontId="0" fillId="0" borderId="8" xfId="0" applyBorder="1"/>
    <xf numFmtId="2" fontId="0" fillId="2" borderId="0" xfId="0" applyNumberFormat="1" applyFill="1"/>
    <xf numFmtId="165" fontId="0" fillId="0" borderId="0" xfId="0" applyNumberFormat="1"/>
    <xf numFmtId="11" fontId="0" fillId="0" borderId="0" xfId="0" applyNumberFormat="1"/>
    <xf numFmtId="11" fontId="3" fillId="0" borderId="0" xfId="0" applyNumberFormat="1" applyFont="1"/>
    <xf numFmtId="0" fontId="3" fillId="0" borderId="0" xfId="0" applyFont="1"/>
    <xf numFmtId="0" fontId="4" fillId="2" borderId="0" xfId="0" applyFont="1" applyFill="1"/>
    <xf numFmtId="0" fontId="4" fillId="0" borderId="0" xfId="0" applyFont="1"/>
    <xf numFmtId="2" fontId="5" fillId="2" borderId="0" xfId="0" applyNumberFormat="1" applyFont="1" applyFill="1"/>
    <xf numFmtId="165" fontId="5" fillId="0" borderId="0" xfId="0" applyNumberFormat="1" applyFont="1"/>
    <xf numFmtId="11" fontId="5" fillId="0" borderId="0" xfId="0" applyNumberFormat="1" applyFont="1"/>
    <xf numFmtId="11" fontId="6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866384-1F4D-3E44-90B0-C8A5693B10B2}">
  <dimension ref="A1:K94"/>
  <sheetViews>
    <sheetView tabSelected="1" workbookViewId="0"/>
  </sheetViews>
  <sheetFormatPr baseColWidth="10" defaultRowHeight="16" x14ac:dyDescent="0.2"/>
  <cols>
    <col min="1" max="1" width="38.6640625" bestFit="1" customWidth="1"/>
    <col min="2" max="3" width="29.33203125" bestFit="1" customWidth="1"/>
    <col min="4" max="4" width="32.33203125" bestFit="1" customWidth="1"/>
    <col min="5" max="5" width="30.83203125" bestFit="1" customWidth="1"/>
    <col min="6" max="7" width="30.1640625" bestFit="1" customWidth="1"/>
    <col min="8" max="8" width="16" bestFit="1" customWidth="1"/>
    <col min="9" max="9" width="12.1640625" bestFit="1" customWidth="1"/>
    <col min="10" max="10" width="18" bestFit="1" customWidth="1"/>
    <col min="11" max="11" width="18.1640625" bestFit="1" customWidth="1"/>
  </cols>
  <sheetData>
    <row r="1" spans="1:11" x14ac:dyDescent="0.2">
      <c r="A1" s="11" t="s">
        <v>12</v>
      </c>
    </row>
    <row r="2" spans="1:11" x14ac:dyDescent="0.2">
      <c r="A2" s="11" t="s">
        <v>47</v>
      </c>
    </row>
    <row r="3" spans="1:11" x14ac:dyDescent="0.2">
      <c r="B3" s="27" t="s">
        <v>35</v>
      </c>
      <c r="C3" s="27" t="s">
        <v>34</v>
      </c>
      <c r="D3" s="27" t="s">
        <v>33</v>
      </c>
      <c r="E3" s="27" t="s">
        <v>32</v>
      </c>
      <c r="F3" s="27" t="s">
        <v>31</v>
      </c>
      <c r="G3" s="27" t="s">
        <v>30</v>
      </c>
      <c r="H3" s="27" t="s">
        <v>29</v>
      </c>
      <c r="I3" s="27" t="s">
        <v>28</v>
      </c>
      <c r="J3" s="27" t="s">
        <v>27</v>
      </c>
      <c r="K3" s="26" t="s">
        <v>26</v>
      </c>
    </row>
    <row r="4" spans="1:11" x14ac:dyDescent="0.2">
      <c r="A4" t="s">
        <v>44</v>
      </c>
      <c r="B4" s="23">
        <v>27200</v>
      </c>
      <c r="C4" s="23">
        <v>2730000</v>
      </c>
      <c r="D4" s="23">
        <v>30800</v>
      </c>
      <c r="E4" s="23">
        <v>2510000</v>
      </c>
      <c r="F4" s="22">
        <f>((B4/(B4+C4))+(D4/(D4+E4)))/2</f>
        <v>1.0993623381658681E-2</v>
      </c>
      <c r="G4" s="23">
        <v>300000000</v>
      </c>
      <c r="H4" s="23">
        <v>1710000000</v>
      </c>
      <c r="I4" s="23">
        <f>G4+H4</f>
        <v>2010000000</v>
      </c>
      <c r="J4" s="22">
        <f>G4/I4</f>
        <v>0.14925373134328357</v>
      </c>
      <c r="K4" s="21">
        <f>(J4/(1-J4))/(F4/(1-F4))</f>
        <v>15.782775579184714</v>
      </c>
    </row>
    <row r="5" spans="1:11" x14ac:dyDescent="0.2">
      <c r="A5" t="s">
        <v>43</v>
      </c>
      <c r="B5" s="23">
        <v>27200</v>
      </c>
      <c r="C5" s="23">
        <v>2730000</v>
      </c>
      <c r="D5" s="23">
        <v>30800</v>
      </c>
      <c r="E5" s="23">
        <v>2510000</v>
      </c>
      <c r="F5" s="22">
        <f>((B5/(B5+C5))+(D5/(D5+E5)))/2</f>
        <v>1.0993623381658681E-2</v>
      </c>
      <c r="G5" s="23">
        <v>210000000</v>
      </c>
      <c r="H5" s="23">
        <v>1240000000</v>
      </c>
      <c r="I5" s="23">
        <f>G5+H5</f>
        <v>1450000000</v>
      </c>
      <c r="J5" s="22">
        <f>G5/I5</f>
        <v>0.14482758620689656</v>
      </c>
      <c r="K5" s="21">
        <f>(J5/(1-J5))/(F5/(1-F5))</f>
        <v>15.235469651842021</v>
      </c>
    </row>
    <row r="6" spans="1:11" x14ac:dyDescent="0.2">
      <c r="A6" t="s">
        <v>42</v>
      </c>
      <c r="B6" s="23">
        <v>27200</v>
      </c>
      <c r="C6" s="23">
        <v>2730000</v>
      </c>
      <c r="D6" s="23">
        <v>30800</v>
      </c>
      <c r="E6" s="23">
        <v>2510000</v>
      </c>
      <c r="F6" s="22">
        <f>((B6/(B6+C6))+(D6/(D6+E6)))/2</f>
        <v>1.0993623381658681E-2</v>
      </c>
      <c r="G6" s="23">
        <v>175000000</v>
      </c>
      <c r="H6" s="23">
        <v>1110000000</v>
      </c>
      <c r="I6" s="23">
        <f>G6+H6</f>
        <v>1285000000</v>
      </c>
      <c r="J6" s="22">
        <f>G6/I6</f>
        <v>0.13618677042801555</v>
      </c>
      <c r="K6" s="21">
        <f>(J6/(1-J6))/(F6/(1-F6))</f>
        <v>14.183169946159234</v>
      </c>
    </row>
    <row r="7" spans="1:11" x14ac:dyDescent="0.2">
      <c r="A7" t="s">
        <v>41</v>
      </c>
      <c r="B7" s="23">
        <v>28200</v>
      </c>
      <c r="C7" s="23">
        <v>2660000</v>
      </c>
      <c r="D7" s="23">
        <v>23900</v>
      </c>
      <c r="E7" s="23">
        <v>2370000</v>
      </c>
      <c r="F7" s="22">
        <f>((B7/(B7+C7))+(D7/(D7+E7)))/2</f>
        <v>1.0236999746823836E-2</v>
      </c>
      <c r="G7" s="23">
        <v>13300000</v>
      </c>
      <c r="H7" s="23">
        <v>1390000000</v>
      </c>
      <c r="I7" s="23">
        <f>G7+H7</f>
        <v>1403300000</v>
      </c>
      <c r="J7" s="22">
        <f>G7/I7</f>
        <v>9.477659801895532E-3</v>
      </c>
      <c r="K7" s="21">
        <f>(J7/(1-J7))/(F7/(1-F7))</f>
        <v>0.92511423359394562</v>
      </c>
    </row>
    <row r="8" spans="1:11" x14ac:dyDescent="0.2">
      <c r="A8" t="s">
        <v>40</v>
      </c>
      <c r="B8" s="23">
        <v>28200</v>
      </c>
      <c r="C8" s="23">
        <v>2660000</v>
      </c>
      <c r="D8" s="23">
        <v>23900</v>
      </c>
      <c r="E8" s="23">
        <v>2370000</v>
      </c>
      <c r="F8" s="22">
        <f>((B8/(B8+C8))+(D8/(D8+E8)))/2</f>
        <v>1.0236999746823836E-2</v>
      </c>
      <c r="G8" s="23">
        <v>8000000</v>
      </c>
      <c r="H8" s="23">
        <v>1540000000</v>
      </c>
      <c r="I8" s="23">
        <f>G8+H8</f>
        <v>1548000000</v>
      </c>
      <c r="J8" s="22">
        <f>G8/I8</f>
        <v>5.1679586563307496E-3</v>
      </c>
      <c r="K8" s="21">
        <f>(J8/(1-J8))/(F8/(1-F8))</f>
        <v>0.50225907028438033</v>
      </c>
    </row>
    <row r="9" spans="1:11" x14ac:dyDescent="0.2">
      <c r="A9" t="s">
        <v>39</v>
      </c>
      <c r="B9" s="23">
        <v>28200</v>
      </c>
      <c r="C9" s="23">
        <v>2660000</v>
      </c>
      <c r="D9" s="23">
        <v>23900</v>
      </c>
      <c r="E9" s="23">
        <v>2370000</v>
      </c>
      <c r="F9" s="22">
        <f>((B9/(B9+C9))+(D9/(D9+E9)))/2</f>
        <v>1.0236999746823836E-2</v>
      </c>
      <c r="G9" s="23">
        <v>13100000</v>
      </c>
      <c r="H9" s="23">
        <v>1700000000</v>
      </c>
      <c r="I9" s="23">
        <f>G9+H9</f>
        <v>1713100000</v>
      </c>
      <c r="J9" s="22">
        <f>G9/I9</f>
        <v>7.6469558111026794E-3</v>
      </c>
      <c r="K9" s="21">
        <f>(J9/(1-J9))/(F9/(1-F9))</f>
        <v>0.74504224146449161</v>
      </c>
    </row>
    <row r="10" spans="1:11" x14ac:dyDescent="0.2">
      <c r="F10" s="22"/>
      <c r="I10" s="23"/>
      <c r="J10" s="22"/>
      <c r="K10" s="14"/>
    </row>
    <row r="11" spans="1:11" x14ac:dyDescent="0.2">
      <c r="A11" s="11" t="s">
        <v>46</v>
      </c>
      <c r="F11" s="22"/>
      <c r="I11" s="23"/>
      <c r="J11" s="22"/>
      <c r="K11" s="14"/>
    </row>
    <row r="12" spans="1:11" x14ac:dyDescent="0.2">
      <c r="B12" s="27" t="s">
        <v>35</v>
      </c>
      <c r="C12" s="27" t="s">
        <v>34</v>
      </c>
      <c r="D12" s="27" t="s">
        <v>33</v>
      </c>
      <c r="E12" s="27" t="s">
        <v>32</v>
      </c>
      <c r="F12" s="27" t="s">
        <v>31</v>
      </c>
      <c r="G12" s="27" t="s">
        <v>30</v>
      </c>
      <c r="H12" s="27" t="s">
        <v>29</v>
      </c>
      <c r="I12" s="27" t="s">
        <v>28</v>
      </c>
      <c r="J12" s="27" t="s">
        <v>27</v>
      </c>
      <c r="K12" s="26" t="s">
        <v>26</v>
      </c>
    </row>
    <row r="13" spans="1:11" x14ac:dyDescent="0.2">
      <c r="A13" t="s">
        <v>44</v>
      </c>
      <c r="B13" s="24">
        <v>34000</v>
      </c>
      <c r="C13" s="24">
        <v>3000000</v>
      </c>
      <c r="D13" s="24">
        <v>35500</v>
      </c>
      <c r="E13" s="24">
        <v>3060000</v>
      </c>
      <c r="F13" s="22">
        <f>((B13/(B13+C13))+(D13/(D13+E13)))/2</f>
        <v>1.1337294328733514E-2</v>
      </c>
      <c r="G13" s="24">
        <v>141000000</v>
      </c>
      <c r="H13" s="24">
        <v>1290000000</v>
      </c>
      <c r="I13" s="23">
        <f>G13+H13</f>
        <v>1431000000</v>
      </c>
      <c r="J13" s="22">
        <f>G13/I13</f>
        <v>9.853249475890985E-2</v>
      </c>
      <c r="K13" s="21">
        <f>(J13/(1-J13))/(F13/(1-F13))</f>
        <v>9.5316510105578001</v>
      </c>
    </row>
    <row r="14" spans="1:11" x14ac:dyDescent="0.2">
      <c r="A14" t="s">
        <v>43</v>
      </c>
      <c r="B14" s="24">
        <v>34000</v>
      </c>
      <c r="C14" s="24">
        <v>3000000</v>
      </c>
      <c r="D14" s="24">
        <v>35500</v>
      </c>
      <c r="E14" s="24">
        <v>3060000</v>
      </c>
      <c r="F14" s="22">
        <f>((B14/(B14+C14))+(D14/(D14+E14)))/2</f>
        <v>1.1337294328733514E-2</v>
      </c>
      <c r="G14" s="24">
        <v>155000000</v>
      </c>
      <c r="H14" s="24">
        <v>980000000</v>
      </c>
      <c r="I14" s="23">
        <f>G14+H14</f>
        <v>1135000000</v>
      </c>
      <c r="J14" s="22">
        <f>G14/I14</f>
        <v>0.13656387665198239</v>
      </c>
      <c r="K14" s="21">
        <f>(J14/(1-J14))/(F14/(1-F14))</f>
        <v>13.792543201339065</v>
      </c>
    </row>
    <row r="15" spans="1:11" x14ac:dyDescent="0.2">
      <c r="A15" t="s">
        <v>42</v>
      </c>
      <c r="B15" s="24">
        <v>34000</v>
      </c>
      <c r="C15" s="24">
        <v>3000000</v>
      </c>
      <c r="D15" s="24">
        <v>35500</v>
      </c>
      <c r="E15" s="24">
        <v>3060000</v>
      </c>
      <c r="F15" s="22">
        <f>((B15/(B15+C15))+(D15/(D15+E15)))/2</f>
        <v>1.1337294328733514E-2</v>
      </c>
      <c r="G15" s="24">
        <v>229000000</v>
      </c>
      <c r="H15" s="24">
        <v>1410000000</v>
      </c>
      <c r="I15" s="23">
        <f>G15+H15</f>
        <v>1639000000</v>
      </c>
      <c r="J15" s="22">
        <f>G15/I15</f>
        <v>0.13971934106162295</v>
      </c>
      <c r="K15" s="21">
        <f>(J15/(1-J15))/(F15/(1-F15))</f>
        <v>14.162994945067551</v>
      </c>
    </row>
    <row r="16" spans="1:11" x14ac:dyDescent="0.2">
      <c r="A16" t="s">
        <v>41</v>
      </c>
      <c r="B16" s="24">
        <v>32600</v>
      </c>
      <c r="C16" s="24">
        <v>3160000</v>
      </c>
      <c r="D16" s="24">
        <v>32600</v>
      </c>
      <c r="E16" s="24">
        <v>2810000</v>
      </c>
      <c r="F16" s="22">
        <f>((B16/(B16+C16))+(D16/(D16+E16)))/2</f>
        <v>1.0839743611527182E-2</v>
      </c>
      <c r="G16" s="24">
        <v>9900000</v>
      </c>
      <c r="H16" s="24">
        <v>1330000000</v>
      </c>
      <c r="I16" s="23">
        <f>G16+H16</f>
        <v>1339900000</v>
      </c>
      <c r="J16" s="22">
        <f>G16/I16</f>
        <v>7.3886110903798787E-3</v>
      </c>
      <c r="K16" s="21">
        <f>(J16/(1-J16))/(F16/(1-F16))</f>
        <v>0.6792524318912454</v>
      </c>
    </row>
    <row r="17" spans="1:11" x14ac:dyDescent="0.2">
      <c r="A17" t="s">
        <v>40</v>
      </c>
      <c r="B17" s="24">
        <v>32600</v>
      </c>
      <c r="C17" s="24">
        <v>3160000</v>
      </c>
      <c r="D17" s="24">
        <v>32600</v>
      </c>
      <c r="E17" s="24">
        <v>2810000</v>
      </c>
      <c r="F17" s="22">
        <f>((B17/(B17+C17))+(D17/(D17+E17)))/2</f>
        <v>1.0839743611527182E-2</v>
      </c>
      <c r="G17" s="24">
        <v>8400000</v>
      </c>
      <c r="H17" s="24">
        <v>1360000000</v>
      </c>
      <c r="I17" s="23">
        <f>G17+H17</f>
        <v>1368400000</v>
      </c>
      <c r="J17" s="22">
        <f>G17/I17</f>
        <v>6.1385559777842732E-3</v>
      </c>
      <c r="K17" s="21">
        <f>(J17/(1-J17))/(F17/(1-F17))</f>
        <v>0.56362211594540945</v>
      </c>
    </row>
    <row r="18" spans="1:11" x14ac:dyDescent="0.2">
      <c r="A18" t="s">
        <v>39</v>
      </c>
      <c r="B18" s="24">
        <v>32600</v>
      </c>
      <c r="C18" s="24">
        <v>3160000</v>
      </c>
      <c r="D18" s="24">
        <v>32600</v>
      </c>
      <c r="E18" s="24">
        <v>2810000</v>
      </c>
      <c r="F18" s="22">
        <f>((B18/(B18+C18))+(D18/(D18+E18)))/2</f>
        <v>1.0839743611527182E-2</v>
      </c>
      <c r="G18" s="24">
        <v>12000000</v>
      </c>
      <c r="H18" s="24">
        <v>1480000000</v>
      </c>
      <c r="I18" s="23">
        <f>G18+H18</f>
        <v>1492000000</v>
      </c>
      <c r="J18" s="22">
        <f>G18/I18</f>
        <v>8.0428954423592495E-3</v>
      </c>
      <c r="K18" s="21">
        <f>(J18/(1-J18))/(F18/(1-F18))</f>
        <v>0.7398900363762132</v>
      </c>
    </row>
    <row r="19" spans="1:11" x14ac:dyDescent="0.2">
      <c r="F19" s="22"/>
      <c r="I19" s="23"/>
      <c r="J19" s="22"/>
      <c r="K19" s="14"/>
    </row>
    <row r="20" spans="1:11" x14ac:dyDescent="0.2">
      <c r="A20" s="11" t="s">
        <v>45</v>
      </c>
      <c r="F20" s="22"/>
      <c r="I20" s="23"/>
      <c r="J20" s="22"/>
      <c r="K20" s="14"/>
    </row>
    <row r="21" spans="1:11" x14ac:dyDescent="0.2">
      <c r="B21" s="27" t="s">
        <v>35</v>
      </c>
      <c r="C21" s="27" t="s">
        <v>34</v>
      </c>
      <c r="D21" s="27" t="s">
        <v>33</v>
      </c>
      <c r="E21" s="27" t="s">
        <v>32</v>
      </c>
      <c r="F21" s="27" t="s">
        <v>31</v>
      </c>
      <c r="G21" s="27" t="s">
        <v>30</v>
      </c>
      <c r="H21" s="27" t="s">
        <v>29</v>
      </c>
      <c r="I21" s="27" t="s">
        <v>28</v>
      </c>
      <c r="J21" s="27" t="s">
        <v>27</v>
      </c>
      <c r="K21" s="26" t="s">
        <v>26</v>
      </c>
    </row>
    <row r="22" spans="1:11" x14ac:dyDescent="0.2">
      <c r="A22" t="s">
        <v>44</v>
      </c>
      <c r="B22" s="31">
        <v>41500</v>
      </c>
      <c r="C22" s="31">
        <v>2880000</v>
      </c>
      <c r="D22" s="31">
        <v>40700</v>
      </c>
      <c r="E22" s="31">
        <v>2470000</v>
      </c>
      <c r="F22" s="29">
        <f>((B22/(B22+C22))+(D22/(D22+E22)))/2</f>
        <v>1.5207825107206226E-2</v>
      </c>
      <c r="G22" s="31">
        <v>242000000</v>
      </c>
      <c r="H22" s="31">
        <v>1390000000</v>
      </c>
      <c r="I22" s="30">
        <f>G22+H22</f>
        <v>1632000000</v>
      </c>
      <c r="J22" s="29">
        <f>G22/I22</f>
        <v>0.1482843137254902</v>
      </c>
      <c r="K22" s="28">
        <f>(J22/(1-J22))/(F22/(1-F22))</f>
        <v>11.274000386233496</v>
      </c>
    </row>
    <row r="23" spans="1:11" x14ac:dyDescent="0.2">
      <c r="A23" t="s">
        <v>43</v>
      </c>
      <c r="B23" s="31">
        <v>41500</v>
      </c>
      <c r="C23" s="31">
        <v>2880000</v>
      </c>
      <c r="D23" s="31">
        <v>40700</v>
      </c>
      <c r="E23" s="31">
        <v>2470000</v>
      </c>
      <c r="F23" s="29">
        <f>((B23/(B23+C23))+(D23/(D23+E23)))/2</f>
        <v>1.5207825107206226E-2</v>
      </c>
      <c r="G23" s="31">
        <v>240000000</v>
      </c>
      <c r="H23" s="31">
        <v>1270000000</v>
      </c>
      <c r="I23" s="30">
        <f>G23+H23</f>
        <v>1510000000</v>
      </c>
      <c r="J23" s="29">
        <f>G23/I23</f>
        <v>0.15894039735099338</v>
      </c>
      <c r="K23" s="28">
        <f>(J23/(1-J23))/(F23/(1-F23))</f>
        <v>12.237282907683657</v>
      </c>
    </row>
    <row r="24" spans="1:11" x14ac:dyDescent="0.2">
      <c r="A24" t="s">
        <v>42</v>
      </c>
      <c r="B24" s="31">
        <v>41500</v>
      </c>
      <c r="C24" s="31">
        <v>2880000</v>
      </c>
      <c r="D24" s="31">
        <v>40700</v>
      </c>
      <c r="E24" s="31">
        <v>2470000</v>
      </c>
      <c r="F24" s="29">
        <f>((B24/(B24+C24))+(D24/(D24+E24)))/2</f>
        <v>1.5207825107206226E-2</v>
      </c>
      <c r="G24" s="31">
        <v>229000000</v>
      </c>
      <c r="H24" s="31">
        <v>1660000000</v>
      </c>
      <c r="I24" s="30">
        <f>G24+H24</f>
        <v>1889000000</v>
      </c>
      <c r="J24" s="29">
        <f>G24/I24</f>
        <v>0.1212281630492324</v>
      </c>
      <c r="K24" s="28">
        <f>(J24/(1-J24))/(F24/(1-F24))</f>
        <v>8.9331550904659576</v>
      </c>
    </row>
    <row r="25" spans="1:11" x14ac:dyDescent="0.2">
      <c r="A25" t="s">
        <v>41</v>
      </c>
      <c r="B25" s="31">
        <v>35000</v>
      </c>
      <c r="C25" s="31">
        <v>2340000</v>
      </c>
      <c r="D25" s="31">
        <v>36200</v>
      </c>
      <c r="E25" s="31">
        <v>2480000</v>
      </c>
      <c r="F25" s="29">
        <f>((B25/(B25+C25))+(D25/(D25+E25)))/2</f>
        <v>1.4561807905822899E-2</v>
      </c>
      <c r="G25" s="31">
        <v>11700000</v>
      </c>
      <c r="H25" s="31">
        <v>2090000000</v>
      </c>
      <c r="I25" s="30">
        <f>G25+H25</f>
        <v>2101700000</v>
      </c>
      <c r="J25" s="29">
        <f>G25/I25</f>
        <v>5.5669220155112531E-3</v>
      </c>
      <c r="K25" s="28">
        <f>(J25/(1-J25))/(F25/(1-F25))</f>
        <v>0.3788381157955108</v>
      </c>
    </row>
    <row r="26" spans="1:11" x14ac:dyDescent="0.2">
      <c r="A26" t="s">
        <v>40</v>
      </c>
      <c r="B26" s="31">
        <v>35000</v>
      </c>
      <c r="C26" s="31">
        <v>2340000</v>
      </c>
      <c r="D26" s="31">
        <v>36200</v>
      </c>
      <c r="E26" s="31">
        <v>2480000</v>
      </c>
      <c r="F26" s="29">
        <f>((B26/(B26+C26))+(D26/(D26+E26)))/2</f>
        <v>1.4561807905822899E-2</v>
      </c>
      <c r="G26" s="31">
        <v>9500000</v>
      </c>
      <c r="H26" s="31">
        <v>1570000000</v>
      </c>
      <c r="I26" s="30">
        <f>G26+H26</f>
        <v>1579500000</v>
      </c>
      <c r="J26" s="29">
        <f>G26/I26</f>
        <v>6.0145615701171252E-3</v>
      </c>
      <c r="K26" s="28">
        <f>(J26/(1-J26))/(F26/(1-F26))</f>
        <v>0.40948504486471049</v>
      </c>
    </row>
    <row r="27" spans="1:11" x14ac:dyDescent="0.2">
      <c r="A27" t="s">
        <v>39</v>
      </c>
      <c r="B27" s="31">
        <v>35000</v>
      </c>
      <c r="C27" s="31">
        <v>2340000</v>
      </c>
      <c r="D27" s="31">
        <v>36200</v>
      </c>
      <c r="E27" s="31">
        <v>2480000</v>
      </c>
      <c r="F27" s="29">
        <f>((B27/(B27+C27))+(D27/(D27+E27)))/2</f>
        <v>1.4561807905822899E-2</v>
      </c>
      <c r="G27" s="31">
        <v>11900000</v>
      </c>
      <c r="H27" s="31">
        <v>2010000000</v>
      </c>
      <c r="I27" s="30">
        <f>G27+H27</f>
        <v>2021900000</v>
      </c>
      <c r="J27" s="29">
        <f>G27/I27</f>
        <v>5.8855531925416683E-3</v>
      </c>
      <c r="K27" s="28">
        <f>(J27/(1-J27))/(F27/(1-F27))</f>
        <v>0.40064986086448739</v>
      </c>
    </row>
    <row r="28" spans="1:11" x14ac:dyDescent="0.2">
      <c r="F28" s="22"/>
      <c r="I28" s="23"/>
      <c r="J28" s="22"/>
      <c r="K28" s="14"/>
    </row>
    <row r="29" spans="1:11" x14ac:dyDescent="0.2">
      <c r="F29" s="22"/>
      <c r="I29" s="23"/>
      <c r="J29" s="22"/>
      <c r="K29" s="14"/>
    </row>
    <row r="30" spans="1:11" x14ac:dyDescent="0.2">
      <c r="A30" s="11" t="s">
        <v>11</v>
      </c>
      <c r="F30" s="22"/>
      <c r="I30" s="23"/>
      <c r="J30" s="22"/>
      <c r="K30" s="14"/>
    </row>
    <row r="31" spans="1:11" x14ac:dyDescent="0.2">
      <c r="A31" s="11" t="s">
        <v>38</v>
      </c>
      <c r="F31" s="22"/>
      <c r="I31" s="23"/>
      <c r="J31" s="22"/>
      <c r="K31" s="14"/>
    </row>
    <row r="32" spans="1:11" x14ac:dyDescent="0.2">
      <c r="B32" s="27" t="s">
        <v>35</v>
      </c>
      <c r="C32" s="27" t="s">
        <v>34</v>
      </c>
      <c r="D32" s="27" t="s">
        <v>33</v>
      </c>
      <c r="E32" s="27" t="s">
        <v>32</v>
      </c>
      <c r="F32" s="27" t="s">
        <v>31</v>
      </c>
      <c r="G32" s="27" t="s">
        <v>30</v>
      </c>
      <c r="H32" s="27" t="s">
        <v>29</v>
      </c>
      <c r="I32" s="27" t="s">
        <v>28</v>
      </c>
      <c r="J32" s="27" t="s">
        <v>27</v>
      </c>
      <c r="K32" s="26" t="s">
        <v>26</v>
      </c>
    </row>
    <row r="33" spans="1:11" x14ac:dyDescent="0.2">
      <c r="A33" t="s">
        <v>25</v>
      </c>
      <c r="B33" s="24">
        <v>12200</v>
      </c>
      <c r="C33" s="24">
        <v>1270000</v>
      </c>
      <c r="D33" s="24">
        <v>10400</v>
      </c>
      <c r="E33" s="24">
        <v>1550000</v>
      </c>
      <c r="F33" s="22">
        <f>((B33/(B33+C33))+(D33/(D33+E33)))/2</f>
        <v>8.089926987592741E-3</v>
      </c>
      <c r="G33" s="24">
        <v>5100000</v>
      </c>
      <c r="H33" s="24">
        <v>1190000000</v>
      </c>
      <c r="I33" s="23">
        <f>G33+H33</f>
        <v>1195100000</v>
      </c>
      <c r="J33" s="22">
        <f>G33/I33</f>
        <v>4.2674253200568994E-3</v>
      </c>
      <c r="K33" s="21">
        <f>(J33/(1-J33))/(F33/(1-F33))</f>
        <v>0.52547361386238245</v>
      </c>
    </row>
    <row r="34" spans="1:11" x14ac:dyDescent="0.2">
      <c r="A34" t="s">
        <v>24</v>
      </c>
      <c r="B34" s="24">
        <v>12200</v>
      </c>
      <c r="C34" s="24">
        <v>1270000</v>
      </c>
      <c r="D34" s="24">
        <v>10400</v>
      </c>
      <c r="E34" s="24">
        <v>1550000</v>
      </c>
      <c r="F34" s="22">
        <f>((B34/(B34+C34))+(D34/(D34+E34)))/2</f>
        <v>8.089926987592741E-3</v>
      </c>
      <c r="G34" s="24">
        <v>7300000</v>
      </c>
      <c r="H34" s="24">
        <v>1280000000</v>
      </c>
      <c r="I34" s="23">
        <f>G34+H34</f>
        <v>1287300000</v>
      </c>
      <c r="J34" s="22">
        <f>G34/I34</f>
        <v>5.6707838110774487E-3</v>
      </c>
      <c r="K34" s="21">
        <f>(J34/(1-J34))/(F34/(1-F34))</f>
        <v>0.69926306428040985</v>
      </c>
    </row>
    <row r="35" spans="1:11" x14ac:dyDescent="0.2">
      <c r="A35" t="s">
        <v>23</v>
      </c>
      <c r="B35" s="24">
        <v>12200</v>
      </c>
      <c r="C35" s="24">
        <v>1270000</v>
      </c>
      <c r="D35" s="24">
        <v>10400</v>
      </c>
      <c r="E35" s="24">
        <v>1550000</v>
      </c>
      <c r="F35" s="22">
        <f>((B35/(B35+C35))+(D35/(D35+E35)))/2</f>
        <v>8.089926987592741E-3</v>
      </c>
      <c r="G35" s="24">
        <v>10700000</v>
      </c>
      <c r="H35" s="24">
        <v>1230000000</v>
      </c>
      <c r="I35" s="23">
        <f>G35+H35</f>
        <v>1240700000</v>
      </c>
      <c r="J35" s="22">
        <f>G35/I35</f>
        <v>8.6241637785121304E-3</v>
      </c>
      <c r="K35" s="21">
        <f>(J35/(1-J35))/(F35/(1-F35))</f>
        <v>1.0666117527992531</v>
      </c>
    </row>
    <row r="36" spans="1:11" x14ac:dyDescent="0.2">
      <c r="A36" t="s">
        <v>22</v>
      </c>
      <c r="B36" s="24">
        <v>16000</v>
      </c>
      <c r="C36" s="24">
        <v>1600000</v>
      </c>
      <c r="D36" s="24">
        <v>14800</v>
      </c>
      <c r="E36" s="24">
        <v>1390000</v>
      </c>
      <c r="F36" s="22">
        <f>((B36/(B36+C36))+(D36/(D36+E36)))/2</f>
        <v>1.0218148808047091E-2</v>
      </c>
      <c r="G36" s="24">
        <v>90000000</v>
      </c>
      <c r="H36" s="24">
        <v>990000000</v>
      </c>
      <c r="I36" s="23">
        <f>G36+H36</f>
        <v>1080000000</v>
      </c>
      <c r="J36" s="22">
        <f>G36/I36</f>
        <v>8.3333333333333329E-2</v>
      </c>
      <c r="K36" s="21">
        <f>(J36/(1-J36))/(F36/(1-F36))</f>
        <v>8.8059168035716535</v>
      </c>
    </row>
    <row r="37" spans="1:11" x14ac:dyDescent="0.2">
      <c r="A37" t="s">
        <v>21</v>
      </c>
      <c r="B37" s="24">
        <v>16000</v>
      </c>
      <c r="C37" s="24">
        <v>1600000</v>
      </c>
      <c r="D37" s="24">
        <v>14800</v>
      </c>
      <c r="E37" s="24">
        <v>1390000</v>
      </c>
      <c r="F37" s="22">
        <f>((B37/(B37+C37))+(D37/(D37+E37)))/2</f>
        <v>1.0218148808047091E-2</v>
      </c>
      <c r="G37" s="24">
        <v>151000000</v>
      </c>
      <c r="H37" s="24">
        <v>1150000000</v>
      </c>
      <c r="I37" s="23">
        <f>G37+H37</f>
        <v>1301000000</v>
      </c>
      <c r="J37" s="22">
        <f>G37/I37</f>
        <v>0.11606456571867795</v>
      </c>
      <c r="K37" s="21">
        <f>(J37/(1-J37))/(F37/(1-F37))</f>
        <v>12.71880679194132</v>
      </c>
    </row>
    <row r="38" spans="1:11" x14ac:dyDescent="0.2">
      <c r="A38" s="25" t="s">
        <v>20</v>
      </c>
      <c r="B38" s="24">
        <v>16000</v>
      </c>
      <c r="C38" s="24">
        <v>1600000</v>
      </c>
      <c r="D38" s="24">
        <v>14800</v>
      </c>
      <c r="E38" s="24">
        <v>1390000</v>
      </c>
      <c r="F38" s="22">
        <f>((B38/(B38+C38))+(D38/(D38+E38)))/2</f>
        <v>1.0218148808047091E-2</v>
      </c>
      <c r="G38" s="24">
        <v>111000000</v>
      </c>
      <c r="H38" s="24">
        <v>1200000000</v>
      </c>
      <c r="I38" s="23">
        <f>G38+H38</f>
        <v>1311000000</v>
      </c>
      <c r="J38" s="22">
        <f>G38/I38</f>
        <v>8.4668192219679639E-2</v>
      </c>
      <c r="K38" s="21">
        <f>(J38/(1-J38))/(F38/(1-F38))</f>
        <v>8.9600203476341598</v>
      </c>
    </row>
    <row r="39" spans="1:11" x14ac:dyDescent="0.2">
      <c r="A39" t="s">
        <v>19</v>
      </c>
      <c r="B39" s="24">
        <v>12200</v>
      </c>
      <c r="C39" s="24">
        <v>1270000</v>
      </c>
      <c r="D39" s="24">
        <v>10400</v>
      </c>
      <c r="E39" s="24">
        <v>1550000</v>
      </c>
      <c r="F39" s="22">
        <f>((B39/(B39+C39))+(D39/(D39+E39)))/2</f>
        <v>8.089926987592741E-3</v>
      </c>
      <c r="G39" s="24">
        <v>6300000</v>
      </c>
      <c r="H39" s="24">
        <v>790000000</v>
      </c>
      <c r="I39" s="23">
        <f>G39+H39</f>
        <v>796300000</v>
      </c>
      <c r="J39" s="22">
        <f>G39/I39</f>
        <v>7.9115911088785632E-3</v>
      </c>
      <c r="K39" s="21">
        <f>(J39/(1-J39))/(F39/(1-F39))</f>
        <v>0.97778001566797723</v>
      </c>
    </row>
    <row r="40" spans="1:11" x14ac:dyDescent="0.2">
      <c r="A40" t="s">
        <v>18</v>
      </c>
      <c r="B40" s="24">
        <v>12200</v>
      </c>
      <c r="C40" s="24">
        <v>1270000</v>
      </c>
      <c r="D40" s="24">
        <v>10400</v>
      </c>
      <c r="E40" s="24">
        <v>1550000</v>
      </c>
      <c r="F40" s="22">
        <f>((B40/(B40+C40))+(D40/(D40+E40)))/2</f>
        <v>8.089926987592741E-3</v>
      </c>
      <c r="G40" s="24">
        <v>7200000</v>
      </c>
      <c r="H40" s="24">
        <v>600000000</v>
      </c>
      <c r="I40" s="23">
        <f>G40+H40</f>
        <v>607200000</v>
      </c>
      <c r="J40" s="22">
        <f>G40/I40</f>
        <v>1.1857707509881422E-2</v>
      </c>
      <c r="K40" s="21">
        <f>(J40/(1-J40))/(F40/(1-F40))</f>
        <v>1.4713261188146707</v>
      </c>
    </row>
    <row r="41" spans="1:11" x14ac:dyDescent="0.2">
      <c r="A41" t="s">
        <v>17</v>
      </c>
      <c r="B41" s="24">
        <v>12200</v>
      </c>
      <c r="C41" s="24">
        <v>1270000</v>
      </c>
      <c r="D41" s="24">
        <v>10400</v>
      </c>
      <c r="E41" s="24">
        <v>1550000</v>
      </c>
      <c r="F41" s="22">
        <f>((B41/(B41+C41))+(D41/(D41+E41)))/2</f>
        <v>8.089926987592741E-3</v>
      </c>
      <c r="G41" s="24">
        <v>4900000</v>
      </c>
      <c r="H41" s="24">
        <v>800000000</v>
      </c>
      <c r="I41" s="23">
        <f>G41+H41</f>
        <v>804900000</v>
      </c>
      <c r="J41" s="22">
        <f>G41/I41</f>
        <v>6.0877127593489877E-3</v>
      </c>
      <c r="K41" s="21">
        <f>(J41/(1-J41))/(F41/(1-F41))</f>
        <v>0.75098937314498826</v>
      </c>
    </row>
    <row r="42" spans="1:11" x14ac:dyDescent="0.2">
      <c r="A42" t="s">
        <v>16</v>
      </c>
      <c r="B42" s="24">
        <v>16000</v>
      </c>
      <c r="C42" s="24">
        <v>1600000</v>
      </c>
      <c r="D42" s="24">
        <v>14800</v>
      </c>
      <c r="E42" s="24">
        <v>1390000</v>
      </c>
      <c r="F42" s="22">
        <f>((B42/(B42+C42))+(D42/(D42+E42)))/2</f>
        <v>1.0218148808047091E-2</v>
      </c>
      <c r="G42" s="24">
        <v>63000000</v>
      </c>
      <c r="H42" s="24">
        <v>540000000</v>
      </c>
      <c r="I42" s="23">
        <f>G42+H42</f>
        <v>603000000</v>
      </c>
      <c r="J42" s="22">
        <f>G42/I42</f>
        <v>0.1044776119402985</v>
      </c>
      <c r="K42" s="21">
        <f>(J42/(1-J42))/(F42/(1-F42))</f>
        <v>11.300926564583621</v>
      </c>
    </row>
    <row r="43" spans="1:11" x14ac:dyDescent="0.2">
      <c r="A43" t="s">
        <v>15</v>
      </c>
      <c r="B43" s="24">
        <v>16000</v>
      </c>
      <c r="C43" s="24">
        <v>1600000</v>
      </c>
      <c r="D43" s="24">
        <v>14800</v>
      </c>
      <c r="E43" s="24">
        <v>1390000</v>
      </c>
      <c r="F43" s="22">
        <f>((B43/(B43+C43))+(D43/(D43+E43)))/2</f>
        <v>1.0218148808047091E-2</v>
      </c>
      <c r="G43" s="24">
        <v>79000000</v>
      </c>
      <c r="H43" s="24">
        <v>840000000</v>
      </c>
      <c r="I43" s="23">
        <f>G43+H43</f>
        <v>919000000</v>
      </c>
      <c r="J43" s="22">
        <f>G43/I43</f>
        <v>8.5963003264417845E-2</v>
      </c>
      <c r="K43" s="21">
        <f>(J43/(1-J43))/(F43/(1-F43))</f>
        <v>9.1099305979806751</v>
      </c>
    </row>
    <row r="44" spans="1:11" x14ac:dyDescent="0.2">
      <c r="A44" s="25" t="s">
        <v>14</v>
      </c>
      <c r="B44" s="24">
        <v>16000</v>
      </c>
      <c r="C44" s="24">
        <v>1600000</v>
      </c>
      <c r="D44" s="24">
        <v>14800</v>
      </c>
      <c r="E44" s="24">
        <v>1390000</v>
      </c>
      <c r="F44" s="22">
        <f>((B44/(B44+C44))+(D44/(D44+E44)))/2</f>
        <v>1.0218148808047091E-2</v>
      </c>
      <c r="G44" s="24">
        <v>77000000</v>
      </c>
      <c r="H44" s="24">
        <v>900000000</v>
      </c>
      <c r="I44" s="23">
        <f>G44+H44</f>
        <v>977000000</v>
      </c>
      <c r="J44" s="22">
        <f>G44/I44</f>
        <v>7.8812691914022515E-2</v>
      </c>
      <c r="K44" s="21">
        <f>(J44/(1-J44))/(F44/(1-F44))</f>
        <v>8.2873461473613226</v>
      </c>
    </row>
    <row r="45" spans="1:11" x14ac:dyDescent="0.2">
      <c r="F45" s="22"/>
      <c r="I45" s="23"/>
      <c r="J45" s="22"/>
      <c r="K45" s="14"/>
    </row>
    <row r="46" spans="1:11" x14ac:dyDescent="0.2">
      <c r="A46" s="11" t="s">
        <v>37</v>
      </c>
      <c r="F46" s="22"/>
      <c r="I46" s="23"/>
      <c r="J46" s="22"/>
      <c r="K46" s="14"/>
    </row>
    <row r="47" spans="1:11" x14ac:dyDescent="0.2">
      <c r="B47" s="27" t="s">
        <v>35</v>
      </c>
      <c r="C47" s="27" t="s">
        <v>34</v>
      </c>
      <c r="D47" s="27" t="s">
        <v>33</v>
      </c>
      <c r="E47" s="27" t="s">
        <v>32</v>
      </c>
      <c r="F47" s="27" t="s">
        <v>31</v>
      </c>
      <c r="G47" s="27" t="s">
        <v>30</v>
      </c>
      <c r="H47" s="27" t="s">
        <v>29</v>
      </c>
      <c r="I47" s="27" t="s">
        <v>28</v>
      </c>
      <c r="J47" s="27" t="s">
        <v>27</v>
      </c>
      <c r="K47" s="26" t="s">
        <v>26</v>
      </c>
    </row>
    <row r="48" spans="1:11" x14ac:dyDescent="0.2">
      <c r="A48" t="s">
        <v>25</v>
      </c>
      <c r="B48" s="24">
        <v>14700</v>
      </c>
      <c r="C48" s="24">
        <v>2010000</v>
      </c>
      <c r="D48" s="24">
        <v>14400</v>
      </c>
      <c r="E48" s="24">
        <v>2180000</v>
      </c>
      <c r="F48" s="22">
        <f>((B48/(B48+C48))+(D48/(D48+E48)))/2</f>
        <v>6.9112465426751767E-3</v>
      </c>
      <c r="G48" s="24">
        <v>2700000</v>
      </c>
      <c r="H48" s="24">
        <v>1420000000</v>
      </c>
      <c r="I48" s="23">
        <f>G48+H48</f>
        <v>1422700000</v>
      </c>
      <c r="J48" s="22">
        <f>G48/I48</f>
        <v>1.8977999578266675E-3</v>
      </c>
      <c r="K48" s="21">
        <f>(J48/(1-J48))/(F48/(1-F48))</f>
        <v>0.27321660954554511</v>
      </c>
    </row>
    <row r="49" spans="1:11" x14ac:dyDescent="0.2">
      <c r="A49" t="s">
        <v>24</v>
      </c>
      <c r="B49" s="24">
        <v>14700</v>
      </c>
      <c r="C49" s="24">
        <v>2010000</v>
      </c>
      <c r="D49" s="24">
        <v>14400</v>
      </c>
      <c r="E49" s="24">
        <v>2180000</v>
      </c>
      <c r="F49" s="22">
        <f>((B49/(B49+C49))+(D49/(D49+E49)))/2</f>
        <v>6.9112465426751767E-3</v>
      </c>
      <c r="G49" s="24">
        <v>2700000</v>
      </c>
      <c r="H49" s="24">
        <v>1100000000</v>
      </c>
      <c r="I49" s="23">
        <f>G49+H49</f>
        <v>1102700000</v>
      </c>
      <c r="J49" s="22">
        <f>G49/I49</f>
        <v>2.4485354130769927E-3</v>
      </c>
      <c r="K49" s="21">
        <f>(J49/(1-J49))/(F49/(1-F49))</f>
        <v>0.35269780504970372</v>
      </c>
    </row>
    <row r="50" spans="1:11" x14ac:dyDescent="0.2">
      <c r="A50" t="s">
        <v>23</v>
      </c>
      <c r="B50" s="24">
        <v>14700</v>
      </c>
      <c r="C50" s="24">
        <v>2010000</v>
      </c>
      <c r="D50" s="24">
        <v>14400</v>
      </c>
      <c r="E50" s="24">
        <v>2180000</v>
      </c>
      <c r="F50" s="22">
        <f>((B50/(B50+C50))+(D50/(D50+E50)))/2</f>
        <v>6.9112465426751767E-3</v>
      </c>
      <c r="G50" s="24">
        <v>1800000</v>
      </c>
      <c r="H50" s="24">
        <v>1120000000</v>
      </c>
      <c r="I50" s="23">
        <f>G50+H50</f>
        <v>1121800000</v>
      </c>
      <c r="J50" s="22">
        <f>G50/I50</f>
        <v>1.6045640934212871E-3</v>
      </c>
      <c r="K50" s="21">
        <f>(J50/(1-J50))/(F50/(1-F50))</f>
        <v>0.23093308663968692</v>
      </c>
    </row>
    <row r="51" spans="1:11" x14ac:dyDescent="0.2">
      <c r="A51" t="s">
        <v>22</v>
      </c>
      <c r="B51" s="24">
        <v>16900</v>
      </c>
      <c r="C51" s="24">
        <v>2250000</v>
      </c>
      <c r="D51" s="24">
        <v>17200</v>
      </c>
      <c r="E51" s="24">
        <v>2170000</v>
      </c>
      <c r="F51" s="22">
        <f>((B51/(B51+C51))+(D51/(D51+E51)))/2</f>
        <v>7.6595252700491726E-3</v>
      </c>
      <c r="G51" s="24">
        <v>91000000</v>
      </c>
      <c r="H51" s="24">
        <v>1410000000</v>
      </c>
      <c r="I51" s="23">
        <f>G51+H51</f>
        <v>1501000000</v>
      </c>
      <c r="J51" s="22">
        <f>G51/I51</f>
        <v>6.0626249167221855E-2</v>
      </c>
      <c r="K51" s="21">
        <f>(J51/(1-J51))/(F51/(1-F51))</f>
        <v>8.3614410395516376</v>
      </c>
    </row>
    <row r="52" spans="1:11" x14ac:dyDescent="0.2">
      <c r="A52" t="s">
        <v>21</v>
      </c>
      <c r="B52" s="24">
        <v>16900</v>
      </c>
      <c r="C52" s="24">
        <v>2250000</v>
      </c>
      <c r="D52" s="24">
        <v>17200</v>
      </c>
      <c r="E52" s="24">
        <v>2170000</v>
      </c>
      <c r="F52" s="22">
        <f>((B52/(B52+C52))+(D52/(D52+E52)))/2</f>
        <v>7.6595252700491726E-3</v>
      </c>
      <c r="G52" s="24">
        <v>96000000</v>
      </c>
      <c r="H52" s="24">
        <v>1110000000</v>
      </c>
      <c r="I52" s="23">
        <f>G52+H52</f>
        <v>1206000000</v>
      </c>
      <c r="J52" s="22">
        <f>G52/I52</f>
        <v>7.9601990049751242E-2</v>
      </c>
      <c r="K52" s="21">
        <f>(J52/(1-J52))/(F52/(1-F52))</f>
        <v>11.204877330103056</v>
      </c>
    </row>
    <row r="53" spans="1:11" x14ac:dyDescent="0.2">
      <c r="A53" s="25" t="s">
        <v>20</v>
      </c>
      <c r="B53" s="24">
        <v>16900</v>
      </c>
      <c r="C53" s="24">
        <v>2250000</v>
      </c>
      <c r="D53" s="24">
        <v>17200</v>
      </c>
      <c r="E53" s="24">
        <v>2170000</v>
      </c>
      <c r="F53" s="22">
        <f>((B53/(B53+C53))+(D53/(D53+E53)))/2</f>
        <v>7.6595252700491726E-3</v>
      </c>
      <c r="G53" s="24">
        <v>100000000</v>
      </c>
      <c r="H53" s="24">
        <v>1030000000</v>
      </c>
      <c r="I53" s="23">
        <f>G53+H53</f>
        <v>1130000000</v>
      </c>
      <c r="J53" s="22">
        <f>G53/I53</f>
        <v>8.8495575221238937E-2</v>
      </c>
      <c r="K53" s="21">
        <f>(J53/(1-J53))/(F53/(1-F53))</f>
        <v>12.578290692166661</v>
      </c>
    </row>
    <row r="54" spans="1:11" x14ac:dyDescent="0.2">
      <c r="A54" t="s">
        <v>19</v>
      </c>
      <c r="B54" s="24">
        <v>14700</v>
      </c>
      <c r="C54" s="24">
        <v>2010000</v>
      </c>
      <c r="D54" s="24">
        <v>14400</v>
      </c>
      <c r="E54" s="24">
        <v>2180000</v>
      </c>
      <c r="F54" s="22">
        <f>((B54/(B54+C54))+(D54/(D54+E54)))/2</f>
        <v>6.9112465426751767E-3</v>
      </c>
      <c r="G54" s="24">
        <v>3500000</v>
      </c>
      <c r="H54" s="24">
        <v>580000000</v>
      </c>
      <c r="I54" s="23">
        <f>G54+H54</f>
        <v>583500000</v>
      </c>
      <c r="J54" s="22">
        <f>G54/I54</f>
        <v>5.9982862039417309E-3</v>
      </c>
      <c r="K54" s="21">
        <f>(J54/(1-J54))/(F54/(1-F54))</f>
        <v>0.86710507627162148</v>
      </c>
    </row>
    <row r="55" spans="1:11" x14ac:dyDescent="0.2">
      <c r="A55" t="s">
        <v>18</v>
      </c>
      <c r="B55" s="24">
        <v>14700</v>
      </c>
      <c r="C55" s="24">
        <v>2010000</v>
      </c>
      <c r="D55" s="24">
        <v>14400</v>
      </c>
      <c r="E55" s="24">
        <v>2180000</v>
      </c>
      <c r="F55" s="22">
        <f>((B55/(B55+C55))+(D55/(D55+E55)))/2</f>
        <v>6.9112465426751767E-3</v>
      </c>
      <c r="G55" s="24">
        <v>3100000</v>
      </c>
      <c r="H55" s="24">
        <v>600000000</v>
      </c>
      <c r="I55" s="23">
        <f>G55+H55</f>
        <v>603100000</v>
      </c>
      <c r="J55" s="22">
        <f>G55/I55</f>
        <v>5.1401094345879623E-3</v>
      </c>
      <c r="K55" s="21">
        <f>(J55/(1-J55))/(F55/(1-F55))</f>
        <v>0.74240710816017874</v>
      </c>
    </row>
    <row r="56" spans="1:11" x14ac:dyDescent="0.2">
      <c r="A56" t="s">
        <v>17</v>
      </c>
      <c r="B56" s="24">
        <v>14700</v>
      </c>
      <c r="C56" s="24">
        <v>2010000</v>
      </c>
      <c r="D56" s="24">
        <v>14400</v>
      </c>
      <c r="E56" s="24">
        <v>2180000</v>
      </c>
      <c r="F56" s="22">
        <f>((B56/(B56+C56))+(D56/(D56+E56)))/2</f>
        <v>6.9112465426751767E-3</v>
      </c>
      <c r="G56" s="24">
        <v>4800000</v>
      </c>
      <c r="H56" s="24">
        <v>560000000</v>
      </c>
      <c r="I56" s="23">
        <f>G56+H56</f>
        <v>564800000</v>
      </c>
      <c r="J56" s="22">
        <f>G56/I56</f>
        <v>8.4985835694051E-3</v>
      </c>
      <c r="K56" s="21">
        <f>(J56/(1-J56))/(F56/(1-F56))</f>
        <v>1.2316431287449972</v>
      </c>
    </row>
    <row r="57" spans="1:11" x14ac:dyDescent="0.2">
      <c r="A57" t="s">
        <v>16</v>
      </c>
      <c r="B57" s="24">
        <v>16900</v>
      </c>
      <c r="C57" s="24">
        <v>2250000</v>
      </c>
      <c r="D57" s="24">
        <v>17200</v>
      </c>
      <c r="E57" s="24">
        <v>2170000</v>
      </c>
      <c r="F57" s="22">
        <f>((B57/(B57+C57))+(D57/(D57+E57)))/2</f>
        <v>7.6595252700491726E-3</v>
      </c>
      <c r="G57" s="24">
        <v>53000000</v>
      </c>
      <c r="H57" s="24">
        <v>500000000</v>
      </c>
      <c r="I57" s="23">
        <f>G57+H57</f>
        <v>553000000</v>
      </c>
      <c r="J57" s="22">
        <f>G57/I57</f>
        <v>9.5840867992766726E-2</v>
      </c>
      <c r="K57" s="21">
        <f>(J57/(1-J57))/(F57/(1-F57))</f>
        <v>13.732977777707559</v>
      </c>
    </row>
    <row r="58" spans="1:11" x14ac:dyDescent="0.2">
      <c r="A58" t="s">
        <v>15</v>
      </c>
      <c r="B58" s="24">
        <v>16900</v>
      </c>
      <c r="C58" s="24">
        <v>2250000</v>
      </c>
      <c r="D58" s="24">
        <v>17200</v>
      </c>
      <c r="E58" s="24">
        <v>2170000</v>
      </c>
      <c r="F58" s="22">
        <f>((B58/(B58+C58))+(D58/(D58+E58)))/2</f>
        <v>7.6595252700491726E-3</v>
      </c>
      <c r="G58" s="24">
        <v>79000000</v>
      </c>
      <c r="H58" s="24">
        <v>730000000</v>
      </c>
      <c r="I58" s="23">
        <f>G58+H58</f>
        <v>809000000</v>
      </c>
      <c r="J58" s="22">
        <f>G58/I58</f>
        <v>9.7651421508034617E-2</v>
      </c>
      <c r="K58" s="21">
        <f>(J58/(1-J58))/(F58/(1-F58))</f>
        <v>14.02048648796714</v>
      </c>
    </row>
    <row r="59" spans="1:11" x14ac:dyDescent="0.2">
      <c r="A59" s="25" t="s">
        <v>14</v>
      </c>
      <c r="B59" s="24">
        <v>16900</v>
      </c>
      <c r="C59" s="24">
        <v>2250000</v>
      </c>
      <c r="D59" s="24">
        <v>17200</v>
      </c>
      <c r="E59" s="24">
        <v>2170000</v>
      </c>
      <c r="F59" s="22">
        <f>((B59/(B59+C59))+(D59/(D59+E59)))/2</f>
        <v>7.6595252700491726E-3</v>
      </c>
      <c r="G59" s="24">
        <v>84000000</v>
      </c>
      <c r="H59" s="24">
        <v>640000000</v>
      </c>
      <c r="I59" s="23">
        <f>G59+H59</f>
        <v>724000000</v>
      </c>
      <c r="J59" s="22">
        <f>G59/I59</f>
        <v>0.11602209944751381</v>
      </c>
      <c r="K59" s="21">
        <f>(J59/(1-J59))/(F59/(1-F59))</f>
        <v>17.004276729472803</v>
      </c>
    </row>
    <row r="60" spans="1:11" x14ac:dyDescent="0.2">
      <c r="F60" s="22"/>
      <c r="I60" s="23"/>
      <c r="J60" s="22"/>
      <c r="K60" s="14"/>
    </row>
    <row r="61" spans="1:11" x14ac:dyDescent="0.2">
      <c r="A61" s="11" t="s">
        <v>36</v>
      </c>
      <c r="F61" s="22"/>
      <c r="I61" s="23"/>
      <c r="J61" s="22"/>
      <c r="K61" s="14"/>
    </row>
    <row r="62" spans="1:11" x14ac:dyDescent="0.2">
      <c r="B62" s="27" t="s">
        <v>35</v>
      </c>
      <c r="C62" s="27" t="s">
        <v>34</v>
      </c>
      <c r="D62" s="27" t="s">
        <v>33</v>
      </c>
      <c r="E62" s="27" t="s">
        <v>32</v>
      </c>
      <c r="F62" s="27" t="s">
        <v>31</v>
      </c>
      <c r="G62" s="27" t="s">
        <v>30</v>
      </c>
      <c r="H62" s="27" t="s">
        <v>29</v>
      </c>
      <c r="I62" s="27" t="s">
        <v>28</v>
      </c>
      <c r="J62" s="27" t="s">
        <v>27</v>
      </c>
      <c r="K62" s="26" t="s">
        <v>26</v>
      </c>
    </row>
    <row r="63" spans="1:11" x14ac:dyDescent="0.2">
      <c r="A63" t="s">
        <v>25</v>
      </c>
      <c r="B63" s="24">
        <v>13200</v>
      </c>
      <c r="C63" s="24">
        <v>1670000</v>
      </c>
      <c r="D63" s="24">
        <v>12800</v>
      </c>
      <c r="E63" s="24">
        <v>1690000</v>
      </c>
      <c r="F63" s="22">
        <f>((B63/(B63+C63))+(D63/(D63+E63)))/2</f>
        <v>7.6796180480193212E-3</v>
      </c>
      <c r="G63" s="24">
        <v>3500000</v>
      </c>
      <c r="H63" s="24">
        <v>1080000000</v>
      </c>
      <c r="I63" s="23">
        <f>G63+H63</f>
        <v>1083500000</v>
      </c>
      <c r="J63" s="22">
        <f>G63/I63</f>
        <v>3.2302722658052608E-3</v>
      </c>
      <c r="K63" s="21">
        <f>(J63/(1-J63))/(F63/(1-F63))</f>
        <v>0.41875169696605025</v>
      </c>
    </row>
    <row r="64" spans="1:11" x14ac:dyDescent="0.2">
      <c r="A64" t="s">
        <v>24</v>
      </c>
      <c r="B64" s="24">
        <v>13200</v>
      </c>
      <c r="C64" s="24">
        <v>1670000</v>
      </c>
      <c r="D64" s="24">
        <v>12800</v>
      </c>
      <c r="E64" s="24">
        <v>1690000</v>
      </c>
      <c r="F64" s="22">
        <f>((B64/(B64+C64))+(D64/(D64+E64)))/2</f>
        <v>7.6796180480193212E-3</v>
      </c>
      <c r="G64" s="24">
        <v>2530000</v>
      </c>
      <c r="H64" s="24">
        <v>1130000000</v>
      </c>
      <c r="I64" s="23">
        <f>G64+H64</f>
        <v>1132530000</v>
      </c>
      <c r="J64" s="22">
        <f>G64/I64</f>
        <v>2.2339364078655752E-3</v>
      </c>
      <c r="K64" s="21">
        <f>(J64/(1-J64))/(F64/(1-F64))</f>
        <v>0.28930395367636808</v>
      </c>
    </row>
    <row r="65" spans="1:11" x14ac:dyDescent="0.2">
      <c r="A65" t="s">
        <v>23</v>
      </c>
      <c r="B65" s="24">
        <v>13200</v>
      </c>
      <c r="C65" s="24">
        <v>1670000</v>
      </c>
      <c r="D65" s="24">
        <v>12800</v>
      </c>
      <c r="E65" s="24">
        <v>1690000</v>
      </c>
      <c r="F65" s="22">
        <f>((B65/(B65+C65))+(D65/(D65+E65)))/2</f>
        <v>7.6796180480193212E-3</v>
      </c>
      <c r="G65" s="24">
        <v>7000000</v>
      </c>
      <c r="H65" s="24">
        <v>1060000000</v>
      </c>
      <c r="I65" s="23">
        <f>G65+H65</f>
        <v>1067000000</v>
      </c>
      <c r="J65" s="22">
        <f>G65/I65</f>
        <v>6.5604498594189313E-3</v>
      </c>
      <c r="K65" s="21">
        <f>(J65/(1-J65))/(F65/(1-F65))</f>
        <v>0.85330534476100794</v>
      </c>
    </row>
    <row r="66" spans="1:11" x14ac:dyDescent="0.2">
      <c r="A66" t="s">
        <v>22</v>
      </c>
      <c r="B66" s="24">
        <v>11600</v>
      </c>
      <c r="C66" s="24">
        <v>2110000</v>
      </c>
      <c r="D66" s="24">
        <v>12400</v>
      </c>
      <c r="E66" s="24">
        <v>1670000</v>
      </c>
      <c r="F66" s="22">
        <f>((B66/(B66+C66))+(D66/(D66+E66)))/2</f>
        <v>6.4189974244937744E-3</v>
      </c>
      <c r="G66" s="24">
        <v>90000000</v>
      </c>
      <c r="H66" s="24">
        <v>1240000000</v>
      </c>
      <c r="I66" s="23">
        <f>G66+H66</f>
        <v>1330000000</v>
      </c>
      <c r="J66" s="22">
        <f>G66/I66</f>
        <v>6.7669172932330823E-2</v>
      </c>
      <c r="K66" s="21">
        <f>(J66/(1-J66))/(F66/(1-F66))</f>
        <v>11.234581573713458</v>
      </c>
    </row>
    <row r="67" spans="1:11" x14ac:dyDescent="0.2">
      <c r="A67" t="s">
        <v>21</v>
      </c>
      <c r="B67" s="24">
        <v>11600</v>
      </c>
      <c r="C67" s="24">
        <v>2110000</v>
      </c>
      <c r="D67" s="24">
        <v>12400</v>
      </c>
      <c r="E67" s="24">
        <v>1670000</v>
      </c>
      <c r="F67" s="22">
        <f>((B67/(B67+C67))+(D67/(D67+E67)))/2</f>
        <v>6.4189974244937744E-3</v>
      </c>
      <c r="G67" s="24">
        <v>101000000</v>
      </c>
      <c r="H67" s="24">
        <v>1200000000</v>
      </c>
      <c r="I67" s="23">
        <f>G67+H67</f>
        <v>1301000000</v>
      </c>
      <c r="J67" s="22">
        <f>G67/I67</f>
        <v>7.7632590315142191E-2</v>
      </c>
      <c r="K67" s="21">
        <f>(J67/(1-J67))/(F67/(1-F67))</f>
        <v>13.027953669369198</v>
      </c>
    </row>
    <row r="68" spans="1:11" x14ac:dyDescent="0.2">
      <c r="A68" s="25" t="s">
        <v>20</v>
      </c>
      <c r="B68" s="24">
        <v>11600</v>
      </c>
      <c r="C68" s="24">
        <v>2110000</v>
      </c>
      <c r="D68" s="24">
        <v>12400</v>
      </c>
      <c r="E68" s="24">
        <v>1670000</v>
      </c>
      <c r="F68" s="22">
        <f>((B68/(B68+C68))+(D68/(D68+E68)))/2</f>
        <v>6.4189974244937744E-3</v>
      </c>
      <c r="G68" s="24">
        <v>88000000</v>
      </c>
      <c r="H68" s="24">
        <v>1240000000</v>
      </c>
      <c r="I68" s="23">
        <f>G68+H68</f>
        <v>1328000000</v>
      </c>
      <c r="J68" s="22">
        <f>G68/I68</f>
        <v>6.6265060240963861E-2</v>
      </c>
      <c r="K68" s="21">
        <f>(J68/(1-J68))/(F68/(1-F68))</f>
        <v>10.984924205408717</v>
      </c>
    </row>
    <row r="69" spans="1:11" x14ac:dyDescent="0.2">
      <c r="A69" t="s">
        <v>19</v>
      </c>
      <c r="B69" s="24">
        <v>13200</v>
      </c>
      <c r="C69" s="24">
        <v>1670000</v>
      </c>
      <c r="D69" s="24">
        <v>12800</v>
      </c>
      <c r="E69" s="24">
        <v>1690000</v>
      </c>
      <c r="F69" s="22">
        <f>((B69/(B69+C69))+(D69/(D69+E69)))/2</f>
        <v>7.6796180480193212E-3</v>
      </c>
      <c r="G69" s="24">
        <v>3000000</v>
      </c>
      <c r="H69" s="24">
        <v>740000000</v>
      </c>
      <c r="I69" s="23">
        <f>G69+H69</f>
        <v>743000000</v>
      </c>
      <c r="J69" s="22">
        <f>G69/I69</f>
        <v>4.0376850605652759E-3</v>
      </c>
      <c r="K69" s="21">
        <f>(J69/(1-J69))/(F69/(1-F69))</f>
        <v>0.52384382168725974</v>
      </c>
    </row>
    <row r="70" spans="1:11" x14ac:dyDescent="0.2">
      <c r="A70" t="s">
        <v>18</v>
      </c>
      <c r="B70" s="24">
        <v>13200</v>
      </c>
      <c r="C70" s="24">
        <v>1670000</v>
      </c>
      <c r="D70" s="24">
        <v>12800</v>
      </c>
      <c r="E70" s="24">
        <v>1690000</v>
      </c>
      <c r="F70" s="22">
        <f>((B70/(B70+C70))+(D70/(D70+E70)))/2</f>
        <v>7.6796180480193212E-3</v>
      </c>
      <c r="G70" s="24">
        <v>4100000</v>
      </c>
      <c r="H70" s="24">
        <v>610000000</v>
      </c>
      <c r="I70" s="23">
        <f>G70+H70</f>
        <v>614100000</v>
      </c>
      <c r="J70" s="22">
        <f>G70/I70</f>
        <v>6.676437062367693E-3</v>
      </c>
      <c r="K70" s="21">
        <f>(J70/(1-J70))/(F70/(1-F70))</f>
        <v>0.8684929808738503</v>
      </c>
    </row>
    <row r="71" spans="1:11" x14ac:dyDescent="0.2">
      <c r="A71" t="s">
        <v>17</v>
      </c>
      <c r="B71" s="24">
        <v>13200</v>
      </c>
      <c r="C71" s="24">
        <v>1670000</v>
      </c>
      <c r="D71" s="24">
        <v>12800</v>
      </c>
      <c r="E71" s="24">
        <v>1690000</v>
      </c>
      <c r="F71" s="22">
        <f>((B71/(B71+C71))+(D71/(D71+E71)))/2</f>
        <v>7.6796180480193212E-3</v>
      </c>
      <c r="G71" s="24">
        <v>3130000</v>
      </c>
      <c r="H71" s="24">
        <v>710000000</v>
      </c>
      <c r="I71" s="23">
        <f>G71+H71</f>
        <v>713130000</v>
      </c>
      <c r="J71" s="22">
        <f>G71/I71</f>
        <v>4.3891015663343287E-3</v>
      </c>
      <c r="K71" s="21">
        <f>(J71/(1-J71))/(F71/(1-F71))</f>
        <v>0.56963711727325395</v>
      </c>
    </row>
    <row r="72" spans="1:11" x14ac:dyDescent="0.2">
      <c r="A72" t="s">
        <v>16</v>
      </c>
      <c r="B72" s="24">
        <v>11600</v>
      </c>
      <c r="C72" s="24">
        <v>2110000</v>
      </c>
      <c r="D72" s="24">
        <v>12400</v>
      </c>
      <c r="E72" s="24">
        <v>1670000</v>
      </c>
      <c r="F72" s="22">
        <f>((B72/(B72+C72))+(D72/(D72+E72)))/2</f>
        <v>6.4189974244937744E-3</v>
      </c>
      <c r="G72" s="24">
        <v>42000000</v>
      </c>
      <c r="H72" s="24">
        <v>570000000</v>
      </c>
      <c r="I72" s="23">
        <f>G72+H72</f>
        <v>612000000</v>
      </c>
      <c r="J72" s="22">
        <f>G72/I72</f>
        <v>6.8627450980392163E-2</v>
      </c>
      <c r="K72" s="21">
        <f>(J72/(1-J72))/(F72/(1-F72))</f>
        <v>11.405399773079862</v>
      </c>
    </row>
    <row r="73" spans="1:11" x14ac:dyDescent="0.2">
      <c r="A73" t="s">
        <v>15</v>
      </c>
      <c r="B73" s="24">
        <v>11600</v>
      </c>
      <c r="C73" s="24">
        <v>2110000</v>
      </c>
      <c r="D73" s="24">
        <v>12400</v>
      </c>
      <c r="E73" s="24">
        <v>1670000</v>
      </c>
      <c r="F73" s="22">
        <f>((B73/(B73+C73))+(D73/(D73+E73)))/2</f>
        <v>6.4189974244937744E-3</v>
      </c>
      <c r="G73" s="24">
        <v>50000000</v>
      </c>
      <c r="H73" s="24">
        <v>400000000</v>
      </c>
      <c r="I73" s="23">
        <f>G73+H73</f>
        <v>450000000</v>
      </c>
      <c r="J73" s="22">
        <f>G73/I73</f>
        <v>0.1111111111111111</v>
      </c>
      <c r="K73" s="21">
        <f>(J73/(1-J73))/(F73/(1-F73))</f>
        <v>19.348446043617621</v>
      </c>
    </row>
    <row r="74" spans="1:11" x14ac:dyDescent="0.2">
      <c r="A74" s="25" t="s">
        <v>14</v>
      </c>
      <c r="B74" s="24">
        <v>11600</v>
      </c>
      <c r="C74" s="24">
        <v>2110000</v>
      </c>
      <c r="D74" s="24">
        <v>12400</v>
      </c>
      <c r="E74" s="24">
        <v>1670000</v>
      </c>
      <c r="F74" s="22">
        <f>((B74/(B74+C74))+(D74/(D74+E74)))/2</f>
        <v>6.4189974244937744E-3</v>
      </c>
      <c r="G74" s="24">
        <v>47000000</v>
      </c>
      <c r="H74" s="24">
        <v>760000000</v>
      </c>
      <c r="I74" s="23">
        <f>G74+H74</f>
        <v>807000000</v>
      </c>
      <c r="J74" s="22">
        <f>G74/I74</f>
        <v>5.8240396530359353E-2</v>
      </c>
      <c r="K74" s="21">
        <f>(J74/(1-J74))/(F74/(1-F74))</f>
        <v>9.5723890952634552</v>
      </c>
    </row>
    <row r="78" spans="1:11" x14ac:dyDescent="0.2">
      <c r="A78" s="20" t="s">
        <v>13</v>
      </c>
      <c r="B78" s="19"/>
      <c r="C78" s="19"/>
      <c r="D78" s="19"/>
      <c r="E78" s="19"/>
      <c r="F78" s="19"/>
      <c r="G78" s="18"/>
    </row>
    <row r="79" spans="1:11" x14ac:dyDescent="0.2">
      <c r="A79" s="7" t="s">
        <v>12</v>
      </c>
      <c r="B79" s="17"/>
      <c r="C79" s="17"/>
      <c r="D79" t="s">
        <v>11</v>
      </c>
      <c r="G79" s="5"/>
    </row>
    <row r="80" spans="1:11" x14ac:dyDescent="0.2">
      <c r="A80" s="12" t="s">
        <v>10</v>
      </c>
      <c r="B80" s="11" t="s">
        <v>9</v>
      </c>
      <c r="C80" s="11"/>
      <c r="D80" s="11" t="s">
        <v>8</v>
      </c>
      <c r="E80" s="11" t="s">
        <v>7</v>
      </c>
      <c r="F80" s="11" t="s">
        <v>6</v>
      </c>
      <c r="G80" s="16" t="s">
        <v>5</v>
      </c>
    </row>
    <row r="81" spans="1:7" x14ac:dyDescent="0.2">
      <c r="A81" s="15">
        <f>LOG(K4,10)</f>
        <v>1.1981833811753373</v>
      </c>
      <c r="B81" s="14">
        <f>LOG(K7,10)</f>
        <v>-3.3804637037859242E-2</v>
      </c>
      <c r="D81" s="14">
        <f>LOG(K33,10)</f>
        <v>-0.27944908675595076</v>
      </c>
      <c r="E81" s="14">
        <f>LOG(K36,10)</f>
        <v>0.94477457802102816</v>
      </c>
      <c r="F81" s="14">
        <f>LOG(K39,10)</f>
        <v>-9.7588432982161841E-3</v>
      </c>
      <c r="G81" s="13">
        <f>LOG(K42,10)</f>
        <v>1.0531140528098664</v>
      </c>
    </row>
    <row r="82" spans="1:7" x14ac:dyDescent="0.2">
      <c r="A82" s="15">
        <f>LOG(K5,10)</f>
        <v>1.1828558464195129</v>
      </c>
      <c r="B82" s="14">
        <f>LOG(K8,10)</f>
        <v>-0.29907221159536929</v>
      </c>
      <c r="D82" s="14">
        <f>LOG(K34,10)</f>
        <v>-0.15535941098876888</v>
      </c>
      <c r="E82" s="14">
        <f>LOG(K37,10)</f>
        <v>1.104446370118811</v>
      </c>
      <c r="F82" s="14">
        <f>LOG(K40,10)</f>
        <v>0.16770894458626839</v>
      </c>
      <c r="G82" s="13">
        <f>LOG(K43,10)</f>
        <v>0.95951506840781309</v>
      </c>
    </row>
    <row r="83" spans="1:7" x14ac:dyDescent="0.2">
      <c r="A83" s="15">
        <f>LOG(K6,10)</f>
        <v>1.1517733067474656</v>
      </c>
      <c r="B83" s="14">
        <f>LOG(K9,10)</f>
        <v>-0.12781910347335962</v>
      </c>
      <c r="D83" s="14">
        <f>LOG(K35,10)</f>
        <v>2.8006364784455298E-2</v>
      </c>
      <c r="E83" s="14">
        <f>LOG(K38,10)</f>
        <v>0.95230899591828599</v>
      </c>
      <c r="F83" s="14">
        <f>LOG(K41,10)</f>
        <v>-0.12436620842478627</v>
      </c>
      <c r="G83" s="13">
        <f>LOG(K44,10)</f>
        <v>0.91841547891241027</v>
      </c>
    </row>
    <row r="84" spans="1:7" x14ac:dyDescent="0.2">
      <c r="A84" s="15">
        <f>LOG(K13,10)</f>
        <v>0.97916813281797455</v>
      </c>
      <c r="B84" s="14">
        <f>LOG(K16,10)</f>
        <v>-0.16796879802592318</v>
      </c>
      <c r="D84" s="14">
        <f>LOG(K48,10)</f>
        <v>-0.56349290230122595</v>
      </c>
      <c r="E84" s="14">
        <f>LOG(K51,10)</f>
        <v>0.92228113169655912</v>
      </c>
      <c r="F84" s="14">
        <f>LOG(K54,10)</f>
        <v>-6.1928271289818412E-2</v>
      </c>
      <c r="G84" s="13">
        <f>LOG(K57,10)</f>
        <v>1.1377647172956156</v>
      </c>
    </row>
    <row r="85" spans="1:7" x14ac:dyDescent="0.2">
      <c r="A85" s="15">
        <f>LOG(K14,10)</f>
        <v>1.1396443529396403</v>
      </c>
      <c r="B85" s="14">
        <f>LOG(K17,10)</f>
        <v>-0.24901197396472319</v>
      </c>
      <c r="D85" s="14">
        <f>LOG(K49,10)</f>
        <v>-0.45259724307639448</v>
      </c>
      <c r="E85" s="14">
        <f>LOG(K52,10)</f>
        <v>1.0494071062837562</v>
      </c>
      <c r="F85" s="14">
        <f>LOG(K55,10)</f>
        <v>-0.12935787862652773</v>
      </c>
      <c r="G85" s="13">
        <f>LOG(K58,10)</f>
        <v>1.1467630832008309</v>
      </c>
    </row>
    <row r="86" spans="1:7" x14ac:dyDescent="0.2">
      <c r="A86" s="15">
        <f>LOG(K15,10)</f>
        <v>1.1511551001463518</v>
      </c>
      <c r="B86" s="14">
        <f>LOG(K18,10)</f>
        <v>-0.1308328210037199</v>
      </c>
      <c r="D86" s="14">
        <f>LOG(K50,10)</f>
        <v>-0.6365138396440323</v>
      </c>
      <c r="E86" s="14">
        <f>LOG(K53,10)</f>
        <v>1.0996216273256731</v>
      </c>
      <c r="F86" s="14">
        <f>LOG(K56,10)</f>
        <v>9.0484888292230059E-2</v>
      </c>
      <c r="G86" s="13">
        <f>LOG(K59,10)</f>
        <v>1.2305581641088399</v>
      </c>
    </row>
    <row r="87" spans="1:7" x14ac:dyDescent="0.2">
      <c r="A87" s="15">
        <f>LOG(K22,10)</f>
        <v>1.0520780453625684</v>
      </c>
      <c r="B87" s="14">
        <f>LOG(K25,10)</f>
        <v>-0.42154633207928827</v>
      </c>
      <c r="D87" s="14">
        <f>LOG(K63,10)</f>
        <v>-0.37804341999928143</v>
      </c>
      <c r="E87" s="14">
        <f>LOG(K66,10)</f>
        <v>1.0505569019788836</v>
      </c>
      <c r="F87" s="14">
        <f>LOG(K69,10)</f>
        <v>-0.2807981738739212</v>
      </c>
      <c r="G87" s="13">
        <v>11.405399773079862</v>
      </c>
    </row>
    <row r="88" spans="1:7" x14ac:dyDescent="0.2">
      <c r="A88" s="15">
        <f>LOG(K23,10)</f>
        <v>1.0876850003918814</v>
      </c>
      <c r="B88" s="14">
        <f>LOG(K26,10)</f>
        <v>-0.38776195483478187</v>
      </c>
      <c r="D88" s="14">
        <f>LOG(K64,10)</f>
        <v>-0.53864563117020914</v>
      </c>
      <c r="E88" s="14">
        <f>LOG(K67,10)</f>
        <v>1.1148762054368115</v>
      </c>
      <c r="F88" s="14">
        <f>LOG(K70,10)</f>
        <v>-6.1233687153638992E-2</v>
      </c>
      <c r="G88" s="13">
        <v>19.348446043617621</v>
      </c>
    </row>
    <row r="89" spans="1:7" x14ac:dyDescent="0.2">
      <c r="A89" s="15">
        <f>LOG(K24,10)</f>
        <v>0.95100487393606525</v>
      </c>
      <c r="B89" s="14">
        <f>LOG(K27,10)</f>
        <v>-0.39723500374235399</v>
      </c>
      <c r="D89" s="14">
        <f>LOG(K65,10)</f>
        <v>-6.8895534113120882E-2</v>
      </c>
      <c r="E89" s="14">
        <f>LOG(K68,10)</f>
        <v>1.0407970646897275</v>
      </c>
      <c r="F89" s="14">
        <f>LOG(K71,10)</f>
        <v>-0.24440172003523425</v>
      </c>
      <c r="G89" s="13">
        <v>9.5723890952634552</v>
      </c>
    </row>
    <row r="90" spans="1:7" x14ac:dyDescent="0.2">
      <c r="A90" s="7"/>
      <c r="G90" s="5"/>
    </row>
    <row r="91" spans="1:7" x14ac:dyDescent="0.2">
      <c r="A91" s="12" t="s">
        <v>4</v>
      </c>
      <c r="D91" s="11" t="s">
        <v>4</v>
      </c>
      <c r="G91" s="5"/>
    </row>
    <row r="92" spans="1:7" x14ac:dyDescent="0.2">
      <c r="A92" s="10"/>
      <c r="B92" s="8" t="s">
        <v>3</v>
      </c>
      <c r="D92" s="9"/>
      <c r="E92" s="8" t="s">
        <v>3</v>
      </c>
      <c r="G92" s="5"/>
    </row>
    <row r="93" spans="1:7" x14ac:dyDescent="0.2">
      <c r="A93" s="7" t="s">
        <v>2</v>
      </c>
      <c r="B93" s="6">
        <f>TTEST(A81:A89,B81:B89,2,3)</f>
        <v>1.2976714133797089E-12</v>
      </c>
      <c r="D93" t="s">
        <v>1</v>
      </c>
      <c r="E93" s="6">
        <f>TTEST(D81:D89,E81:E89,2,3)</f>
        <v>2.0788580203750464E-8</v>
      </c>
      <c r="G93" s="5"/>
    </row>
    <row r="94" spans="1:7" x14ac:dyDescent="0.2">
      <c r="A94" s="4"/>
      <c r="B94" s="2"/>
      <c r="C94" s="2"/>
      <c r="D94" s="2" t="s">
        <v>0</v>
      </c>
      <c r="E94" s="3">
        <f>TTEST(F81:F89,G81:G89,2,3)</f>
        <v>4.6212809515173474E-2</v>
      </c>
      <c r="F94" s="2"/>
      <c r="G94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Joshua Jones</dc:creator>
  <cp:lastModifiedBy>Joshua Jones</cp:lastModifiedBy>
  <dcterms:created xsi:type="dcterms:W3CDTF">2021-02-22T15:21:22Z</dcterms:created>
  <dcterms:modified xsi:type="dcterms:W3CDTF">2021-02-22T15:21:32Z</dcterms:modified>
</cp:coreProperties>
</file>