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843D5F79-98FD-A745-8CF0-649281838938}" xr6:coauthVersionLast="46" xr6:coauthVersionMax="46" xr10:uidLastSave="{00000000-0000-0000-0000-000000000000}"/>
  <bookViews>
    <workbookView xWindow="780" yWindow="960" windowWidth="27640" windowHeight="16100" xr2:uid="{ABB6D67E-8669-9542-90C1-925F90FA4057}"/>
  </bookViews>
  <sheets>
    <sheet name="Figure 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L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<sst xmlns="http://schemas.openxmlformats.org/spreadsheetml/2006/main" count="33" uniqueCount="16">
  <si>
    <t>standard deviation</t>
  </si>
  <si>
    <t>Avg. ICE+ frequency</t>
  </si>
  <si>
    <t>Avg. % spores (ICE0)</t>
  </si>
  <si>
    <t>Avg. % spores (ICE+)</t>
  </si>
  <si>
    <t>ICE0 spore CFU/ml (biofilm rep 2)</t>
  </si>
  <si>
    <t>ICE+ spore CFU/ml (biofilm rep 2)</t>
  </si>
  <si>
    <t>ICE0 spore CFU/ml (biofilm rep 1)</t>
  </si>
  <si>
    <t>ICE+ spore CFU/ml (biofilm rep 1)</t>
  </si>
  <si>
    <t>ICE0 total CFU/ml (biofilm rep 2)</t>
  </si>
  <si>
    <t>ICE+ total CFU/ml (biofilm rep 2)</t>
  </si>
  <si>
    <t>ICE0 total CFU/ml (biofilm rep 1)</t>
  </si>
  <si>
    <t>ICE+ total CFU/ml (biofilm rep 1)</t>
  </si>
  <si>
    <t>Hours post-inoculation</t>
  </si>
  <si>
    <t>JMJ725 0.01 JMJ727 0.99 DSM (Fig. 6B)</t>
  </si>
  <si>
    <t>JMJ725 0.01 JMJ727 0.99 MSgg (Fig. 6A)</t>
  </si>
  <si>
    <t>2019.10.07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</si>
</sst>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2" borderId="0" xfId="0" applyNumberFormat="1" applyFill="1"/>
    <xf numFmtId="165" fontId="0" fillId="2" borderId="0" xfId="0" applyNumberFormat="1" applyFill="1"/>
    <xf numFmtId="2" fontId="0" fillId="2" borderId="0" xfId="0" applyNumberFormat="1" applyFill="1"/>
    <xf numFmtId="11" fontId="0" fillId="3" borderId="1" xfId="0" applyNumberFormat="1" applyFill="1" applyBorder="1" applyAlignment="1">
      <alignment vertical="top" wrapText="1"/>
    </xf>
    <xf numFmtId="0" fontId="2" fillId="2" borderId="0" xfId="0" applyFont="1" applyFill="1"/>
    <xf numFmtId="0" fontId="2" fillId="0" borderId="0" xfId="0" applyFont="1"/>
    <xf numFmtId="0" fontId="2" fillId="0" borderId="2" xfId="0" applyFont="1" applyBorder="1"/>
    <xf numFmtId="0" fontId="1" fillId="0" borderId="2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0" borderId="3" xfId="0" applyBorder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7035-6809-9947-BCF3-AFE5D1B91D64}">
  <dimension ref="A1:P16"/>
  <sheetViews>
    <sheetView tabSelected="1" workbookViewId="0"/>
  </sheetViews>
  <sheetFormatPr baseColWidth="10" defaultRowHeight="16" x14ac:dyDescent="0.2"/>
  <cols>
    <col min="1" max="1" width="24.1640625" bestFit="1" customWidth="1"/>
    <col min="2" max="2" width="19.83203125" bestFit="1" customWidth="1"/>
    <col min="3" max="6" width="28.6640625" bestFit="1" customWidth="1"/>
    <col min="7" max="10" width="29.33203125" bestFit="1" customWidth="1"/>
    <col min="11" max="11" width="18.1640625" bestFit="1" customWidth="1"/>
    <col min="12" max="12" width="16.6640625" bestFit="1" customWidth="1"/>
    <col min="13" max="13" width="18.1640625" bestFit="1" customWidth="1"/>
    <col min="14" max="14" width="16.6640625" bestFit="1" customWidth="1"/>
    <col min="15" max="15" width="17.6640625" bestFit="1" customWidth="1"/>
    <col min="16" max="16" width="16.6640625" bestFit="1" customWidth="1"/>
  </cols>
  <sheetData>
    <row r="1" spans="1:16" x14ac:dyDescent="0.2">
      <c r="A1" s="16" t="s">
        <v>15</v>
      </c>
    </row>
    <row r="3" spans="1:16" x14ac:dyDescent="0.2">
      <c r="A3" s="16" t="s">
        <v>14</v>
      </c>
    </row>
    <row r="4" spans="1:16" x14ac:dyDescent="0.2">
      <c r="A4" s="9"/>
      <c r="B4" s="8" t="s">
        <v>12</v>
      </c>
      <c r="C4" s="7" t="s">
        <v>11</v>
      </c>
      <c r="D4" s="7" t="s">
        <v>10</v>
      </c>
      <c r="E4" s="7" t="s">
        <v>9</v>
      </c>
      <c r="F4" s="7" t="s">
        <v>8</v>
      </c>
      <c r="G4" s="6" t="s">
        <v>7</v>
      </c>
      <c r="H4" s="6" t="s">
        <v>6</v>
      </c>
      <c r="I4" s="6" t="s">
        <v>5</v>
      </c>
      <c r="J4" s="6" t="s">
        <v>4</v>
      </c>
      <c r="K4" s="5" t="s">
        <v>3</v>
      </c>
      <c r="L4" s="5" t="s">
        <v>0</v>
      </c>
      <c r="M4" s="5" t="s">
        <v>2</v>
      </c>
      <c r="N4" s="5" t="s">
        <v>0</v>
      </c>
      <c r="O4" s="5" t="s">
        <v>1</v>
      </c>
      <c r="P4" s="5" t="s">
        <v>0</v>
      </c>
    </row>
    <row r="5" spans="1:16" x14ac:dyDescent="0.2">
      <c r="A5" s="9"/>
      <c r="B5" s="13">
        <v>0</v>
      </c>
      <c r="C5" s="4">
        <v>25300</v>
      </c>
      <c r="D5" s="4">
        <v>1620000</v>
      </c>
      <c r="E5" s="4">
        <v>24700</v>
      </c>
      <c r="F5" s="4">
        <v>1900000</v>
      </c>
      <c r="G5" s="4">
        <v>0</v>
      </c>
      <c r="H5" s="4">
        <v>0</v>
      </c>
      <c r="I5" s="4">
        <v>0</v>
      </c>
      <c r="J5" s="4">
        <v>0</v>
      </c>
      <c r="K5" s="3">
        <f>(((G5/C5)+(I5/E5))/2)*100</f>
        <v>0</v>
      </c>
      <c r="L5" s="3">
        <f>STDEV((G5/C5*100),(I5/E5*100))</f>
        <v>0</v>
      </c>
      <c r="M5" s="3">
        <f>(((H5/D5)+(J5/F5))/2)*100</f>
        <v>0</v>
      </c>
      <c r="N5" s="3">
        <f>STDEV((H5/D5*100),(J5/F5*100))</f>
        <v>0</v>
      </c>
      <c r="O5" s="2">
        <f>((C5/(C5+D5))+(E5/(E5+F5)))/2</f>
        <v>1.4105151837274491E-2</v>
      </c>
      <c r="P5" s="1">
        <f>STDEV((C5/(C5+D5)), (E5/(E5+F5)))</f>
        <v>1.7988556546041444E-3</v>
      </c>
    </row>
    <row r="6" spans="1:16" x14ac:dyDescent="0.2">
      <c r="A6" s="9"/>
      <c r="B6" s="13">
        <v>22.5</v>
      </c>
      <c r="C6" s="4">
        <v>4600000</v>
      </c>
      <c r="D6" s="4">
        <v>112000000</v>
      </c>
      <c r="E6" s="4">
        <v>3700000</v>
      </c>
      <c r="F6" s="4">
        <v>159000000</v>
      </c>
      <c r="G6" s="4">
        <v>900</v>
      </c>
      <c r="H6" s="4">
        <v>13300000</v>
      </c>
      <c r="I6" s="4">
        <v>1400</v>
      </c>
      <c r="J6" s="4">
        <v>17300000</v>
      </c>
      <c r="K6" s="3">
        <f>(((G6/C6)+(I6/E6))/2)*100</f>
        <v>2.8701527614571096E-2</v>
      </c>
      <c r="L6" s="3">
        <f>STDEV((G6/C6*100),(I6/E6*100))</f>
        <v>1.2920693827791794E-2</v>
      </c>
      <c r="M6" s="3">
        <f>(((H6/D6)+(J6/F6))/2)*100</f>
        <v>11.377751572327044</v>
      </c>
      <c r="N6" s="3">
        <f>STDEV((H6/D6*100),(J6/F6*100))</f>
        <v>0.70321547028379083</v>
      </c>
      <c r="O6" s="2">
        <f>((C6/(C6+D6))+(E6/(E6+F6)))/2</f>
        <v>3.1096178235837987E-2</v>
      </c>
      <c r="P6" s="1">
        <f>STDEV((C6/(C6+D6)), (E6/(E6+F6)))</f>
        <v>1.1815664775488652E-2</v>
      </c>
    </row>
    <row r="7" spans="1:16" x14ac:dyDescent="0.2">
      <c r="A7" s="9"/>
      <c r="B7" s="13">
        <v>47</v>
      </c>
      <c r="C7" s="4">
        <v>17300000</v>
      </c>
      <c r="D7" s="4">
        <v>366000000</v>
      </c>
      <c r="E7" s="4">
        <v>20500000</v>
      </c>
      <c r="F7" s="4">
        <v>362000000</v>
      </c>
      <c r="G7" s="4">
        <v>1250000</v>
      </c>
      <c r="H7" s="4">
        <v>288000000</v>
      </c>
      <c r="I7" s="4">
        <v>1860000</v>
      </c>
      <c r="J7" s="4">
        <v>278000000</v>
      </c>
      <c r="K7" s="3">
        <f>(((G7/C7)+(I7/E7))/2)*100</f>
        <v>8.1493021288594392</v>
      </c>
      <c r="L7" s="3">
        <f>STDEV((G7/C7*100),(I7/E7*100))</f>
        <v>1.3065475079981463</v>
      </c>
      <c r="M7" s="3">
        <f>(((H7/D7)+(J7/F7))/2)*100</f>
        <v>77.742052350330582</v>
      </c>
      <c r="N7" s="3">
        <f>STDEV((H7/D7*100),(J7/F7*100))</f>
        <v>1.3385138779819612</v>
      </c>
      <c r="O7" s="2">
        <f>((C7/(C7+D7))+(E7/(E7+F7)))/2</f>
        <v>4.9364565375676316E-2</v>
      </c>
      <c r="P7" s="1">
        <f>STDEV((C7/(C7+D7)), (E7/(E7+F7)))</f>
        <v>5.9824145075448544E-3</v>
      </c>
    </row>
    <row r="8" spans="1:16" x14ac:dyDescent="0.2">
      <c r="A8" s="9"/>
      <c r="B8" s="13">
        <v>71</v>
      </c>
      <c r="C8" s="4">
        <v>46000000</v>
      </c>
      <c r="D8" s="4">
        <v>790000000</v>
      </c>
      <c r="E8" s="4">
        <v>44000000</v>
      </c>
      <c r="F8" s="4">
        <v>610000000</v>
      </c>
      <c r="G8" s="4">
        <v>10800000</v>
      </c>
      <c r="H8" s="4">
        <v>480000000</v>
      </c>
      <c r="I8" s="4">
        <v>11200000</v>
      </c>
      <c r="J8" s="4">
        <v>500000000</v>
      </c>
      <c r="K8" s="3">
        <f>(((G8/C8)+(I8/E8))/2)*100</f>
        <v>24.466403162055332</v>
      </c>
      <c r="L8" s="3">
        <f>STDEV((G8/C8*100),(I8/E8*100))</f>
        <v>1.3974442315939657</v>
      </c>
      <c r="M8" s="3">
        <f>(((H8/D8)+(J8/F8))/2)*100</f>
        <v>71.363353392820102</v>
      </c>
      <c r="N8" s="3">
        <f>STDEV((H8/D8*100),(J8/F8*100))</f>
        <v>14.996122232260944</v>
      </c>
      <c r="O8" s="2">
        <f>((C8/(C8+D8))+(E8/(E8+F8)))/2</f>
        <v>6.115110545337489E-2</v>
      </c>
      <c r="P8" s="1">
        <f>STDEV((C8/(C8+D8)), (E8/(E8+F8)))</f>
        <v>8.6651438954060134E-3</v>
      </c>
    </row>
    <row r="9" spans="1:16" x14ac:dyDescent="0.2">
      <c r="A9" s="9"/>
      <c r="B9" s="15"/>
      <c r="K9" s="12"/>
      <c r="L9" s="12"/>
      <c r="M9" s="12"/>
      <c r="N9" s="12"/>
      <c r="O9" s="11"/>
      <c r="P9" s="10"/>
    </row>
    <row r="10" spans="1:16" x14ac:dyDescent="0.2">
      <c r="A10" s="14" t="s">
        <v>13</v>
      </c>
      <c r="B10" s="13"/>
      <c r="K10" s="12"/>
      <c r="L10" s="12"/>
      <c r="M10" s="12"/>
      <c r="N10" s="12"/>
      <c r="O10" s="11"/>
      <c r="P10" s="10"/>
    </row>
    <row r="11" spans="1:16" x14ac:dyDescent="0.2">
      <c r="A11" s="9"/>
      <c r="B11" s="8" t="s">
        <v>12</v>
      </c>
      <c r="C11" s="7" t="s">
        <v>11</v>
      </c>
      <c r="D11" s="7" t="s">
        <v>10</v>
      </c>
      <c r="E11" s="7" t="s">
        <v>9</v>
      </c>
      <c r="F11" s="7" t="s">
        <v>8</v>
      </c>
      <c r="G11" s="6" t="s">
        <v>7</v>
      </c>
      <c r="H11" s="6" t="s">
        <v>6</v>
      </c>
      <c r="I11" s="6" t="s">
        <v>5</v>
      </c>
      <c r="J11" s="6" t="s">
        <v>4</v>
      </c>
      <c r="K11" s="5" t="s">
        <v>3</v>
      </c>
      <c r="L11" s="5" t="s">
        <v>0</v>
      </c>
      <c r="M11" s="5" t="s">
        <v>2</v>
      </c>
      <c r="N11" s="5" t="s">
        <v>0</v>
      </c>
      <c r="O11" s="5" t="s">
        <v>1</v>
      </c>
      <c r="P11" s="5" t="s">
        <v>0</v>
      </c>
    </row>
    <row r="12" spans="1:16" x14ac:dyDescent="0.2">
      <c r="B12">
        <v>0</v>
      </c>
      <c r="C12" s="4">
        <v>25300</v>
      </c>
      <c r="D12" s="4">
        <v>1620000</v>
      </c>
      <c r="E12" s="4">
        <v>24700</v>
      </c>
      <c r="F12" s="4">
        <v>1900000</v>
      </c>
      <c r="G12" s="4">
        <v>0</v>
      </c>
      <c r="H12" s="4">
        <v>0</v>
      </c>
      <c r="I12" s="4">
        <v>0</v>
      </c>
      <c r="J12" s="4">
        <v>0</v>
      </c>
      <c r="K12" s="3">
        <f>(((G12/C12)+(I12/E12))/2)*100</f>
        <v>0</v>
      </c>
      <c r="L12" s="3">
        <f>STDEV((G12/C12*100),(I12/E12*100))</f>
        <v>0</v>
      </c>
      <c r="M12" s="3">
        <f>(((H12/D12)+(J12/F12))/2)*100</f>
        <v>0</v>
      </c>
      <c r="N12" s="3">
        <f>STDEV((H12/D12*100),(J12/F12*100))</f>
        <v>0</v>
      </c>
      <c r="O12" s="2">
        <f>((C12/(C12+D12))+(E12/(E12+F12)))/2</f>
        <v>1.4105151837274491E-2</v>
      </c>
      <c r="P12" s="1">
        <f>STDEV((C12/(C12+D12)), (E12/(E12+F12)))</f>
        <v>1.7988556546041444E-3</v>
      </c>
    </row>
    <row r="13" spans="1:16" x14ac:dyDescent="0.2">
      <c r="B13">
        <v>17</v>
      </c>
      <c r="C13" s="4">
        <v>1580000</v>
      </c>
      <c r="D13" s="4">
        <v>93000000</v>
      </c>
      <c r="E13" s="4">
        <v>1560000</v>
      </c>
      <c r="F13" s="4">
        <v>95000000</v>
      </c>
      <c r="G13" s="4">
        <v>218000</v>
      </c>
      <c r="H13" s="4">
        <v>30900000</v>
      </c>
      <c r="I13" s="4">
        <v>181000</v>
      </c>
      <c r="J13" s="4">
        <v>34700000</v>
      </c>
      <c r="K13" s="3">
        <f>(((G13/C13)+(I13/E13))/2)*100</f>
        <v>12.70001622849724</v>
      </c>
      <c r="L13" s="3">
        <f>STDEV((G13/C13*100),(I13/E13*100))</f>
        <v>1.5520316805498311</v>
      </c>
      <c r="M13" s="3">
        <f>(((H13/D13)+(J13/F13))/2)*100</f>
        <v>34.876061120543298</v>
      </c>
      <c r="N13" s="3">
        <f>STDEV((H13/D13*100),(J13/F13*100))</f>
        <v>2.33381253417088</v>
      </c>
      <c r="O13" s="2">
        <f>((C13/(C13+D13))+(E13/(E13+F13)))/2</f>
        <v>1.6430596315319304E-2</v>
      </c>
      <c r="P13" s="1">
        <f>STDEV((C13/(C13+D13)), (E13/(E13+F13)))</f>
        <v>3.8867996284673947E-4</v>
      </c>
    </row>
    <row r="14" spans="1:16" x14ac:dyDescent="0.2">
      <c r="B14">
        <v>23.5</v>
      </c>
      <c r="C14" s="4">
        <v>2720000</v>
      </c>
      <c r="D14" s="4">
        <v>145000000</v>
      </c>
      <c r="E14" s="4">
        <v>2670000</v>
      </c>
      <c r="F14" s="4">
        <v>117000000</v>
      </c>
      <c r="G14" s="4">
        <v>730000</v>
      </c>
      <c r="H14" s="4">
        <v>90000000</v>
      </c>
      <c r="I14" s="4">
        <v>470000</v>
      </c>
      <c r="J14" s="4">
        <v>90000000</v>
      </c>
      <c r="K14" s="3">
        <f>(((G14/C14)+(I14/E14))/2)*100</f>
        <v>22.220615774399651</v>
      </c>
      <c r="L14" s="3">
        <f>STDEV((G14/C14*100),(I14/E14*100))</f>
        <v>6.5303001506639271</v>
      </c>
      <c r="M14" s="3">
        <f>(((H14/D14)+(J14/F14))/2)*100</f>
        <v>69.49602122015915</v>
      </c>
      <c r="N14" s="3">
        <f>STDEV((H14/D14*100),(J14/F14*100))</f>
        <v>10.503442903566814</v>
      </c>
      <c r="O14" s="2">
        <f>((C14/(C14+D14))+(E14/(E14+F14)))/2</f>
        <v>2.0362285209318855E-2</v>
      </c>
      <c r="P14" s="1">
        <f>STDEV((C14/(C14+D14)), (E14/(E14+F14)))</f>
        <v>2.7564026709544854E-3</v>
      </c>
    </row>
    <row r="15" spans="1:16" x14ac:dyDescent="0.2">
      <c r="B15">
        <v>46.5</v>
      </c>
      <c r="C15" s="4">
        <v>6500000</v>
      </c>
      <c r="D15" s="4">
        <v>218000000</v>
      </c>
      <c r="E15" s="4">
        <v>6200000</v>
      </c>
      <c r="F15" s="4">
        <v>220000000</v>
      </c>
      <c r="G15" s="4">
        <v>2210000</v>
      </c>
      <c r="H15" s="4">
        <v>186000000</v>
      </c>
      <c r="I15" s="4">
        <v>1690000</v>
      </c>
      <c r="J15" s="4">
        <v>202000000</v>
      </c>
      <c r="K15" s="3">
        <f>(((G15/C15)+(I15/E15))/2)*100</f>
        <v>30.629032258064516</v>
      </c>
      <c r="L15" s="3">
        <f>STDEV((G15/C15*100),(I15/E15*100))</f>
        <v>4.7672682989673705</v>
      </c>
      <c r="M15" s="3">
        <f>(((H15/D15)+(J15/F15))/2)*100</f>
        <v>88.569641367806511</v>
      </c>
      <c r="N15" s="3">
        <f>STDEV((H15/D15*100),(J15/F15*100))</f>
        <v>4.594129962838374</v>
      </c>
      <c r="O15" s="2">
        <f>((C15/(C15+D15))+(E15/(E15+F15)))/2</f>
        <v>2.8181300817811068E-2</v>
      </c>
      <c r="P15" s="1">
        <f>STDEV((C15/(C15+D15)), (E15/(E15+F15)))</f>
        <v>1.0916718682252003E-3</v>
      </c>
    </row>
    <row r="16" spans="1:16" x14ac:dyDescent="0.2">
      <c r="B16">
        <v>70.5</v>
      </c>
      <c r="C16" s="4">
        <v>12600000</v>
      </c>
      <c r="D16" s="4">
        <v>322000000</v>
      </c>
      <c r="E16" s="4">
        <v>11900000</v>
      </c>
      <c r="F16" s="4">
        <v>349000000</v>
      </c>
      <c r="G16" s="4">
        <v>5900000</v>
      </c>
      <c r="H16" s="4">
        <v>331000000</v>
      </c>
      <c r="I16" s="4">
        <v>8400000</v>
      </c>
      <c r="J16" s="4">
        <v>315000000</v>
      </c>
      <c r="K16" s="3">
        <f>(((G16/C16)+(I16/E16))/2)*100</f>
        <v>58.706816059757237</v>
      </c>
      <c r="L16" s="3">
        <f>STDEV((G16/C16*100),(I16/E16*100))</f>
        <v>16.802864221473076</v>
      </c>
      <c r="M16" s="3">
        <f>(((H16/D16)+(J16/F16))/2)*100</f>
        <v>96.526455356030539</v>
      </c>
      <c r="N16" s="3">
        <f>STDEV((H16/D16*100),(J16/F16*100))</f>
        <v>8.8651047715186895</v>
      </c>
      <c r="O16" s="2">
        <f>((C16/(C16+D16))+(E16/(E16+F16)))/2</f>
        <v>3.5315013257187111E-2</v>
      </c>
      <c r="P16" s="1">
        <f>STDEV((C16/(C16+D16)), (E16/(E16+F16)))</f>
        <v>3.3119333187181434E-3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2021-02-22T15:22:02Z</dcterms:created>
  <dcterms:modified xsi:type="dcterms:W3CDTF">2021-02-22T15:22:13Z</dcterms:modified>
</cp:coreProperties>
</file>