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<sst xmlns="http://schemas.openxmlformats.org/spreadsheetml/2006/main" count="67" uniqueCount="19">
  <si>
    <r>
      <rPr>
        <rFont val="Arial"/>
        <b/>
        <color rgb="FF000000"/>
        <sz val="11.0"/>
      </rPr>
      <t xml:space="preserve"> Experimental drives of PolG2[HomeR] in the </t>
    </r>
    <r>
      <rPr>
        <rFont val="Arial"/>
        <b/>
        <i/>
        <color rgb="FF000000"/>
        <sz val="11.0"/>
      </rPr>
      <t>nos-Cas9/nos-Cas9</t>
    </r>
    <r>
      <rPr>
        <rFont val="Arial"/>
        <b/>
        <color rgb="FF000000"/>
        <sz val="11.0"/>
      </rPr>
      <t xml:space="preserve"> homozygous genetic background.</t>
    </r>
  </si>
  <si>
    <t>Experimental Drive #1</t>
  </si>
  <si>
    <t>Date</t>
  </si>
  <si>
    <t>nos-Cas9/nos-Cas9</t>
  </si>
  <si>
    <t>generation</t>
  </si>
  <si>
    <t>P</t>
  </si>
  <si>
    <t>♀ GFP</t>
  </si>
  <si>
    <t>♀ +/+</t>
  </si>
  <si>
    <t xml:space="preserve"> </t>
  </si>
  <si>
    <t>♀GFP%</t>
  </si>
  <si>
    <t>♂GFP</t>
  </si>
  <si>
    <t>♂+/+</t>
  </si>
  <si>
    <t>♂GFP%</t>
  </si>
  <si>
    <t>♀+♂Total#</t>
  </si>
  <si>
    <t>♀+♂GFP%</t>
  </si>
  <si>
    <t>Experimental Drive #2</t>
  </si>
  <si>
    <t>Experimental Drive #3</t>
  </si>
  <si>
    <t>Experimental Drive #4</t>
  </si>
  <si>
    <t>Experimental Drive #5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</si>
</sst>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"/>
  </numFmts>
  <fonts count="9">
    <font>
      <sz val="10.0"/>
      <color rgb="FF000000"/>
      <name val="Arial"/>
    </font>
    <font>
      <color theme="1"/>
      <name val="Arial"/>
    </font>
    <font>
      <b/>
      <sz val="11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14" xfId="0" applyAlignment="1" applyBorder="1" applyFont="1" applyNumberFormat="1">
      <alignment horizontal="center" vertical="bottom"/>
    </xf>
    <xf borderId="1" fillId="0" fontId="5" numFmtId="14" xfId="0" applyAlignment="1" applyBorder="1" applyFont="1" applyNumberFormat="1">
      <alignment horizontal="center" vertical="bottom"/>
    </xf>
    <xf borderId="1" fillId="0" fontId="5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2" fontId="6" numFmtId="0" xfId="0" applyAlignment="1" applyBorder="1" applyFill="1" applyFont="1">
      <alignment vertical="bottom"/>
    </xf>
    <xf borderId="1" fillId="2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" fillId="3" fontId="6" numFmtId="0" xfId="0" applyAlignment="1" applyBorder="1" applyFill="1" applyFont="1">
      <alignment vertical="bottom"/>
    </xf>
    <xf borderId="1" fillId="3" fontId="7" numFmtId="0" xfId="0" applyAlignment="1" applyBorder="1" applyFont="1">
      <alignment horizontal="center" vertical="bottom"/>
    </xf>
    <xf borderId="1" fillId="3" fontId="7" numFmtId="165" xfId="0" applyAlignment="1" applyBorder="1" applyFont="1" applyNumberFormat="1">
      <alignment horizontal="center" vertical="bottom"/>
    </xf>
    <xf borderId="1" fillId="3" fontId="8" numFmtId="0" xfId="0" applyAlignment="1" applyBorder="1" applyFont="1">
      <alignment horizontal="center" vertical="bottom"/>
    </xf>
    <xf borderId="1" fillId="3" fontId="8" numFmtId="165" xfId="0" applyAlignment="1" applyBorder="1" applyFont="1" applyNumberFormat="1">
      <alignment horizontal="center" vertical="bottom"/>
    </xf>
    <xf borderId="1" fillId="0" fontId="4" numFmtId="164" xfId="0" applyAlignment="1" applyBorder="1" applyFont="1" applyNumberFormat="1">
      <alignment horizontal="center" vertical="bottom"/>
    </xf>
    <xf borderId="0" fillId="0" fontId="1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1"/>
      <c r="N1" s="1"/>
      <c r="O1" s="1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>
      <c r="A3" s="4" t="s">
        <v>1</v>
      </c>
      <c r="B3" s="5" t="s">
        <v>2</v>
      </c>
      <c r="C3" s="6">
        <v>44008.0</v>
      </c>
      <c r="D3" s="7">
        <v>44022.0</v>
      </c>
      <c r="E3" s="8">
        <v>44038.0</v>
      </c>
      <c r="F3" s="8">
        <v>44052.0</v>
      </c>
      <c r="G3" s="8">
        <v>44064.0</v>
      </c>
      <c r="H3" s="8">
        <v>44078.0</v>
      </c>
      <c r="I3" s="8">
        <v>44092.0</v>
      </c>
      <c r="J3" s="8">
        <v>44106.0</v>
      </c>
      <c r="K3" s="8">
        <v>44119.0</v>
      </c>
      <c r="L3" s="7">
        <v>44135.0</v>
      </c>
      <c r="M3" s="8">
        <v>44150.0</v>
      </c>
      <c r="N3" s="8">
        <v>44167.0</v>
      </c>
      <c r="O3" s="1"/>
    </row>
    <row r="4">
      <c r="A4" s="3" t="s">
        <v>3</v>
      </c>
      <c r="B4" s="5" t="s">
        <v>4</v>
      </c>
      <c r="C4" s="9" t="s">
        <v>5</v>
      </c>
      <c r="D4" s="9">
        <v>0.0</v>
      </c>
      <c r="E4" s="9">
        <v>1.0</v>
      </c>
      <c r="F4" s="9">
        <v>2.0</v>
      </c>
      <c r="G4" s="9">
        <v>3.0</v>
      </c>
      <c r="H4" s="9">
        <v>4.0</v>
      </c>
      <c r="I4" s="9">
        <v>5.0</v>
      </c>
      <c r="J4" s="9">
        <v>6.0</v>
      </c>
      <c r="K4" s="9">
        <v>7.0</v>
      </c>
      <c r="L4" s="9">
        <v>8.0</v>
      </c>
      <c r="M4" s="9">
        <v>9.0</v>
      </c>
      <c r="N4" s="9">
        <v>10.0</v>
      </c>
      <c r="O4" s="1"/>
    </row>
    <row r="5">
      <c r="A5" s="3"/>
      <c r="B5" s="10" t="s">
        <v>6</v>
      </c>
      <c r="C5" s="11">
        <v>0.0</v>
      </c>
      <c r="D5" s="11">
        <v>29.0</v>
      </c>
      <c r="E5" s="11">
        <v>43.0</v>
      </c>
      <c r="F5" s="11">
        <v>66.0</v>
      </c>
      <c r="G5" s="11">
        <v>113.0</v>
      </c>
      <c r="H5" s="11">
        <v>106.0</v>
      </c>
      <c r="I5" s="11">
        <v>96.0</v>
      </c>
      <c r="J5" s="11">
        <v>136.0</v>
      </c>
      <c r="K5" s="11">
        <v>101.0</v>
      </c>
      <c r="L5" s="11">
        <v>95.0</v>
      </c>
      <c r="M5" s="11">
        <v>151.0</v>
      </c>
      <c r="N5" s="11">
        <v>145.0</v>
      </c>
      <c r="O5" s="1"/>
    </row>
    <row r="6">
      <c r="A6" s="4"/>
      <c r="B6" s="12" t="s">
        <v>7</v>
      </c>
      <c r="C6" s="13">
        <v>100.0</v>
      </c>
      <c r="D6" s="13">
        <v>94.0</v>
      </c>
      <c r="E6" s="13">
        <v>37.0</v>
      </c>
      <c r="F6" s="13">
        <v>26.0</v>
      </c>
      <c r="G6" s="13">
        <v>14.0</v>
      </c>
      <c r="H6" s="13">
        <v>7.0</v>
      </c>
      <c r="I6" s="13">
        <v>2.0</v>
      </c>
      <c r="J6" s="13">
        <v>1.0</v>
      </c>
      <c r="K6" s="13">
        <v>0.0</v>
      </c>
      <c r="L6" s="13">
        <v>0.0</v>
      </c>
      <c r="M6" s="13">
        <v>0.0</v>
      </c>
      <c r="N6" s="13">
        <v>0.0</v>
      </c>
      <c r="O6" s="1"/>
    </row>
    <row r="7">
      <c r="A7" s="4" t="s">
        <v>8</v>
      </c>
      <c r="B7" s="14" t="s">
        <v>9</v>
      </c>
      <c r="C7" s="15">
        <f t="shared" ref="C7:N7" si="1">(C5/SUM(C5,C6))*100</f>
        <v>0</v>
      </c>
      <c r="D7" s="16">
        <f t="shared" si="1"/>
        <v>23.57723577</v>
      </c>
      <c r="E7" s="16">
        <f t="shared" si="1"/>
        <v>53.75</v>
      </c>
      <c r="F7" s="16">
        <f t="shared" si="1"/>
        <v>71.73913043</v>
      </c>
      <c r="G7" s="16">
        <f t="shared" si="1"/>
        <v>88.97637795</v>
      </c>
      <c r="H7" s="16">
        <f t="shared" si="1"/>
        <v>93.80530973</v>
      </c>
      <c r="I7" s="16">
        <f t="shared" si="1"/>
        <v>97.95918367</v>
      </c>
      <c r="J7" s="16">
        <f t="shared" si="1"/>
        <v>99.27007299</v>
      </c>
      <c r="K7" s="16">
        <f t="shared" si="1"/>
        <v>100</v>
      </c>
      <c r="L7" s="16">
        <f t="shared" si="1"/>
        <v>100</v>
      </c>
      <c r="M7" s="16">
        <f t="shared" si="1"/>
        <v>100</v>
      </c>
      <c r="N7" s="16">
        <f t="shared" si="1"/>
        <v>100</v>
      </c>
      <c r="O7" s="1"/>
    </row>
    <row r="8">
      <c r="A8" s="3"/>
      <c r="B8" s="10" t="s">
        <v>10</v>
      </c>
      <c r="C8" s="11">
        <v>50.0</v>
      </c>
      <c r="D8" s="11">
        <v>44.0</v>
      </c>
      <c r="E8" s="11">
        <v>36.0</v>
      </c>
      <c r="F8" s="11">
        <v>65.0</v>
      </c>
      <c r="G8" s="11">
        <v>102.0</v>
      </c>
      <c r="H8" s="11">
        <v>119.0</v>
      </c>
      <c r="I8" s="11">
        <v>84.0</v>
      </c>
      <c r="J8" s="11">
        <v>144.0</v>
      </c>
      <c r="K8" s="11">
        <v>127.0</v>
      </c>
      <c r="L8" s="11">
        <v>148.0</v>
      </c>
      <c r="M8" s="11">
        <v>143.0</v>
      </c>
      <c r="N8" s="11">
        <v>153.0</v>
      </c>
      <c r="O8" s="1"/>
    </row>
    <row r="9">
      <c r="A9" s="3"/>
      <c r="B9" s="12" t="s">
        <v>11</v>
      </c>
      <c r="C9" s="13">
        <v>50.0</v>
      </c>
      <c r="D9" s="13">
        <v>141.0</v>
      </c>
      <c r="E9" s="13">
        <v>50.0</v>
      </c>
      <c r="F9" s="13">
        <v>40.0</v>
      </c>
      <c r="G9" s="13">
        <v>10.0</v>
      </c>
      <c r="H9" s="13">
        <v>9.0</v>
      </c>
      <c r="I9" s="13">
        <v>0.0</v>
      </c>
      <c r="J9" s="13">
        <v>1.0</v>
      </c>
      <c r="K9" s="13">
        <v>0.0</v>
      </c>
      <c r="L9" s="13">
        <v>1.0</v>
      </c>
      <c r="M9" s="13">
        <v>0.0</v>
      </c>
      <c r="N9" s="13">
        <v>0.0</v>
      </c>
      <c r="O9" s="1"/>
    </row>
    <row r="10">
      <c r="A10" s="3"/>
      <c r="B10" s="14" t="s">
        <v>12</v>
      </c>
      <c r="C10" s="15">
        <f t="shared" ref="C10:N10" si="2">(C8/SUM(C8,C9))*100</f>
        <v>50</v>
      </c>
      <c r="D10" s="16">
        <f t="shared" si="2"/>
        <v>23.78378378</v>
      </c>
      <c r="E10" s="16">
        <f t="shared" si="2"/>
        <v>41.86046512</v>
      </c>
      <c r="F10" s="16">
        <f t="shared" si="2"/>
        <v>61.9047619</v>
      </c>
      <c r="G10" s="16">
        <f t="shared" si="2"/>
        <v>91.07142857</v>
      </c>
      <c r="H10" s="16">
        <f t="shared" si="2"/>
        <v>92.96875</v>
      </c>
      <c r="I10" s="16">
        <f t="shared" si="2"/>
        <v>100</v>
      </c>
      <c r="J10" s="16">
        <f t="shared" si="2"/>
        <v>99.31034483</v>
      </c>
      <c r="K10" s="16">
        <f t="shared" si="2"/>
        <v>100</v>
      </c>
      <c r="L10" s="16">
        <f t="shared" si="2"/>
        <v>99.32885906</v>
      </c>
      <c r="M10" s="16">
        <f t="shared" si="2"/>
        <v>100</v>
      </c>
      <c r="N10" s="16">
        <f t="shared" si="2"/>
        <v>100</v>
      </c>
      <c r="O10" s="1"/>
    </row>
    <row r="11">
      <c r="A11" s="3"/>
      <c r="B11" s="14" t="s">
        <v>13</v>
      </c>
      <c r="C11" s="15">
        <f t="shared" ref="C11:E11" si="3">SUM(C5,C6,C8,C9)</f>
        <v>200</v>
      </c>
      <c r="D11" s="15">
        <f t="shared" si="3"/>
        <v>308</v>
      </c>
      <c r="E11" s="15">
        <f t="shared" si="3"/>
        <v>166</v>
      </c>
      <c r="F11" s="15">
        <f>F5+F6+F8+F9</f>
        <v>197</v>
      </c>
      <c r="G11" s="15">
        <f t="shared" ref="G11:N11" si="4">SUM(G5, G6, G8, G9)</f>
        <v>239</v>
      </c>
      <c r="H11" s="15">
        <f t="shared" si="4"/>
        <v>241</v>
      </c>
      <c r="I11" s="15">
        <f t="shared" si="4"/>
        <v>182</v>
      </c>
      <c r="J11" s="15">
        <f t="shared" si="4"/>
        <v>282</v>
      </c>
      <c r="K11" s="15">
        <f t="shared" si="4"/>
        <v>228</v>
      </c>
      <c r="L11" s="15">
        <f t="shared" si="4"/>
        <v>244</v>
      </c>
      <c r="M11" s="15">
        <f t="shared" si="4"/>
        <v>294</v>
      </c>
      <c r="N11" s="15">
        <f t="shared" si="4"/>
        <v>298</v>
      </c>
      <c r="O11" s="1"/>
    </row>
    <row r="12">
      <c r="A12" s="3"/>
      <c r="B12" s="14" t="s">
        <v>14</v>
      </c>
      <c r="C12" s="17">
        <f t="shared" ref="C12:N12" si="5">(SUM(C5+C8)/SUM(C5,C6,C8,C9))*100</f>
        <v>25</v>
      </c>
      <c r="D12" s="18">
        <f t="shared" si="5"/>
        <v>23.7012987</v>
      </c>
      <c r="E12" s="18">
        <f t="shared" si="5"/>
        <v>47.59036145</v>
      </c>
      <c r="F12" s="18">
        <f t="shared" si="5"/>
        <v>66.49746193</v>
      </c>
      <c r="G12" s="18">
        <f t="shared" si="5"/>
        <v>89.958159</v>
      </c>
      <c r="H12" s="18">
        <f t="shared" si="5"/>
        <v>93.36099585</v>
      </c>
      <c r="I12" s="18">
        <f t="shared" si="5"/>
        <v>98.9010989</v>
      </c>
      <c r="J12" s="18">
        <f t="shared" si="5"/>
        <v>99.29078014</v>
      </c>
      <c r="K12" s="18">
        <f t="shared" si="5"/>
        <v>100</v>
      </c>
      <c r="L12" s="18">
        <f t="shared" si="5"/>
        <v>99.59016393</v>
      </c>
      <c r="M12" s="18">
        <f t="shared" si="5"/>
        <v>100</v>
      </c>
      <c r="N12" s="18">
        <f t="shared" si="5"/>
        <v>100</v>
      </c>
      <c r="O12" s="1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</row>
    <row r="14">
      <c r="A14" s="4" t="s">
        <v>15</v>
      </c>
      <c r="B14" s="5" t="s">
        <v>2</v>
      </c>
      <c r="C14" s="6">
        <v>44009.0</v>
      </c>
      <c r="D14" s="8">
        <v>44022.0</v>
      </c>
      <c r="E14" s="8">
        <v>44038.0</v>
      </c>
      <c r="F14" s="8">
        <v>44052.0</v>
      </c>
      <c r="G14" s="8">
        <v>44064.0</v>
      </c>
      <c r="H14" s="8">
        <v>44078.0</v>
      </c>
      <c r="I14" s="8">
        <v>44092.0</v>
      </c>
      <c r="J14" s="8">
        <v>44106.0</v>
      </c>
      <c r="K14" s="8">
        <v>44119.0</v>
      </c>
      <c r="L14" s="7">
        <v>44135.0</v>
      </c>
      <c r="M14" s="8">
        <v>44150.0</v>
      </c>
      <c r="N14" s="8">
        <v>44167.0</v>
      </c>
      <c r="O14" s="1"/>
    </row>
    <row r="15">
      <c r="A15" s="3" t="s">
        <v>3</v>
      </c>
      <c r="B15" s="5" t="s">
        <v>4</v>
      </c>
      <c r="C15" s="9" t="s">
        <v>5</v>
      </c>
      <c r="D15" s="9">
        <v>0.0</v>
      </c>
      <c r="E15" s="9">
        <v>1.0</v>
      </c>
      <c r="F15" s="9">
        <v>2.0</v>
      </c>
      <c r="G15" s="9">
        <v>3.0</v>
      </c>
      <c r="H15" s="9">
        <v>4.0</v>
      </c>
      <c r="I15" s="9">
        <v>5.0</v>
      </c>
      <c r="J15" s="9">
        <v>6.0</v>
      </c>
      <c r="K15" s="9">
        <v>7.0</v>
      </c>
      <c r="L15" s="9">
        <v>8.0</v>
      </c>
      <c r="M15" s="9">
        <v>9.0</v>
      </c>
      <c r="N15" s="9">
        <v>10.0</v>
      </c>
      <c r="O15" s="1"/>
    </row>
    <row r="16">
      <c r="A16" s="3"/>
      <c r="B16" s="10" t="s">
        <v>6</v>
      </c>
      <c r="C16" s="11">
        <v>0.0</v>
      </c>
      <c r="D16" s="11">
        <v>60.0</v>
      </c>
      <c r="E16" s="11">
        <v>35.0</v>
      </c>
      <c r="F16" s="11">
        <v>97.0</v>
      </c>
      <c r="G16" s="11">
        <v>103.0</v>
      </c>
      <c r="H16" s="11">
        <v>106.0</v>
      </c>
      <c r="I16" s="11">
        <v>97.0</v>
      </c>
      <c r="J16" s="11">
        <v>121.0</v>
      </c>
      <c r="K16" s="11">
        <v>138.0</v>
      </c>
      <c r="L16" s="11">
        <v>134.0</v>
      </c>
      <c r="M16" s="11">
        <v>148.0</v>
      </c>
      <c r="N16" s="11">
        <v>152.0</v>
      </c>
      <c r="O16" s="1"/>
    </row>
    <row r="17">
      <c r="A17" s="4"/>
      <c r="B17" s="12" t="s">
        <v>7</v>
      </c>
      <c r="C17" s="13">
        <v>100.0</v>
      </c>
      <c r="D17" s="13">
        <v>92.0</v>
      </c>
      <c r="E17" s="13">
        <v>41.0</v>
      </c>
      <c r="F17" s="13">
        <v>19.0</v>
      </c>
      <c r="G17" s="13">
        <v>12.0</v>
      </c>
      <c r="H17" s="13">
        <v>9.0</v>
      </c>
      <c r="I17" s="13">
        <v>1.0</v>
      </c>
      <c r="J17" s="13">
        <v>1.0</v>
      </c>
      <c r="K17" s="13">
        <v>0.0</v>
      </c>
      <c r="L17" s="13">
        <v>0.0</v>
      </c>
      <c r="M17" s="13">
        <v>0.0</v>
      </c>
      <c r="N17" s="13">
        <v>0.0</v>
      </c>
      <c r="O17" s="1"/>
    </row>
    <row r="18">
      <c r="A18" s="4"/>
      <c r="B18" s="14" t="s">
        <v>9</v>
      </c>
      <c r="C18" s="15">
        <f t="shared" ref="C18:N18" si="6">(C16/SUM(C16,C17))*100</f>
        <v>0</v>
      </c>
      <c r="D18" s="16">
        <f t="shared" si="6"/>
        <v>39.47368421</v>
      </c>
      <c r="E18" s="16">
        <f t="shared" si="6"/>
        <v>46.05263158</v>
      </c>
      <c r="F18" s="16">
        <f t="shared" si="6"/>
        <v>83.62068966</v>
      </c>
      <c r="G18" s="16">
        <f t="shared" si="6"/>
        <v>89.56521739</v>
      </c>
      <c r="H18" s="16">
        <f t="shared" si="6"/>
        <v>92.17391304</v>
      </c>
      <c r="I18" s="16">
        <f t="shared" si="6"/>
        <v>98.97959184</v>
      </c>
      <c r="J18" s="16">
        <f t="shared" si="6"/>
        <v>99.18032787</v>
      </c>
      <c r="K18" s="16">
        <f t="shared" si="6"/>
        <v>100</v>
      </c>
      <c r="L18" s="16">
        <f t="shared" si="6"/>
        <v>100</v>
      </c>
      <c r="M18" s="16">
        <f t="shared" si="6"/>
        <v>100</v>
      </c>
      <c r="N18" s="16">
        <f t="shared" si="6"/>
        <v>100</v>
      </c>
      <c r="O18" s="1"/>
    </row>
    <row r="19">
      <c r="A19" s="3"/>
      <c r="B19" s="10" t="s">
        <v>10</v>
      </c>
      <c r="C19" s="11">
        <v>50.0</v>
      </c>
      <c r="D19" s="11">
        <v>64.0</v>
      </c>
      <c r="E19" s="11">
        <v>51.0</v>
      </c>
      <c r="F19" s="11">
        <v>101.0</v>
      </c>
      <c r="G19" s="11">
        <v>88.0</v>
      </c>
      <c r="H19" s="11">
        <v>113.0</v>
      </c>
      <c r="I19" s="11">
        <v>125.0</v>
      </c>
      <c r="J19" s="11">
        <v>136.0</v>
      </c>
      <c r="K19" s="11">
        <v>130.0</v>
      </c>
      <c r="L19" s="11">
        <v>128.0</v>
      </c>
      <c r="M19" s="11">
        <v>135.0</v>
      </c>
      <c r="N19" s="11">
        <v>157.0</v>
      </c>
      <c r="O19" s="1"/>
    </row>
    <row r="20">
      <c r="A20" s="3"/>
      <c r="B20" s="12" t="s">
        <v>11</v>
      </c>
      <c r="C20" s="13">
        <v>50.0</v>
      </c>
      <c r="D20" s="13">
        <v>148.0</v>
      </c>
      <c r="E20" s="13">
        <v>47.0</v>
      </c>
      <c r="F20" s="13">
        <v>47.0</v>
      </c>
      <c r="G20" s="13">
        <v>11.0</v>
      </c>
      <c r="H20" s="13">
        <v>14.0</v>
      </c>
      <c r="I20" s="13">
        <v>7.0</v>
      </c>
      <c r="J20" s="13">
        <v>0.0</v>
      </c>
      <c r="K20" s="13">
        <v>0.0</v>
      </c>
      <c r="L20" s="13">
        <v>0.0</v>
      </c>
      <c r="M20" s="13">
        <v>0.0</v>
      </c>
      <c r="N20" s="13">
        <v>0.0</v>
      </c>
      <c r="O20" s="1"/>
    </row>
    <row r="21">
      <c r="A21" s="3"/>
      <c r="B21" s="14" t="s">
        <v>12</v>
      </c>
      <c r="C21" s="15">
        <f t="shared" ref="C21:N21" si="7">(C19/SUM(C19,C20))*100</f>
        <v>50</v>
      </c>
      <c r="D21" s="16">
        <f t="shared" si="7"/>
        <v>30.18867925</v>
      </c>
      <c r="E21" s="16">
        <f t="shared" si="7"/>
        <v>52.04081633</v>
      </c>
      <c r="F21" s="16">
        <f t="shared" si="7"/>
        <v>68.24324324</v>
      </c>
      <c r="G21" s="16">
        <f t="shared" si="7"/>
        <v>88.88888889</v>
      </c>
      <c r="H21" s="16">
        <f t="shared" si="7"/>
        <v>88.97637795</v>
      </c>
      <c r="I21" s="16">
        <f t="shared" si="7"/>
        <v>94.6969697</v>
      </c>
      <c r="J21" s="16">
        <f t="shared" si="7"/>
        <v>100</v>
      </c>
      <c r="K21" s="16">
        <f t="shared" si="7"/>
        <v>100</v>
      </c>
      <c r="L21" s="16">
        <f t="shared" si="7"/>
        <v>100</v>
      </c>
      <c r="M21" s="16">
        <f t="shared" si="7"/>
        <v>100</v>
      </c>
      <c r="N21" s="16">
        <f t="shared" si="7"/>
        <v>100</v>
      </c>
      <c r="O21" s="1"/>
    </row>
    <row r="22">
      <c r="A22" s="3"/>
      <c r="B22" s="14" t="s">
        <v>13</v>
      </c>
      <c r="C22" s="15">
        <f t="shared" ref="C22:E22" si="8">SUM(C16,C17,C19,C20)</f>
        <v>200</v>
      </c>
      <c r="D22" s="15">
        <f t="shared" si="8"/>
        <v>364</v>
      </c>
      <c r="E22" s="15">
        <f t="shared" si="8"/>
        <v>174</v>
      </c>
      <c r="F22" s="15">
        <f>F16+F17+F19+F20</f>
        <v>264</v>
      </c>
      <c r="G22" s="15">
        <f t="shared" ref="G22:L22" si="9">SUM(G16, G17, G19, G20)</f>
        <v>214</v>
      </c>
      <c r="H22" s="15">
        <f t="shared" si="9"/>
        <v>242</v>
      </c>
      <c r="I22" s="15">
        <f t="shared" si="9"/>
        <v>230</v>
      </c>
      <c r="J22" s="15">
        <f t="shared" si="9"/>
        <v>258</v>
      </c>
      <c r="K22" s="15">
        <f t="shared" si="9"/>
        <v>268</v>
      </c>
      <c r="L22" s="15">
        <f t="shared" si="9"/>
        <v>262</v>
      </c>
      <c r="M22" s="15">
        <f t="shared" ref="M22:N22" si="10">SUM(M16,M17,M19,M20)</f>
        <v>283</v>
      </c>
      <c r="N22" s="15">
        <f t="shared" si="10"/>
        <v>309</v>
      </c>
      <c r="O22" s="1"/>
    </row>
    <row r="23">
      <c r="A23" s="3"/>
      <c r="B23" s="14" t="s">
        <v>14</v>
      </c>
      <c r="C23" s="17">
        <f t="shared" ref="C23:N23" si="11">(SUM(C16+C19)/SUM(C16,C17,C19,C20))*100</f>
        <v>25</v>
      </c>
      <c r="D23" s="18">
        <f t="shared" si="11"/>
        <v>34.06593407</v>
      </c>
      <c r="E23" s="18">
        <f t="shared" si="11"/>
        <v>49.42528736</v>
      </c>
      <c r="F23" s="18">
        <f t="shared" si="11"/>
        <v>75</v>
      </c>
      <c r="G23" s="18">
        <f t="shared" si="11"/>
        <v>89.25233645</v>
      </c>
      <c r="H23" s="18">
        <f t="shared" si="11"/>
        <v>90.49586777</v>
      </c>
      <c r="I23" s="18">
        <f t="shared" si="11"/>
        <v>96.52173913</v>
      </c>
      <c r="J23" s="18">
        <f t="shared" si="11"/>
        <v>99.6124031</v>
      </c>
      <c r="K23" s="18">
        <f t="shared" si="11"/>
        <v>100</v>
      </c>
      <c r="L23" s="18">
        <f t="shared" si="11"/>
        <v>100</v>
      </c>
      <c r="M23" s="18">
        <f t="shared" si="11"/>
        <v>100</v>
      </c>
      <c r="N23" s="18">
        <f t="shared" si="11"/>
        <v>100</v>
      </c>
      <c r="O23" s="1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</row>
    <row r="25">
      <c r="A25" s="4" t="s">
        <v>16</v>
      </c>
      <c r="B25" s="5" t="s">
        <v>2</v>
      </c>
      <c r="C25" s="6">
        <v>44012.0</v>
      </c>
      <c r="D25" s="7">
        <v>44025.0</v>
      </c>
      <c r="E25" s="8">
        <v>44038.0</v>
      </c>
      <c r="F25" s="8">
        <v>44052.0</v>
      </c>
      <c r="G25" s="8">
        <v>44064.0</v>
      </c>
      <c r="H25" s="8">
        <v>44080.0</v>
      </c>
      <c r="I25" s="8">
        <v>44092.0</v>
      </c>
      <c r="J25" s="8">
        <v>44106.0</v>
      </c>
      <c r="K25" s="8">
        <v>44119.0</v>
      </c>
      <c r="L25" s="7">
        <v>44135.0</v>
      </c>
      <c r="M25" s="8">
        <v>44150.0</v>
      </c>
      <c r="N25" s="8">
        <v>44167.0</v>
      </c>
      <c r="O25" s="1"/>
    </row>
    <row r="26">
      <c r="A26" s="3" t="s">
        <v>3</v>
      </c>
      <c r="B26" s="5" t="s">
        <v>4</v>
      </c>
      <c r="C26" s="9" t="s">
        <v>5</v>
      </c>
      <c r="D26" s="9">
        <v>0.0</v>
      </c>
      <c r="E26" s="9">
        <v>1.0</v>
      </c>
      <c r="F26" s="9">
        <v>2.0</v>
      </c>
      <c r="G26" s="9">
        <v>3.0</v>
      </c>
      <c r="H26" s="9">
        <v>4.0</v>
      </c>
      <c r="I26" s="9">
        <v>5.0</v>
      </c>
      <c r="J26" s="9">
        <v>6.0</v>
      </c>
      <c r="K26" s="9">
        <v>7.0</v>
      </c>
      <c r="L26" s="9">
        <v>8.0</v>
      </c>
      <c r="M26" s="9">
        <v>9.0</v>
      </c>
      <c r="N26" s="9">
        <v>10.0</v>
      </c>
      <c r="O26" s="1"/>
    </row>
    <row r="27">
      <c r="A27" s="3"/>
      <c r="B27" s="10" t="s">
        <v>6</v>
      </c>
      <c r="C27" s="11">
        <v>0.0</v>
      </c>
      <c r="D27" s="11">
        <v>60.0</v>
      </c>
      <c r="E27" s="11">
        <v>35.0</v>
      </c>
      <c r="F27" s="11">
        <v>104.0</v>
      </c>
      <c r="G27" s="11">
        <v>114.0</v>
      </c>
      <c r="H27" s="11">
        <v>95.0</v>
      </c>
      <c r="I27" s="11">
        <v>132.0</v>
      </c>
      <c r="J27" s="11">
        <v>97.0</v>
      </c>
      <c r="K27" s="11">
        <v>130.0</v>
      </c>
      <c r="L27" s="11">
        <v>133.0</v>
      </c>
      <c r="M27" s="11">
        <v>121.0</v>
      </c>
      <c r="N27" s="11">
        <v>135.0</v>
      </c>
      <c r="O27" s="1"/>
    </row>
    <row r="28">
      <c r="A28" s="4"/>
      <c r="B28" s="12" t="s">
        <v>7</v>
      </c>
      <c r="C28" s="13">
        <v>100.0</v>
      </c>
      <c r="D28" s="13">
        <v>46.0</v>
      </c>
      <c r="E28" s="13">
        <v>27.0</v>
      </c>
      <c r="F28" s="13">
        <v>3.0</v>
      </c>
      <c r="G28" s="13">
        <v>0.0</v>
      </c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"/>
    </row>
    <row r="29">
      <c r="A29" s="4"/>
      <c r="B29" s="14" t="s">
        <v>9</v>
      </c>
      <c r="C29" s="15">
        <f t="shared" ref="C29:N29" si="12">(C27/SUM(C27,C28))*100</f>
        <v>0</v>
      </c>
      <c r="D29" s="16">
        <f t="shared" si="12"/>
        <v>56.60377358</v>
      </c>
      <c r="E29" s="16">
        <f t="shared" si="12"/>
        <v>56.4516129</v>
      </c>
      <c r="F29" s="16">
        <f t="shared" si="12"/>
        <v>97.19626168</v>
      </c>
      <c r="G29" s="16">
        <f t="shared" si="12"/>
        <v>100</v>
      </c>
      <c r="H29" s="16">
        <f t="shared" si="12"/>
        <v>100</v>
      </c>
      <c r="I29" s="16">
        <f t="shared" si="12"/>
        <v>100</v>
      </c>
      <c r="J29" s="16">
        <f t="shared" si="12"/>
        <v>100</v>
      </c>
      <c r="K29" s="16">
        <f t="shared" si="12"/>
        <v>100</v>
      </c>
      <c r="L29" s="16">
        <f t="shared" si="12"/>
        <v>100</v>
      </c>
      <c r="M29" s="16">
        <f t="shared" si="12"/>
        <v>100</v>
      </c>
      <c r="N29" s="16">
        <f t="shared" si="12"/>
        <v>100</v>
      </c>
      <c r="O29" s="1"/>
    </row>
    <row r="30">
      <c r="A30" s="3"/>
      <c r="B30" s="10" t="s">
        <v>10</v>
      </c>
      <c r="C30" s="11">
        <v>50.0</v>
      </c>
      <c r="D30" s="11">
        <v>92.0</v>
      </c>
      <c r="E30" s="11">
        <v>69.0</v>
      </c>
      <c r="F30" s="11">
        <v>123.0</v>
      </c>
      <c r="G30" s="11">
        <v>95.0</v>
      </c>
      <c r="H30" s="11">
        <v>106.0</v>
      </c>
      <c r="I30" s="11">
        <v>134.0</v>
      </c>
      <c r="J30" s="11">
        <v>89.0</v>
      </c>
      <c r="K30" s="11">
        <v>153.0</v>
      </c>
      <c r="L30" s="11">
        <v>97.0</v>
      </c>
      <c r="M30" s="11">
        <v>118.0</v>
      </c>
      <c r="N30" s="11">
        <v>144.0</v>
      </c>
      <c r="O30" s="1"/>
    </row>
    <row r="31">
      <c r="A31" s="3"/>
      <c r="B31" s="12" t="s">
        <v>11</v>
      </c>
      <c r="C31" s="13">
        <v>50.0</v>
      </c>
      <c r="D31" s="13">
        <v>73.0</v>
      </c>
      <c r="E31" s="13">
        <v>35.0</v>
      </c>
      <c r="F31" s="13">
        <v>5.0</v>
      </c>
      <c r="G31" s="13">
        <v>0.0</v>
      </c>
      <c r="H31" s="13">
        <v>0.0</v>
      </c>
      <c r="I31" s="13">
        <v>0.0</v>
      </c>
      <c r="J31" s="13">
        <v>0.0</v>
      </c>
      <c r="K31" s="13">
        <v>0.0</v>
      </c>
      <c r="L31" s="13">
        <v>0.0</v>
      </c>
      <c r="M31" s="13">
        <v>0.0</v>
      </c>
      <c r="N31" s="13">
        <v>0.0</v>
      </c>
      <c r="O31" s="1"/>
    </row>
    <row r="32">
      <c r="A32" s="3"/>
      <c r="B32" s="14" t="s">
        <v>12</v>
      </c>
      <c r="C32" s="15">
        <f t="shared" ref="C32:N32" si="13">(C30/SUM(C30,C31))*100</f>
        <v>50</v>
      </c>
      <c r="D32" s="16">
        <f t="shared" si="13"/>
        <v>55.75757576</v>
      </c>
      <c r="E32" s="16">
        <f t="shared" si="13"/>
        <v>66.34615385</v>
      </c>
      <c r="F32" s="16">
        <f t="shared" si="13"/>
        <v>96.09375</v>
      </c>
      <c r="G32" s="16">
        <f t="shared" si="13"/>
        <v>100</v>
      </c>
      <c r="H32" s="16">
        <f t="shared" si="13"/>
        <v>100</v>
      </c>
      <c r="I32" s="16">
        <f t="shared" si="13"/>
        <v>100</v>
      </c>
      <c r="J32" s="16">
        <f t="shared" si="13"/>
        <v>100</v>
      </c>
      <c r="K32" s="16">
        <f t="shared" si="13"/>
        <v>100</v>
      </c>
      <c r="L32" s="16">
        <f t="shared" si="13"/>
        <v>100</v>
      </c>
      <c r="M32" s="16">
        <f t="shared" si="13"/>
        <v>100</v>
      </c>
      <c r="N32" s="16">
        <f t="shared" si="13"/>
        <v>100</v>
      </c>
      <c r="O32" s="1"/>
    </row>
    <row r="33">
      <c r="A33" s="3"/>
      <c r="B33" s="14" t="s">
        <v>13</v>
      </c>
      <c r="C33" s="15">
        <f t="shared" ref="C33:E33" si="14">SUM(C27,C28,C30,C31)</f>
        <v>200</v>
      </c>
      <c r="D33" s="15">
        <f t="shared" si="14"/>
        <v>271</v>
      </c>
      <c r="E33" s="15">
        <f t="shared" si="14"/>
        <v>166</v>
      </c>
      <c r="F33" s="15">
        <f>F27+F28+F30+F31</f>
        <v>235</v>
      </c>
      <c r="G33" s="15">
        <f t="shared" ref="G33:N33" si="15">SUM(G27, G28, G30, G31)</f>
        <v>209</v>
      </c>
      <c r="H33" s="15">
        <f t="shared" si="15"/>
        <v>201</v>
      </c>
      <c r="I33" s="15">
        <f t="shared" si="15"/>
        <v>266</v>
      </c>
      <c r="J33" s="15">
        <f t="shared" si="15"/>
        <v>186</v>
      </c>
      <c r="K33" s="15">
        <f t="shared" si="15"/>
        <v>283</v>
      </c>
      <c r="L33" s="15">
        <f t="shared" si="15"/>
        <v>230</v>
      </c>
      <c r="M33" s="15">
        <f t="shared" si="15"/>
        <v>239</v>
      </c>
      <c r="N33" s="15">
        <f t="shared" si="15"/>
        <v>279</v>
      </c>
      <c r="O33" s="1"/>
    </row>
    <row r="34">
      <c r="A34" s="3"/>
      <c r="B34" s="14" t="s">
        <v>14</v>
      </c>
      <c r="C34" s="17">
        <f t="shared" ref="C34:N34" si="16">(SUM(C27+C30)/SUM(C27,C28,C30,C31))*100</f>
        <v>25</v>
      </c>
      <c r="D34" s="18">
        <f t="shared" si="16"/>
        <v>56.08856089</v>
      </c>
      <c r="E34" s="18">
        <f t="shared" si="16"/>
        <v>62.65060241</v>
      </c>
      <c r="F34" s="18">
        <f t="shared" si="16"/>
        <v>96.59574468</v>
      </c>
      <c r="G34" s="18">
        <f t="shared" si="16"/>
        <v>100</v>
      </c>
      <c r="H34" s="18">
        <f t="shared" si="16"/>
        <v>100</v>
      </c>
      <c r="I34" s="18">
        <f t="shared" si="16"/>
        <v>100</v>
      </c>
      <c r="J34" s="18">
        <f t="shared" si="16"/>
        <v>100</v>
      </c>
      <c r="K34" s="18">
        <f t="shared" si="16"/>
        <v>100</v>
      </c>
      <c r="L34" s="18">
        <f t="shared" si="16"/>
        <v>100</v>
      </c>
      <c r="M34" s="18">
        <f t="shared" si="16"/>
        <v>100</v>
      </c>
      <c r="N34" s="18">
        <f t="shared" si="16"/>
        <v>100</v>
      </c>
      <c r="O34" s="1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/>
    </row>
    <row r="36">
      <c r="A36" s="4" t="s">
        <v>17</v>
      </c>
      <c r="B36" s="5" t="s">
        <v>2</v>
      </c>
      <c r="C36" s="7">
        <v>44015.0</v>
      </c>
      <c r="D36" s="7">
        <v>44031.0</v>
      </c>
      <c r="E36" s="8">
        <v>44049.0</v>
      </c>
      <c r="F36" s="8">
        <v>44064.0</v>
      </c>
      <c r="G36" s="8">
        <v>44079.0</v>
      </c>
      <c r="H36" s="8">
        <v>44092.0</v>
      </c>
      <c r="I36" s="8">
        <v>44106.0</v>
      </c>
      <c r="J36" s="8">
        <v>44119.0</v>
      </c>
      <c r="K36" s="8">
        <v>44135.0</v>
      </c>
      <c r="L36" s="8">
        <v>44150.0</v>
      </c>
      <c r="M36" s="8">
        <v>44167.0</v>
      </c>
      <c r="N36" s="19">
        <v>44180.0</v>
      </c>
      <c r="O36" s="1"/>
    </row>
    <row r="37">
      <c r="A37" s="3" t="s">
        <v>3</v>
      </c>
      <c r="B37" s="5" t="s">
        <v>4</v>
      </c>
      <c r="C37" s="9" t="s">
        <v>5</v>
      </c>
      <c r="D37" s="9">
        <v>0.0</v>
      </c>
      <c r="E37" s="9">
        <v>1.0</v>
      </c>
      <c r="F37" s="9">
        <v>2.0</v>
      </c>
      <c r="G37" s="9">
        <v>3.0</v>
      </c>
      <c r="H37" s="9">
        <v>4.0</v>
      </c>
      <c r="I37" s="9">
        <v>5.0</v>
      </c>
      <c r="J37" s="9">
        <v>6.0</v>
      </c>
      <c r="K37" s="9">
        <v>7.0</v>
      </c>
      <c r="L37" s="9">
        <v>8.0</v>
      </c>
      <c r="M37" s="9">
        <v>9.0</v>
      </c>
      <c r="N37" s="9">
        <v>10.0</v>
      </c>
      <c r="O37" s="1"/>
    </row>
    <row r="38">
      <c r="A38" s="3"/>
      <c r="B38" s="10" t="s">
        <v>6</v>
      </c>
      <c r="C38" s="11">
        <v>0.0</v>
      </c>
      <c r="D38" s="11">
        <v>54.0</v>
      </c>
      <c r="E38" s="11">
        <v>65.0</v>
      </c>
      <c r="F38" s="11">
        <v>79.0</v>
      </c>
      <c r="G38" s="11">
        <v>124.0</v>
      </c>
      <c r="H38" s="11">
        <v>85.0</v>
      </c>
      <c r="I38" s="11">
        <v>135.0</v>
      </c>
      <c r="J38" s="11">
        <v>91.0</v>
      </c>
      <c r="K38" s="11">
        <v>91.0</v>
      </c>
      <c r="L38" s="11">
        <v>111.0</v>
      </c>
      <c r="M38" s="11">
        <v>178.0</v>
      </c>
      <c r="N38" s="11">
        <v>163.0</v>
      </c>
      <c r="O38" s="1"/>
    </row>
    <row r="39">
      <c r="A39" s="4"/>
      <c r="B39" s="12" t="s">
        <v>7</v>
      </c>
      <c r="C39" s="13">
        <v>100.0</v>
      </c>
      <c r="D39" s="13">
        <v>58.0</v>
      </c>
      <c r="E39" s="13">
        <v>28.0</v>
      </c>
      <c r="F39" s="13">
        <v>6.0</v>
      </c>
      <c r="G39" s="13">
        <v>4.0</v>
      </c>
      <c r="H39" s="13">
        <v>0.0</v>
      </c>
      <c r="I39" s="13">
        <v>1.0</v>
      </c>
      <c r="J39" s="13">
        <v>3.0</v>
      </c>
      <c r="K39" s="13">
        <v>3.0</v>
      </c>
      <c r="L39" s="13">
        <v>3.0</v>
      </c>
      <c r="M39" s="13">
        <v>4.0</v>
      </c>
      <c r="N39" s="13">
        <v>0.0</v>
      </c>
      <c r="O39" s="1"/>
    </row>
    <row r="40">
      <c r="A40" s="4"/>
      <c r="B40" s="14" t="s">
        <v>9</v>
      </c>
      <c r="C40" s="15">
        <f t="shared" ref="C40:N40" si="17">(C38/SUM(C38,C39))*100</f>
        <v>0</v>
      </c>
      <c r="D40" s="16">
        <f t="shared" si="17"/>
        <v>48.21428571</v>
      </c>
      <c r="E40" s="16">
        <f t="shared" si="17"/>
        <v>69.89247312</v>
      </c>
      <c r="F40" s="16">
        <f t="shared" si="17"/>
        <v>92.94117647</v>
      </c>
      <c r="G40" s="16">
        <f t="shared" si="17"/>
        <v>96.875</v>
      </c>
      <c r="H40" s="16">
        <f t="shared" si="17"/>
        <v>100</v>
      </c>
      <c r="I40" s="16">
        <f t="shared" si="17"/>
        <v>99.26470588</v>
      </c>
      <c r="J40" s="16">
        <f t="shared" si="17"/>
        <v>96.80851064</v>
      </c>
      <c r="K40" s="16">
        <f t="shared" si="17"/>
        <v>96.80851064</v>
      </c>
      <c r="L40" s="16">
        <f t="shared" si="17"/>
        <v>97.36842105</v>
      </c>
      <c r="M40" s="16">
        <f t="shared" si="17"/>
        <v>97.8021978</v>
      </c>
      <c r="N40" s="16">
        <f t="shared" si="17"/>
        <v>100</v>
      </c>
      <c r="O40" s="1"/>
    </row>
    <row r="41">
      <c r="A41" s="3"/>
      <c r="B41" s="10" t="s">
        <v>10</v>
      </c>
      <c r="C41" s="11">
        <v>50.0</v>
      </c>
      <c r="D41" s="11">
        <v>62.0</v>
      </c>
      <c r="E41" s="11">
        <v>69.0</v>
      </c>
      <c r="F41" s="11">
        <v>81.0</v>
      </c>
      <c r="G41" s="11">
        <v>95.0</v>
      </c>
      <c r="H41" s="11">
        <v>56.0</v>
      </c>
      <c r="I41" s="11">
        <v>142.0</v>
      </c>
      <c r="J41" s="11">
        <v>85.0</v>
      </c>
      <c r="K41" s="11">
        <v>106.0</v>
      </c>
      <c r="L41" s="11">
        <v>123.0</v>
      </c>
      <c r="M41" s="11">
        <v>183.0</v>
      </c>
      <c r="N41" s="11">
        <v>171.0</v>
      </c>
      <c r="O41" s="1"/>
    </row>
    <row r="42">
      <c r="A42" s="3"/>
      <c r="B42" s="12" t="s">
        <v>11</v>
      </c>
      <c r="C42" s="13">
        <v>50.0</v>
      </c>
      <c r="D42" s="13">
        <v>73.0</v>
      </c>
      <c r="E42" s="13">
        <v>26.0</v>
      </c>
      <c r="F42" s="13">
        <v>11.0</v>
      </c>
      <c r="G42" s="13">
        <v>5.0</v>
      </c>
      <c r="H42" s="13">
        <v>0.0</v>
      </c>
      <c r="I42" s="13">
        <v>1.0</v>
      </c>
      <c r="J42" s="13">
        <v>3.0</v>
      </c>
      <c r="K42" s="13">
        <v>2.0</v>
      </c>
      <c r="L42" s="13">
        <v>1.0</v>
      </c>
      <c r="M42" s="13">
        <v>5.0</v>
      </c>
      <c r="N42" s="13">
        <v>2.0</v>
      </c>
      <c r="O42" s="1"/>
    </row>
    <row r="43">
      <c r="A43" s="3"/>
      <c r="B43" s="14" t="s">
        <v>12</v>
      </c>
      <c r="C43" s="15">
        <f t="shared" ref="C43:N43" si="18">(C41/SUM(C41,C42))*100</f>
        <v>50</v>
      </c>
      <c r="D43" s="16">
        <f t="shared" si="18"/>
        <v>45.92592593</v>
      </c>
      <c r="E43" s="16">
        <f t="shared" si="18"/>
        <v>72.63157895</v>
      </c>
      <c r="F43" s="16">
        <f t="shared" si="18"/>
        <v>88.04347826</v>
      </c>
      <c r="G43" s="16">
        <f t="shared" si="18"/>
        <v>95</v>
      </c>
      <c r="H43" s="16">
        <f t="shared" si="18"/>
        <v>100</v>
      </c>
      <c r="I43" s="16">
        <f t="shared" si="18"/>
        <v>99.3006993</v>
      </c>
      <c r="J43" s="16">
        <f t="shared" si="18"/>
        <v>96.59090909</v>
      </c>
      <c r="K43" s="16">
        <f t="shared" si="18"/>
        <v>98.14814815</v>
      </c>
      <c r="L43" s="16">
        <f t="shared" si="18"/>
        <v>99.19354839</v>
      </c>
      <c r="M43" s="16">
        <f t="shared" si="18"/>
        <v>97.34042553</v>
      </c>
      <c r="N43" s="16">
        <f t="shared" si="18"/>
        <v>98.84393064</v>
      </c>
      <c r="O43" s="1"/>
    </row>
    <row r="44">
      <c r="A44" s="3"/>
      <c r="B44" s="14" t="s">
        <v>13</v>
      </c>
      <c r="C44" s="15">
        <f t="shared" ref="C44:E44" si="19">SUM(C38,C39,C41,C42)</f>
        <v>200</v>
      </c>
      <c r="D44" s="15">
        <f t="shared" si="19"/>
        <v>247</v>
      </c>
      <c r="E44" s="15">
        <f t="shared" si="19"/>
        <v>188</v>
      </c>
      <c r="F44" s="15">
        <f>F38+F39+F41+F42</f>
        <v>177</v>
      </c>
      <c r="G44" s="15">
        <f t="shared" ref="G44:N44" si="20">SUM(G38, G39, G41, G42)</f>
        <v>228</v>
      </c>
      <c r="H44" s="15">
        <f t="shared" si="20"/>
        <v>141</v>
      </c>
      <c r="I44" s="15">
        <f t="shared" si="20"/>
        <v>279</v>
      </c>
      <c r="J44" s="15">
        <f t="shared" si="20"/>
        <v>182</v>
      </c>
      <c r="K44" s="15">
        <f t="shared" si="20"/>
        <v>202</v>
      </c>
      <c r="L44" s="15">
        <f t="shared" si="20"/>
        <v>238</v>
      </c>
      <c r="M44" s="15">
        <f t="shared" si="20"/>
        <v>370</v>
      </c>
      <c r="N44" s="15">
        <f t="shared" si="20"/>
        <v>336</v>
      </c>
      <c r="O44" s="1"/>
    </row>
    <row r="45">
      <c r="A45" s="3"/>
      <c r="B45" s="14" t="s">
        <v>14</v>
      </c>
      <c r="C45" s="17">
        <f t="shared" ref="C45:N45" si="21">(SUM(C38+C41)/SUM(C38,C39,C41,C42))*100</f>
        <v>25</v>
      </c>
      <c r="D45" s="18">
        <f t="shared" si="21"/>
        <v>46.96356275</v>
      </c>
      <c r="E45" s="18">
        <f t="shared" si="21"/>
        <v>71.27659574</v>
      </c>
      <c r="F45" s="18">
        <f t="shared" si="21"/>
        <v>90.39548023</v>
      </c>
      <c r="G45" s="18">
        <f t="shared" si="21"/>
        <v>96.05263158</v>
      </c>
      <c r="H45" s="18">
        <f t="shared" si="21"/>
        <v>100</v>
      </c>
      <c r="I45" s="18">
        <f t="shared" si="21"/>
        <v>99.28315412</v>
      </c>
      <c r="J45" s="18">
        <f t="shared" si="21"/>
        <v>96.7032967</v>
      </c>
      <c r="K45" s="18">
        <f t="shared" si="21"/>
        <v>97.52475248</v>
      </c>
      <c r="L45" s="18">
        <f t="shared" si="21"/>
        <v>98.31932773</v>
      </c>
      <c r="M45" s="18">
        <f t="shared" si="21"/>
        <v>97.56756757</v>
      </c>
      <c r="N45" s="18">
        <f t="shared" si="21"/>
        <v>99.4047619</v>
      </c>
      <c r="O45" s="1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/>
    </row>
    <row r="47">
      <c r="A47" s="4" t="s">
        <v>18</v>
      </c>
      <c r="B47" s="5" t="s">
        <v>2</v>
      </c>
      <c r="C47" s="7">
        <v>44015.0</v>
      </c>
      <c r="D47" s="7">
        <v>44031.0</v>
      </c>
      <c r="E47" s="8">
        <v>44049.0</v>
      </c>
      <c r="F47" s="8">
        <v>44064.0</v>
      </c>
      <c r="G47" s="8">
        <v>44079.0</v>
      </c>
      <c r="H47" s="8">
        <v>44092.0</v>
      </c>
      <c r="I47" s="8">
        <v>44106.0</v>
      </c>
      <c r="J47" s="8">
        <v>44119.0</v>
      </c>
      <c r="K47" s="8">
        <v>44135.0</v>
      </c>
      <c r="L47" s="8">
        <v>44150.0</v>
      </c>
      <c r="M47" s="8">
        <v>44167.0</v>
      </c>
      <c r="N47" s="19">
        <v>44180.0</v>
      </c>
      <c r="O47" s="1"/>
    </row>
    <row r="48">
      <c r="A48" s="3" t="s">
        <v>3</v>
      </c>
      <c r="B48" s="5" t="s">
        <v>4</v>
      </c>
      <c r="C48" s="9" t="s">
        <v>5</v>
      </c>
      <c r="D48" s="9">
        <v>0.0</v>
      </c>
      <c r="E48" s="9">
        <v>1.0</v>
      </c>
      <c r="F48" s="9">
        <v>2.0</v>
      </c>
      <c r="G48" s="9">
        <v>3.0</v>
      </c>
      <c r="H48" s="9">
        <v>4.0</v>
      </c>
      <c r="I48" s="9">
        <v>5.0</v>
      </c>
      <c r="J48" s="9">
        <v>6.0</v>
      </c>
      <c r="K48" s="9">
        <v>7.0</v>
      </c>
      <c r="L48" s="9">
        <v>8.0</v>
      </c>
      <c r="M48" s="9">
        <v>9.0</v>
      </c>
      <c r="N48" s="9">
        <v>10.0</v>
      </c>
      <c r="O48" s="1"/>
    </row>
    <row r="49">
      <c r="A49" s="3"/>
      <c r="B49" s="10" t="s">
        <v>6</v>
      </c>
      <c r="C49" s="11">
        <v>0.0</v>
      </c>
      <c r="D49" s="11">
        <v>45.0</v>
      </c>
      <c r="E49" s="11">
        <v>37.0</v>
      </c>
      <c r="F49" s="11">
        <v>105.0</v>
      </c>
      <c r="G49" s="11">
        <v>114.0</v>
      </c>
      <c r="H49" s="11">
        <v>94.0</v>
      </c>
      <c r="I49" s="11">
        <v>136.0</v>
      </c>
      <c r="J49" s="11">
        <v>171.0</v>
      </c>
      <c r="K49" s="11">
        <v>156.0</v>
      </c>
      <c r="L49" s="11">
        <v>185.0</v>
      </c>
      <c r="M49" s="11">
        <v>187.0</v>
      </c>
      <c r="N49" s="11">
        <v>159.0</v>
      </c>
      <c r="O49" s="1"/>
    </row>
    <row r="50">
      <c r="A50" s="4"/>
      <c r="B50" s="12" t="s">
        <v>7</v>
      </c>
      <c r="C50" s="13">
        <v>100.0</v>
      </c>
      <c r="D50" s="13">
        <v>55.0</v>
      </c>
      <c r="E50" s="13">
        <v>18.0</v>
      </c>
      <c r="F50" s="13">
        <v>23.0</v>
      </c>
      <c r="G50" s="13">
        <v>6.0</v>
      </c>
      <c r="H50" s="13">
        <v>1.0</v>
      </c>
      <c r="I50" s="13">
        <v>2.0</v>
      </c>
      <c r="J50" s="13">
        <v>1.0</v>
      </c>
      <c r="K50" s="13">
        <v>0.0</v>
      </c>
      <c r="L50" s="13">
        <v>1.0</v>
      </c>
      <c r="M50" s="13">
        <v>1.0</v>
      </c>
      <c r="N50" s="13">
        <v>0.0</v>
      </c>
      <c r="O50" s="1"/>
    </row>
    <row r="51">
      <c r="A51" s="4"/>
      <c r="B51" s="14" t="s">
        <v>9</v>
      </c>
      <c r="C51" s="15">
        <f t="shared" ref="C51:N51" si="22">(C49/SUM(C49,C50))*100</f>
        <v>0</v>
      </c>
      <c r="D51" s="16">
        <f t="shared" si="22"/>
        <v>45</v>
      </c>
      <c r="E51" s="16">
        <f t="shared" si="22"/>
        <v>67.27272727</v>
      </c>
      <c r="F51" s="16">
        <f t="shared" si="22"/>
        <v>82.03125</v>
      </c>
      <c r="G51" s="16">
        <f t="shared" si="22"/>
        <v>95</v>
      </c>
      <c r="H51" s="16">
        <f t="shared" si="22"/>
        <v>98.94736842</v>
      </c>
      <c r="I51" s="16">
        <f t="shared" si="22"/>
        <v>98.55072464</v>
      </c>
      <c r="J51" s="16">
        <f t="shared" si="22"/>
        <v>99.41860465</v>
      </c>
      <c r="K51" s="16">
        <f t="shared" si="22"/>
        <v>100</v>
      </c>
      <c r="L51" s="16">
        <f t="shared" si="22"/>
        <v>99.46236559</v>
      </c>
      <c r="M51" s="16">
        <f t="shared" si="22"/>
        <v>99.46808511</v>
      </c>
      <c r="N51" s="16">
        <f t="shared" si="22"/>
        <v>100</v>
      </c>
      <c r="O51" s="1"/>
    </row>
    <row r="52">
      <c r="A52" s="3"/>
      <c r="B52" s="10" t="s">
        <v>10</v>
      </c>
      <c r="C52" s="11">
        <v>50.0</v>
      </c>
      <c r="D52" s="11">
        <v>68.0</v>
      </c>
      <c r="E52" s="11">
        <v>71.0</v>
      </c>
      <c r="F52" s="11">
        <v>107.0</v>
      </c>
      <c r="G52" s="11">
        <v>84.0</v>
      </c>
      <c r="H52" s="11">
        <v>71.0</v>
      </c>
      <c r="I52" s="11">
        <v>129.0</v>
      </c>
      <c r="J52" s="11">
        <v>154.0</v>
      </c>
      <c r="K52" s="11">
        <v>160.0</v>
      </c>
      <c r="L52" s="11">
        <v>178.0</v>
      </c>
      <c r="M52" s="11">
        <v>198.0</v>
      </c>
      <c r="N52" s="11">
        <v>167.0</v>
      </c>
      <c r="O52" s="1"/>
    </row>
    <row r="53">
      <c r="A53" s="3"/>
      <c r="B53" s="12" t="s">
        <v>11</v>
      </c>
      <c r="C53" s="13">
        <v>50.0</v>
      </c>
      <c r="D53" s="13">
        <v>89.0</v>
      </c>
      <c r="E53" s="13">
        <v>70.0</v>
      </c>
      <c r="F53" s="13">
        <v>22.0</v>
      </c>
      <c r="G53" s="13">
        <v>7.0</v>
      </c>
      <c r="H53" s="13">
        <v>0.0</v>
      </c>
      <c r="I53" s="13">
        <v>1.0</v>
      </c>
      <c r="J53" s="13">
        <v>0.0</v>
      </c>
      <c r="K53" s="13">
        <v>0.0</v>
      </c>
      <c r="L53" s="13">
        <v>1.0</v>
      </c>
      <c r="M53" s="13">
        <v>2.0</v>
      </c>
      <c r="N53" s="13">
        <v>0.0</v>
      </c>
      <c r="O53" s="1"/>
    </row>
    <row r="54">
      <c r="A54" s="3"/>
      <c r="B54" s="14" t="s">
        <v>12</v>
      </c>
      <c r="C54" s="15">
        <f t="shared" ref="C54:N54" si="23">(C52/SUM(C52,C53))*100</f>
        <v>50</v>
      </c>
      <c r="D54" s="16">
        <f t="shared" si="23"/>
        <v>43.31210191</v>
      </c>
      <c r="E54" s="16">
        <f t="shared" si="23"/>
        <v>50.35460993</v>
      </c>
      <c r="F54" s="16">
        <f t="shared" si="23"/>
        <v>82.94573643</v>
      </c>
      <c r="G54" s="16">
        <f t="shared" si="23"/>
        <v>92.30769231</v>
      </c>
      <c r="H54" s="16">
        <f t="shared" si="23"/>
        <v>100</v>
      </c>
      <c r="I54" s="16">
        <f t="shared" si="23"/>
        <v>99.23076923</v>
      </c>
      <c r="J54" s="16">
        <f t="shared" si="23"/>
        <v>100</v>
      </c>
      <c r="K54" s="16">
        <f t="shared" si="23"/>
        <v>100</v>
      </c>
      <c r="L54" s="16">
        <f t="shared" si="23"/>
        <v>99.44134078</v>
      </c>
      <c r="M54" s="16">
        <f t="shared" si="23"/>
        <v>99</v>
      </c>
      <c r="N54" s="16">
        <f t="shared" si="23"/>
        <v>100</v>
      </c>
      <c r="O54" s="1"/>
    </row>
    <row r="55">
      <c r="A55" s="3"/>
      <c r="B55" s="14" t="s">
        <v>13</v>
      </c>
      <c r="C55" s="15">
        <f t="shared" ref="C55:E55" si="24">SUM(C49,C50,C52,C53)</f>
        <v>200</v>
      </c>
      <c r="D55" s="15">
        <f t="shared" si="24"/>
        <v>257</v>
      </c>
      <c r="E55" s="15">
        <f t="shared" si="24"/>
        <v>196</v>
      </c>
      <c r="F55" s="15">
        <f>F49+F50+F52+F53</f>
        <v>257</v>
      </c>
      <c r="G55" s="15">
        <f t="shared" ref="G55:N55" si="25">SUM(G49, G50, G52, G53)</f>
        <v>211</v>
      </c>
      <c r="H55" s="15">
        <f t="shared" si="25"/>
        <v>166</v>
      </c>
      <c r="I55" s="15">
        <f t="shared" si="25"/>
        <v>268</v>
      </c>
      <c r="J55" s="15">
        <f t="shared" si="25"/>
        <v>326</v>
      </c>
      <c r="K55" s="15">
        <f t="shared" si="25"/>
        <v>316</v>
      </c>
      <c r="L55" s="15">
        <f t="shared" si="25"/>
        <v>365</v>
      </c>
      <c r="M55" s="15">
        <f t="shared" si="25"/>
        <v>388</v>
      </c>
      <c r="N55" s="15">
        <f t="shared" si="25"/>
        <v>326</v>
      </c>
      <c r="O55" s="1"/>
    </row>
    <row r="56">
      <c r="A56" s="3"/>
      <c r="B56" s="14" t="s">
        <v>14</v>
      </c>
      <c r="C56" s="17">
        <f t="shared" ref="C56:N56" si="26">(SUM(C49+C52)/SUM(C49,C50,C52,C53))*100</f>
        <v>25</v>
      </c>
      <c r="D56" s="18">
        <f t="shared" si="26"/>
        <v>43.9688716</v>
      </c>
      <c r="E56" s="18">
        <f t="shared" si="26"/>
        <v>55.10204082</v>
      </c>
      <c r="F56" s="18">
        <f t="shared" si="26"/>
        <v>82.49027237</v>
      </c>
      <c r="G56" s="18">
        <f t="shared" si="26"/>
        <v>93.83886256</v>
      </c>
      <c r="H56" s="18">
        <f t="shared" si="26"/>
        <v>99.39759036</v>
      </c>
      <c r="I56" s="18">
        <f t="shared" si="26"/>
        <v>98.88059701</v>
      </c>
      <c r="J56" s="18">
        <f t="shared" si="26"/>
        <v>99.69325153</v>
      </c>
      <c r="K56" s="18">
        <f t="shared" si="26"/>
        <v>100</v>
      </c>
      <c r="L56" s="18">
        <f t="shared" si="26"/>
        <v>99.45205479</v>
      </c>
      <c r="M56" s="18">
        <f t="shared" si="26"/>
        <v>99.22680412</v>
      </c>
      <c r="N56" s="18">
        <f t="shared" si="26"/>
        <v>100</v>
      </c>
      <c r="O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>
      <c r="A58" s="1"/>
      <c r="B58" s="1"/>
      <c r="C58" s="1"/>
      <c r="D58" s="2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drawing r:id="rId1"/>
</worksheet>
</file>