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élia Baroux\Dropbox\IMAGO_Paper_Mendocilla_etal\2-Supplemental Information\Supplemental Datasets\"/>
    </mc:Choice>
  </mc:AlternateContent>
  <bookViews>
    <workbookView xWindow="0" yWindow="0" windowWidth="13185" windowHeight="5310" tabRatio="698" activeTab="2"/>
  </bookViews>
  <sheets>
    <sheet name="Figure 2A-B; Table 1_raw data" sheetId="3" r:id="rId1"/>
    <sheet name="Figure 2A_Table" sheetId="6" r:id="rId2"/>
    <sheet name="Figure 2C_Table_graphs" sheetId="1" r:id="rId3"/>
    <sheet name="Figure 2D_Table graphs" sheetId="8" r:id="rId4"/>
    <sheet name="Figure 2H_table raw data" sheetId="15" r:id="rId5"/>
    <sheet name="Figure 2I_raw data" sheetId="11" r:id="rId6"/>
    <sheet name="Figure 2I_Table " sheetId="12" r:id="rId7"/>
    <sheet name="Figure2J_rawdata" sheetId="7" r:id="rId8"/>
    <sheet name="Figure 2J_Table" sheetId="5" r:id="rId9"/>
    <sheet name="Figure 2K_rawdata" sheetId="16" r:id="rId10"/>
    <sheet name="FigureS2F_rawdata" sheetId="13" r:id="rId11"/>
    <sheet name="FigureS2F_Table" sheetId="14" r:id="rId12"/>
  </sheets>
  <definedNames>
    <definedName name="_xlnm._FilterDatabase" localSheetId="0" hidden="1">'Figure 2A-B; Table 1_raw data'!$A$1:$H$93</definedName>
    <definedName name="_xlnm._FilterDatabase" localSheetId="11" hidden="1">FigureS2F_Table!$A$2:$J$18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8" l="1"/>
  <c r="D6" i="8"/>
  <c r="C18" i="8"/>
  <c r="B18" i="8"/>
  <c r="B17" i="8"/>
  <c r="B19" i="8"/>
  <c r="C17" i="8"/>
  <c r="D17" i="8"/>
  <c r="C19" i="8"/>
  <c r="D3" i="8"/>
  <c r="B3" i="8"/>
  <c r="R14" i="15"/>
  <c r="O14" i="15"/>
  <c r="L14" i="15"/>
  <c r="I14" i="15"/>
  <c r="F14" i="15"/>
  <c r="C14" i="15"/>
  <c r="D62" i="15"/>
  <c r="I60" i="15"/>
  <c r="E58" i="15"/>
  <c r="E56" i="15"/>
  <c r="I54" i="15"/>
  <c r="O53" i="15"/>
  <c r="G53" i="15"/>
  <c r="I52" i="15"/>
  <c r="Z50" i="15"/>
  <c r="AK49" i="15"/>
  <c r="AE49" i="15"/>
  <c r="BG48" i="15"/>
  <c r="AV48" i="15"/>
  <c r="AA48" i="15"/>
  <c r="R48" i="15"/>
  <c r="BJ47" i="15"/>
  <c r="BI47" i="15"/>
  <c r="AW47" i="15"/>
  <c r="AQ47" i="15"/>
  <c r="R47" i="15"/>
  <c r="Q47" i="15"/>
  <c r="E47" i="15"/>
  <c r="BM46" i="15"/>
  <c r="AN46" i="15"/>
  <c r="AM46" i="15"/>
  <c r="AA46" i="15"/>
  <c r="U46" i="15"/>
  <c r="BK45" i="15"/>
  <c r="BJ45" i="15"/>
  <c r="BA45" i="15"/>
  <c r="AZ45" i="15"/>
  <c r="AO45" i="15"/>
  <c r="U45" i="15"/>
  <c r="R45" i="15"/>
  <c r="Q45" i="15"/>
  <c r="I45" i="15"/>
  <c r="H45" i="15"/>
  <c r="E45" i="15"/>
  <c r="J40" i="15"/>
  <c r="I40" i="15"/>
  <c r="H40" i="15"/>
  <c r="G40" i="15"/>
  <c r="F40" i="15"/>
  <c r="E40" i="15"/>
  <c r="D40" i="15"/>
  <c r="K39" i="15"/>
  <c r="H61" i="15"/>
  <c r="K38" i="15"/>
  <c r="K37" i="15"/>
  <c r="K36" i="15"/>
  <c r="K35" i="15"/>
  <c r="K34" i="15"/>
  <c r="I56" i="15"/>
  <c r="K33" i="15"/>
  <c r="K32" i="15"/>
  <c r="V31" i="15"/>
  <c r="T31" i="15"/>
  <c r="O31" i="15"/>
  <c r="K31" i="15"/>
  <c r="V30" i="15"/>
  <c r="R52" i="15"/>
  <c r="K30" i="15"/>
  <c r="V29" i="15"/>
  <c r="K29" i="15"/>
  <c r="I51" i="15"/>
  <c r="AG28" i="15"/>
  <c r="AF28" i="15"/>
  <c r="AE28" i="15"/>
  <c r="Z28" i="15"/>
  <c r="V28" i="15"/>
  <c r="K28" i="15"/>
  <c r="AQ27" i="15"/>
  <c r="AP27" i="15"/>
  <c r="AO27" i="15"/>
  <c r="AN27" i="15"/>
  <c r="AM27" i="15"/>
  <c r="AL27" i="15"/>
  <c r="AK27" i="15"/>
  <c r="AG27" i="15"/>
  <c r="V27" i="15"/>
  <c r="R49" i="15"/>
  <c r="K27" i="15"/>
  <c r="BM26" i="15"/>
  <c r="BL26" i="15"/>
  <c r="BK26" i="15"/>
  <c r="BJ26" i="15"/>
  <c r="BI26" i="15"/>
  <c r="BH26" i="15"/>
  <c r="BG26" i="15"/>
  <c r="BB26" i="15"/>
  <c r="BA26" i="15"/>
  <c r="AZ26" i="15"/>
  <c r="AY26" i="15"/>
  <c r="AX26" i="15"/>
  <c r="AW26" i="15"/>
  <c r="AV26" i="15"/>
  <c r="AR26" i="15"/>
  <c r="AG26" i="15"/>
  <c r="V26" i="15"/>
  <c r="K26" i="15"/>
  <c r="E48" i="15"/>
  <c r="BN25" i="15"/>
  <c r="BC25" i="15"/>
  <c r="AZ47" i="15"/>
  <c r="AR25" i="15"/>
  <c r="AM47" i="15"/>
  <c r="AG25" i="15"/>
  <c r="V25" i="15"/>
  <c r="U47" i="15"/>
  <c r="K25" i="15"/>
  <c r="BN24" i="15"/>
  <c r="BC24" i="15"/>
  <c r="BA46" i="15"/>
  <c r="AR24" i="15"/>
  <c r="AQ46" i="15"/>
  <c r="AG24" i="15"/>
  <c r="AD46" i="15"/>
  <c r="V24" i="15"/>
  <c r="Q46" i="15"/>
  <c r="K24" i="15"/>
  <c r="BN23" i="15"/>
  <c r="BM45" i="15"/>
  <c r="BC23" i="15"/>
  <c r="AY45" i="15"/>
  <c r="AR23" i="15"/>
  <c r="AG23" i="15"/>
  <c r="AC45" i="15"/>
  <c r="V23" i="15"/>
  <c r="T45" i="15"/>
  <c r="K23" i="15"/>
  <c r="G45" i="15"/>
  <c r="R54" i="15"/>
  <c r="R55" i="15"/>
  <c r="AM49" i="15"/>
  <c r="E62" i="15"/>
  <c r="G46" i="15"/>
  <c r="G63" i="15"/>
  <c r="G64" i="15"/>
  <c r="J46" i="15"/>
  <c r="F46" i="15"/>
  <c r="AC47" i="15"/>
  <c r="AF47" i="15"/>
  <c r="AB47" i="15"/>
  <c r="AL49" i="15"/>
  <c r="AD50" i="15"/>
  <c r="AC50" i="15"/>
  <c r="AA50" i="15"/>
  <c r="U53" i="15"/>
  <c r="Q53" i="15"/>
  <c r="P53" i="15"/>
  <c r="V53" i="15"/>
  <c r="R53" i="15"/>
  <c r="K40" i="15"/>
  <c r="AZ46" i="15"/>
  <c r="AF50" i="15"/>
  <c r="AP45" i="15"/>
  <c r="AL45" i="15"/>
  <c r="BL46" i="15"/>
  <c r="BH46" i="15"/>
  <c r="BK46" i="15"/>
  <c r="BK49" i="15"/>
  <c r="BK50" i="15"/>
  <c r="T48" i="15"/>
  <c r="P48" i="15"/>
  <c r="S48" i="15"/>
  <c r="U48" i="15"/>
  <c r="U54" i="15"/>
  <c r="U55" i="15"/>
  <c r="Q48" i="15"/>
  <c r="BL48" i="15"/>
  <c r="I53" i="15"/>
  <c r="E53" i="15"/>
  <c r="H53" i="15"/>
  <c r="J53" i="15"/>
  <c r="F53" i="15"/>
  <c r="G58" i="15"/>
  <c r="J58" i="15"/>
  <c r="F58" i="15"/>
  <c r="H58" i="15"/>
  <c r="AF45" i="15"/>
  <c r="BA49" i="15"/>
  <c r="BA50" i="15"/>
  <c r="G47" i="15"/>
  <c r="J47" i="15"/>
  <c r="F47" i="15"/>
  <c r="AC48" i="15"/>
  <c r="AF48" i="15"/>
  <c r="AB48" i="15"/>
  <c r="AD48" i="15"/>
  <c r="BM48" i="15"/>
  <c r="AC49" i="15"/>
  <c r="AF49" i="15"/>
  <c r="AB49" i="15"/>
  <c r="AD49" i="15"/>
  <c r="AR27" i="15"/>
  <c r="AQ49" i="15"/>
  <c r="AE50" i="15"/>
  <c r="T51" i="15"/>
  <c r="P51" i="15"/>
  <c r="S51" i="15"/>
  <c r="U51" i="15"/>
  <c r="Q51" i="15"/>
  <c r="Q54" i="15"/>
  <c r="Q55" i="15"/>
  <c r="G55" i="15"/>
  <c r="J55" i="15"/>
  <c r="F55" i="15"/>
  <c r="H55" i="15"/>
  <c r="I59" i="15"/>
  <c r="E59" i="15"/>
  <c r="H59" i="15"/>
  <c r="J59" i="15"/>
  <c r="F59" i="15"/>
  <c r="F45" i="15"/>
  <c r="J45" i="15"/>
  <c r="S45" i="15"/>
  <c r="AB45" i="15"/>
  <c r="AB51" i="15"/>
  <c r="AB52" i="15"/>
  <c r="AM45" i="15"/>
  <c r="AW45" i="15"/>
  <c r="BB45" i="15"/>
  <c r="BI46" i="15"/>
  <c r="H47" i="15"/>
  <c r="AE48" i="15"/>
  <c r="S53" i="15"/>
  <c r="E55" i="15"/>
  <c r="G59" i="15"/>
  <c r="AY46" i="15"/>
  <c r="BB46" i="15"/>
  <c r="AX46" i="15"/>
  <c r="G48" i="15"/>
  <c r="J48" i="15"/>
  <c r="F48" i="15"/>
  <c r="H48" i="15"/>
  <c r="G49" i="15"/>
  <c r="J49" i="15"/>
  <c r="F49" i="15"/>
  <c r="H49" i="15"/>
  <c r="AP49" i="15"/>
  <c r="R50" i="15"/>
  <c r="U50" i="15"/>
  <c r="Q50" i="15"/>
  <c r="S50" i="15"/>
  <c r="T52" i="15"/>
  <c r="P52" i="15"/>
  <c r="S52" i="15"/>
  <c r="U52" i="15"/>
  <c r="Q52" i="15"/>
  <c r="I57" i="15"/>
  <c r="E57" i="15"/>
  <c r="H57" i="15"/>
  <c r="J57" i="15"/>
  <c r="F57" i="15"/>
  <c r="J61" i="15"/>
  <c r="F61" i="15"/>
  <c r="I61" i="15"/>
  <c r="G61" i="15"/>
  <c r="AE45" i="15"/>
  <c r="AZ49" i="15"/>
  <c r="AZ50" i="15"/>
  <c r="H46" i="15"/>
  <c r="H63" i="15"/>
  <c r="H64" i="15"/>
  <c r="AD47" i="15"/>
  <c r="E49" i="15"/>
  <c r="P50" i="15"/>
  <c r="T46" i="15"/>
  <c r="T54" i="15"/>
  <c r="T55" i="15"/>
  <c r="P46" i="15"/>
  <c r="S46" i="15"/>
  <c r="AP47" i="15"/>
  <c r="AL47" i="15"/>
  <c r="AO47" i="15"/>
  <c r="BH48" i="15"/>
  <c r="T49" i="15"/>
  <c r="P49" i="15"/>
  <c r="S49" i="15"/>
  <c r="U49" i="15"/>
  <c r="Q49" i="15"/>
  <c r="G51" i="15"/>
  <c r="J51" i="15"/>
  <c r="F51" i="15"/>
  <c r="H51" i="15"/>
  <c r="G54" i="15"/>
  <c r="J54" i="15"/>
  <c r="F54" i="15"/>
  <c r="H54" i="15"/>
  <c r="H62" i="15"/>
  <c r="AA45" i="15"/>
  <c r="AQ45" i="15"/>
  <c r="I46" i="15"/>
  <c r="I63" i="15"/>
  <c r="I64" i="15"/>
  <c r="AE47" i="15"/>
  <c r="I49" i="15"/>
  <c r="T50" i="15"/>
  <c r="E51" i="15"/>
  <c r="I58" i="15"/>
  <c r="AC46" i="15"/>
  <c r="AC51" i="15"/>
  <c r="AC52" i="15"/>
  <c r="AF46" i="15"/>
  <c r="AB46" i="15"/>
  <c r="AY47" i="15"/>
  <c r="BB47" i="15"/>
  <c r="AX47" i="15"/>
  <c r="BI48" i="15"/>
  <c r="AN49" i="15"/>
  <c r="BL45" i="15"/>
  <c r="BH45" i="15"/>
  <c r="AP46" i="15"/>
  <c r="AL46" i="15"/>
  <c r="AO46" i="15"/>
  <c r="T47" i="15"/>
  <c r="P47" i="15"/>
  <c r="S47" i="15"/>
  <c r="BL47" i="15"/>
  <c r="BH47" i="15"/>
  <c r="BK47" i="15"/>
  <c r="BM47" i="15"/>
  <c r="BM49" i="15"/>
  <c r="BM50" i="15"/>
  <c r="AP48" i="15"/>
  <c r="AL48" i="15"/>
  <c r="AO48" i="15"/>
  <c r="AO50" i="15"/>
  <c r="AO51" i="15"/>
  <c r="AQ48" i="15"/>
  <c r="AM48" i="15"/>
  <c r="BC26" i="15"/>
  <c r="AZ48" i="15"/>
  <c r="BN26" i="15"/>
  <c r="BN48" i="15"/>
  <c r="AO49" i="15"/>
  <c r="I50" i="15"/>
  <c r="E50" i="15"/>
  <c r="H50" i="15"/>
  <c r="J50" i="15"/>
  <c r="F50" i="15"/>
  <c r="G52" i="15"/>
  <c r="J52" i="15"/>
  <c r="F52" i="15"/>
  <c r="H52" i="15"/>
  <c r="T53" i="15"/>
  <c r="G56" i="15"/>
  <c r="J56" i="15"/>
  <c r="F56" i="15"/>
  <c r="H56" i="15"/>
  <c r="G60" i="15"/>
  <c r="J60" i="15"/>
  <c r="F60" i="15"/>
  <c r="H60" i="15"/>
  <c r="F62" i="15"/>
  <c r="J62" i="15"/>
  <c r="P45" i="15"/>
  <c r="P54" i="15"/>
  <c r="P55" i="15"/>
  <c r="AD45" i="15"/>
  <c r="AN45" i="15"/>
  <c r="AX45" i="15"/>
  <c r="AX49" i="15"/>
  <c r="AX50" i="15"/>
  <c r="BI45" i="15"/>
  <c r="BI49" i="15"/>
  <c r="BI50" i="15"/>
  <c r="E46" i="15"/>
  <c r="E63" i="15"/>
  <c r="E64" i="15"/>
  <c r="R46" i="15"/>
  <c r="AE46" i="15"/>
  <c r="AW46" i="15"/>
  <c r="BJ46" i="15"/>
  <c r="BJ49" i="15"/>
  <c r="BJ50" i="15"/>
  <c r="I47" i="15"/>
  <c r="AA47" i="15"/>
  <c r="AN47" i="15"/>
  <c r="BA47" i="15"/>
  <c r="I48" i="15"/>
  <c r="AN48" i="15"/>
  <c r="AA49" i="15"/>
  <c r="G50" i="15"/>
  <c r="AB50" i="15"/>
  <c r="R51" i="15"/>
  <c r="E52" i="15"/>
  <c r="E54" i="15"/>
  <c r="I55" i="15"/>
  <c r="G57" i="15"/>
  <c r="E60" i="15"/>
  <c r="B4" i="8"/>
  <c r="B5" i="8"/>
  <c r="B6" i="8"/>
  <c r="B7" i="8"/>
  <c r="B8" i="8"/>
  <c r="C4" i="8"/>
  <c r="C5" i="8"/>
  <c r="C6" i="8"/>
  <c r="C7" i="8"/>
  <c r="C8" i="8"/>
  <c r="C3" i="8"/>
  <c r="AA51" i="15"/>
  <c r="AA52" i="15"/>
  <c r="BH49" i="15"/>
  <c r="BH50" i="15"/>
  <c r="AW48" i="15"/>
  <c r="AE51" i="15"/>
  <c r="AE52" i="15"/>
  <c r="AY49" i="15"/>
  <c r="AY50" i="15"/>
  <c r="BL49" i="15"/>
  <c r="BL50" i="15"/>
  <c r="AW49" i="15"/>
  <c r="AW50" i="15"/>
  <c r="J63" i="15"/>
  <c r="J64" i="15"/>
  <c r="AF51" i="15"/>
  <c r="AF52" i="15"/>
  <c r="BA48" i="15"/>
  <c r="K62" i="15"/>
  <c r="I62" i="15"/>
  <c r="BK48" i="15"/>
  <c r="AP50" i="15"/>
  <c r="AP51" i="15"/>
  <c r="AR49" i="15"/>
  <c r="AY48" i="15"/>
  <c r="AX48" i="15"/>
  <c r="BB49" i="15"/>
  <c r="BB50" i="15"/>
  <c r="S54" i="15"/>
  <c r="S55" i="15"/>
  <c r="BB48" i="15"/>
  <c r="AG50" i="15"/>
  <c r="AN50" i="15"/>
  <c r="AN51" i="15"/>
  <c r="AD51" i="15"/>
  <c r="AD52" i="15"/>
  <c r="BJ48" i="15"/>
  <c r="AQ50" i="15"/>
  <c r="AQ51" i="15"/>
  <c r="AM50" i="15"/>
  <c r="AM51" i="15"/>
  <c r="F63" i="15"/>
  <c r="F64" i="15"/>
  <c r="AL50" i="15"/>
  <c r="AL51" i="15"/>
  <c r="G62" i="15"/>
  <c r="D5" i="8"/>
  <c r="D4" i="8"/>
  <c r="BC48" i="15"/>
  <c r="I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</calcChain>
</file>

<file path=xl/sharedStrings.xml><?xml version="1.0" encoding="utf-8"?>
<sst xmlns="http://schemas.openxmlformats.org/spreadsheetml/2006/main" count="2914" uniqueCount="244">
  <si>
    <t>st2-II</t>
  </si>
  <si>
    <t>st2-I</t>
  </si>
  <si>
    <t>st1-II</t>
  </si>
  <si>
    <t>1-II</t>
  </si>
  <si>
    <t>st1-I</t>
  </si>
  <si>
    <t>1-I</t>
  </si>
  <si>
    <t>st0-III</t>
  </si>
  <si>
    <t>0-III</t>
  </si>
  <si>
    <t>st0-II</t>
  </si>
  <si>
    <t>0-II</t>
  </si>
  <si>
    <t>st0-I</t>
  </si>
  <si>
    <t>0-I</t>
  </si>
  <si>
    <t>std</t>
  </si>
  <si>
    <t>mean</t>
  </si>
  <si>
    <t>Fold-change in</t>
  </si>
  <si>
    <t>h:w ratio</t>
  </si>
  <si>
    <t>height</t>
  </si>
  <si>
    <t>width</t>
  </si>
  <si>
    <t>2-II</t>
  </si>
  <si>
    <t>EM_C_81</t>
  </si>
  <si>
    <t>EM_C_352</t>
  </si>
  <si>
    <t>EM_C_254</t>
  </si>
  <si>
    <t>EM_C_230</t>
  </si>
  <si>
    <t>EM_C_132</t>
  </si>
  <si>
    <t>EM_C_129</t>
  </si>
  <si>
    <t>EM_C_128</t>
  </si>
  <si>
    <t>2-I</t>
  </si>
  <si>
    <t>EM_C_232</t>
  </si>
  <si>
    <t>EM_C_229</t>
  </si>
  <si>
    <t>EM_C_191</t>
  </si>
  <si>
    <t>EM_C_161</t>
  </si>
  <si>
    <t>EM_C_159</t>
  </si>
  <si>
    <t>EM_C_157</t>
  </si>
  <si>
    <t>EM_C_130</t>
  </si>
  <si>
    <t>EM_C_113</t>
  </si>
  <si>
    <t>EM_C_102B</t>
  </si>
  <si>
    <t>EM_C_101</t>
  </si>
  <si>
    <t>EM_C_96</t>
  </si>
  <si>
    <t>nd</t>
  </si>
  <si>
    <t>EM_C_607</t>
  </si>
  <si>
    <t>EM_C_359B</t>
  </si>
  <si>
    <t>EM_C_204</t>
  </si>
  <si>
    <t>EM_C_201</t>
  </si>
  <si>
    <t>EM_C_199</t>
  </si>
  <si>
    <t>EM_C_184</t>
  </si>
  <si>
    <t>EM_C_162</t>
  </si>
  <si>
    <t>EM_C_160</t>
  </si>
  <si>
    <t>EM_C_112</t>
  </si>
  <si>
    <t>EM_C_102A</t>
  </si>
  <si>
    <t>EM_C_406</t>
  </si>
  <si>
    <t>EM_C_404</t>
  </si>
  <si>
    <t>EM_C_400</t>
  </si>
  <si>
    <t>EM_C_359D</t>
  </si>
  <si>
    <t>EM_C_359C</t>
  </si>
  <si>
    <t>EM_C_359A</t>
  </si>
  <si>
    <t>EM_C_357B</t>
  </si>
  <si>
    <t>EM_C_357A</t>
  </si>
  <si>
    <t>EM_C_200</t>
  </si>
  <si>
    <t>EM_C_198</t>
  </si>
  <si>
    <t>EM_C_196</t>
  </si>
  <si>
    <t>EM_C_189</t>
  </si>
  <si>
    <t>EM_C_188</t>
  </si>
  <si>
    <t>EM_C_186</t>
  </si>
  <si>
    <t>EM_C_185</t>
  </si>
  <si>
    <t>EM_C_6</t>
  </si>
  <si>
    <t>EM_C_403</t>
  </si>
  <si>
    <t>EM_C_399</t>
  </si>
  <si>
    <t>EM_C_202</t>
  </si>
  <si>
    <t>EM_C_187</t>
  </si>
  <si>
    <t>EM_C_142</t>
  </si>
  <si>
    <t>EM_C_141</t>
  </si>
  <si>
    <t>EM_C_140</t>
  </si>
  <si>
    <t>EM_C_139</t>
  </si>
  <si>
    <t>EM_C_138</t>
  </si>
  <si>
    <t>EM_C_136</t>
  </si>
  <si>
    <t>EM_C_78</t>
  </si>
  <si>
    <t>EM_C_77</t>
  </si>
  <si>
    <t>EM_C_75</t>
  </si>
  <si>
    <t>EM_C_61</t>
  </si>
  <si>
    <t>EM_C_57</t>
  </si>
  <si>
    <t>EM_C_246</t>
  </si>
  <si>
    <t>EM_C_239</t>
  </si>
  <si>
    <t>EM_C_238</t>
  </si>
  <si>
    <t>EM_C_22</t>
  </si>
  <si>
    <t>EM_C_214</t>
  </si>
  <si>
    <t>EM_C_213</t>
  </si>
  <si>
    <t>EM_C_212B</t>
  </si>
  <si>
    <t>EM_C_212A</t>
  </si>
  <si>
    <t>EM_C_211</t>
  </si>
  <si>
    <t>EM_C_150</t>
  </si>
  <si>
    <t>EM_C_148</t>
  </si>
  <si>
    <t>EM_C_146</t>
  </si>
  <si>
    <t>EM_C_76</t>
  </si>
  <si>
    <t>EM_C_60</t>
  </si>
  <si>
    <t>EM_C_597</t>
  </si>
  <si>
    <t>EM_C_596</t>
  </si>
  <si>
    <t>EM_C_595</t>
  </si>
  <si>
    <t>EM_C_59</t>
  </si>
  <si>
    <t>EM_C_58</t>
  </si>
  <si>
    <t>EM_C_378</t>
  </si>
  <si>
    <t>EM_C_377</t>
  </si>
  <si>
    <t>EM_C_354B</t>
  </si>
  <si>
    <t>EM_C_354A</t>
  </si>
  <si>
    <t>EM_C_25</t>
  </si>
  <si>
    <t>EM_C_245</t>
  </si>
  <si>
    <t>EM_C_244A</t>
  </si>
  <si>
    <t>EM_C_243B</t>
  </si>
  <si>
    <t>EM_C_243A</t>
  </si>
  <si>
    <t>EM_C_242A</t>
  </si>
  <si>
    <t>EM_C_240</t>
  </si>
  <si>
    <t>EM_C_237</t>
  </si>
  <si>
    <t>EM_C_149</t>
  </si>
  <si>
    <t>ovule heigth:width ratio</t>
  </si>
  <si>
    <t>ovule heigth</t>
  </si>
  <si>
    <t>ovule width</t>
  </si>
  <si>
    <t>total number of cells</t>
  </si>
  <si>
    <t>number of cell layers above placenta</t>
  </si>
  <si>
    <t>ovule stage</t>
  </si>
  <si>
    <t>image ID</t>
  </si>
  <si>
    <t>Cell Volume</t>
  </si>
  <si>
    <t>L1</t>
  </si>
  <si>
    <t>n(ovules)</t>
  </si>
  <si>
    <t>n(cells)</t>
  </si>
  <si>
    <t>Cell volume data grouped per ovule</t>
  </si>
  <si>
    <t xml:space="preserve"> -</t>
  </si>
  <si>
    <t>ns</t>
  </si>
  <si>
    <t>1.85e-05</t>
  </si>
  <si>
    <r>
      <rPr>
        <b/>
        <i/>
        <sz val="11"/>
        <color theme="1"/>
        <rFont val="Calibri"/>
        <family val="2"/>
        <scheme val="minor"/>
      </rPr>
      <t xml:space="preserve">P </t>
    </r>
    <r>
      <rPr>
        <b/>
        <sz val="11"/>
        <color theme="1"/>
        <rFont val="Calibri"/>
        <family val="2"/>
        <scheme val="minor"/>
      </rPr>
      <t>value*</t>
    </r>
  </si>
  <si>
    <t>vs</t>
  </si>
  <si>
    <t>n(ovule)</t>
  </si>
  <si>
    <t>sd</t>
  </si>
  <si>
    <t>Stage</t>
  </si>
  <si>
    <t>Cell Number per ovule</t>
  </si>
  <si>
    <t>Cell volume</t>
  </si>
  <si>
    <t>(std)</t>
  </si>
  <si>
    <t>n</t>
  </si>
  <si>
    <t>Stack</t>
  </si>
  <si>
    <t>L2L3</t>
  </si>
  <si>
    <t>mean cell volume</t>
  </si>
  <si>
    <t>sd cell volume</t>
  </si>
  <si>
    <t>stage</t>
  </si>
  <si>
    <t>Cell Number</t>
  </si>
  <si>
    <t>Aspect Ratio</t>
  </si>
  <si>
    <t>st0-I&gt;st0-II</t>
  </si>
  <si>
    <t>st0-II&gt;st0-III</t>
  </si>
  <si>
    <t>st0-III&gt;st1-I</t>
  </si>
  <si>
    <t>st1-I&gt;st1-II</t>
  </si>
  <si>
    <t>st1-II&gt;st2-I</t>
  </si>
  <si>
    <t>st2-I&gt;st2-II</t>
  </si>
  <si>
    <t>Transition</t>
  </si>
  <si>
    <t>Viewpoints</t>
  </si>
  <si>
    <t>EM_C_241</t>
  </si>
  <si>
    <t>Mean.L1</t>
  </si>
  <si>
    <t>Mean.L2L3</t>
  </si>
  <si>
    <t>NA</t>
  </si>
  <si>
    <t>SMC</t>
  </si>
  <si>
    <t>rest</t>
  </si>
  <si>
    <t>Cell Label</t>
  </si>
  <si>
    <t>Mean volume</t>
  </si>
  <si>
    <r>
      <rPr>
        <b/>
        <i/>
        <sz val="11"/>
        <color theme="1"/>
        <rFont val="Calibri Light"/>
        <family val="2"/>
        <scheme val="major"/>
      </rPr>
      <t xml:space="preserve">P </t>
    </r>
    <r>
      <rPr>
        <b/>
        <sz val="11"/>
        <color theme="1"/>
        <rFont val="Calibri Light"/>
        <family val="2"/>
        <scheme val="major"/>
      </rPr>
      <t>value*</t>
    </r>
  </si>
  <si>
    <t>(*)= Wilcoxon rank sum test (unpaired) "SMC" against "Rest"</t>
  </si>
  <si>
    <t>wilcox.test(Mean~Viewpoints,data=Stage, paired=FALSE)</t>
  </si>
  <si>
    <t>wilcox.test(stage$L1,stage$L2, paired=TRUE)</t>
  </si>
  <si>
    <t>* Wilcoxon signed rank test (paired)</t>
  </si>
  <si>
    <t>R script:</t>
  </si>
  <si>
    <t>stage&lt;-subset(data,Stage=="NAMEofSTAGE_TOTEST")</t>
  </si>
  <si>
    <t>data &lt;- read.table("FILEPATH/VolumeL1L2_perOvule_All.csv",sep=",", header=T)</t>
  </si>
  <si>
    <t>R script</t>
  </si>
  <si>
    <t>data &lt;- read.table("FILEPATH/VolumeSMC_Rest_Col.csv",sep=",", header=T)</t>
  </si>
  <si>
    <t>Stage&lt;- subset(data,Stage=="NAMEofSTAGE_TO_TEST")</t>
  </si>
  <si>
    <t>other L2</t>
  </si>
  <si>
    <t>INSET</t>
  </si>
  <si>
    <t>otherL2apical</t>
  </si>
  <si>
    <t xml:space="preserve">Stage 0-II </t>
  </si>
  <si>
    <t>Stage 0-III</t>
  </si>
  <si>
    <t>Stage 1-I</t>
  </si>
  <si>
    <t>Stage 1-II</t>
  </si>
  <si>
    <t>Stage 2-I</t>
  </si>
  <si>
    <t>Stage 2-II</t>
  </si>
  <si>
    <t>Ovule domains</t>
  </si>
  <si>
    <t>Mitoses</t>
  </si>
  <si>
    <t>%</t>
  </si>
  <si>
    <t>SE</t>
  </si>
  <si>
    <t>L1 dome</t>
  </si>
  <si>
    <t>L1 apical</t>
  </si>
  <si>
    <t>L1 basal</t>
  </si>
  <si>
    <t>cSMC</t>
  </si>
  <si>
    <t>L2 lateral to SMC</t>
  </si>
  <si>
    <t>L2 ,L3 basal</t>
  </si>
  <si>
    <t>Total ovules:</t>
  </si>
  <si>
    <t>Total Plants:</t>
  </si>
  <si>
    <t>STAGE 0-II</t>
  </si>
  <si>
    <t>Ovules</t>
  </si>
  <si>
    <t>L2,L3 basal</t>
  </si>
  <si>
    <t>STAGE 0-III</t>
  </si>
  <si>
    <t>STAGE 1-I</t>
  </si>
  <si>
    <t>STAGE 1-II</t>
  </si>
  <si>
    <t>STAGE 2-I</t>
  </si>
  <si>
    <t>STAGE 2-II</t>
  </si>
  <si>
    <t>Plant 1</t>
  </si>
  <si>
    <t>Plant 2</t>
  </si>
  <si>
    <t>Plant 3</t>
  </si>
  <si>
    <t>Plant 4</t>
  </si>
  <si>
    <t>Plant 5</t>
  </si>
  <si>
    <t>Plant 6</t>
  </si>
  <si>
    <t>Plant 7</t>
  </si>
  <si>
    <t>Plant 8</t>
  </si>
  <si>
    <t>Plant 9</t>
  </si>
  <si>
    <t>Plant 10</t>
  </si>
  <si>
    <t>Plant 11</t>
  </si>
  <si>
    <t>Plant 12</t>
  </si>
  <si>
    <t>Plant 13</t>
  </si>
  <si>
    <t>Plant 14</t>
  </si>
  <si>
    <t>Plant 15</t>
  </si>
  <si>
    <t>Plant 16</t>
  </si>
  <si>
    <t>Plant 17</t>
  </si>
  <si>
    <t>Percentage</t>
  </si>
  <si>
    <t>STAGE  0-II</t>
  </si>
  <si>
    <t>SD</t>
  </si>
  <si>
    <t>GFP positive cells</t>
  </si>
  <si>
    <t>Neighbors</t>
  </si>
  <si>
    <t>Raw_Data:</t>
  </si>
  <si>
    <t>Summary_table:</t>
  </si>
  <si>
    <t>mean volume</t>
  </si>
  <si>
    <t>mean sphericity</t>
  </si>
  <si>
    <t>other L2 apical</t>
  </si>
  <si>
    <t>Sphericity</t>
  </si>
  <si>
    <t>Ellipticity</t>
  </si>
  <si>
    <r>
      <rPr>
        <b/>
        <i/>
        <sz val="9"/>
        <color theme="1"/>
        <rFont val="Calibri"/>
        <family val="2"/>
        <scheme val="minor"/>
      </rPr>
      <t xml:space="preserve">P </t>
    </r>
    <r>
      <rPr>
        <b/>
        <sz val="9"/>
        <color theme="1"/>
        <rFont val="Calibri"/>
        <family val="2"/>
        <scheme val="minor"/>
      </rPr>
      <t>value*</t>
    </r>
  </si>
  <si>
    <t>Total mitoses:</t>
  </si>
  <si>
    <t>st0-I&gt;st0-III</t>
  </si>
  <si>
    <r>
      <t>Cell volume grouped by viewpoints
L1</t>
    </r>
    <r>
      <rPr>
        <sz val="11"/>
        <color theme="1"/>
        <rFont val="Calibri"/>
        <family val="2"/>
        <scheme val="minor"/>
      </rPr>
      <t>= L1apical+L1basal+L1dome</t>
    </r>
    <r>
      <rPr>
        <b/>
        <sz val="11"/>
        <color theme="1"/>
        <rFont val="Calibri"/>
        <family val="2"/>
        <scheme val="minor"/>
      </rPr>
      <t xml:space="preserve">
 L2L3</t>
    </r>
    <r>
      <rPr>
        <sz val="11"/>
        <color theme="1"/>
        <rFont val="Calibri"/>
        <family val="2"/>
        <scheme val="minor"/>
      </rPr>
      <t>=L2apical+L2basal+CC+SMC+pSMC</t>
    </r>
  </si>
  <si>
    <t>EM_C_212_ov1</t>
  </si>
  <si>
    <t>EM_C_212_ov2</t>
  </si>
  <si>
    <t>° (deg)</t>
  </si>
  <si>
    <t>r (radiants)</t>
  </si>
  <si>
    <t>Ovule # (st0-II)</t>
  </si>
  <si>
    <r>
      <t xml:space="preserve">Angle </t>
    </r>
    <r>
      <rPr>
        <b/>
        <vertAlign val="superscript"/>
        <sz val="11"/>
        <color theme="1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 with z axis </t>
    </r>
  </si>
  <si>
    <t>(*): angle between the anisotropy vector of the SMC and the primordium axis</t>
  </si>
  <si>
    <t>see STAR Methods</t>
  </si>
  <si>
    <t>st0-III&gt;st2-I</t>
  </si>
  <si>
    <t xml:space="preserve">(*)= Man Whitney U test
</t>
  </si>
  <si>
    <t>Cell volume and cell number per ovule</t>
  </si>
  <si>
    <r>
      <t xml:space="preserve">Quantification of </t>
    </r>
    <r>
      <rPr>
        <b/>
        <i/>
        <sz val="12"/>
        <color rgb="FF000000"/>
        <rFont val="Calibri"/>
        <family val="2"/>
        <scheme val="minor"/>
      </rPr>
      <t>CYCB1.1::db-GFP</t>
    </r>
    <r>
      <rPr>
        <b/>
        <sz val="12"/>
        <color rgb="FF000000"/>
        <rFont val="Calibri"/>
        <family val="2"/>
        <scheme val="minor"/>
      </rPr>
      <t xml:space="preserve"> positive cells at distinct ovule primorium domains during development (Col background)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</si>
</sst>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\(0.0\)"/>
    <numFmt numFmtId="166" formatCode="0.0000"/>
    <numFmt numFmtId="167" formatCode="0.00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Liberation Sans"/>
      <family val="2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"/>
      <scheme val="minor"/>
    </font>
    <font>
      <b/>
      <sz val="11"/>
      <color theme="1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sz val="11"/>
      <color rgb="FF33333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 Light"/>
      <family val="2"/>
      <scheme val="major"/>
    </font>
    <font>
      <sz val="11"/>
      <color rgb="FF333333"/>
      <name val="Calibri"/>
      <family val="2"/>
      <scheme val="minor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b/>
      <sz val="16"/>
      <color rgb="FF000000"/>
      <name val="Calibri Light"/>
      <family val="2"/>
    </font>
    <font>
      <sz val="12"/>
      <color rgb="FF000000"/>
      <name val="Calibri Light"/>
      <family val="2"/>
    </font>
    <font>
      <b/>
      <sz val="12"/>
      <color rgb="FF000000"/>
      <name val="Calibri Light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FFFFFF"/>
      <name val="Calibri Light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11"/>
      <color theme="9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rgb="FF333333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DDDDD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DDDDDD"/>
      </top>
      <bottom/>
      <diagonal/>
    </border>
    <border>
      <left style="medium">
        <color indexed="64"/>
      </left>
      <right/>
      <top style="medium">
        <color rgb="FFDDDDDD"/>
      </top>
      <bottom style="medium">
        <color indexed="64"/>
      </bottom>
      <diagonal/>
    </border>
    <border>
      <left/>
      <right/>
      <top style="medium">
        <color rgb="FFDDDDDD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DDDDDD"/>
      </top>
      <bottom/>
      <diagonal/>
    </border>
    <border>
      <left/>
      <right style="medium">
        <color indexed="64"/>
      </right>
      <top style="medium">
        <color rgb="FFDDDDDD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1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2" fontId="0" fillId="0" borderId="0" xfId="0" applyNumberFormat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3" borderId="3" xfId="1" applyFont="1" applyFill="1" applyBorder="1"/>
    <xf numFmtId="0" fontId="3" fillId="3" borderId="5" xfId="1" applyFont="1" applyFill="1" applyBorder="1"/>
    <xf numFmtId="0" fontId="3" fillId="3" borderId="1" xfId="1" applyFont="1" applyFill="1" applyBorder="1" applyAlignment="1">
      <alignment horizontal="left"/>
    </xf>
    <xf numFmtId="0" fontId="7" fillId="3" borderId="2" xfId="1" applyFont="1" applyFill="1" applyBorder="1" applyAlignment="1">
      <alignment horizontal="left"/>
    </xf>
    <xf numFmtId="0" fontId="3" fillId="3" borderId="2" xfId="1" applyFont="1" applyFill="1" applyBorder="1" applyAlignment="1">
      <alignment horizontal="left"/>
    </xf>
    <xf numFmtId="0" fontId="3" fillId="3" borderId="7" xfId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3" fillId="0" borderId="0" xfId="0" applyFont="1" applyFill="1"/>
    <xf numFmtId="0" fontId="1" fillId="0" borderId="0" xfId="2"/>
    <xf numFmtId="0" fontId="13" fillId="0" borderId="0" xfId="1" applyFont="1"/>
    <xf numFmtId="0" fontId="13" fillId="0" borderId="0" xfId="1" applyFont="1" applyAlignment="1">
      <alignment horizontal="left"/>
    </xf>
    <xf numFmtId="0" fontId="12" fillId="4" borderId="0" xfId="0" applyFont="1" applyFill="1" applyBorder="1" applyAlignment="1">
      <alignment horizontal="left" vertical="top" wrapText="1"/>
    </xf>
    <xf numFmtId="164" fontId="12" fillId="4" borderId="0" xfId="0" applyNumberFormat="1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164" fontId="12" fillId="2" borderId="0" xfId="0" applyNumberFormat="1" applyFont="1" applyFill="1" applyBorder="1" applyAlignment="1">
      <alignment horizontal="left" vertical="top" wrapText="1"/>
    </xf>
    <xf numFmtId="0" fontId="8" fillId="3" borderId="8" xfId="1" applyFont="1" applyFill="1" applyBorder="1"/>
    <xf numFmtId="0" fontId="8" fillId="3" borderId="7" xfId="1" applyFont="1" applyFill="1" applyBorder="1" applyAlignment="1">
      <alignment horizontal="left"/>
    </xf>
    <xf numFmtId="0" fontId="8" fillId="3" borderId="6" xfId="1" applyFont="1" applyFill="1" applyBorder="1" applyAlignment="1">
      <alignment horizontal="left"/>
    </xf>
    <xf numFmtId="0" fontId="8" fillId="3" borderId="6" xfId="1" applyFont="1" applyFill="1" applyBorder="1"/>
    <xf numFmtId="0" fontId="8" fillId="0" borderId="0" xfId="1" applyFont="1"/>
    <xf numFmtId="164" fontId="8" fillId="3" borderId="0" xfId="1" applyNumberFormat="1" applyFont="1" applyFill="1" applyBorder="1" applyAlignment="1">
      <alignment horizontal="left"/>
    </xf>
    <xf numFmtId="0" fontId="8" fillId="3" borderId="0" xfId="1" applyFont="1" applyFill="1" applyBorder="1" applyAlignment="1">
      <alignment horizontal="left"/>
    </xf>
    <xf numFmtId="0" fontId="8" fillId="3" borderId="4" xfId="1" applyFont="1" applyFill="1" applyBorder="1" applyAlignment="1">
      <alignment horizontal="center"/>
    </xf>
    <xf numFmtId="0" fontId="8" fillId="3" borderId="4" xfId="1" applyFont="1" applyFill="1" applyBorder="1"/>
    <xf numFmtId="0" fontId="4" fillId="3" borderId="0" xfId="1" applyFont="1" applyFill="1" applyBorder="1" applyAlignment="1">
      <alignment horizontal="left"/>
    </xf>
    <xf numFmtId="0" fontId="4" fillId="3" borderId="4" xfId="1" applyFont="1" applyFill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left"/>
    </xf>
    <xf numFmtId="0" fontId="4" fillId="3" borderId="4" xfId="1" applyFont="1" applyFill="1" applyBorder="1"/>
    <xf numFmtId="11" fontId="4" fillId="3" borderId="4" xfId="1" applyNumberFormat="1" applyFont="1" applyFill="1" applyBorder="1" applyAlignment="1">
      <alignment horizontal="left"/>
    </xf>
    <xf numFmtId="164" fontId="8" fillId="3" borderId="2" xfId="1" applyNumberFormat="1" applyFont="1" applyFill="1" applyBorder="1" applyAlignment="1">
      <alignment horizontal="left"/>
    </xf>
    <xf numFmtId="0" fontId="8" fillId="3" borderId="2" xfId="1" applyFont="1" applyFill="1" applyBorder="1" applyAlignment="1">
      <alignment horizontal="left"/>
    </xf>
    <xf numFmtId="0" fontId="8" fillId="3" borderId="1" xfId="1" applyFont="1" applyFill="1" applyBorder="1" applyAlignment="1">
      <alignment horizontal="center"/>
    </xf>
    <xf numFmtId="0" fontId="8" fillId="3" borderId="1" xfId="1" applyFont="1" applyFill="1" applyBorder="1"/>
    <xf numFmtId="0" fontId="8" fillId="3" borderId="0" xfId="1" applyFont="1" applyFill="1"/>
    <xf numFmtId="0" fontId="8" fillId="3" borderId="0" xfId="1" applyFont="1" applyFill="1" applyAlignment="1">
      <alignment horizontal="left"/>
    </xf>
    <xf numFmtId="0" fontId="15" fillId="0" borderId="0" xfId="1" applyFont="1"/>
    <xf numFmtId="0" fontId="16" fillId="0" borderId="0" xfId="1" applyFont="1" applyAlignment="1">
      <alignment horizontal="left"/>
    </xf>
    <xf numFmtId="0" fontId="16" fillId="0" borderId="0" xfId="1" applyFont="1"/>
    <xf numFmtId="0" fontId="17" fillId="0" borderId="0" xfId="1" applyFont="1" applyAlignment="1">
      <alignment horizontal="left"/>
    </xf>
    <xf numFmtId="0" fontId="10" fillId="3" borderId="0" xfId="3" applyFont="1" applyFill="1" applyBorder="1" applyAlignment="1">
      <alignment horizontal="left"/>
    </xf>
    <xf numFmtId="0" fontId="10" fillId="0" borderId="0" xfId="3" applyFont="1" applyBorder="1" applyAlignment="1">
      <alignment horizontal="left"/>
    </xf>
    <xf numFmtId="0" fontId="1" fillId="0" borderId="0" xfId="3"/>
    <xf numFmtId="0" fontId="9" fillId="0" borderId="0" xfId="3" applyFont="1"/>
    <xf numFmtId="0" fontId="13" fillId="3" borderId="0" xfId="3" applyFont="1" applyFill="1" applyAlignment="1">
      <alignment horizontal="left"/>
    </xf>
    <xf numFmtId="0" fontId="13" fillId="0" borderId="0" xfId="3" applyFont="1" applyAlignment="1">
      <alignment horizontal="left"/>
    </xf>
    <xf numFmtId="0" fontId="18" fillId="4" borderId="9" xfId="0" applyFont="1" applyFill="1" applyBorder="1" applyAlignment="1">
      <alignment vertical="top" wrapText="1"/>
    </xf>
    <xf numFmtId="0" fontId="18" fillId="2" borderId="9" xfId="0" applyFont="1" applyFill="1" applyBorder="1" applyAlignment="1">
      <alignment vertical="top" wrapText="1"/>
    </xf>
    <xf numFmtId="0" fontId="18" fillId="4" borderId="9" xfId="0" applyFont="1" applyFill="1" applyBorder="1" applyAlignment="1">
      <alignment horizontal="center" vertical="top" wrapText="1"/>
    </xf>
    <xf numFmtId="0" fontId="18" fillId="2" borderId="9" xfId="0" applyFont="1" applyFill="1" applyBorder="1" applyAlignment="1">
      <alignment horizontal="center" vertical="top" wrapText="1"/>
    </xf>
    <xf numFmtId="164" fontId="18" fillId="4" borderId="9" xfId="0" applyNumberFormat="1" applyFont="1" applyFill="1" applyBorder="1" applyAlignment="1">
      <alignment horizontal="center" vertical="top" wrapText="1"/>
    </xf>
    <xf numFmtId="164" fontId="18" fillId="2" borderId="9" xfId="0" applyNumberFormat="1" applyFont="1" applyFill="1" applyBorder="1" applyAlignment="1">
      <alignment horizontal="center" vertical="top" wrapText="1"/>
    </xf>
    <xf numFmtId="0" fontId="10" fillId="3" borderId="0" xfId="3" applyFont="1" applyFill="1" applyBorder="1" applyAlignment="1">
      <alignment horizontal="center"/>
    </xf>
    <xf numFmtId="0" fontId="3" fillId="0" borderId="0" xfId="3" applyFont="1"/>
    <xf numFmtId="0" fontId="3" fillId="0" borderId="0" xfId="2" applyFont="1"/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4" fillId="0" borderId="0" xfId="0" applyFont="1" applyFill="1" applyBorder="1"/>
    <xf numFmtId="0" fontId="24" fillId="5" borderId="11" xfId="0" applyFont="1" applyFill="1" applyBorder="1" applyAlignment="1">
      <alignment horizontal="center"/>
    </xf>
    <xf numFmtId="0" fontId="24" fillId="5" borderId="12" xfId="0" applyFont="1" applyFill="1" applyBorder="1" applyAlignment="1">
      <alignment horizontal="center"/>
    </xf>
    <xf numFmtId="0" fontId="24" fillId="5" borderId="13" xfId="0" applyFont="1" applyFill="1" applyBorder="1" applyAlignment="1">
      <alignment horizontal="center"/>
    </xf>
    <xf numFmtId="0" fontId="25" fillId="5" borderId="14" xfId="0" applyFont="1" applyFill="1" applyBorder="1" applyAlignment="1">
      <alignment horizontal="center"/>
    </xf>
    <xf numFmtId="2" fontId="25" fillId="5" borderId="0" xfId="0" applyNumberFormat="1" applyFont="1" applyFill="1" applyBorder="1" applyAlignment="1">
      <alignment horizontal="center"/>
    </xf>
    <xf numFmtId="2" fontId="25" fillId="5" borderId="4" xfId="0" applyNumberFormat="1" applyFont="1" applyFill="1" applyBorder="1"/>
    <xf numFmtId="1" fontId="22" fillId="5" borderId="14" xfId="0" applyNumberFormat="1" applyFont="1" applyFill="1" applyBorder="1" applyAlignment="1">
      <alignment horizontal="center"/>
    </xf>
    <xf numFmtId="2" fontId="25" fillId="5" borderId="0" xfId="0" applyNumberFormat="1" applyFont="1" applyFill="1" applyBorder="1"/>
    <xf numFmtId="2" fontId="25" fillId="5" borderId="4" xfId="0" applyNumberFormat="1" applyFont="1" applyFill="1" applyBorder="1" applyAlignment="1">
      <alignment horizontal="center"/>
    </xf>
    <xf numFmtId="1" fontId="25" fillId="5" borderId="14" xfId="0" applyNumberFormat="1" applyFont="1" applyFill="1" applyBorder="1" applyAlignment="1">
      <alignment horizontal="center"/>
    </xf>
    <xf numFmtId="0" fontId="25" fillId="5" borderId="15" xfId="0" applyFont="1" applyFill="1" applyBorder="1" applyAlignment="1">
      <alignment horizontal="center"/>
    </xf>
    <xf numFmtId="2" fontId="25" fillId="5" borderId="2" xfId="0" applyNumberFormat="1" applyFont="1" applyFill="1" applyBorder="1" applyAlignment="1">
      <alignment horizontal="center"/>
    </xf>
    <xf numFmtId="2" fontId="25" fillId="5" borderId="1" xfId="0" applyNumberFormat="1" applyFont="1" applyFill="1" applyBorder="1"/>
    <xf numFmtId="1" fontId="22" fillId="5" borderId="15" xfId="0" applyNumberFormat="1" applyFont="1" applyFill="1" applyBorder="1" applyAlignment="1">
      <alignment horizontal="center"/>
    </xf>
    <xf numFmtId="2" fontId="25" fillId="5" borderId="2" xfId="0" applyNumberFormat="1" applyFont="1" applyFill="1" applyBorder="1"/>
    <xf numFmtId="2" fontId="25" fillId="5" borderId="1" xfId="0" applyNumberFormat="1" applyFont="1" applyFill="1" applyBorder="1" applyAlignment="1">
      <alignment horizontal="center"/>
    </xf>
    <xf numFmtId="1" fontId="25" fillId="5" borderId="15" xfId="0" applyNumberFormat="1" applyFont="1" applyFill="1" applyBorder="1" applyAlignment="1">
      <alignment horizontal="center"/>
    </xf>
    <xf numFmtId="0" fontId="26" fillId="0" borderId="0" xfId="0" applyFont="1" applyFill="1" applyBorder="1"/>
    <xf numFmtId="0" fontId="25" fillId="0" borderId="0" xfId="0" applyFont="1" applyFill="1" applyBorder="1"/>
    <xf numFmtId="0" fontId="26" fillId="0" borderId="0" xfId="0" applyFont="1" applyFill="1" applyBorder="1" applyAlignment="1">
      <alignment horizontal="left"/>
    </xf>
    <xf numFmtId="0" fontId="27" fillId="6" borderId="10" xfId="0" applyFont="1" applyFill="1" applyBorder="1" applyAlignment="1">
      <alignment horizontal="center"/>
    </xf>
    <xf numFmtId="0" fontId="19" fillId="7" borderId="1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9" fillId="8" borderId="10" xfId="0" applyFont="1" applyFill="1" applyBorder="1" applyAlignment="1">
      <alignment horizontal="center"/>
    </xf>
    <xf numFmtId="1" fontId="20" fillId="0" borderId="10" xfId="0" applyNumberFormat="1" applyFont="1" applyFill="1" applyBorder="1" applyAlignment="1">
      <alignment horizontal="center"/>
    </xf>
    <xf numFmtId="0" fontId="20" fillId="0" borderId="0" xfId="0" applyFont="1" applyFill="1" applyBorder="1" applyAlignment="1"/>
    <xf numFmtId="2" fontId="20" fillId="0" borderId="10" xfId="0" applyNumberFormat="1" applyFont="1" applyFill="1" applyBorder="1" applyAlignment="1">
      <alignment horizontal="center"/>
    </xf>
    <xf numFmtId="2" fontId="20" fillId="0" borderId="0" xfId="0" applyNumberFormat="1" applyFont="1" applyFill="1" applyBorder="1" applyAlignment="1">
      <alignment horizontal="center"/>
    </xf>
    <xf numFmtId="0" fontId="20" fillId="0" borderId="8" xfId="0" applyFont="1" applyFill="1" applyBorder="1" applyAlignment="1">
      <alignment horizontal="center"/>
    </xf>
    <xf numFmtId="2" fontId="20" fillId="0" borderId="8" xfId="0" applyNumberFormat="1" applyFont="1" applyFill="1" applyBorder="1" applyAlignment="1">
      <alignment horizontal="center"/>
    </xf>
    <xf numFmtId="2" fontId="19" fillId="7" borderId="10" xfId="0" applyNumberFormat="1" applyFont="1" applyFill="1" applyBorder="1" applyAlignment="1">
      <alignment horizontal="center"/>
    </xf>
    <xf numFmtId="2" fontId="19" fillId="8" borderId="1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8" fillId="0" borderId="0" xfId="0" applyFont="1" applyFill="1" applyBorder="1"/>
    <xf numFmtId="0" fontId="24" fillId="0" borderId="0" xfId="0" applyFont="1" applyFill="1" applyBorder="1" applyAlignment="1">
      <alignment horizontal="left"/>
    </xf>
    <xf numFmtId="1" fontId="23" fillId="0" borderId="0" xfId="0" applyNumberFormat="1" applyFont="1" applyFill="1" applyBorder="1" applyAlignment="1">
      <alignment horizontal="left"/>
    </xf>
    <xf numFmtId="1" fontId="24" fillId="0" borderId="0" xfId="0" applyNumberFormat="1" applyFont="1" applyFill="1" applyBorder="1" applyAlignment="1">
      <alignment horizontal="left"/>
    </xf>
    <xf numFmtId="0" fontId="1" fillId="0" borderId="0" xfId="2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1" fillId="0" borderId="0" xfId="2" applyAlignment="1">
      <alignment horizontal="left"/>
    </xf>
    <xf numFmtId="0" fontId="0" fillId="0" borderId="0" xfId="0" applyFont="1"/>
    <xf numFmtId="164" fontId="0" fillId="0" borderId="0" xfId="0" applyNumberFormat="1" applyFont="1"/>
    <xf numFmtId="164" fontId="0" fillId="0" borderId="0" xfId="0" applyNumberFormat="1" applyFont="1" applyAlignment="1">
      <alignment horizontal="center"/>
    </xf>
    <xf numFmtId="0" fontId="29" fillId="0" borderId="0" xfId="0" applyFont="1" applyFill="1" applyAlignment="1">
      <alignment horizontal="center"/>
    </xf>
    <xf numFmtId="2" fontId="0" fillId="0" borderId="0" xfId="0" applyNumberFormat="1" applyFont="1" applyAlignment="1">
      <alignment horizontal="center"/>
    </xf>
    <xf numFmtId="0" fontId="3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3" fillId="0" borderId="0" xfId="3" applyFont="1" applyAlignment="1">
      <alignment horizontal="center"/>
    </xf>
    <xf numFmtId="0" fontId="13" fillId="3" borderId="9" xfId="3" applyFont="1" applyFill="1" applyBorder="1" applyAlignment="1">
      <alignment horizontal="left"/>
    </xf>
    <xf numFmtId="0" fontId="13" fillId="0" borderId="9" xfId="3" applyFont="1" applyBorder="1" applyAlignment="1">
      <alignment horizontal="left"/>
    </xf>
    <xf numFmtId="0" fontId="13" fillId="0" borderId="9" xfId="3" applyFont="1" applyBorder="1" applyAlignment="1">
      <alignment horizontal="center"/>
    </xf>
    <xf numFmtId="0" fontId="1" fillId="0" borderId="9" xfId="3" applyBorder="1"/>
    <xf numFmtId="0" fontId="32" fillId="3" borderId="16" xfId="3" applyFont="1" applyFill="1" applyBorder="1" applyAlignment="1">
      <alignment horizontal="left"/>
    </xf>
    <xf numFmtId="0" fontId="32" fillId="3" borderId="18" xfId="3" applyFont="1" applyFill="1" applyBorder="1" applyAlignment="1">
      <alignment horizontal="left"/>
    </xf>
    <xf numFmtId="0" fontId="33" fillId="3" borderId="19" xfId="3" applyFont="1" applyFill="1" applyBorder="1" applyAlignment="1">
      <alignment horizontal="left" vertical="center"/>
    </xf>
    <xf numFmtId="0" fontId="33" fillId="0" borderId="20" xfId="3" applyFont="1" applyBorder="1" applyAlignment="1">
      <alignment horizontal="left" vertical="center"/>
    </xf>
    <xf numFmtId="0" fontId="33" fillId="0" borderId="27" xfId="3" applyFont="1" applyBorder="1" applyAlignment="1">
      <alignment horizontal="center" vertical="center"/>
    </xf>
    <xf numFmtId="0" fontId="33" fillId="3" borderId="28" xfId="3" applyFont="1" applyFill="1" applyBorder="1" applyAlignment="1">
      <alignment horizontal="center" vertical="center"/>
    </xf>
    <xf numFmtId="0" fontId="33" fillId="3" borderId="24" xfId="3" applyFont="1" applyFill="1" applyBorder="1" applyAlignment="1">
      <alignment horizontal="left" vertical="center"/>
    </xf>
    <xf numFmtId="0" fontId="35" fillId="0" borderId="21" xfId="0" applyFont="1" applyFill="1" applyBorder="1" applyAlignment="1">
      <alignment vertical="top" wrapText="1"/>
    </xf>
    <xf numFmtId="0" fontId="35" fillId="0" borderId="25" xfId="0" applyFont="1" applyFill="1" applyBorder="1" applyAlignment="1">
      <alignment vertical="top" wrapText="1"/>
    </xf>
    <xf numFmtId="167" fontId="35" fillId="0" borderId="19" xfId="0" applyNumberFormat="1" applyFont="1" applyFill="1" applyBorder="1" applyAlignment="1">
      <alignment horizontal="center" vertical="top" wrapText="1"/>
    </xf>
    <xf numFmtId="167" fontId="35" fillId="0" borderId="0" xfId="0" applyNumberFormat="1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horizontal="center" vertical="top" wrapText="1"/>
    </xf>
    <xf numFmtId="2" fontId="35" fillId="0" borderId="19" xfId="0" applyNumberFormat="1" applyFont="1" applyFill="1" applyBorder="1" applyAlignment="1">
      <alignment horizontal="center" vertical="top" wrapText="1"/>
    </xf>
    <xf numFmtId="2" fontId="35" fillId="0" borderId="0" xfId="0" applyNumberFormat="1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vertical="top" wrapText="1"/>
    </xf>
    <xf numFmtId="0" fontId="35" fillId="9" borderId="21" xfId="0" applyFont="1" applyFill="1" applyBorder="1" applyAlignment="1">
      <alignment vertical="top" wrapText="1"/>
    </xf>
    <xf numFmtId="0" fontId="35" fillId="9" borderId="25" xfId="0" applyFont="1" applyFill="1" applyBorder="1" applyAlignment="1">
      <alignment vertical="top" wrapText="1"/>
    </xf>
    <xf numFmtId="167" fontId="35" fillId="9" borderId="21" xfId="0" applyNumberFormat="1" applyFont="1" applyFill="1" applyBorder="1" applyAlignment="1">
      <alignment horizontal="center" vertical="top" wrapText="1"/>
    </xf>
    <xf numFmtId="167" fontId="35" fillId="9" borderId="9" xfId="0" applyNumberFormat="1" applyFont="1" applyFill="1" applyBorder="1" applyAlignment="1">
      <alignment horizontal="center" vertical="top" wrapText="1"/>
    </xf>
    <xf numFmtId="0" fontId="35" fillId="9" borderId="9" xfId="0" applyFont="1" applyFill="1" applyBorder="1" applyAlignment="1">
      <alignment horizontal="center" vertical="top" wrapText="1"/>
    </xf>
    <xf numFmtId="2" fontId="35" fillId="9" borderId="21" xfId="0" applyNumberFormat="1" applyFont="1" applyFill="1" applyBorder="1" applyAlignment="1">
      <alignment horizontal="center" vertical="top" wrapText="1"/>
    </xf>
    <xf numFmtId="2" fontId="35" fillId="9" borderId="9" xfId="0" applyNumberFormat="1" applyFont="1" applyFill="1" applyBorder="1" applyAlignment="1">
      <alignment horizontal="center" vertical="top" wrapText="1"/>
    </xf>
    <xf numFmtId="0" fontId="35" fillId="9" borderId="9" xfId="0" applyFont="1" applyFill="1" applyBorder="1" applyAlignment="1">
      <alignment vertical="top" wrapText="1"/>
    </xf>
    <xf numFmtId="167" fontId="35" fillId="0" borderId="21" xfId="0" applyNumberFormat="1" applyFont="1" applyFill="1" applyBorder="1" applyAlignment="1">
      <alignment horizontal="center" vertical="top" wrapText="1"/>
    </xf>
    <xf numFmtId="167" fontId="35" fillId="0" borderId="9" xfId="0" applyNumberFormat="1" applyFont="1" applyFill="1" applyBorder="1" applyAlignment="1">
      <alignment horizontal="center" vertical="top" wrapText="1"/>
    </xf>
    <xf numFmtId="0" fontId="35" fillId="0" borderId="9" xfId="0" applyFont="1" applyFill="1" applyBorder="1" applyAlignment="1">
      <alignment horizontal="center" vertical="top" wrapText="1"/>
    </xf>
    <xf numFmtId="2" fontId="35" fillId="0" borderId="21" xfId="0" applyNumberFormat="1" applyFont="1" applyFill="1" applyBorder="1" applyAlignment="1">
      <alignment horizontal="center" vertical="top" wrapText="1"/>
    </xf>
    <xf numFmtId="2" fontId="35" fillId="0" borderId="9" xfId="0" applyNumberFormat="1" applyFont="1" applyFill="1" applyBorder="1" applyAlignment="1">
      <alignment horizontal="center" vertical="top" wrapText="1"/>
    </xf>
    <xf numFmtId="0" fontId="35" fillId="0" borderId="9" xfId="0" applyFont="1" applyFill="1" applyBorder="1" applyAlignment="1">
      <alignment vertical="top" wrapText="1"/>
    </xf>
    <xf numFmtId="0" fontId="35" fillId="9" borderId="22" xfId="0" applyFont="1" applyFill="1" applyBorder="1" applyAlignment="1">
      <alignment vertical="top" wrapText="1"/>
    </xf>
    <xf numFmtId="0" fontId="35" fillId="9" borderId="26" xfId="0" applyFont="1" applyFill="1" applyBorder="1" applyAlignment="1">
      <alignment vertical="top" wrapText="1"/>
    </xf>
    <xf numFmtId="167" fontId="35" fillId="9" borderId="22" xfId="0" applyNumberFormat="1" applyFont="1" applyFill="1" applyBorder="1" applyAlignment="1">
      <alignment horizontal="center" vertical="top" wrapText="1"/>
    </xf>
    <xf numFmtId="167" fontId="35" fillId="9" borderId="23" xfId="0" applyNumberFormat="1" applyFont="1" applyFill="1" applyBorder="1" applyAlignment="1">
      <alignment horizontal="center" vertical="top" wrapText="1"/>
    </xf>
    <xf numFmtId="0" fontId="35" fillId="9" borderId="23" xfId="0" applyFont="1" applyFill="1" applyBorder="1" applyAlignment="1">
      <alignment horizontal="center" vertical="top" wrapText="1"/>
    </xf>
    <xf numFmtId="2" fontId="35" fillId="9" borderId="22" xfId="0" applyNumberFormat="1" applyFont="1" applyFill="1" applyBorder="1" applyAlignment="1">
      <alignment horizontal="center" vertical="top" wrapText="1"/>
    </xf>
    <xf numFmtId="2" fontId="35" fillId="9" borderId="23" xfId="0" applyNumberFormat="1" applyFont="1" applyFill="1" applyBorder="1" applyAlignment="1">
      <alignment horizontal="center" vertical="top" wrapText="1"/>
    </xf>
    <xf numFmtId="0" fontId="35" fillId="9" borderId="23" xfId="0" applyFont="1" applyFill="1" applyBorder="1" applyAlignment="1">
      <alignment vertical="top" wrapText="1"/>
    </xf>
    <xf numFmtId="0" fontId="19" fillId="0" borderId="0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left"/>
    </xf>
    <xf numFmtId="1" fontId="28" fillId="0" borderId="0" xfId="0" applyNumberFormat="1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2" fontId="0" fillId="0" borderId="0" xfId="0" quotePrefix="1" applyNumberFormat="1" applyFill="1" applyAlignment="1">
      <alignment horizontal="center"/>
    </xf>
    <xf numFmtId="0" fontId="38" fillId="3" borderId="0" xfId="1" applyFont="1" applyFill="1" applyAlignment="1">
      <alignment horizontal="left"/>
    </xf>
    <xf numFmtId="0" fontId="41" fillId="3" borderId="0" xfId="1" applyFont="1" applyFill="1" applyAlignment="1">
      <alignment horizontal="left"/>
    </xf>
    <xf numFmtId="0" fontId="41" fillId="0" borderId="0" xfId="1" applyFont="1"/>
    <xf numFmtId="0" fontId="3" fillId="0" borderId="0" xfId="1" applyFont="1" applyFill="1" applyAlignment="1">
      <alignment horizontal="left"/>
    </xf>
    <xf numFmtId="4" fontId="3" fillId="0" borderId="0" xfId="1" applyNumberFormat="1" applyFont="1" applyFill="1" applyAlignment="1">
      <alignment horizontal="left"/>
    </xf>
    <xf numFmtId="0" fontId="3" fillId="0" borderId="0" xfId="1" applyFont="1" applyFill="1" applyBorder="1" applyAlignment="1">
      <alignment horizontal="left"/>
    </xf>
    <xf numFmtId="0" fontId="3" fillId="0" borderId="0" xfId="1" applyFont="1"/>
    <xf numFmtId="164" fontId="8" fillId="0" borderId="0" xfId="0" applyNumberFormat="1" applyFont="1" applyFill="1" applyAlignment="1">
      <alignment horizontal="left"/>
    </xf>
    <xf numFmtId="165" fontId="8" fillId="0" borderId="0" xfId="0" applyNumberFormat="1" applyFont="1" applyFill="1" applyAlignment="1">
      <alignment horizontal="left"/>
    </xf>
    <xf numFmtId="0" fontId="8" fillId="0" borderId="0" xfId="1" applyFont="1" applyFill="1" applyAlignment="1">
      <alignment horizontal="left"/>
    </xf>
    <xf numFmtId="11" fontId="42" fillId="0" borderId="0" xfId="0" applyNumberFormat="1" applyFont="1" applyFill="1" applyAlignment="1">
      <alignment horizontal="left" vertical="center"/>
    </xf>
    <xf numFmtId="0" fontId="42" fillId="0" borderId="0" xfId="0" applyFont="1" applyFill="1" applyAlignment="1">
      <alignment horizontal="left" vertical="center"/>
    </xf>
    <xf numFmtId="0" fontId="8" fillId="0" borderId="0" xfId="1" applyFont="1" applyFill="1"/>
    <xf numFmtId="0" fontId="8" fillId="0" borderId="0" xfId="1" applyFont="1" applyAlignment="1">
      <alignment horizontal="left"/>
    </xf>
    <xf numFmtId="0" fontId="37" fillId="0" borderId="0" xfId="1" applyFont="1" applyAlignment="1">
      <alignment horizontal="left"/>
    </xf>
    <xf numFmtId="49" fontId="0" fillId="3" borderId="7" xfId="1" applyNumberFormat="1" applyFont="1" applyFill="1" applyBorder="1" applyAlignment="1">
      <alignment horizontal="left" vertical="center" wrapText="1"/>
    </xf>
    <xf numFmtId="0" fontId="38" fillId="0" borderId="2" xfId="1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4" fillId="0" borderId="10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 vertical="top" wrapText="1"/>
    </xf>
    <xf numFmtId="11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1" fontId="12" fillId="4" borderId="0" xfId="0" applyNumberFormat="1" applyFont="1" applyFill="1" applyBorder="1" applyAlignment="1">
      <alignment vertical="top" wrapText="1"/>
    </xf>
    <xf numFmtId="0" fontId="12" fillId="4" borderId="0" xfId="0" applyFont="1" applyFill="1" applyBorder="1" applyAlignment="1">
      <alignment vertical="top" wrapText="1"/>
    </xf>
    <xf numFmtId="166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1" fontId="12" fillId="4" borderId="0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Alignment="1">
      <alignment horizontal="center" vertical="center" wrapText="1"/>
    </xf>
    <xf numFmtId="0" fontId="1" fillId="0" borderId="0" xfId="3" applyAlignment="1">
      <alignment horizontal="center"/>
    </xf>
    <xf numFmtId="167" fontId="32" fillId="0" borderId="20" xfId="3" applyNumberFormat="1" applyFont="1" applyBorder="1" applyAlignment="1">
      <alignment horizontal="center"/>
    </xf>
    <xf numFmtId="167" fontId="31" fillId="0" borderId="20" xfId="3" applyNumberFormat="1" applyFont="1" applyBorder="1" applyAlignment="1">
      <alignment horizontal="center"/>
    </xf>
    <xf numFmtId="167" fontId="31" fillId="0" borderId="24" xfId="3" applyNumberFormat="1" applyFont="1" applyBorder="1" applyAlignment="1">
      <alignment horizontal="center"/>
    </xf>
    <xf numFmtId="2" fontId="32" fillId="0" borderId="20" xfId="3" applyNumberFormat="1" applyFont="1" applyBorder="1" applyAlignment="1">
      <alignment horizontal="center"/>
    </xf>
    <xf numFmtId="2" fontId="32" fillId="0" borderId="24" xfId="3" applyNumberFormat="1" applyFont="1" applyBorder="1" applyAlignment="1">
      <alignment horizontal="center"/>
    </xf>
    <xf numFmtId="0" fontId="31" fillId="3" borderId="16" xfId="3" applyFont="1" applyFill="1" applyBorder="1" applyAlignment="1">
      <alignment horizontal="center"/>
    </xf>
    <xf numFmtId="0" fontId="31" fillId="3" borderId="17" xfId="3" applyFont="1" applyFill="1" applyBorder="1" applyAlignment="1">
      <alignment horizontal="center"/>
    </xf>
    <xf numFmtId="0" fontId="31" fillId="3" borderId="18" xfId="3" applyFont="1" applyFill="1" applyBorder="1" applyAlignment="1">
      <alignment horizontal="center"/>
    </xf>
    <xf numFmtId="2" fontId="31" fillId="0" borderId="20" xfId="3" applyNumberFormat="1" applyFont="1" applyBorder="1" applyAlignment="1">
      <alignment horizontal="center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64137848938684"/>
          <c:y val="5.0042878543748649E-2"/>
          <c:w val="0.82466919590317711"/>
          <c:h val="0.92617876776078656"/>
        </c:manualLayout>
      </c:layout>
      <c:scatterChart>
        <c:scatterStyle val="lineMarker"/>
        <c:varyColors val="0"/>
        <c:ser>
          <c:idx val="2"/>
          <c:order val="0"/>
          <c:tx>
            <c:strRef>
              <c:f>'Figure 2D_Table graphs'!$B$2</c:f>
              <c:strCache>
                <c:ptCount val="1"/>
                <c:pt idx="0">
                  <c:v>Cell Number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accent5"/>
              </a:solidFill>
              <a:ln>
                <a:noFill/>
              </a:ln>
            </c:spPr>
          </c:marker>
          <c:xVal>
            <c:strRef>
              <c:f>'Figure 2D_Table graphs'!$A$3:$A$6</c:f>
              <c:strCache>
                <c:ptCount val="4"/>
                <c:pt idx="0">
                  <c:v>st0-I&gt;st0-II</c:v>
                </c:pt>
                <c:pt idx="1">
                  <c:v>st0-II&gt;st0-III</c:v>
                </c:pt>
                <c:pt idx="2">
                  <c:v>st0-III&gt;st1-I</c:v>
                </c:pt>
                <c:pt idx="3">
                  <c:v>st1-I&gt;st1-II</c:v>
                </c:pt>
              </c:strCache>
            </c:strRef>
          </c:xVal>
          <c:yVal>
            <c:numRef>
              <c:f>'Figure 2D_Table graphs'!$B$3:$B$6</c:f>
              <c:numCache>
                <c:formatCode>0.00</c:formatCode>
                <c:ptCount val="4"/>
                <c:pt idx="0">
                  <c:v>1.3974659284497422</c:v>
                </c:pt>
                <c:pt idx="1">
                  <c:v>2.0340363636363645</c:v>
                </c:pt>
                <c:pt idx="2">
                  <c:v>1.3206712433257006</c:v>
                </c:pt>
                <c:pt idx="3">
                  <c:v>1.2146240036964302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B26-4B32-B14E-4D178F0263D1}"/>
            </c:ext>
          </c:extLst>
        </c:ser>
        <c:ser>
          <c:idx val="3"/>
          <c:order val="1"/>
          <c:tx>
            <c:strRef>
              <c:f>'Figure 2D_Table graphs'!$D$2</c:f>
              <c:strCache>
                <c:ptCount val="1"/>
                <c:pt idx="0">
                  <c:v>Aspect Ratio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accent4"/>
              </a:solidFill>
              <a:ln>
                <a:noFill/>
              </a:ln>
            </c:spPr>
          </c:marker>
          <c:xVal>
            <c:strRef>
              <c:f>'Figure 2D_Table graphs'!$A$3:$A$6</c:f>
              <c:strCache>
                <c:ptCount val="4"/>
                <c:pt idx="0">
                  <c:v>st0-I&gt;st0-II</c:v>
                </c:pt>
                <c:pt idx="1">
                  <c:v>st0-II&gt;st0-III</c:v>
                </c:pt>
                <c:pt idx="2">
                  <c:v>st0-III&gt;st1-I</c:v>
                </c:pt>
                <c:pt idx="3">
                  <c:v>st1-I&gt;st1-II</c:v>
                </c:pt>
              </c:strCache>
            </c:strRef>
          </c:xVal>
          <c:yVal>
            <c:numRef>
              <c:f>'Figure 2D_Table graphs'!$D$3:$D$6</c:f>
              <c:numCache>
                <c:formatCode>0.00</c:formatCode>
                <c:ptCount val="4"/>
                <c:pt idx="0">
                  <c:v>1.9988277723138423</c:v>
                </c:pt>
                <c:pt idx="1">
                  <c:v>1.7792014068516158</c:v>
                </c:pt>
                <c:pt idx="2">
                  <c:v>1.3808959736975821</c:v>
                </c:pt>
                <c:pt idx="3">
                  <c:v>1.2664640253253572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B26-4B32-B14E-4D178F026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2846255"/>
        <c:axId val="1692865391"/>
      </c:scatterChart>
      <c:valAx>
        <c:axId val="1692846255"/>
        <c:scaling>
          <c:orientation val="minMax"/>
          <c:max val="4"/>
          <c:min val="0"/>
        </c:scaling>
        <c:delete val="1"/>
        <c:axPos val="b"/>
        <c:majorTickMark val="out"/>
        <c:minorTickMark val="none"/>
        <c:tickLblPos val="nextTo"/>
        <c:crossAx val="1692865391"/>
        <c:crossesAt val="1"/>
        <c:crossBetween val="midCat"/>
      </c:valAx>
      <c:valAx>
        <c:axId val="169286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692846255"/>
        <c:crosses val="autoZero"/>
        <c:crossBetween val="midCat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51653650493511227"/>
          <c:y val="0.68082178587841435"/>
          <c:w val="0.4519350480891568"/>
          <c:h val="0.23662224250754507"/>
        </c:manualLayout>
      </c:layout>
      <c:overlay val="0"/>
      <c:spPr>
        <a:solidFill>
          <a:schemeClr val="bg1"/>
        </a:solidFill>
        <a:ln>
          <a:solidFill>
            <a:schemeClr val="bg2"/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64137848938684"/>
          <c:y val="5.0042878543748649E-2"/>
          <c:w val="0.82466919590317711"/>
          <c:h val="0.92617876776078656"/>
        </c:manualLayout>
      </c:layout>
      <c:scatterChart>
        <c:scatterStyle val="lineMarker"/>
        <c:varyColors val="0"/>
        <c:ser>
          <c:idx val="2"/>
          <c:order val="0"/>
          <c:tx>
            <c:strRef>
              <c:f>'Figure 2D_Table graphs'!$B$2</c:f>
              <c:strCache>
                <c:ptCount val="1"/>
                <c:pt idx="0">
                  <c:v>Cell Number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5"/>
              </a:solidFill>
              <a:ln>
                <a:noFill/>
              </a:ln>
            </c:spPr>
          </c:marker>
          <c:xVal>
            <c:strRef>
              <c:f>'Figure 2D_Table graphs'!$A$17:$A$19</c:f>
              <c:strCache>
                <c:ptCount val="3"/>
                <c:pt idx="0">
                  <c:v>st0-I&gt;st0-III</c:v>
                </c:pt>
                <c:pt idx="1">
                  <c:v>st0-III&gt;st2-I</c:v>
                </c:pt>
                <c:pt idx="2">
                  <c:v>st2-I&gt;st2-II</c:v>
                </c:pt>
              </c:strCache>
            </c:strRef>
          </c:xVal>
          <c:yVal>
            <c:numRef>
              <c:f>'Figure 2D_Table graphs'!$B$17:$B$19</c:f>
              <c:numCache>
                <c:formatCode>0.00</c:formatCode>
                <c:ptCount val="3"/>
                <c:pt idx="0">
                  <c:v>2.8424965154096298</c:v>
                </c:pt>
                <c:pt idx="1">
                  <c:v>1.8966819221967952</c:v>
                </c:pt>
                <c:pt idx="2">
                  <c:v>1.0901507251872198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2C-46C8-B882-6DFA7A36B500}"/>
            </c:ext>
          </c:extLst>
        </c:ser>
        <c:ser>
          <c:idx val="3"/>
          <c:order val="1"/>
          <c:tx>
            <c:strRef>
              <c:f>'Figure 2D_Table graphs'!$D$2</c:f>
              <c:strCache>
                <c:ptCount val="1"/>
                <c:pt idx="0">
                  <c:v>Aspect Ratio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4"/>
              </a:solidFill>
              <a:ln>
                <a:noFill/>
              </a:ln>
            </c:spPr>
          </c:marker>
          <c:xVal>
            <c:strRef>
              <c:f>'Figure 2D_Table graphs'!$A$17:$A$19</c:f>
              <c:strCache>
                <c:ptCount val="3"/>
                <c:pt idx="0">
                  <c:v>st0-I&gt;st0-III</c:v>
                </c:pt>
                <c:pt idx="1">
                  <c:v>st0-III&gt;st2-I</c:v>
                </c:pt>
                <c:pt idx="2">
                  <c:v>st2-I&gt;st2-II</c:v>
                </c:pt>
              </c:strCache>
            </c:strRef>
          </c:xVal>
          <c:yVal>
            <c:numRef>
              <c:f>'Figure 2D_Table graphs'!$D$17:$D$19</c:f>
              <c:numCache>
                <c:formatCode>0.00</c:formatCode>
                <c:ptCount val="3"/>
                <c:pt idx="0">
                  <c:v>3.5563171845548691</c:v>
                </c:pt>
                <c:pt idx="1">
                  <c:v>1.7488550734046184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42C-46C8-B882-6DFA7A36B500}"/>
            </c:ext>
          </c:extLst>
        </c:ser>
        <c:ser>
          <c:idx val="0"/>
          <c:order val="2"/>
          <c:tx>
            <c:strRef>
              <c:f>'Figure 2D_Table graphs'!$C$2</c:f>
              <c:strCache>
                <c:ptCount val="1"/>
                <c:pt idx="0">
                  <c:v>Cell Volume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strRef>
              <c:f>'Figure 2D_Table graphs'!$A$17:$A$19</c:f>
              <c:strCache>
                <c:ptCount val="3"/>
                <c:pt idx="0">
                  <c:v>st0-I&gt;st0-III</c:v>
                </c:pt>
                <c:pt idx="1">
                  <c:v>st0-III&gt;st2-I</c:v>
                </c:pt>
                <c:pt idx="2">
                  <c:v>st2-I&gt;st2-II</c:v>
                </c:pt>
              </c:strCache>
            </c:strRef>
          </c:xVal>
          <c:yVal>
            <c:numRef>
              <c:f>'Figure 2D_Table graphs'!$C$17:$C$19</c:f>
              <c:numCache>
                <c:formatCode>0.00</c:formatCode>
                <c:ptCount val="3"/>
                <c:pt idx="0">
                  <c:v>1.1154300868618017</c:v>
                </c:pt>
                <c:pt idx="1">
                  <c:v>0.91719101621396026</c:v>
                </c:pt>
                <c:pt idx="2">
                  <c:v>1.0368988533957726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42C-46C8-B882-6DFA7A36B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2846255"/>
        <c:axId val="1692865391"/>
      </c:scatterChart>
      <c:valAx>
        <c:axId val="1692846255"/>
        <c:scaling>
          <c:orientation val="minMax"/>
          <c:max val="4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1692865391"/>
        <c:crossesAt val="1"/>
        <c:crossBetween val="midCat"/>
      </c:valAx>
      <c:valAx>
        <c:axId val="169286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692846255"/>
        <c:crosses val="autoZero"/>
        <c:crossBetween val="midCat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49656683825596093"/>
          <c:y val="0.10914556335912387"/>
          <c:w val="0.4519350480891568"/>
          <c:h val="0.23662224250754507"/>
        </c:manualLayout>
      </c:layout>
      <c:overlay val="0"/>
      <c:spPr>
        <a:solidFill>
          <a:schemeClr val="bg1"/>
        </a:solidFill>
        <a:ln>
          <a:solidFill>
            <a:schemeClr val="bg2"/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330201</xdr:colOff>
      <xdr:row>0</xdr:row>
      <xdr:rowOff>171449</xdr:rowOff>
    </xdr:from>
    <xdr:to>
      <xdr:col>7</xdr:col>
      <xdr:colOff>406401</xdr:colOff>
      <xdr:row>11</xdr:row>
      <xdr:rowOff>56321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520700</xdr:colOff>
      <xdr:row>13</xdr:row>
      <xdr:rowOff>6350</xdr:rowOff>
    </xdr:from>
    <xdr:to>
      <xdr:col>8</xdr:col>
      <xdr:colOff>499165</xdr:colOff>
      <xdr:row>23</xdr:row>
      <xdr:rowOff>75372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opLeftCell="B1" workbookViewId="0">
      <selection activeCell="M9" sqref="M9"/>
    </sheetView>
  </sheetViews>
  <sheetFormatPr defaultColWidth="9.140625" defaultRowHeight="15"/>
  <cols>
    <col min="1" max="1" width="11.140625" style="115" bestFit="1" customWidth="1"/>
    <col min="2" max="2" width="9.140625" style="115"/>
    <col min="3" max="3" width="12.85546875" style="121" customWidth="1"/>
    <col min="4" max="6" width="8.7109375" style="3"/>
    <col min="7" max="8" width="9.140625" style="115"/>
    <col min="9" max="9" width="11.28515625" style="115" customWidth="1"/>
    <col min="10" max="13" width="9.140625" style="115"/>
    <col min="14" max="14" width="11.28515625" style="115" customWidth="1"/>
    <col min="15" max="15" width="11.28515625" style="115" bestFit="1" customWidth="1"/>
    <col min="16" max="16384" width="9.140625" style="115"/>
  </cols>
  <sheetData>
    <row r="1" spans="1:15" s="122" customFormat="1" ht="42.95" customHeight="1">
      <c r="A1" s="7" t="s">
        <v>118</v>
      </c>
      <c r="B1" s="7" t="s">
        <v>117</v>
      </c>
      <c r="C1" s="7" t="s">
        <v>116</v>
      </c>
      <c r="D1" s="8" t="s">
        <v>115</v>
      </c>
      <c r="E1" s="8" t="s">
        <v>138</v>
      </c>
      <c r="F1" s="8" t="s">
        <v>139</v>
      </c>
      <c r="G1" s="7" t="s">
        <v>114</v>
      </c>
      <c r="H1" s="7" t="s">
        <v>113</v>
      </c>
      <c r="I1" s="7" t="s">
        <v>112</v>
      </c>
      <c r="K1" s="7"/>
      <c r="L1" s="7"/>
      <c r="M1" s="7"/>
      <c r="N1" s="7"/>
    </row>
    <row r="2" spans="1:15">
      <c r="A2" s="5" t="s">
        <v>111</v>
      </c>
      <c r="B2" s="5" t="s">
        <v>11</v>
      </c>
      <c r="C2" s="5">
        <v>3</v>
      </c>
      <c r="D2" s="115">
        <v>27</v>
      </c>
      <c r="E2" s="116">
        <v>129.32532592592599</v>
      </c>
      <c r="F2" s="116">
        <v>11.275427606579401</v>
      </c>
      <c r="G2" s="117">
        <v>20.399999999999999</v>
      </c>
      <c r="H2" s="117">
        <v>5.27</v>
      </c>
      <c r="I2" s="117">
        <f t="shared" ref="I2:I34" si="0">IF(ISNUMBER(G2),H2/G2,"nd")</f>
        <v>0.2583333333333333</v>
      </c>
      <c r="K2" s="5"/>
      <c r="L2" s="117"/>
      <c r="M2" s="117"/>
      <c r="N2" s="117"/>
      <c r="O2" s="6"/>
    </row>
    <row r="3" spans="1:15">
      <c r="A3" s="5" t="s">
        <v>110</v>
      </c>
      <c r="B3" s="5" t="s">
        <v>11</v>
      </c>
      <c r="C3" s="5">
        <v>3</v>
      </c>
      <c r="D3" s="115">
        <v>37</v>
      </c>
      <c r="E3" s="116">
        <v>129.09610270270301</v>
      </c>
      <c r="F3" s="116">
        <v>7.5735195750285502</v>
      </c>
      <c r="G3" s="117">
        <v>23.2</v>
      </c>
      <c r="H3" s="117">
        <v>6</v>
      </c>
      <c r="I3" s="117">
        <f t="shared" si="0"/>
        <v>0.25862068965517243</v>
      </c>
      <c r="K3" s="5"/>
      <c r="L3" s="117"/>
      <c r="M3" s="117"/>
      <c r="N3" s="117"/>
      <c r="O3" s="6"/>
    </row>
    <row r="4" spans="1:15">
      <c r="A4" s="5" t="s">
        <v>109</v>
      </c>
      <c r="B4" s="5" t="s">
        <v>11</v>
      </c>
      <c r="C4" s="5">
        <v>3</v>
      </c>
      <c r="D4" s="115">
        <v>30</v>
      </c>
      <c r="E4" s="116">
        <v>102.11803</v>
      </c>
      <c r="F4" s="116">
        <v>7.2770657673586596</v>
      </c>
      <c r="G4" s="117">
        <v>24</v>
      </c>
      <c r="H4" s="117">
        <v>6.1</v>
      </c>
      <c r="I4" s="117">
        <f t="shared" si="0"/>
        <v>0.25416666666666665</v>
      </c>
      <c r="K4" s="5"/>
      <c r="L4" s="117"/>
      <c r="M4" s="117"/>
      <c r="N4" s="117"/>
    </row>
    <row r="5" spans="1:15">
      <c r="A5" s="5" t="s">
        <v>108</v>
      </c>
      <c r="B5" s="5" t="s">
        <v>11</v>
      </c>
      <c r="C5" s="5">
        <v>3</v>
      </c>
      <c r="D5" s="115">
        <v>26</v>
      </c>
      <c r="E5" s="116">
        <v>107.82507692307701</v>
      </c>
      <c r="F5" s="116">
        <v>5.5517830001882</v>
      </c>
      <c r="G5" s="117">
        <v>17</v>
      </c>
      <c r="H5" s="117">
        <v>2.99</v>
      </c>
      <c r="I5" s="117">
        <f t="shared" si="0"/>
        <v>0.17588235294117649</v>
      </c>
      <c r="K5" s="5"/>
      <c r="L5" s="117"/>
      <c r="M5" s="117"/>
      <c r="N5" s="117"/>
    </row>
    <row r="6" spans="1:15">
      <c r="A6" s="5" t="s">
        <v>107</v>
      </c>
      <c r="B6" s="5" t="s">
        <v>11</v>
      </c>
      <c r="C6" s="5">
        <v>3</v>
      </c>
      <c r="D6" s="115">
        <v>25</v>
      </c>
      <c r="E6" s="116">
        <v>118.920952</v>
      </c>
      <c r="F6" s="116">
        <v>8.2202109507078607</v>
      </c>
      <c r="G6" s="117">
        <v>19.5</v>
      </c>
      <c r="H6" s="117">
        <v>2.72</v>
      </c>
      <c r="I6" s="117">
        <f t="shared" si="0"/>
        <v>0.13948717948717951</v>
      </c>
      <c r="K6" s="5"/>
      <c r="L6" s="117"/>
      <c r="M6" s="117"/>
      <c r="N6" s="117"/>
    </row>
    <row r="7" spans="1:15">
      <c r="A7" s="5" t="s">
        <v>106</v>
      </c>
      <c r="B7" s="5" t="s">
        <v>11</v>
      </c>
      <c r="C7" s="5">
        <v>3</v>
      </c>
      <c r="D7" s="115">
        <v>36</v>
      </c>
      <c r="E7" s="116">
        <v>103.969644444444</v>
      </c>
      <c r="F7" s="116">
        <v>5.4714683687091599</v>
      </c>
      <c r="G7" s="117">
        <v>26.6</v>
      </c>
      <c r="H7" s="117">
        <v>5.59</v>
      </c>
      <c r="I7" s="117">
        <f t="shared" si="0"/>
        <v>0.21015037593984962</v>
      </c>
      <c r="K7" s="5"/>
      <c r="L7" s="117"/>
      <c r="M7" s="117"/>
      <c r="N7" s="117"/>
    </row>
    <row r="8" spans="1:15">
      <c r="A8" s="5" t="s">
        <v>105</v>
      </c>
      <c r="B8" s="5" t="s">
        <v>11</v>
      </c>
      <c r="C8" s="5">
        <v>3</v>
      </c>
      <c r="D8" s="115">
        <v>27</v>
      </c>
      <c r="E8" s="116">
        <v>109.127785185185</v>
      </c>
      <c r="F8" s="116">
        <v>7.8137489666271804</v>
      </c>
      <c r="G8" s="117">
        <v>22.72</v>
      </c>
      <c r="H8" s="117">
        <v>5.32</v>
      </c>
      <c r="I8" s="117">
        <f t="shared" si="0"/>
        <v>0.23415492957746481</v>
      </c>
      <c r="K8" s="5"/>
      <c r="L8" s="117"/>
      <c r="M8" s="117"/>
      <c r="N8" s="117"/>
    </row>
    <row r="9" spans="1:15">
      <c r="A9" s="5" t="s">
        <v>104</v>
      </c>
      <c r="B9" s="5" t="s">
        <v>11</v>
      </c>
      <c r="C9" s="5">
        <v>2</v>
      </c>
      <c r="D9" s="115">
        <v>31</v>
      </c>
      <c r="E9" s="116">
        <v>109.85234516129</v>
      </c>
      <c r="F9" s="116">
        <v>6.5212366823331402</v>
      </c>
      <c r="G9" s="117">
        <v>32.799999999999997</v>
      </c>
      <c r="H9" s="117">
        <v>6.54</v>
      </c>
      <c r="I9" s="117">
        <f t="shared" si="0"/>
        <v>0.19939024390243903</v>
      </c>
      <c r="K9" s="5"/>
      <c r="L9" s="117"/>
      <c r="M9" s="117"/>
      <c r="N9" s="117"/>
    </row>
    <row r="10" spans="1:15">
      <c r="A10" s="5" t="s">
        <v>103</v>
      </c>
      <c r="B10" s="5" t="s">
        <v>11</v>
      </c>
      <c r="C10" s="5">
        <v>2</v>
      </c>
      <c r="D10" s="115">
        <v>28</v>
      </c>
      <c r="E10" s="116">
        <v>122.18574642857099</v>
      </c>
      <c r="F10" s="116">
        <v>5.9911181406499097</v>
      </c>
      <c r="G10" s="117">
        <v>23.64</v>
      </c>
      <c r="H10" s="117">
        <v>5.8</v>
      </c>
      <c r="I10" s="117">
        <f t="shared" si="0"/>
        <v>0.24534686971235192</v>
      </c>
      <c r="K10" s="5"/>
      <c r="L10" s="117"/>
      <c r="M10" s="117"/>
      <c r="N10" s="117"/>
    </row>
    <row r="11" spans="1:15">
      <c r="A11" s="118" t="s">
        <v>102</v>
      </c>
      <c r="B11" s="118" t="s">
        <v>11</v>
      </c>
      <c r="C11" s="5">
        <v>2</v>
      </c>
      <c r="D11" s="115">
        <v>30</v>
      </c>
      <c r="E11" s="116">
        <v>125.46430333333301</v>
      </c>
      <c r="F11" s="116">
        <v>5.9867205238146903</v>
      </c>
      <c r="G11" s="119" t="s">
        <v>38</v>
      </c>
      <c r="H11" s="119" t="s">
        <v>38</v>
      </c>
      <c r="I11" s="117" t="str">
        <f t="shared" si="0"/>
        <v>nd</v>
      </c>
      <c r="K11" s="5"/>
      <c r="L11" s="119"/>
      <c r="M11" s="119"/>
      <c r="N11" s="117"/>
    </row>
    <row r="12" spans="1:15">
      <c r="A12" s="118" t="s">
        <v>101</v>
      </c>
      <c r="B12" s="118" t="s">
        <v>11</v>
      </c>
      <c r="C12" s="5">
        <v>2</v>
      </c>
      <c r="D12" s="115">
        <v>21</v>
      </c>
      <c r="E12" s="116">
        <v>139.93441428571401</v>
      </c>
      <c r="F12" s="116">
        <v>9.7717149750337704</v>
      </c>
      <c r="G12" s="119" t="s">
        <v>38</v>
      </c>
      <c r="H12" s="119" t="s">
        <v>38</v>
      </c>
      <c r="I12" s="117" t="str">
        <f t="shared" si="0"/>
        <v>nd</v>
      </c>
      <c r="K12" s="5"/>
      <c r="L12" s="119"/>
      <c r="M12" s="119"/>
      <c r="N12" s="117"/>
    </row>
    <row r="13" spans="1:15">
      <c r="A13" s="118" t="s">
        <v>100</v>
      </c>
      <c r="B13" s="118" t="s">
        <v>11</v>
      </c>
      <c r="C13" s="5">
        <v>2</v>
      </c>
      <c r="D13" s="115">
        <v>24</v>
      </c>
      <c r="E13" s="116">
        <v>137.429470833333</v>
      </c>
      <c r="F13" s="116">
        <v>8.1286666313466291</v>
      </c>
      <c r="G13" s="119" t="s">
        <v>38</v>
      </c>
      <c r="H13" s="119" t="s">
        <v>38</v>
      </c>
      <c r="I13" s="117" t="str">
        <f t="shared" si="0"/>
        <v>nd</v>
      </c>
      <c r="K13" s="5"/>
      <c r="L13" s="119"/>
      <c r="M13" s="119"/>
      <c r="N13" s="117"/>
    </row>
    <row r="14" spans="1:15">
      <c r="A14" s="118" t="s">
        <v>99</v>
      </c>
      <c r="B14" s="118" t="s">
        <v>11</v>
      </c>
      <c r="C14" s="5">
        <v>3</v>
      </c>
      <c r="D14" s="115">
        <v>23</v>
      </c>
      <c r="E14" s="116">
        <v>133.752347826087</v>
      </c>
      <c r="F14" s="116">
        <v>8.3526024731328192</v>
      </c>
      <c r="G14" s="119" t="s">
        <v>38</v>
      </c>
      <c r="H14" s="119" t="s">
        <v>38</v>
      </c>
      <c r="I14" s="117" t="str">
        <f t="shared" si="0"/>
        <v>nd</v>
      </c>
      <c r="K14" s="5"/>
      <c r="L14" s="119"/>
      <c r="M14" s="119"/>
      <c r="N14" s="117"/>
    </row>
    <row r="15" spans="1:15">
      <c r="A15" s="5" t="s">
        <v>98</v>
      </c>
      <c r="B15" s="5" t="s">
        <v>11</v>
      </c>
      <c r="C15" s="5">
        <v>2</v>
      </c>
      <c r="D15" s="115">
        <v>32</v>
      </c>
      <c r="E15" s="116">
        <v>80.236490625000002</v>
      </c>
      <c r="F15" s="116">
        <v>4.7956107838195399</v>
      </c>
      <c r="G15" s="117">
        <v>23.76</v>
      </c>
      <c r="H15" s="117">
        <v>5.46</v>
      </c>
      <c r="I15" s="117">
        <f t="shared" si="0"/>
        <v>0.22979797979797978</v>
      </c>
      <c r="K15" s="5"/>
      <c r="L15" s="117"/>
      <c r="M15" s="117"/>
      <c r="N15" s="117"/>
    </row>
    <row r="16" spans="1:15">
      <c r="A16" s="5" t="s">
        <v>97</v>
      </c>
      <c r="B16" s="5" t="s">
        <v>11</v>
      </c>
      <c r="C16" s="5">
        <v>3</v>
      </c>
      <c r="D16" s="115">
        <v>33</v>
      </c>
      <c r="E16" s="116">
        <v>132.54290606060599</v>
      </c>
      <c r="F16" s="116">
        <v>6.7224554353230301</v>
      </c>
      <c r="G16" s="117">
        <v>22.7</v>
      </c>
      <c r="H16" s="117">
        <v>4.3</v>
      </c>
      <c r="I16" s="117">
        <f t="shared" si="0"/>
        <v>0.1894273127753304</v>
      </c>
      <c r="K16" s="5"/>
      <c r="L16" s="117"/>
      <c r="M16" s="117"/>
      <c r="N16" s="117"/>
    </row>
    <row r="17" spans="1:14">
      <c r="A17" s="5" t="s">
        <v>93</v>
      </c>
      <c r="B17" s="5" t="s">
        <v>11</v>
      </c>
      <c r="C17" s="5">
        <v>3</v>
      </c>
      <c r="D17" s="115">
        <v>33</v>
      </c>
      <c r="E17" s="116">
        <v>124.506521212121</v>
      </c>
      <c r="F17" s="116">
        <v>6.0613398429457002</v>
      </c>
      <c r="G17" s="117" t="s">
        <v>38</v>
      </c>
      <c r="H17" s="117" t="s">
        <v>38</v>
      </c>
      <c r="I17" s="117" t="s">
        <v>38</v>
      </c>
      <c r="K17" s="5"/>
      <c r="L17" s="117"/>
      <c r="M17" s="117"/>
      <c r="N17" s="117"/>
    </row>
    <row r="18" spans="1:14">
      <c r="A18" s="118" t="s">
        <v>96</v>
      </c>
      <c r="B18" s="5" t="s">
        <v>11</v>
      </c>
      <c r="C18" s="5">
        <v>2</v>
      </c>
      <c r="D18" s="115">
        <v>18</v>
      </c>
      <c r="E18" s="116">
        <v>129.19994444444399</v>
      </c>
      <c r="F18" s="116">
        <v>9.3076378625587601</v>
      </c>
      <c r="G18" s="119" t="s">
        <v>38</v>
      </c>
      <c r="H18" s="119" t="s">
        <v>38</v>
      </c>
      <c r="I18" s="117" t="str">
        <f t="shared" si="0"/>
        <v>nd</v>
      </c>
      <c r="K18" s="5"/>
      <c r="L18" s="119"/>
      <c r="M18" s="119"/>
      <c r="N18" s="117"/>
    </row>
    <row r="19" spans="1:14">
      <c r="A19" s="118" t="s">
        <v>95</v>
      </c>
      <c r="B19" s="5" t="s">
        <v>11</v>
      </c>
      <c r="C19" s="5">
        <v>2</v>
      </c>
      <c r="D19" s="115">
        <v>18</v>
      </c>
      <c r="E19" s="116">
        <v>115.831538888889</v>
      </c>
      <c r="F19" s="116">
        <v>9.0310715413424596</v>
      </c>
      <c r="G19" s="119" t="s">
        <v>38</v>
      </c>
      <c r="H19" s="119" t="s">
        <v>38</v>
      </c>
      <c r="I19" s="117" t="str">
        <f t="shared" si="0"/>
        <v>nd</v>
      </c>
      <c r="K19" s="5"/>
      <c r="L19" s="119"/>
      <c r="M19" s="119"/>
      <c r="N19" s="117"/>
    </row>
    <row r="20" spans="1:14">
      <c r="A20" s="118" t="s">
        <v>94</v>
      </c>
      <c r="B20" s="5" t="s">
        <v>11</v>
      </c>
      <c r="C20" s="5">
        <v>2</v>
      </c>
      <c r="D20" s="115">
        <v>25</v>
      </c>
      <c r="E20" s="116">
        <v>116.69621600000001</v>
      </c>
      <c r="F20" s="116">
        <v>6.4512454244191701</v>
      </c>
      <c r="G20" s="119" t="s">
        <v>38</v>
      </c>
      <c r="H20" s="119" t="s">
        <v>38</v>
      </c>
      <c r="I20" s="117" t="str">
        <f t="shared" si="0"/>
        <v>nd</v>
      </c>
      <c r="K20" s="5"/>
      <c r="L20" s="119"/>
      <c r="M20" s="119"/>
      <c r="N20" s="117"/>
    </row>
    <row r="21" spans="1:14">
      <c r="A21" s="5" t="s">
        <v>93</v>
      </c>
      <c r="B21" s="5" t="s">
        <v>11</v>
      </c>
      <c r="C21" s="5">
        <v>3</v>
      </c>
      <c r="D21" s="115">
        <v>36</v>
      </c>
      <c r="E21" s="116">
        <v>122.879663888889</v>
      </c>
      <c r="F21" s="116">
        <v>6.9157570571584799</v>
      </c>
      <c r="G21" s="117">
        <v>22.9</v>
      </c>
      <c r="H21" s="117">
        <v>6.3</v>
      </c>
      <c r="I21" s="117">
        <f t="shared" si="0"/>
        <v>0.27510917030567689</v>
      </c>
      <c r="K21" s="5"/>
      <c r="L21" s="117"/>
      <c r="M21" s="117"/>
      <c r="N21" s="117"/>
    </row>
    <row r="22" spans="1:14">
      <c r="A22" s="5" t="s">
        <v>92</v>
      </c>
      <c r="B22" s="5" t="s">
        <v>11</v>
      </c>
      <c r="C22" s="5">
        <v>2</v>
      </c>
      <c r="D22" s="115">
        <v>27</v>
      </c>
      <c r="E22" s="116">
        <v>125.84902962963</v>
      </c>
      <c r="F22" s="116">
        <v>7.0033225148417504</v>
      </c>
      <c r="G22" s="117">
        <v>23.4</v>
      </c>
      <c r="H22" s="117">
        <v>6.5</v>
      </c>
      <c r="I22" s="117">
        <f t="shared" si="0"/>
        <v>0.27777777777777779</v>
      </c>
      <c r="K22" s="5"/>
      <c r="L22" s="117"/>
      <c r="M22" s="117"/>
      <c r="N22" s="117"/>
    </row>
    <row r="23" spans="1:14">
      <c r="A23" s="5" t="s">
        <v>91</v>
      </c>
      <c r="B23" s="5" t="s">
        <v>9</v>
      </c>
      <c r="C23" s="5">
        <v>3</v>
      </c>
      <c r="D23" s="115">
        <v>43</v>
      </c>
      <c r="E23" s="116">
        <v>110.72398372092999</v>
      </c>
      <c r="F23" s="116">
        <v>6.4001500640083799</v>
      </c>
      <c r="G23" s="117">
        <v>24.5</v>
      </c>
      <c r="H23" s="117">
        <v>11.2</v>
      </c>
      <c r="I23" s="117">
        <f t="shared" si="0"/>
        <v>0.45714285714285713</v>
      </c>
      <c r="K23" s="5"/>
      <c r="L23" s="117"/>
      <c r="M23" s="117"/>
      <c r="N23" s="117"/>
    </row>
    <row r="24" spans="1:14">
      <c r="A24" s="5" t="s">
        <v>90</v>
      </c>
      <c r="B24" s="5" t="s">
        <v>9</v>
      </c>
      <c r="C24" s="5">
        <v>4</v>
      </c>
      <c r="D24" s="115">
        <v>54</v>
      </c>
      <c r="E24" s="116">
        <v>142.38866851851901</v>
      </c>
      <c r="F24" s="116">
        <v>8.2453606825599408</v>
      </c>
      <c r="G24" s="117">
        <v>30</v>
      </c>
      <c r="H24" s="117">
        <v>15</v>
      </c>
      <c r="I24" s="117">
        <f t="shared" si="0"/>
        <v>0.5</v>
      </c>
      <c r="K24" s="5"/>
      <c r="L24" s="117"/>
      <c r="M24" s="117"/>
      <c r="N24" s="117"/>
    </row>
    <row r="25" spans="1:14">
      <c r="A25" s="5" t="s">
        <v>89</v>
      </c>
      <c r="B25" s="5" t="s">
        <v>9</v>
      </c>
      <c r="C25" s="5">
        <v>4</v>
      </c>
      <c r="D25" s="115">
        <v>54</v>
      </c>
      <c r="E25" s="116">
        <v>141.23910925925901</v>
      </c>
      <c r="F25" s="116">
        <v>7.4686805913816903</v>
      </c>
      <c r="G25" s="117">
        <v>29.5</v>
      </c>
      <c r="H25" s="117">
        <v>15.4</v>
      </c>
      <c r="I25" s="117">
        <f t="shared" si="0"/>
        <v>0.52203389830508473</v>
      </c>
      <c r="K25" s="5"/>
      <c r="L25" s="117"/>
      <c r="M25" s="117"/>
      <c r="N25" s="117"/>
    </row>
    <row r="26" spans="1:14">
      <c r="A26" s="5" t="s">
        <v>88</v>
      </c>
      <c r="B26" s="5" t="s">
        <v>9</v>
      </c>
      <c r="C26" s="5">
        <v>4</v>
      </c>
      <c r="D26" s="115">
        <v>29</v>
      </c>
      <c r="E26" s="116">
        <v>140.45275862068999</v>
      </c>
      <c r="F26" s="116">
        <v>7.4438805807211503</v>
      </c>
      <c r="G26" s="117">
        <v>26.28</v>
      </c>
      <c r="H26" s="117">
        <v>10.9</v>
      </c>
      <c r="I26" s="117">
        <f t="shared" si="0"/>
        <v>0.4147640791476408</v>
      </c>
      <c r="K26" s="5"/>
      <c r="L26" s="117"/>
      <c r="M26" s="117"/>
      <c r="N26" s="117"/>
    </row>
    <row r="27" spans="1:14">
      <c r="A27" s="5" t="s">
        <v>87</v>
      </c>
      <c r="B27" s="5" t="s">
        <v>9</v>
      </c>
      <c r="C27" s="5">
        <v>3</v>
      </c>
      <c r="D27" s="115">
        <v>37</v>
      </c>
      <c r="E27" s="116">
        <v>129.59579189189199</v>
      </c>
      <c r="F27" s="116">
        <v>8.4510119939444195</v>
      </c>
      <c r="G27" s="117">
        <v>26.83</v>
      </c>
      <c r="H27" s="117">
        <v>11.02</v>
      </c>
      <c r="I27" s="117">
        <f t="shared" si="0"/>
        <v>0.41073425270219904</v>
      </c>
      <c r="K27" s="5"/>
      <c r="L27" s="117"/>
      <c r="M27" s="117"/>
      <c r="N27" s="117"/>
    </row>
    <row r="28" spans="1:14">
      <c r="A28" s="5" t="s">
        <v>86</v>
      </c>
      <c r="B28" s="5" t="s">
        <v>9</v>
      </c>
      <c r="C28" s="5">
        <v>4</v>
      </c>
      <c r="D28" s="115">
        <v>41</v>
      </c>
      <c r="E28" s="116">
        <v>130.097817073171</v>
      </c>
      <c r="F28" s="116">
        <v>8.0038917508075507</v>
      </c>
      <c r="G28" s="117">
        <v>25.29</v>
      </c>
      <c r="H28" s="117">
        <v>11.76</v>
      </c>
      <c r="I28" s="117">
        <f t="shared" si="0"/>
        <v>0.46500593119810202</v>
      </c>
      <c r="K28" s="5"/>
      <c r="L28" s="117"/>
      <c r="M28" s="117"/>
      <c r="N28" s="117"/>
    </row>
    <row r="29" spans="1:14">
      <c r="A29" s="5" t="s">
        <v>85</v>
      </c>
      <c r="B29" s="5" t="s">
        <v>9</v>
      </c>
      <c r="C29" s="5">
        <v>3</v>
      </c>
      <c r="D29" s="115">
        <v>38</v>
      </c>
      <c r="E29" s="116">
        <v>132.64839210526301</v>
      </c>
      <c r="F29" s="116">
        <v>8.0563487869278703</v>
      </c>
      <c r="G29" s="117">
        <v>25.9</v>
      </c>
      <c r="H29" s="117">
        <v>14.2</v>
      </c>
      <c r="I29" s="117">
        <f t="shared" si="0"/>
        <v>0.54826254826254828</v>
      </c>
      <c r="K29" s="5"/>
      <c r="L29" s="117"/>
      <c r="M29" s="117"/>
      <c r="N29" s="117"/>
    </row>
    <row r="30" spans="1:14">
      <c r="A30" s="5" t="s">
        <v>84</v>
      </c>
      <c r="B30" s="5" t="s">
        <v>9</v>
      </c>
      <c r="C30" s="5">
        <v>4</v>
      </c>
      <c r="D30" s="115">
        <v>37</v>
      </c>
      <c r="E30" s="116">
        <v>121.988408108108</v>
      </c>
      <c r="F30" s="116">
        <v>6.88419230590564</v>
      </c>
      <c r="G30" s="117">
        <v>28</v>
      </c>
      <c r="H30" s="117">
        <v>11.5</v>
      </c>
      <c r="I30" s="117">
        <f t="shared" si="0"/>
        <v>0.4107142857142857</v>
      </c>
      <c r="K30" s="5"/>
      <c r="L30" s="117"/>
      <c r="M30" s="117"/>
      <c r="N30" s="117"/>
    </row>
    <row r="31" spans="1:14">
      <c r="A31" s="5" t="s">
        <v>83</v>
      </c>
      <c r="B31" s="5" t="s">
        <v>9</v>
      </c>
      <c r="C31" s="5">
        <v>3</v>
      </c>
      <c r="D31" s="115">
        <v>42</v>
      </c>
      <c r="E31" s="116">
        <v>120.448057142857</v>
      </c>
      <c r="F31" s="116">
        <v>9.1024356861884996</v>
      </c>
      <c r="G31" s="117">
        <v>27.37</v>
      </c>
      <c r="H31" s="117">
        <v>11.85</v>
      </c>
      <c r="I31" s="117">
        <f t="shared" si="0"/>
        <v>0.43295579101205695</v>
      </c>
      <c r="K31" s="5"/>
      <c r="L31" s="117"/>
      <c r="M31" s="117"/>
      <c r="N31" s="117"/>
    </row>
    <row r="32" spans="1:14">
      <c r="A32" s="5" t="s">
        <v>82</v>
      </c>
      <c r="B32" s="5" t="s">
        <v>9</v>
      </c>
      <c r="C32" s="5">
        <v>4</v>
      </c>
      <c r="D32" s="115">
        <v>33</v>
      </c>
      <c r="E32" s="116">
        <v>142.595260606061</v>
      </c>
      <c r="F32" s="116">
        <v>7.7624375813073101</v>
      </c>
      <c r="G32" s="117">
        <v>25.9</v>
      </c>
      <c r="H32" s="117">
        <v>14.2</v>
      </c>
      <c r="I32" s="117">
        <f t="shared" si="0"/>
        <v>0.54826254826254828</v>
      </c>
      <c r="K32" s="5"/>
      <c r="L32" s="117"/>
      <c r="M32" s="117"/>
      <c r="N32" s="117"/>
    </row>
    <row r="33" spans="1:14">
      <c r="A33" s="5" t="s">
        <v>81</v>
      </c>
      <c r="B33" s="5" t="s">
        <v>9</v>
      </c>
      <c r="C33" s="5">
        <v>3</v>
      </c>
      <c r="D33" s="115">
        <v>40</v>
      </c>
      <c r="E33" s="116">
        <v>117.3360325</v>
      </c>
      <c r="F33" s="116">
        <v>5.3974180210510401</v>
      </c>
      <c r="G33" s="117">
        <v>28</v>
      </c>
      <c r="H33" s="117">
        <v>11.5</v>
      </c>
      <c r="I33" s="117">
        <f t="shared" si="0"/>
        <v>0.4107142857142857</v>
      </c>
      <c r="K33" s="5"/>
      <c r="L33" s="117"/>
      <c r="M33" s="117"/>
      <c r="N33" s="117"/>
    </row>
    <row r="34" spans="1:14">
      <c r="A34" s="5" t="s">
        <v>80</v>
      </c>
      <c r="B34" s="5" t="s">
        <v>9</v>
      </c>
      <c r="C34" s="5">
        <v>4</v>
      </c>
      <c r="D34" s="115">
        <v>34</v>
      </c>
      <c r="E34" s="116">
        <v>117.82522941176499</v>
      </c>
      <c r="F34" s="116">
        <v>5.1199809266953604</v>
      </c>
      <c r="G34" s="119" t="s">
        <v>38</v>
      </c>
      <c r="H34" s="119" t="s">
        <v>38</v>
      </c>
      <c r="I34" s="117" t="str">
        <f t="shared" si="0"/>
        <v>nd</v>
      </c>
      <c r="K34" s="5"/>
      <c r="L34" s="119"/>
      <c r="M34" s="119"/>
      <c r="N34" s="117"/>
    </row>
    <row r="35" spans="1:14">
      <c r="A35" s="5" t="s">
        <v>79</v>
      </c>
      <c r="B35" s="5" t="s">
        <v>9</v>
      </c>
      <c r="C35" s="5">
        <v>4</v>
      </c>
      <c r="D35" s="115">
        <v>35</v>
      </c>
      <c r="E35" s="116">
        <v>129.443011428571</v>
      </c>
      <c r="F35" s="116">
        <v>7.9639780872415402</v>
      </c>
      <c r="G35" s="117">
        <v>23.06</v>
      </c>
      <c r="H35" s="117">
        <v>8.6999999999999993</v>
      </c>
      <c r="I35" s="117">
        <f t="shared" ref="I35:I66" si="1">IF(ISNUMBER(G35),H35/G35,"nd")</f>
        <v>0.37727666955767564</v>
      </c>
      <c r="K35" s="5"/>
      <c r="L35" s="117"/>
      <c r="M35" s="117"/>
      <c r="N35" s="117"/>
    </row>
    <row r="36" spans="1:14">
      <c r="A36" s="5" t="s">
        <v>78</v>
      </c>
      <c r="B36" s="5" t="s">
        <v>9</v>
      </c>
      <c r="C36" s="5">
        <v>3</v>
      </c>
      <c r="D36" s="115">
        <v>30</v>
      </c>
      <c r="E36" s="116">
        <v>109.117563333333</v>
      </c>
      <c r="F36" s="116">
        <v>5.60639909813138</v>
      </c>
      <c r="G36" s="119" t="s">
        <v>38</v>
      </c>
      <c r="H36" s="119" t="s">
        <v>38</v>
      </c>
      <c r="I36" s="117" t="str">
        <f t="shared" si="1"/>
        <v>nd</v>
      </c>
      <c r="K36" s="5"/>
      <c r="L36" s="119"/>
      <c r="M36" s="119"/>
      <c r="N36" s="117"/>
    </row>
    <row r="37" spans="1:14">
      <c r="A37" s="5" t="s">
        <v>77</v>
      </c>
      <c r="B37" s="5" t="s">
        <v>9</v>
      </c>
      <c r="C37" s="5">
        <v>3</v>
      </c>
      <c r="D37" s="115">
        <v>39</v>
      </c>
      <c r="E37" s="116">
        <v>135.49991794871801</v>
      </c>
      <c r="F37" s="116">
        <v>6.25359944509679</v>
      </c>
      <c r="G37" s="117">
        <v>21.1</v>
      </c>
      <c r="H37" s="117">
        <v>10.7</v>
      </c>
      <c r="I37" s="117">
        <f t="shared" si="1"/>
        <v>0.5071090047393364</v>
      </c>
      <c r="K37" s="5"/>
      <c r="L37" s="117"/>
      <c r="M37" s="117"/>
      <c r="N37" s="117"/>
    </row>
    <row r="38" spans="1:14">
      <c r="A38" s="5" t="s">
        <v>76</v>
      </c>
      <c r="B38" s="5" t="s">
        <v>9</v>
      </c>
      <c r="C38" s="5">
        <v>4</v>
      </c>
      <c r="D38" s="115">
        <v>40</v>
      </c>
      <c r="E38" s="116">
        <v>100.8854675</v>
      </c>
      <c r="F38" s="116">
        <v>6.4634206157781904</v>
      </c>
      <c r="G38" s="117">
        <v>26.2</v>
      </c>
      <c r="H38" s="117">
        <v>8.91</v>
      </c>
      <c r="I38" s="117">
        <f t="shared" si="1"/>
        <v>0.34007633587786262</v>
      </c>
      <c r="K38" s="5"/>
      <c r="L38" s="117"/>
      <c r="M38" s="117"/>
      <c r="N38" s="117"/>
    </row>
    <row r="39" spans="1:14">
      <c r="A39" s="5" t="s">
        <v>75</v>
      </c>
      <c r="B39" s="5" t="s">
        <v>9</v>
      </c>
      <c r="C39" s="5">
        <v>4</v>
      </c>
      <c r="D39" s="115">
        <v>41</v>
      </c>
      <c r="E39" s="116">
        <v>123.43952195122</v>
      </c>
      <c r="F39" s="116">
        <v>7.5472055419454502</v>
      </c>
      <c r="G39" s="119" t="s">
        <v>38</v>
      </c>
      <c r="H39" s="119" t="s">
        <v>38</v>
      </c>
      <c r="I39" s="117" t="str">
        <f t="shared" si="1"/>
        <v>nd</v>
      </c>
      <c r="K39" s="5"/>
      <c r="L39" s="119"/>
      <c r="M39" s="119"/>
      <c r="N39" s="117"/>
    </row>
    <row r="40" spans="1:14">
      <c r="A40" s="5" t="s">
        <v>74</v>
      </c>
      <c r="B40" s="5" t="s">
        <v>7</v>
      </c>
      <c r="C40" s="5">
        <v>6</v>
      </c>
      <c r="D40" s="115">
        <v>76</v>
      </c>
      <c r="E40" s="116">
        <v>138.109573684211</v>
      </c>
      <c r="F40" s="116">
        <v>5.1467308610818003</v>
      </c>
      <c r="G40" s="117">
        <v>30.15</v>
      </c>
      <c r="H40" s="117">
        <v>20.79</v>
      </c>
      <c r="I40" s="117">
        <f t="shared" si="1"/>
        <v>0.68955223880597016</v>
      </c>
      <c r="K40" s="5"/>
      <c r="L40" s="117"/>
      <c r="M40" s="117"/>
      <c r="N40" s="117"/>
    </row>
    <row r="41" spans="1:14">
      <c r="A41" s="5" t="s">
        <v>73</v>
      </c>
      <c r="B41" s="5" t="s">
        <v>7</v>
      </c>
      <c r="C41" s="5">
        <v>6</v>
      </c>
      <c r="D41" s="115">
        <v>74</v>
      </c>
      <c r="E41" s="116">
        <v>115.145721621622</v>
      </c>
      <c r="F41" s="116">
        <v>5.4479473611862703</v>
      </c>
      <c r="G41" s="119" t="s">
        <v>38</v>
      </c>
      <c r="H41" s="119" t="s">
        <v>38</v>
      </c>
      <c r="I41" s="117" t="str">
        <f t="shared" si="1"/>
        <v>nd</v>
      </c>
      <c r="K41" s="5"/>
      <c r="L41" s="119"/>
      <c r="M41" s="119"/>
      <c r="N41" s="117"/>
    </row>
    <row r="42" spans="1:14">
      <c r="A42" s="5" t="s">
        <v>72</v>
      </c>
      <c r="B42" s="5" t="s">
        <v>7</v>
      </c>
      <c r="C42" s="5">
        <v>5</v>
      </c>
      <c r="D42" s="115">
        <v>70</v>
      </c>
      <c r="E42" s="116">
        <v>131.98048142857101</v>
      </c>
      <c r="F42" s="116">
        <v>5.8326629427676497</v>
      </c>
      <c r="G42" s="117">
        <v>26.38</v>
      </c>
      <c r="H42" s="117">
        <v>18.68</v>
      </c>
      <c r="I42" s="117">
        <f t="shared" si="1"/>
        <v>0.70811220621683091</v>
      </c>
      <c r="K42" s="5"/>
      <c r="L42" s="117"/>
      <c r="M42" s="117"/>
      <c r="N42" s="117"/>
    </row>
    <row r="43" spans="1:14">
      <c r="A43" s="5" t="s">
        <v>71</v>
      </c>
      <c r="B43" s="5" t="s">
        <v>7</v>
      </c>
      <c r="C43" s="5">
        <v>5</v>
      </c>
      <c r="D43" s="115">
        <v>81</v>
      </c>
      <c r="E43" s="116">
        <v>115.84418888888899</v>
      </c>
      <c r="F43" s="116">
        <v>5.0593806260008796</v>
      </c>
      <c r="G43" s="117">
        <v>27.78</v>
      </c>
      <c r="H43" s="117">
        <v>20.83</v>
      </c>
      <c r="I43" s="117">
        <f t="shared" si="1"/>
        <v>0.74982001439884804</v>
      </c>
      <c r="K43" s="5"/>
      <c r="L43" s="117"/>
      <c r="M43" s="117"/>
      <c r="N43" s="117"/>
    </row>
    <row r="44" spans="1:14">
      <c r="A44" s="5" t="s">
        <v>70</v>
      </c>
      <c r="B44" s="5" t="s">
        <v>7</v>
      </c>
      <c r="C44" s="5">
        <v>5</v>
      </c>
      <c r="D44" s="115">
        <v>79</v>
      </c>
      <c r="E44" s="116">
        <v>125.36320126582299</v>
      </c>
      <c r="F44" s="116">
        <v>4.8437660320599898</v>
      </c>
      <c r="G44" s="117">
        <v>28.84</v>
      </c>
      <c r="H44" s="117">
        <v>20.7</v>
      </c>
      <c r="I44" s="117">
        <f t="shared" si="1"/>
        <v>0.71775312066574204</v>
      </c>
      <c r="K44" s="5"/>
      <c r="L44" s="117"/>
      <c r="M44" s="117"/>
      <c r="N44" s="117"/>
    </row>
    <row r="45" spans="1:14">
      <c r="A45" s="5" t="s">
        <v>69</v>
      </c>
      <c r="B45" s="5" t="s">
        <v>7</v>
      </c>
      <c r="C45" s="5">
        <v>5</v>
      </c>
      <c r="D45" s="115">
        <v>72</v>
      </c>
      <c r="E45" s="116">
        <v>135.44412222222201</v>
      </c>
      <c r="F45" s="116">
        <v>4.7356294525743996</v>
      </c>
      <c r="G45" s="117">
        <v>23.95</v>
      </c>
      <c r="H45" s="117">
        <v>22.49</v>
      </c>
      <c r="I45" s="117">
        <f t="shared" si="1"/>
        <v>0.93903966597077237</v>
      </c>
      <c r="K45" s="5"/>
      <c r="L45" s="117"/>
      <c r="M45" s="117"/>
      <c r="N45" s="117"/>
    </row>
    <row r="46" spans="1:14">
      <c r="A46" s="5" t="s">
        <v>68</v>
      </c>
      <c r="B46" s="5" t="s">
        <v>7</v>
      </c>
      <c r="C46" s="5">
        <v>5</v>
      </c>
      <c r="D46" s="115">
        <v>69</v>
      </c>
      <c r="E46" s="116">
        <v>137.15437101449299</v>
      </c>
      <c r="F46" s="116">
        <v>4.2436969220367802</v>
      </c>
      <c r="G46" s="117">
        <v>25.72</v>
      </c>
      <c r="H46" s="117">
        <v>20.47</v>
      </c>
      <c r="I46" s="117">
        <f t="shared" si="1"/>
        <v>0.79587869362363917</v>
      </c>
      <c r="K46" s="5"/>
      <c r="L46" s="117"/>
      <c r="M46" s="117"/>
      <c r="N46" s="117"/>
    </row>
    <row r="47" spans="1:14">
      <c r="A47" s="5" t="s">
        <v>67</v>
      </c>
      <c r="B47" s="5" t="s">
        <v>7</v>
      </c>
      <c r="C47" s="5">
        <v>6</v>
      </c>
      <c r="D47" s="115">
        <v>82</v>
      </c>
      <c r="E47" s="116">
        <v>154.03552439024401</v>
      </c>
      <c r="F47" s="116">
        <v>5.31911990377849</v>
      </c>
      <c r="G47" s="117">
        <v>34.03</v>
      </c>
      <c r="H47" s="117">
        <v>28.43</v>
      </c>
      <c r="I47" s="117">
        <f t="shared" si="1"/>
        <v>0.83543931824860418</v>
      </c>
      <c r="K47" s="5"/>
      <c r="L47" s="117"/>
      <c r="M47" s="117"/>
      <c r="N47" s="117"/>
    </row>
    <row r="48" spans="1:14">
      <c r="A48" s="118" t="s">
        <v>66</v>
      </c>
      <c r="B48" s="5" t="s">
        <v>7</v>
      </c>
      <c r="C48" s="5">
        <v>8</v>
      </c>
      <c r="D48" s="115">
        <v>87</v>
      </c>
      <c r="E48" s="116">
        <v>156.64916206896601</v>
      </c>
      <c r="F48" s="116">
        <v>6.0365349297748203</v>
      </c>
      <c r="G48" s="119" t="s">
        <v>38</v>
      </c>
      <c r="H48" s="119" t="s">
        <v>38</v>
      </c>
      <c r="I48" s="117" t="str">
        <f t="shared" si="1"/>
        <v>nd</v>
      </c>
      <c r="K48" s="5"/>
      <c r="L48" s="119"/>
      <c r="M48" s="119"/>
      <c r="N48" s="117"/>
    </row>
    <row r="49" spans="1:14">
      <c r="A49" s="118" t="s">
        <v>65</v>
      </c>
      <c r="B49" s="5" t="s">
        <v>7</v>
      </c>
      <c r="C49" s="5">
        <v>7</v>
      </c>
      <c r="D49" s="115">
        <v>96</v>
      </c>
      <c r="E49" s="116">
        <v>112.642913541667</v>
      </c>
      <c r="F49" s="116">
        <v>4.52292154777387</v>
      </c>
      <c r="G49" s="119" t="s">
        <v>38</v>
      </c>
      <c r="H49" s="119" t="s">
        <v>38</v>
      </c>
      <c r="I49" s="117" t="str">
        <f t="shared" si="1"/>
        <v>nd</v>
      </c>
      <c r="K49" s="5"/>
      <c r="L49" s="119"/>
      <c r="M49" s="119"/>
      <c r="N49" s="117"/>
    </row>
    <row r="50" spans="1:14">
      <c r="A50" s="5" t="s">
        <v>64</v>
      </c>
      <c r="B50" s="5" t="s">
        <v>7</v>
      </c>
      <c r="C50" s="5">
        <v>7</v>
      </c>
      <c r="D50" s="115">
        <v>88</v>
      </c>
      <c r="E50" s="116">
        <v>139.31842499999999</v>
      </c>
      <c r="F50" s="116">
        <v>5.2308380642558303</v>
      </c>
      <c r="G50" s="117">
        <v>27.39</v>
      </c>
      <c r="H50" s="117">
        <v>27.81</v>
      </c>
      <c r="I50" s="117">
        <f t="shared" si="1"/>
        <v>1.0153340635268346</v>
      </c>
      <c r="K50" s="5"/>
      <c r="L50" s="117"/>
      <c r="M50" s="117"/>
      <c r="N50" s="117"/>
    </row>
    <row r="51" spans="1:14">
      <c r="A51" s="5" t="s">
        <v>63</v>
      </c>
      <c r="B51" s="5" t="s">
        <v>5</v>
      </c>
      <c r="C51" s="5">
        <v>6</v>
      </c>
      <c r="D51" s="115">
        <v>103</v>
      </c>
      <c r="E51" s="116">
        <v>140.075095145631</v>
      </c>
      <c r="F51" s="116">
        <v>4.5576201062619104</v>
      </c>
      <c r="G51" s="117">
        <v>24.09</v>
      </c>
      <c r="H51" s="117">
        <v>28.18</v>
      </c>
      <c r="I51" s="117">
        <f t="shared" si="1"/>
        <v>1.1697799916978</v>
      </c>
      <c r="K51" s="5"/>
      <c r="L51" s="117"/>
      <c r="M51" s="117"/>
      <c r="N51" s="117"/>
    </row>
    <row r="52" spans="1:14">
      <c r="A52" s="5" t="s">
        <v>62</v>
      </c>
      <c r="B52" s="5" t="s">
        <v>5</v>
      </c>
      <c r="C52" s="5">
        <v>6</v>
      </c>
      <c r="D52" s="115">
        <v>107</v>
      </c>
      <c r="E52" s="116">
        <v>125.58917009345799</v>
      </c>
      <c r="F52" s="116">
        <v>4.3228498522271996</v>
      </c>
      <c r="G52" s="119" t="s">
        <v>38</v>
      </c>
      <c r="H52" s="119" t="s">
        <v>38</v>
      </c>
      <c r="I52" s="117" t="str">
        <f t="shared" si="1"/>
        <v>nd</v>
      </c>
      <c r="K52" s="5"/>
      <c r="L52" s="119"/>
      <c r="M52" s="119"/>
      <c r="N52" s="117"/>
    </row>
    <row r="53" spans="1:14">
      <c r="A53" s="5" t="s">
        <v>61</v>
      </c>
      <c r="B53" s="5" t="s">
        <v>5</v>
      </c>
      <c r="C53" s="5">
        <v>6</v>
      </c>
      <c r="D53" s="115">
        <v>111</v>
      </c>
      <c r="E53" s="116">
        <v>117.31333513513501</v>
      </c>
      <c r="F53" s="116">
        <v>3.2206792169930401</v>
      </c>
      <c r="G53" s="117">
        <v>25.8</v>
      </c>
      <c r="H53" s="117">
        <v>29.81</v>
      </c>
      <c r="I53" s="117">
        <f t="shared" si="1"/>
        <v>1.1554263565891472</v>
      </c>
      <c r="K53" s="5"/>
      <c r="L53" s="117"/>
      <c r="M53" s="117"/>
      <c r="N53" s="117"/>
    </row>
    <row r="54" spans="1:14">
      <c r="A54" s="5" t="s">
        <v>60</v>
      </c>
      <c r="B54" s="5" t="s">
        <v>5</v>
      </c>
      <c r="C54" s="5">
        <v>7</v>
      </c>
      <c r="D54" s="115">
        <v>98</v>
      </c>
      <c r="E54" s="116">
        <v>129.71761224489799</v>
      </c>
      <c r="F54" s="116">
        <v>3.7877343348747399</v>
      </c>
      <c r="G54" s="117">
        <v>25.43</v>
      </c>
      <c r="H54" s="117">
        <v>28.52</v>
      </c>
      <c r="I54" s="117">
        <f t="shared" si="1"/>
        <v>1.1215100275265435</v>
      </c>
      <c r="K54" s="5"/>
      <c r="L54" s="117"/>
      <c r="M54" s="117"/>
      <c r="N54" s="117"/>
    </row>
    <row r="55" spans="1:14">
      <c r="A55" s="5" t="s">
        <v>59</v>
      </c>
      <c r="B55" s="5" t="s">
        <v>5</v>
      </c>
      <c r="C55" s="5">
        <v>10</v>
      </c>
      <c r="D55" s="115">
        <v>100</v>
      </c>
      <c r="E55" s="116">
        <v>129.09676099999999</v>
      </c>
      <c r="F55" s="116">
        <v>4.2483630379001003</v>
      </c>
      <c r="G55" s="117">
        <v>28.56</v>
      </c>
      <c r="H55" s="117">
        <v>27.93</v>
      </c>
      <c r="I55" s="117">
        <f t="shared" si="1"/>
        <v>0.97794117647058831</v>
      </c>
      <c r="K55" s="5"/>
      <c r="L55" s="117"/>
      <c r="M55" s="117"/>
      <c r="N55" s="117"/>
    </row>
    <row r="56" spans="1:14">
      <c r="A56" s="5" t="s">
        <v>58</v>
      </c>
      <c r="B56" s="5" t="s">
        <v>5</v>
      </c>
      <c r="C56" s="5">
        <v>8</v>
      </c>
      <c r="D56" s="115">
        <v>93</v>
      </c>
      <c r="E56" s="116">
        <v>138.27593870967701</v>
      </c>
      <c r="F56" s="116">
        <v>3.8637875589266901</v>
      </c>
      <c r="G56" s="117">
        <v>28.77</v>
      </c>
      <c r="H56" s="117">
        <v>29.44</v>
      </c>
      <c r="I56" s="117">
        <f t="shared" si="1"/>
        <v>1.0232881473757387</v>
      </c>
      <c r="K56" s="5"/>
      <c r="L56" s="117"/>
      <c r="M56" s="117"/>
      <c r="N56" s="117"/>
    </row>
    <row r="57" spans="1:14">
      <c r="A57" s="5" t="s">
        <v>57</v>
      </c>
      <c r="B57" s="5" t="s">
        <v>5</v>
      </c>
      <c r="C57" s="5">
        <v>7</v>
      </c>
      <c r="D57" s="115">
        <v>123</v>
      </c>
      <c r="E57" s="116">
        <v>122.105616260163</v>
      </c>
      <c r="F57" s="116">
        <v>3.9421383622903901</v>
      </c>
      <c r="G57" s="117">
        <v>28.7</v>
      </c>
      <c r="H57" s="117">
        <v>35.39</v>
      </c>
      <c r="I57" s="117">
        <f t="shared" si="1"/>
        <v>1.2331010452961673</v>
      </c>
      <c r="K57" s="5"/>
      <c r="L57" s="117"/>
      <c r="M57" s="117"/>
      <c r="N57" s="117"/>
    </row>
    <row r="58" spans="1:14">
      <c r="A58" s="118" t="s">
        <v>56</v>
      </c>
      <c r="B58" s="118" t="s">
        <v>5</v>
      </c>
      <c r="C58" s="5">
        <v>6</v>
      </c>
      <c r="D58" s="115">
        <v>95</v>
      </c>
      <c r="E58" s="116">
        <v>127.309262105263</v>
      </c>
      <c r="F58" s="116">
        <v>5.1106677279160699</v>
      </c>
      <c r="G58" s="119" t="s">
        <v>38</v>
      </c>
      <c r="H58" s="119" t="s">
        <v>38</v>
      </c>
      <c r="I58" s="117" t="str">
        <f t="shared" si="1"/>
        <v>nd</v>
      </c>
      <c r="K58" s="5"/>
      <c r="L58" s="119"/>
      <c r="M58" s="119"/>
      <c r="N58" s="117"/>
    </row>
    <row r="59" spans="1:14">
      <c r="A59" s="118" t="s">
        <v>55</v>
      </c>
      <c r="B59" s="118" t="s">
        <v>5</v>
      </c>
      <c r="C59" s="5">
        <v>6</v>
      </c>
      <c r="D59" s="115">
        <v>88</v>
      </c>
      <c r="E59" s="116">
        <v>126.213535227273</v>
      </c>
      <c r="F59" s="116">
        <v>4.79240534340415</v>
      </c>
      <c r="G59" s="119" t="s">
        <v>38</v>
      </c>
      <c r="H59" s="119" t="s">
        <v>38</v>
      </c>
      <c r="I59" s="117" t="str">
        <f t="shared" si="1"/>
        <v>nd</v>
      </c>
      <c r="K59" s="5"/>
      <c r="L59" s="119"/>
      <c r="M59" s="119"/>
      <c r="N59" s="117"/>
    </row>
    <row r="60" spans="1:14">
      <c r="A60" s="118" t="s">
        <v>54</v>
      </c>
      <c r="B60" s="118" t="s">
        <v>5</v>
      </c>
      <c r="C60" s="5">
        <v>6</v>
      </c>
      <c r="D60" s="115">
        <v>97</v>
      </c>
      <c r="E60" s="116">
        <v>117.278449484536</v>
      </c>
      <c r="F60" s="116">
        <v>3.8202948662034402</v>
      </c>
      <c r="G60" s="119" t="s">
        <v>38</v>
      </c>
      <c r="H60" s="119" t="s">
        <v>38</v>
      </c>
      <c r="I60" s="117" t="str">
        <f t="shared" si="1"/>
        <v>nd</v>
      </c>
      <c r="K60" s="5"/>
      <c r="L60" s="119"/>
      <c r="M60" s="119"/>
      <c r="N60" s="117"/>
    </row>
    <row r="61" spans="1:14">
      <c r="A61" s="118" t="s">
        <v>53</v>
      </c>
      <c r="B61" s="118" t="s">
        <v>5</v>
      </c>
      <c r="C61" s="5">
        <v>9</v>
      </c>
      <c r="D61" s="115">
        <v>102</v>
      </c>
      <c r="E61" s="116">
        <v>144.11245784313701</v>
      </c>
      <c r="F61" s="116">
        <v>5.4590599276073197</v>
      </c>
      <c r="G61" s="119" t="s">
        <v>38</v>
      </c>
      <c r="H61" s="119" t="s">
        <v>38</v>
      </c>
      <c r="I61" s="117" t="str">
        <f t="shared" si="1"/>
        <v>nd</v>
      </c>
      <c r="K61" s="5"/>
      <c r="L61" s="119"/>
      <c r="M61" s="119"/>
      <c r="N61" s="117"/>
    </row>
    <row r="62" spans="1:14">
      <c r="A62" s="118" t="s">
        <v>52</v>
      </c>
      <c r="B62" s="118" t="s">
        <v>5</v>
      </c>
      <c r="C62" s="5">
        <v>9</v>
      </c>
      <c r="D62" s="115">
        <v>115</v>
      </c>
      <c r="E62" s="116">
        <v>147.81172434782599</v>
      </c>
      <c r="F62" s="116">
        <v>4.42999113156311</v>
      </c>
      <c r="G62" s="119" t="s">
        <v>38</v>
      </c>
      <c r="H62" s="119" t="s">
        <v>38</v>
      </c>
      <c r="I62" s="117" t="str">
        <f t="shared" si="1"/>
        <v>nd</v>
      </c>
      <c r="K62" s="5"/>
      <c r="L62" s="119"/>
      <c r="M62" s="119"/>
      <c r="N62" s="117"/>
    </row>
    <row r="63" spans="1:14">
      <c r="A63" s="118" t="s">
        <v>51</v>
      </c>
      <c r="B63" s="118" t="s">
        <v>5</v>
      </c>
      <c r="C63" s="5">
        <v>8</v>
      </c>
      <c r="D63" s="115">
        <v>117</v>
      </c>
      <c r="E63" s="116">
        <v>126.202987179487</v>
      </c>
      <c r="F63" s="116">
        <v>4.4613059329871501</v>
      </c>
      <c r="G63" s="119" t="s">
        <v>38</v>
      </c>
      <c r="H63" s="119" t="s">
        <v>38</v>
      </c>
      <c r="I63" s="117" t="str">
        <f t="shared" si="1"/>
        <v>nd</v>
      </c>
      <c r="K63" s="5"/>
      <c r="L63" s="119"/>
      <c r="M63" s="119"/>
      <c r="N63" s="117"/>
    </row>
    <row r="64" spans="1:14">
      <c r="A64" s="118" t="s">
        <v>50</v>
      </c>
      <c r="B64" s="118" t="s">
        <v>5</v>
      </c>
      <c r="C64" s="5">
        <v>8</v>
      </c>
      <c r="D64" s="115">
        <v>103</v>
      </c>
      <c r="E64" s="116">
        <v>125.105991262136</v>
      </c>
      <c r="F64" s="116">
        <v>5.5373482546543897</v>
      </c>
      <c r="G64" s="119" t="s">
        <v>38</v>
      </c>
      <c r="H64" s="119" t="s">
        <v>38</v>
      </c>
      <c r="I64" s="117" t="str">
        <f t="shared" si="1"/>
        <v>nd</v>
      </c>
      <c r="K64" s="5"/>
      <c r="L64" s="119"/>
      <c r="M64" s="119"/>
      <c r="N64" s="117"/>
    </row>
    <row r="65" spans="1:14">
      <c r="A65" s="118" t="s">
        <v>49</v>
      </c>
      <c r="B65" s="118" t="s">
        <v>5</v>
      </c>
      <c r="C65" s="5">
        <v>7</v>
      </c>
      <c r="D65" s="115">
        <v>122</v>
      </c>
      <c r="E65" s="116">
        <v>122.903124590164</v>
      </c>
      <c r="F65" s="116">
        <v>4.91145553097118</v>
      </c>
      <c r="G65" s="119" t="s">
        <v>38</v>
      </c>
      <c r="H65" s="119" t="s">
        <v>38</v>
      </c>
      <c r="I65" s="117" t="str">
        <f t="shared" si="1"/>
        <v>nd</v>
      </c>
      <c r="K65" s="5"/>
      <c r="L65" s="119"/>
      <c r="M65" s="119"/>
      <c r="N65" s="117"/>
    </row>
    <row r="66" spans="1:14">
      <c r="A66" s="5" t="s">
        <v>48</v>
      </c>
      <c r="B66" s="5" t="s">
        <v>3</v>
      </c>
      <c r="C66" s="5">
        <v>9</v>
      </c>
      <c r="D66" s="115">
        <v>165</v>
      </c>
      <c r="E66" s="116">
        <v>88.182304424242403</v>
      </c>
      <c r="F66" s="116">
        <v>2.9678180811735202</v>
      </c>
      <c r="G66" s="119" t="s">
        <v>38</v>
      </c>
      <c r="H66" s="119" t="s">
        <v>38</v>
      </c>
      <c r="I66" s="117" t="str">
        <f t="shared" si="1"/>
        <v>nd</v>
      </c>
      <c r="K66" s="5"/>
      <c r="L66" s="119"/>
      <c r="M66" s="119"/>
      <c r="N66" s="117"/>
    </row>
    <row r="67" spans="1:14">
      <c r="A67" s="5" t="s">
        <v>47</v>
      </c>
      <c r="B67" s="5" t="s">
        <v>3</v>
      </c>
      <c r="C67" s="5">
        <v>11</v>
      </c>
      <c r="D67" s="115">
        <v>150</v>
      </c>
      <c r="E67" s="116">
        <v>104.20862933333299</v>
      </c>
      <c r="F67" s="116">
        <v>2.7678020154690399</v>
      </c>
      <c r="G67" s="117">
        <v>34.82</v>
      </c>
      <c r="H67" s="117">
        <v>46.05</v>
      </c>
      <c r="I67" s="117">
        <f t="shared" ref="I67:I76" si="2">IF(ISNUMBER(G67),H67/G67,"nd")</f>
        <v>1.3225157955198161</v>
      </c>
      <c r="K67" s="5"/>
      <c r="L67" s="117"/>
      <c r="M67" s="117"/>
      <c r="N67" s="117"/>
    </row>
    <row r="68" spans="1:14">
      <c r="A68" s="120" t="s">
        <v>46</v>
      </c>
      <c r="B68" s="120" t="s">
        <v>3</v>
      </c>
      <c r="C68" s="5">
        <v>11</v>
      </c>
      <c r="D68" s="115">
        <v>117</v>
      </c>
      <c r="E68" s="116">
        <v>172.29825931623901</v>
      </c>
      <c r="F68" s="116">
        <v>6.20887921256036</v>
      </c>
      <c r="G68" s="117">
        <v>30.16</v>
      </c>
      <c r="H68" s="117">
        <v>37.380000000000003</v>
      </c>
      <c r="I68" s="117">
        <f t="shared" si="2"/>
        <v>1.2393899204244032</v>
      </c>
      <c r="K68" s="5"/>
      <c r="L68" s="117"/>
      <c r="M68" s="117"/>
      <c r="N68" s="117"/>
    </row>
    <row r="69" spans="1:14">
      <c r="A69" s="5" t="s">
        <v>45</v>
      </c>
      <c r="B69" s="5" t="s">
        <v>3</v>
      </c>
      <c r="C69" s="5">
        <v>11</v>
      </c>
      <c r="D69" s="115">
        <v>130</v>
      </c>
      <c r="E69" s="116">
        <v>157.39203615384599</v>
      </c>
      <c r="F69" s="116">
        <v>6.6145883163839203</v>
      </c>
      <c r="G69" s="117">
        <v>26.28</v>
      </c>
      <c r="H69" s="117">
        <v>49.92</v>
      </c>
      <c r="I69" s="117">
        <f t="shared" si="2"/>
        <v>1.8995433789954337</v>
      </c>
      <c r="K69" s="5"/>
      <c r="L69" s="117"/>
      <c r="M69" s="117"/>
      <c r="N69" s="117"/>
    </row>
    <row r="70" spans="1:14">
      <c r="A70" s="5" t="s">
        <v>44</v>
      </c>
      <c r="B70" s="5" t="s">
        <v>3</v>
      </c>
      <c r="C70" s="5">
        <v>10</v>
      </c>
      <c r="D70" s="115">
        <v>113</v>
      </c>
      <c r="E70" s="116">
        <v>127.580603539823</v>
      </c>
      <c r="F70" s="116">
        <v>4.1430897660631203</v>
      </c>
      <c r="G70" s="117">
        <v>26.58</v>
      </c>
      <c r="H70" s="117">
        <v>38.5</v>
      </c>
      <c r="I70" s="117">
        <f t="shared" si="2"/>
        <v>1.4484574868322047</v>
      </c>
      <c r="K70" s="5"/>
      <c r="L70" s="117"/>
      <c r="M70" s="117"/>
      <c r="N70" s="117"/>
    </row>
    <row r="71" spans="1:14">
      <c r="A71" s="5" t="s">
        <v>43</v>
      </c>
      <c r="B71" s="5" t="s">
        <v>3</v>
      </c>
      <c r="C71" s="5">
        <v>8</v>
      </c>
      <c r="D71" s="115">
        <v>112</v>
      </c>
      <c r="E71" s="116">
        <v>133.20647142857101</v>
      </c>
      <c r="F71" s="116">
        <v>4.2506751086075401</v>
      </c>
      <c r="G71" s="117">
        <v>28.26</v>
      </c>
      <c r="H71" s="117">
        <v>33.43</v>
      </c>
      <c r="I71" s="117">
        <f t="shared" si="2"/>
        <v>1.1829440905874027</v>
      </c>
      <c r="K71" s="5"/>
      <c r="L71" s="117"/>
      <c r="M71" s="117"/>
      <c r="N71" s="117"/>
    </row>
    <row r="72" spans="1:14">
      <c r="A72" s="5" t="s">
        <v>42</v>
      </c>
      <c r="B72" s="5" t="s">
        <v>3</v>
      </c>
      <c r="C72" s="5">
        <v>10</v>
      </c>
      <c r="D72" s="115">
        <v>123</v>
      </c>
      <c r="E72" s="116">
        <v>136.260298373984</v>
      </c>
      <c r="F72" s="116">
        <v>3.8350077901281798</v>
      </c>
      <c r="G72" s="117">
        <v>27.89</v>
      </c>
      <c r="H72" s="117">
        <v>37.130000000000003</v>
      </c>
      <c r="I72" s="117">
        <f t="shared" si="2"/>
        <v>1.3313015417712442</v>
      </c>
      <c r="K72" s="5"/>
      <c r="L72" s="117"/>
      <c r="M72" s="117"/>
      <c r="N72" s="117"/>
    </row>
    <row r="73" spans="1:14">
      <c r="A73" s="5" t="s">
        <v>41</v>
      </c>
      <c r="B73" s="5" t="s">
        <v>3</v>
      </c>
      <c r="C73" s="5">
        <v>9</v>
      </c>
      <c r="D73" s="115">
        <v>104</v>
      </c>
      <c r="E73" s="116">
        <v>127.350427884615</v>
      </c>
      <c r="F73" s="116">
        <v>4.4201113938925003</v>
      </c>
      <c r="G73" s="117">
        <v>23.29</v>
      </c>
      <c r="H73" s="117">
        <v>34.799999999999997</v>
      </c>
      <c r="I73" s="117">
        <f t="shared" si="2"/>
        <v>1.494203520824388</v>
      </c>
      <c r="K73" s="5"/>
      <c r="L73" s="117"/>
      <c r="M73" s="117"/>
      <c r="N73" s="117"/>
    </row>
    <row r="74" spans="1:14">
      <c r="A74" s="118" t="s">
        <v>40</v>
      </c>
      <c r="B74" s="118" t="s">
        <v>3</v>
      </c>
      <c r="C74" s="5">
        <v>10</v>
      </c>
      <c r="D74" s="115">
        <v>120</v>
      </c>
      <c r="E74" s="116">
        <v>153.11809333333301</v>
      </c>
      <c r="F74" s="116">
        <v>4.9988541937364301</v>
      </c>
      <c r="G74" s="119" t="s">
        <v>38</v>
      </c>
      <c r="H74" s="119" t="s">
        <v>38</v>
      </c>
      <c r="I74" s="117" t="str">
        <f t="shared" si="2"/>
        <v>nd</v>
      </c>
      <c r="K74" s="5"/>
      <c r="L74" s="119"/>
      <c r="M74" s="119"/>
      <c r="N74" s="117"/>
    </row>
    <row r="75" spans="1:14">
      <c r="A75" s="118" t="s">
        <v>39</v>
      </c>
      <c r="B75" s="5" t="s">
        <v>3</v>
      </c>
      <c r="C75" s="5">
        <v>9</v>
      </c>
      <c r="D75" s="115">
        <v>128</v>
      </c>
      <c r="E75" s="116">
        <v>132.25313750000001</v>
      </c>
      <c r="F75" s="116">
        <v>3.83533828648405</v>
      </c>
      <c r="G75" s="119" t="s">
        <v>38</v>
      </c>
      <c r="H75" s="119" t="s">
        <v>38</v>
      </c>
      <c r="I75" s="117" t="str">
        <f t="shared" si="2"/>
        <v>nd</v>
      </c>
      <c r="K75" s="5"/>
      <c r="L75" s="119"/>
      <c r="M75" s="119"/>
      <c r="N75" s="117"/>
    </row>
    <row r="76" spans="1:14">
      <c r="A76" s="5" t="s">
        <v>37</v>
      </c>
      <c r="B76" s="5" t="s">
        <v>3</v>
      </c>
      <c r="C76" s="5">
        <v>9</v>
      </c>
      <c r="D76" s="115">
        <v>140</v>
      </c>
      <c r="E76" s="116">
        <v>101.858837857143</v>
      </c>
      <c r="F76" s="116">
        <v>3.71687023362712</v>
      </c>
      <c r="G76" s="117">
        <v>25.29</v>
      </c>
      <c r="H76" s="117">
        <v>34.479999999999997</v>
      </c>
      <c r="I76" s="117">
        <f t="shared" si="2"/>
        <v>1.3633847370502175</v>
      </c>
      <c r="K76" s="5"/>
      <c r="L76" s="117"/>
      <c r="M76" s="117"/>
      <c r="N76" s="117"/>
    </row>
    <row r="77" spans="1:14">
      <c r="A77" s="5" t="s">
        <v>36</v>
      </c>
      <c r="B77" s="5" t="s">
        <v>26</v>
      </c>
      <c r="C77" s="5">
        <v>10</v>
      </c>
      <c r="D77" s="115">
        <v>176</v>
      </c>
      <c r="E77" s="116">
        <v>91.950845227272694</v>
      </c>
      <c r="F77" s="116">
        <v>2.7159611712658398</v>
      </c>
      <c r="G77" s="119"/>
      <c r="H77" s="119"/>
      <c r="I77" s="121"/>
      <c r="K77" s="5"/>
      <c r="L77" s="119"/>
      <c r="M77" s="119"/>
      <c r="N77" s="121"/>
    </row>
    <row r="78" spans="1:14">
      <c r="A78" s="5" t="s">
        <v>35</v>
      </c>
      <c r="B78" s="5" t="s">
        <v>26</v>
      </c>
      <c r="C78" s="5">
        <v>10</v>
      </c>
      <c r="D78" s="115">
        <v>153</v>
      </c>
      <c r="E78" s="116">
        <v>105.275994771242</v>
      </c>
      <c r="F78" s="116">
        <v>3.2938636929980998</v>
      </c>
      <c r="G78" s="119"/>
      <c r="H78" s="119"/>
      <c r="I78" s="121"/>
      <c r="K78" s="5"/>
      <c r="L78" s="119"/>
      <c r="M78" s="119"/>
      <c r="N78" s="121"/>
    </row>
    <row r="79" spans="1:14">
      <c r="A79" s="5" t="s">
        <v>34</v>
      </c>
      <c r="B79" s="5" t="s">
        <v>26</v>
      </c>
      <c r="C79" s="5">
        <v>10</v>
      </c>
      <c r="D79" s="115">
        <v>138</v>
      </c>
      <c r="E79" s="116">
        <v>106.122995652174</v>
      </c>
      <c r="F79" s="116">
        <v>3.4537079670445299</v>
      </c>
      <c r="G79" s="119"/>
      <c r="H79" s="119"/>
      <c r="I79" s="121"/>
      <c r="K79" s="5"/>
      <c r="L79" s="119"/>
      <c r="M79" s="119"/>
      <c r="N79" s="121"/>
    </row>
    <row r="80" spans="1:14">
      <c r="A80" s="5" t="s">
        <v>33</v>
      </c>
      <c r="B80" s="5" t="s">
        <v>26</v>
      </c>
      <c r="C80" s="5">
        <v>9</v>
      </c>
      <c r="D80" s="115">
        <v>152</v>
      </c>
      <c r="E80" s="116">
        <v>128.85038157894701</v>
      </c>
      <c r="F80" s="116">
        <v>4.6577645831280101</v>
      </c>
      <c r="G80" s="119"/>
      <c r="H80" s="119"/>
      <c r="I80" s="121"/>
      <c r="K80" s="5"/>
      <c r="L80" s="119"/>
      <c r="M80" s="119"/>
      <c r="N80" s="121"/>
    </row>
    <row r="81" spans="1:14">
      <c r="A81" s="5" t="s">
        <v>32</v>
      </c>
      <c r="B81" s="5" t="s">
        <v>26</v>
      </c>
      <c r="C81" s="5">
        <v>12</v>
      </c>
      <c r="D81" s="115">
        <v>129</v>
      </c>
      <c r="E81" s="116">
        <v>135.653137209302</v>
      </c>
      <c r="F81" s="116">
        <v>5.9290978529576304</v>
      </c>
      <c r="G81" s="119"/>
      <c r="H81" s="119"/>
      <c r="I81" s="121"/>
      <c r="K81" s="5"/>
      <c r="L81" s="119"/>
      <c r="M81" s="119"/>
      <c r="N81" s="121"/>
    </row>
    <row r="82" spans="1:14">
      <c r="A82" s="5" t="s">
        <v>31</v>
      </c>
      <c r="B82" s="5" t="s">
        <v>26</v>
      </c>
      <c r="C82" s="5">
        <v>10</v>
      </c>
      <c r="D82" s="115">
        <v>122</v>
      </c>
      <c r="E82" s="116">
        <v>138.52642377049199</v>
      </c>
      <c r="F82" s="116">
        <v>5.52452084411025</v>
      </c>
      <c r="G82" s="119"/>
      <c r="H82" s="119"/>
      <c r="I82" s="121"/>
      <c r="K82" s="5"/>
      <c r="L82" s="119"/>
      <c r="M82" s="119"/>
      <c r="N82" s="121"/>
    </row>
    <row r="83" spans="1:14">
      <c r="A83" s="5" t="s">
        <v>30</v>
      </c>
      <c r="B83" s="5" t="s">
        <v>26</v>
      </c>
      <c r="C83" s="5">
        <v>9</v>
      </c>
      <c r="D83" s="115">
        <v>136</v>
      </c>
      <c r="E83" s="116">
        <v>146.58831323529401</v>
      </c>
      <c r="F83" s="116">
        <v>5.8263871941011498</v>
      </c>
      <c r="G83" s="119"/>
      <c r="H83" s="119"/>
      <c r="I83" s="121"/>
      <c r="K83" s="5"/>
      <c r="L83" s="119"/>
      <c r="M83" s="119"/>
      <c r="N83" s="121"/>
    </row>
    <row r="84" spans="1:14">
      <c r="A84" s="5" t="s">
        <v>29</v>
      </c>
      <c r="B84" s="5" t="s">
        <v>26</v>
      </c>
      <c r="C84" s="5">
        <v>11</v>
      </c>
      <c r="D84" s="115">
        <v>172</v>
      </c>
      <c r="E84" s="116">
        <v>122.73449302325599</v>
      </c>
      <c r="F84" s="116">
        <v>4.1657588518425399</v>
      </c>
      <c r="G84" s="119"/>
      <c r="H84" s="119"/>
      <c r="I84" s="121"/>
      <c r="K84" s="5"/>
      <c r="L84" s="119"/>
      <c r="M84" s="119"/>
      <c r="N84" s="121"/>
    </row>
    <row r="85" spans="1:14">
      <c r="A85" s="5" t="s">
        <v>28</v>
      </c>
      <c r="B85" s="5" t="s">
        <v>26</v>
      </c>
      <c r="C85" s="5">
        <v>11</v>
      </c>
      <c r="D85" s="115">
        <v>170</v>
      </c>
      <c r="E85" s="116">
        <v>121.351676470588</v>
      </c>
      <c r="F85" s="116">
        <v>3.7253033888297602</v>
      </c>
      <c r="G85" s="119"/>
      <c r="H85" s="119"/>
      <c r="I85" s="121"/>
      <c r="K85" s="5"/>
      <c r="L85" s="119"/>
      <c r="M85" s="119"/>
      <c r="N85" s="121"/>
    </row>
    <row r="86" spans="1:14">
      <c r="A86" s="5" t="s">
        <v>27</v>
      </c>
      <c r="B86" s="5" t="s">
        <v>26</v>
      </c>
      <c r="C86" s="5">
        <v>12</v>
      </c>
      <c r="D86" s="115">
        <v>159</v>
      </c>
      <c r="E86" s="116">
        <v>132.07048930817601</v>
      </c>
      <c r="F86" s="116">
        <v>4.8511239392980698</v>
      </c>
      <c r="G86" s="119"/>
      <c r="H86" s="119"/>
      <c r="I86" s="121"/>
      <c r="K86" s="5"/>
      <c r="L86" s="119"/>
      <c r="M86" s="119"/>
      <c r="N86" s="121"/>
    </row>
    <row r="87" spans="1:14">
      <c r="A87" s="5" t="s">
        <v>25</v>
      </c>
      <c r="B87" s="5" t="s">
        <v>18</v>
      </c>
      <c r="C87" s="5">
        <v>13</v>
      </c>
      <c r="D87" s="115">
        <v>171</v>
      </c>
      <c r="E87" s="116">
        <v>150.20661695906401</v>
      </c>
      <c r="F87" s="116">
        <v>6.4010668980294598</v>
      </c>
      <c r="G87" s="119"/>
      <c r="H87" s="119"/>
      <c r="I87" s="121"/>
      <c r="K87" s="5"/>
      <c r="L87" s="119"/>
      <c r="M87" s="119"/>
      <c r="N87" s="121"/>
    </row>
    <row r="88" spans="1:14">
      <c r="A88" s="5" t="s">
        <v>24</v>
      </c>
      <c r="B88" s="5" t="s">
        <v>18</v>
      </c>
      <c r="C88" s="5">
        <v>13</v>
      </c>
      <c r="D88" s="115">
        <v>166</v>
      </c>
      <c r="E88" s="116">
        <v>119.030933192771</v>
      </c>
      <c r="F88" s="116">
        <v>6.3836263575797396</v>
      </c>
      <c r="G88" s="119"/>
      <c r="H88" s="119"/>
      <c r="I88" s="121"/>
      <c r="K88" s="5"/>
      <c r="L88" s="119"/>
      <c r="M88" s="119"/>
      <c r="N88" s="121"/>
    </row>
    <row r="89" spans="1:14">
      <c r="A89" s="5" t="s">
        <v>23</v>
      </c>
      <c r="B89" s="5" t="s">
        <v>18</v>
      </c>
      <c r="C89" s="5">
        <v>11</v>
      </c>
      <c r="D89" s="115">
        <v>143</v>
      </c>
      <c r="E89" s="116">
        <v>119.947597902098</v>
      </c>
      <c r="F89" s="116">
        <v>4.5796521657759302</v>
      </c>
      <c r="G89" s="119"/>
      <c r="H89" s="119"/>
      <c r="I89" s="121"/>
      <c r="K89" s="5"/>
      <c r="L89" s="119"/>
      <c r="M89" s="119"/>
      <c r="N89" s="121"/>
    </row>
    <row r="90" spans="1:14">
      <c r="A90" s="5" t="s">
        <v>22</v>
      </c>
      <c r="B90" s="5" t="s">
        <v>18</v>
      </c>
      <c r="C90" s="5">
        <v>13</v>
      </c>
      <c r="D90" s="115">
        <v>156</v>
      </c>
      <c r="E90" s="116">
        <v>116.696700641026</v>
      </c>
      <c r="F90" s="116">
        <v>3.7499572433297299</v>
      </c>
      <c r="G90" s="119"/>
      <c r="H90" s="119"/>
      <c r="I90" s="121"/>
      <c r="K90" s="5"/>
      <c r="L90" s="119"/>
      <c r="M90" s="119"/>
      <c r="N90" s="121"/>
    </row>
    <row r="91" spans="1:14">
      <c r="A91" s="5" t="s">
        <v>21</v>
      </c>
      <c r="B91" s="5" t="s">
        <v>18</v>
      </c>
      <c r="C91" s="5">
        <v>12</v>
      </c>
      <c r="D91" s="115">
        <v>142</v>
      </c>
      <c r="E91" s="116">
        <v>120.67870070422499</v>
      </c>
      <c r="F91" s="116">
        <v>5.3556653905681202</v>
      </c>
      <c r="G91" s="119"/>
      <c r="H91" s="119"/>
      <c r="I91" s="121"/>
      <c r="K91" s="5"/>
      <c r="L91" s="119"/>
      <c r="M91" s="119"/>
      <c r="N91" s="121"/>
    </row>
    <row r="92" spans="1:14">
      <c r="A92" s="118" t="s">
        <v>20</v>
      </c>
      <c r="B92" s="118" t="s">
        <v>18</v>
      </c>
      <c r="C92" s="5">
        <v>14</v>
      </c>
      <c r="D92" s="115">
        <v>202</v>
      </c>
      <c r="E92" s="116">
        <v>138.824607326733</v>
      </c>
      <c r="F92" s="116">
        <v>5.10201400057767</v>
      </c>
      <c r="G92" s="119"/>
      <c r="H92" s="119"/>
      <c r="I92" s="121"/>
      <c r="K92" s="5"/>
      <c r="L92" s="119"/>
      <c r="M92" s="119"/>
      <c r="N92" s="121"/>
    </row>
    <row r="93" spans="1:14">
      <c r="A93" s="5" t="s">
        <v>19</v>
      </c>
      <c r="B93" s="5" t="s">
        <v>18</v>
      </c>
      <c r="C93" s="5">
        <v>12</v>
      </c>
      <c r="D93" s="115">
        <v>170</v>
      </c>
      <c r="E93" s="116">
        <v>113.481527647059</v>
      </c>
      <c r="F93" s="116">
        <v>5.80138345190396</v>
      </c>
      <c r="G93" s="119"/>
      <c r="H93" s="119"/>
      <c r="I93" s="121"/>
      <c r="K93" s="5"/>
      <c r="L93" s="119"/>
      <c r="M93" s="119"/>
      <c r="N93" s="121"/>
    </row>
    <row r="94" spans="1:14">
      <c r="K94" s="5"/>
    </row>
    <row r="95" spans="1:14">
      <c r="K95" s="5"/>
    </row>
    <row r="96" spans="1:14">
      <c r="K96" s="5"/>
    </row>
    <row r="97" spans="11:11">
      <c r="K97" s="5"/>
    </row>
    <row r="98" spans="11:11">
      <c r="K98" s="5"/>
    </row>
    <row r="99" spans="11:11">
      <c r="K99" s="5"/>
    </row>
    <row r="100" spans="11:11">
      <c r="K100" s="5"/>
    </row>
    <row r="101" spans="11:11">
      <c r="K101" s="5"/>
    </row>
    <row r="102" spans="11:11">
      <c r="K102" s="5"/>
    </row>
    <row r="103" spans="11:11">
      <c r="K103" s="5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G9" sqref="G9"/>
    </sheetView>
  </sheetViews>
  <sheetFormatPr defaultColWidth="9.140625" defaultRowHeight="15"/>
  <cols>
    <col min="1" max="1" width="13.7109375" bestFit="1" customWidth="1"/>
    <col min="2" max="2" width="15" bestFit="1" customWidth="1"/>
    <col min="4" max="4" width="2.7109375" customWidth="1"/>
  </cols>
  <sheetData>
    <row r="1" spans="1:5" ht="17.25">
      <c r="A1" s="2"/>
      <c r="B1" s="188" t="s">
        <v>237</v>
      </c>
      <c r="C1" s="188"/>
      <c r="E1" t="s">
        <v>238</v>
      </c>
    </row>
    <row r="2" spans="1:5">
      <c r="A2" s="2" t="s">
        <v>236</v>
      </c>
      <c r="B2" s="2" t="s">
        <v>235</v>
      </c>
      <c r="C2" s="2" t="s">
        <v>234</v>
      </c>
      <c r="E2" s="2" t="s">
        <v>239</v>
      </c>
    </row>
    <row r="3" spans="1:5">
      <c r="A3" t="s">
        <v>83</v>
      </c>
      <c r="B3">
        <v>0.39476231870436052</v>
      </c>
      <c r="C3">
        <v>22.618214772558172</v>
      </c>
    </row>
    <row r="4" spans="1:5">
      <c r="A4" t="s">
        <v>79</v>
      </c>
      <c r="B4">
        <v>0.23936381973148335</v>
      </c>
      <c r="C4">
        <v>13.714536638744255</v>
      </c>
    </row>
    <row r="5" spans="1:5">
      <c r="A5" t="s">
        <v>78</v>
      </c>
      <c r="B5">
        <v>0.30085658667741977</v>
      </c>
      <c r="C5">
        <v>17.237812655327982</v>
      </c>
    </row>
    <row r="6" spans="1:5">
      <c r="A6" t="s">
        <v>77</v>
      </c>
      <c r="B6">
        <v>0.24040762761975842</v>
      </c>
      <c r="C6">
        <v>13.774342425364878</v>
      </c>
    </row>
    <row r="7" spans="1:5">
      <c r="A7" t="s">
        <v>76</v>
      </c>
      <c r="B7">
        <v>1.2232870806768439</v>
      </c>
      <c r="C7">
        <v>70.089186855662589</v>
      </c>
    </row>
    <row r="8" spans="1:5">
      <c r="A8" t="s">
        <v>76</v>
      </c>
      <c r="B8">
        <v>0.7845532113792828</v>
      </c>
      <c r="C8">
        <v>44.951587815468059</v>
      </c>
    </row>
    <row r="9" spans="1:5">
      <c r="A9" t="s">
        <v>75</v>
      </c>
      <c r="B9">
        <v>4.1063815412913041E-2</v>
      </c>
      <c r="C9">
        <v>2.3527833138641769</v>
      </c>
    </row>
    <row r="10" spans="1:5">
      <c r="A10" t="s">
        <v>75</v>
      </c>
      <c r="B10">
        <v>0.29697522358593553</v>
      </c>
      <c r="C10">
        <v>17.015426931428088</v>
      </c>
    </row>
    <row r="11" spans="1:5">
      <c r="A11" t="s">
        <v>91</v>
      </c>
      <c r="B11">
        <v>0.10871815579678978</v>
      </c>
      <c r="C11">
        <v>6.2290914836017999</v>
      </c>
    </row>
    <row r="12" spans="1:5">
      <c r="A12" t="s">
        <v>90</v>
      </c>
      <c r="B12">
        <v>0.6026507341707672</v>
      </c>
      <c r="C12">
        <v>34.529343588445464</v>
      </c>
    </row>
    <row r="13" spans="1:5">
      <c r="A13" t="s">
        <v>90</v>
      </c>
      <c r="B13">
        <v>0.44506194256340614</v>
      </c>
      <c r="C13">
        <v>25.500170930777028</v>
      </c>
    </row>
    <row r="14" spans="1:5">
      <c r="A14" t="s">
        <v>89</v>
      </c>
      <c r="B14">
        <v>0.43249697771521611</v>
      </c>
      <c r="C14">
        <v>24.7802514752455</v>
      </c>
    </row>
    <row r="15" spans="1:5">
      <c r="A15" t="s">
        <v>88</v>
      </c>
      <c r="B15">
        <v>0.40036447391703778</v>
      </c>
      <c r="C15">
        <v>22.939194622421795</v>
      </c>
    </row>
    <row r="16" spans="1:5">
      <c r="A16" t="s">
        <v>232</v>
      </c>
      <c r="B16">
        <v>0.26644133330285791</v>
      </c>
      <c r="C16">
        <v>15.265963886092225</v>
      </c>
    </row>
    <row r="17" spans="1:3">
      <c r="A17" t="s">
        <v>233</v>
      </c>
      <c r="B17">
        <v>0.49327041679084838</v>
      </c>
      <c r="C17">
        <v>28.262313040774668</v>
      </c>
    </row>
    <row r="18" spans="1:3">
      <c r="A18" t="s">
        <v>82</v>
      </c>
      <c r="B18">
        <v>0.53829702100253773</v>
      </c>
      <c r="C18">
        <v>30.842147427910447</v>
      </c>
    </row>
    <row r="19" spans="1:3">
      <c r="A19" t="s">
        <v>82</v>
      </c>
      <c r="B19">
        <v>1.3732469120024113</v>
      </c>
      <c r="C19">
        <v>78.68125228711132</v>
      </c>
    </row>
    <row r="20" spans="1:3">
      <c r="A20" t="s">
        <v>81</v>
      </c>
      <c r="B20">
        <v>0.6832690685990308</v>
      </c>
      <c r="C20">
        <v>39.148433902559191</v>
      </c>
    </row>
  </sheetData>
  <mergeCells count="1">
    <mergeCell ref="B1: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83"/>
  <sheetViews>
    <sheetView topLeftCell="A127" workbookViewId="0">
      <selection activeCell="N19" sqref="N19"/>
    </sheetView>
  </sheetViews>
  <sheetFormatPr defaultColWidth="8.7109375" defaultRowHeight="15"/>
  <cols>
    <col min="1" max="1" width="8.7109375" style="20"/>
    <col min="2" max="2" width="12.85546875" style="20" bestFit="1" customWidth="1"/>
    <col min="3" max="3" width="10.85546875" style="20" customWidth="1"/>
    <col min="4" max="4" width="15.140625" style="114" bestFit="1" customWidth="1"/>
    <col min="5" max="5" width="8.7109375" style="20"/>
    <col min="6" max="6" width="8.7109375" style="111"/>
    <col min="7" max="16384" width="8.7109375" style="20"/>
  </cols>
  <sheetData>
    <row r="1" spans="1:6" s="65" customFormat="1">
      <c r="A1" s="65" t="s">
        <v>131</v>
      </c>
      <c r="B1" s="65" t="s">
        <v>150</v>
      </c>
      <c r="C1" s="65" t="s">
        <v>136</v>
      </c>
      <c r="D1" s="113" t="s">
        <v>224</v>
      </c>
      <c r="E1" s="65" t="s">
        <v>130</v>
      </c>
      <c r="F1" s="112" t="s">
        <v>135</v>
      </c>
    </row>
    <row r="2" spans="1:6">
      <c r="A2" s="20" t="s">
        <v>10</v>
      </c>
      <c r="B2" s="20" t="s">
        <v>172</v>
      </c>
      <c r="C2" s="20" t="s">
        <v>111</v>
      </c>
      <c r="D2" s="114">
        <v>0.53549800000000003</v>
      </c>
      <c r="E2" s="20">
        <v>1.25723045071782E-2</v>
      </c>
      <c r="F2" s="111">
        <v>12</v>
      </c>
    </row>
    <row r="3" spans="1:6">
      <c r="A3" s="20" t="s">
        <v>10</v>
      </c>
      <c r="B3" s="20" t="s">
        <v>172</v>
      </c>
      <c r="C3" s="20" t="s">
        <v>110</v>
      </c>
      <c r="D3" s="114">
        <v>0.57688335714285699</v>
      </c>
      <c r="E3" s="20">
        <v>4.8748169293404203E-3</v>
      </c>
      <c r="F3" s="111">
        <v>14</v>
      </c>
    </row>
    <row r="4" spans="1:6">
      <c r="A4" s="20" t="s">
        <v>10</v>
      </c>
      <c r="B4" s="20" t="s">
        <v>172</v>
      </c>
      <c r="C4" s="20" t="s">
        <v>109</v>
      </c>
      <c r="D4" s="114">
        <v>0.57403611111111097</v>
      </c>
      <c r="E4" s="20">
        <v>8.9922125173279802E-3</v>
      </c>
      <c r="F4" s="111">
        <v>9</v>
      </c>
    </row>
    <row r="5" spans="1:6">
      <c r="A5" s="20" t="s">
        <v>10</v>
      </c>
      <c r="B5" s="20" t="s">
        <v>172</v>
      </c>
      <c r="C5" s="20" t="s">
        <v>151</v>
      </c>
      <c r="D5" s="114">
        <v>0.5802834</v>
      </c>
      <c r="E5" s="20">
        <v>1.12656952916562E-2</v>
      </c>
      <c r="F5" s="111">
        <v>10</v>
      </c>
    </row>
    <row r="6" spans="1:6">
      <c r="A6" s="20" t="s">
        <v>10</v>
      </c>
      <c r="B6" s="20" t="s">
        <v>172</v>
      </c>
      <c r="C6" s="20" t="s">
        <v>108</v>
      </c>
      <c r="D6" s="114">
        <v>0.57214022222222205</v>
      </c>
      <c r="E6" s="20">
        <v>6.5980281582576203E-3</v>
      </c>
      <c r="F6" s="111">
        <v>9</v>
      </c>
    </row>
    <row r="7" spans="1:6">
      <c r="A7" s="20" t="s">
        <v>10</v>
      </c>
      <c r="B7" s="20" t="s">
        <v>172</v>
      </c>
      <c r="C7" s="20" t="s">
        <v>107</v>
      </c>
      <c r="D7" s="114">
        <v>0.572283428571429</v>
      </c>
      <c r="E7" s="20">
        <v>1.04984563620501E-2</v>
      </c>
      <c r="F7" s="111">
        <v>14</v>
      </c>
    </row>
    <row r="8" spans="1:6">
      <c r="A8" s="20" t="s">
        <v>10</v>
      </c>
      <c r="B8" s="20" t="s">
        <v>172</v>
      </c>
      <c r="C8" s="20" t="s">
        <v>106</v>
      </c>
      <c r="D8" s="114">
        <v>0.57573936363636402</v>
      </c>
      <c r="E8" s="20">
        <v>7.1838320114403402E-3</v>
      </c>
      <c r="F8" s="111">
        <v>11</v>
      </c>
    </row>
    <row r="9" spans="1:6">
      <c r="A9" s="20" t="s">
        <v>10</v>
      </c>
      <c r="B9" s="20" t="s">
        <v>172</v>
      </c>
      <c r="C9" s="20" t="s">
        <v>105</v>
      </c>
      <c r="D9" s="114">
        <v>0.56944399999999995</v>
      </c>
      <c r="E9" s="20">
        <v>8.8984417849418997E-3</v>
      </c>
      <c r="F9" s="111">
        <v>10</v>
      </c>
    </row>
    <row r="10" spans="1:6">
      <c r="A10" s="20" t="s">
        <v>10</v>
      </c>
      <c r="B10" s="20" t="s">
        <v>172</v>
      </c>
      <c r="C10" s="20" t="s">
        <v>104</v>
      </c>
      <c r="D10" s="114">
        <v>0.56568833333333302</v>
      </c>
      <c r="E10" s="20">
        <v>6.9321656328387802E-3</v>
      </c>
      <c r="F10" s="111">
        <v>9</v>
      </c>
    </row>
    <row r="11" spans="1:6">
      <c r="A11" s="20" t="s">
        <v>10</v>
      </c>
      <c r="B11" s="20" t="s">
        <v>172</v>
      </c>
      <c r="C11" s="20" t="s">
        <v>103</v>
      </c>
      <c r="D11" s="114">
        <v>0.55235115384615396</v>
      </c>
      <c r="E11" s="20">
        <v>5.2177699798026901E-3</v>
      </c>
      <c r="F11" s="111">
        <v>13</v>
      </c>
    </row>
    <row r="12" spans="1:6">
      <c r="A12" s="20" t="s">
        <v>10</v>
      </c>
      <c r="B12" s="20" t="s">
        <v>172</v>
      </c>
      <c r="C12" s="20" t="s">
        <v>102</v>
      </c>
      <c r="D12" s="114">
        <v>0.581202285714286</v>
      </c>
      <c r="E12" s="20">
        <v>5.4884442531311101E-3</v>
      </c>
      <c r="F12" s="111">
        <v>7</v>
      </c>
    </row>
    <row r="13" spans="1:6">
      <c r="A13" s="20" t="s">
        <v>10</v>
      </c>
      <c r="B13" s="20" t="s">
        <v>172</v>
      </c>
      <c r="C13" s="20" t="s">
        <v>101</v>
      </c>
      <c r="D13" s="114">
        <v>0.59911845454545498</v>
      </c>
      <c r="E13" s="20">
        <v>4.9778154963500297E-3</v>
      </c>
      <c r="F13" s="111">
        <v>11</v>
      </c>
    </row>
    <row r="14" spans="1:6">
      <c r="A14" s="20" t="s">
        <v>10</v>
      </c>
      <c r="B14" s="20" t="s">
        <v>172</v>
      </c>
      <c r="C14" s="20" t="s">
        <v>100</v>
      </c>
      <c r="D14" s="114">
        <v>0.58368055555555598</v>
      </c>
      <c r="E14" s="20">
        <v>6.2140526141943198E-3</v>
      </c>
      <c r="F14" s="111">
        <v>9</v>
      </c>
    </row>
    <row r="15" spans="1:6">
      <c r="A15" s="20" t="s">
        <v>10</v>
      </c>
      <c r="B15" s="20" t="s">
        <v>172</v>
      </c>
      <c r="C15" s="20" t="s">
        <v>99</v>
      </c>
      <c r="D15" s="114">
        <v>0.56346727272727304</v>
      </c>
      <c r="E15" s="20">
        <v>1.27567714411466E-2</v>
      </c>
      <c r="F15" s="111">
        <v>11</v>
      </c>
    </row>
    <row r="16" spans="1:6">
      <c r="A16" s="20" t="s">
        <v>10</v>
      </c>
      <c r="B16" s="20" t="s">
        <v>172</v>
      </c>
      <c r="C16" s="20" t="s">
        <v>98</v>
      </c>
      <c r="D16" s="114">
        <v>0.56557561538461498</v>
      </c>
      <c r="E16" s="20">
        <v>5.9146916901014097E-3</v>
      </c>
      <c r="F16" s="111">
        <v>13</v>
      </c>
    </row>
    <row r="17" spans="1:6">
      <c r="A17" s="20" t="s">
        <v>10</v>
      </c>
      <c r="B17" s="20" t="s">
        <v>172</v>
      </c>
      <c r="C17" s="20" t="s">
        <v>97</v>
      </c>
      <c r="D17" s="114">
        <v>0.56406659999999997</v>
      </c>
      <c r="E17" s="20">
        <v>4.86957406546482E-3</v>
      </c>
      <c r="F17" s="111">
        <v>15</v>
      </c>
    </row>
    <row r="18" spans="1:6">
      <c r="A18" s="20" t="s">
        <v>10</v>
      </c>
      <c r="B18" s="20" t="s">
        <v>172</v>
      </c>
      <c r="C18" s="20" t="s">
        <v>96</v>
      </c>
      <c r="D18" s="114">
        <v>0.57468383333333295</v>
      </c>
      <c r="E18" s="20">
        <v>8.2451800361045893E-3</v>
      </c>
      <c r="F18" s="111">
        <v>6</v>
      </c>
    </row>
    <row r="19" spans="1:6">
      <c r="A19" s="20" t="s">
        <v>10</v>
      </c>
      <c r="B19" s="20" t="s">
        <v>172</v>
      </c>
      <c r="C19" s="20" t="s">
        <v>95</v>
      </c>
      <c r="D19" s="114">
        <v>0.5317906</v>
      </c>
      <c r="E19" s="20">
        <v>1.7514801522141198E-2</v>
      </c>
      <c r="F19" s="111">
        <v>5</v>
      </c>
    </row>
    <row r="20" spans="1:6">
      <c r="A20" s="20" t="s">
        <v>10</v>
      </c>
      <c r="B20" s="20" t="s">
        <v>172</v>
      </c>
      <c r="C20" s="20" t="s">
        <v>94</v>
      </c>
      <c r="D20" s="114">
        <v>0.55594612499999996</v>
      </c>
      <c r="E20" s="20">
        <v>8.8678868042374008E-3</v>
      </c>
      <c r="F20" s="111">
        <v>8</v>
      </c>
    </row>
    <row r="21" spans="1:6">
      <c r="A21" s="20" t="s">
        <v>10</v>
      </c>
      <c r="B21" s="20" t="s">
        <v>172</v>
      </c>
      <c r="C21" s="20" t="s">
        <v>93</v>
      </c>
      <c r="D21" s="114">
        <v>0.55719908333333301</v>
      </c>
      <c r="E21" s="20">
        <v>7.0815518645262199E-3</v>
      </c>
      <c r="F21" s="111">
        <v>12</v>
      </c>
    </row>
    <row r="22" spans="1:6">
      <c r="A22" s="20" t="s">
        <v>10</v>
      </c>
      <c r="B22" s="20" t="s">
        <v>172</v>
      </c>
      <c r="C22" s="20" t="s">
        <v>92</v>
      </c>
      <c r="D22" s="114">
        <v>0.55320972727272699</v>
      </c>
      <c r="E22" s="20">
        <v>8.8492189979895997E-3</v>
      </c>
      <c r="F22" s="111">
        <v>11</v>
      </c>
    </row>
    <row r="23" spans="1:6">
      <c r="A23" s="20" t="s">
        <v>10</v>
      </c>
      <c r="B23" s="20" t="s">
        <v>155</v>
      </c>
      <c r="C23" s="20" t="s">
        <v>111</v>
      </c>
      <c r="D23" s="114">
        <v>0.57391700000000001</v>
      </c>
      <c r="E23" s="20" t="s">
        <v>154</v>
      </c>
      <c r="F23" s="111">
        <v>1</v>
      </c>
    </row>
    <row r="24" spans="1:6">
      <c r="A24" s="20" t="s">
        <v>10</v>
      </c>
      <c r="B24" s="20" t="s">
        <v>155</v>
      </c>
      <c r="C24" s="20" t="s">
        <v>110</v>
      </c>
      <c r="D24" s="114">
        <v>0.57070500000000002</v>
      </c>
      <c r="E24" s="20" t="s">
        <v>154</v>
      </c>
      <c r="F24" s="111">
        <v>1</v>
      </c>
    </row>
    <row r="25" spans="1:6">
      <c r="A25" s="20" t="s">
        <v>10</v>
      </c>
      <c r="B25" s="20" t="s">
        <v>155</v>
      </c>
      <c r="C25" s="20" t="s">
        <v>109</v>
      </c>
      <c r="D25" s="114">
        <v>0.57850900000000005</v>
      </c>
      <c r="E25" s="20" t="s">
        <v>154</v>
      </c>
      <c r="F25" s="111">
        <v>1</v>
      </c>
    </row>
    <row r="26" spans="1:6">
      <c r="A26" s="20" t="s">
        <v>10</v>
      </c>
      <c r="B26" s="20" t="s">
        <v>155</v>
      </c>
      <c r="C26" s="20" t="s">
        <v>151</v>
      </c>
      <c r="D26" s="114">
        <v>0.56447700000000001</v>
      </c>
      <c r="E26" s="20" t="s">
        <v>154</v>
      </c>
      <c r="F26" s="111">
        <v>1</v>
      </c>
    </row>
    <row r="27" spans="1:6">
      <c r="A27" s="20" t="s">
        <v>10</v>
      </c>
      <c r="B27" s="20" t="s">
        <v>155</v>
      </c>
      <c r="C27" s="20" t="s">
        <v>108</v>
      </c>
      <c r="D27" s="114">
        <v>0.55448200000000003</v>
      </c>
      <c r="E27" s="20" t="s">
        <v>154</v>
      </c>
      <c r="F27" s="111">
        <v>1</v>
      </c>
    </row>
    <row r="28" spans="1:6">
      <c r="A28" s="20" t="s">
        <v>10</v>
      </c>
      <c r="B28" s="20" t="s">
        <v>155</v>
      </c>
      <c r="C28" s="20" t="s">
        <v>107</v>
      </c>
      <c r="D28" s="114">
        <v>0.56069199999999997</v>
      </c>
      <c r="E28" s="20" t="s">
        <v>154</v>
      </c>
      <c r="F28" s="111">
        <v>1</v>
      </c>
    </row>
    <row r="29" spans="1:6">
      <c r="A29" s="20" t="s">
        <v>10</v>
      </c>
      <c r="B29" s="20" t="s">
        <v>155</v>
      </c>
      <c r="C29" s="20" t="s">
        <v>106</v>
      </c>
      <c r="D29" s="114">
        <v>0.57662199999999997</v>
      </c>
      <c r="E29" s="20" t="s">
        <v>154</v>
      </c>
      <c r="F29" s="111">
        <v>1</v>
      </c>
    </row>
    <row r="30" spans="1:6">
      <c r="A30" s="20" t="s">
        <v>10</v>
      </c>
      <c r="B30" s="20" t="s">
        <v>155</v>
      </c>
      <c r="C30" s="20" t="s">
        <v>105</v>
      </c>
      <c r="D30" s="114">
        <v>0.55345800000000001</v>
      </c>
      <c r="E30" s="20" t="s">
        <v>154</v>
      </c>
      <c r="F30" s="111">
        <v>1</v>
      </c>
    </row>
    <row r="31" spans="1:6">
      <c r="A31" s="20" t="s">
        <v>10</v>
      </c>
      <c r="B31" s="20" t="s">
        <v>155</v>
      </c>
      <c r="C31" s="20" t="s">
        <v>104</v>
      </c>
      <c r="D31" s="114">
        <v>0.581731</v>
      </c>
      <c r="E31" s="20" t="s">
        <v>154</v>
      </c>
      <c r="F31" s="111">
        <v>1</v>
      </c>
    </row>
    <row r="32" spans="1:6">
      <c r="A32" s="20" t="s">
        <v>10</v>
      </c>
      <c r="B32" s="20" t="s">
        <v>155</v>
      </c>
      <c r="C32" s="20" t="s">
        <v>103</v>
      </c>
      <c r="D32" s="114">
        <v>0.56952899999999995</v>
      </c>
      <c r="E32" s="20" t="s">
        <v>154</v>
      </c>
      <c r="F32" s="111">
        <v>1</v>
      </c>
    </row>
    <row r="33" spans="1:6">
      <c r="A33" s="20" t="s">
        <v>10</v>
      </c>
      <c r="B33" s="20" t="s">
        <v>155</v>
      </c>
      <c r="C33" s="20" t="s">
        <v>102</v>
      </c>
      <c r="D33" s="114">
        <v>0.572017</v>
      </c>
      <c r="E33" s="20" t="s">
        <v>154</v>
      </c>
      <c r="F33" s="111">
        <v>1</v>
      </c>
    </row>
    <row r="34" spans="1:6">
      <c r="A34" s="20" t="s">
        <v>10</v>
      </c>
      <c r="B34" s="20" t="s">
        <v>155</v>
      </c>
      <c r="C34" s="20" t="s">
        <v>101</v>
      </c>
      <c r="D34" s="114">
        <v>0.58215799999999995</v>
      </c>
      <c r="E34" s="20" t="s">
        <v>154</v>
      </c>
      <c r="F34" s="111">
        <v>1</v>
      </c>
    </row>
    <row r="35" spans="1:6">
      <c r="A35" s="20" t="s">
        <v>10</v>
      </c>
      <c r="B35" s="20" t="s">
        <v>155</v>
      </c>
      <c r="C35" s="20" t="s">
        <v>100</v>
      </c>
      <c r="D35" s="114">
        <v>0.585233</v>
      </c>
      <c r="E35" s="20" t="s">
        <v>154</v>
      </c>
      <c r="F35" s="111">
        <v>1</v>
      </c>
    </row>
    <row r="36" spans="1:6">
      <c r="A36" s="20" t="s">
        <v>10</v>
      </c>
      <c r="B36" s="20" t="s">
        <v>155</v>
      </c>
      <c r="C36" s="20" t="s">
        <v>99</v>
      </c>
      <c r="D36" s="114">
        <v>0.55074599999999996</v>
      </c>
      <c r="E36" s="20" t="s">
        <v>154</v>
      </c>
      <c r="F36" s="111">
        <v>1</v>
      </c>
    </row>
    <row r="37" spans="1:6">
      <c r="A37" s="20" t="s">
        <v>10</v>
      </c>
      <c r="B37" s="20" t="s">
        <v>155</v>
      </c>
      <c r="C37" s="20" t="s">
        <v>98</v>
      </c>
      <c r="D37" s="114">
        <v>0.58111000000000002</v>
      </c>
      <c r="E37" s="20" t="s">
        <v>154</v>
      </c>
      <c r="F37" s="111">
        <v>1</v>
      </c>
    </row>
    <row r="38" spans="1:6">
      <c r="A38" s="20" t="s">
        <v>10</v>
      </c>
      <c r="B38" s="20" t="s">
        <v>155</v>
      </c>
      <c r="C38" s="20" t="s">
        <v>97</v>
      </c>
      <c r="D38" s="114">
        <v>0.57467000000000001</v>
      </c>
      <c r="E38" s="20" t="s">
        <v>154</v>
      </c>
      <c r="F38" s="111">
        <v>1</v>
      </c>
    </row>
    <row r="39" spans="1:6">
      <c r="A39" s="20" t="s">
        <v>10</v>
      </c>
      <c r="B39" s="20" t="s">
        <v>155</v>
      </c>
      <c r="C39" s="20" t="s">
        <v>96</v>
      </c>
      <c r="D39" s="114">
        <v>0.61041500000000004</v>
      </c>
      <c r="E39" s="20" t="s">
        <v>154</v>
      </c>
      <c r="F39" s="111">
        <v>1</v>
      </c>
    </row>
    <row r="40" spans="1:6">
      <c r="A40" s="20" t="s">
        <v>10</v>
      </c>
      <c r="B40" s="20" t="s">
        <v>155</v>
      </c>
      <c r="C40" s="20" t="s">
        <v>95</v>
      </c>
      <c r="D40" s="114">
        <v>0.56921999999999995</v>
      </c>
      <c r="E40" s="20" t="s">
        <v>154</v>
      </c>
      <c r="F40" s="111">
        <v>1</v>
      </c>
    </row>
    <row r="41" spans="1:6">
      <c r="A41" s="20" t="s">
        <v>10</v>
      </c>
      <c r="B41" s="20" t="s">
        <v>155</v>
      </c>
      <c r="C41" s="20" t="s">
        <v>94</v>
      </c>
      <c r="D41" s="114">
        <v>0.61716499999999996</v>
      </c>
      <c r="E41" s="20" t="s">
        <v>154</v>
      </c>
      <c r="F41" s="111">
        <v>1</v>
      </c>
    </row>
    <row r="42" spans="1:6">
      <c r="A42" s="20" t="s">
        <v>10</v>
      </c>
      <c r="B42" s="20" t="s">
        <v>155</v>
      </c>
      <c r="C42" s="20" t="s">
        <v>93</v>
      </c>
      <c r="D42" s="114">
        <v>0.58234200000000003</v>
      </c>
      <c r="E42" s="20" t="s">
        <v>154</v>
      </c>
      <c r="F42" s="111">
        <v>1</v>
      </c>
    </row>
    <row r="43" spans="1:6">
      <c r="A43" s="20" t="s">
        <v>10</v>
      </c>
      <c r="B43" s="20" t="s">
        <v>155</v>
      </c>
      <c r="C43" s="20" t="s">
        <v>92</v>
      </c>
      <c r="D43" s="114">
        <v>0.57601500000000005</v>
      </c>
      <c r="E43" s="20" t="s">
        <v>154</v>
      </c>
      <c r="F43" s="111">
        <v>1</v>
      </c>
    </row>
    <row r="44" spans="1:6">
      <c r="A44" s="20" t="s">
        <v>8</v>
      </c>
      <c r="B44" s="20" t="s">
        <v>172</v>
      </c>
      <c r="C44" s="20" t="s">
        <v>91</v>
      </c>
      <c r="D44" s="114">
        <v>0.53742218750000004</v>
      </c>
      <c r="E44" s="20">
        <v>9.3798677763507407E-3</v>
      </c>
      <c r="F44" s="111">
        <v>16</v>
      </c>
    </row>
    <row r="45" spans="1:6">
      <c r="A45" s="20" t="s">
        <v>8</v>
      </c>
      <c r="B45" s="20" t="s">
        <v>172</v>
      </c>
      <c r="C45" s="20" t="s">
        <v>90</v>
      </c>
      <c r="D45" s="114">
        <v>0.54386477272727296</v>
      </c>
      <c r="E45" s="20">
        <v>6.1433506400241297E-3</v>
      </c>
      <c r="F45" s="111">
        <v>22</v>
      </c>
    </row>
    <row r="46" spans="1:6">
      <c r="A46" s="20" t="s">
        <v>8</v>
      </c>
      <c r="B46" s="20" t="s">
        <v>172</v>
      </c>
      <c r="C46" s="20" t="s">
        <v>89</v>
      </c>
      <c r="D46" s="114">
        <v>0.53973547826086998</v>
      </c>
      <c r="E46" s="20">
        <v>5.3192088767581996E-3</v>
      </c>
      <c r="F46" s="111">
        <v>23</v>
      </c>
    </row>
    <row r="47" spans="1:6">
      <c r="A47" s="20" t="s">
        <v>8</v>
      </c>
      <c r="B47" s="20" t="s">
        <v>172</v>
      </c>
      <c r="C47" s="20" t="s">
        <v>88</v>
      </c>
      <c r="D47" s="114">
        <v>0.55522454545454503</v>
      </c>
      <c r="E47" s="20">
        <v>8.1893753278963199E-3</v>
      </c>
      <c r="F47" s="111">
        <v>11</v>
      </c>
    </row>
    <row r="48" spans="1:6">
      <c r="A48" s="20" t="s">
        <v>8</v>
      </c>
      <c r="B48" s="20" t="s">
        <v>172</v>
      </c>
      <c r="C48" s="20" t="s">
        <v>87</v>
      </c>
      <c r="D48" s="114">
        <v>0.5600965</v>
      </c>
      <c r="E48" s="20">
        <v>7.3531090119531503E-3</v>
      </c>
      <c r="F48" s="111">
        <v>16</v>
      </c>
    </row>
    <row r="49" spans="1:6">
      <c r="A49" s="20" t="s">
        <v>8</v>
      </c>
      <c r="B49" s="20" t="s">
        <v>172</v>
      </c>
      <c r="C49" s="20" t="s">
        <v>86</v>
      </c>
      <c r="D49" s="114">
        <v>0.55160319999999996</v>
      </c>
      <c r="E49" s="20">
        <v>6.0375655849341297E-3</v>
      </c>
      <c r="F49" s="111">
        <v>15</v>
      </c>
    </row>
    <row r="50" spans="1:6">
      <c r="A50" s="20" t="s">
        <v>8</v>
      </c>
      <c r="B50" s="20" t="s">
        <v>172</v>
      </c>
      <c r="C50" s="20" t="s">
        <v>85</v>
      </c>
      <c r="D50" s="114">
        <v>0.53025835714285696</v>
      </c>
      <c r="E50" s="20">
        <v>7.8217445410862507E-3</v>
      </c>
      <c r="F50" s="111">
        <v>14</v>
      </c>
    </row>
    <row r="51" spans="1:6">
      <c r="A51" s="20" t="s">
        <v>8</v>
      </c>
      <c r="B51" s="20" t="s">
        <v>172</v>
      </c>
      <c r="C51" s="20" t="s">
        <v>84</v>
      </c>
      <c r="D51" s="114">
        <v>0.57100654545454499</v>
      </c>
      <c r="E51" s="20">
        <v>5.4312928401718998E-3</v>
      </c>
      <c r="F51" s="111">
        <v>11</v>
      </c>
    </row>
    <row r="52" spans="1:6">
      <c r="A52" s="20" t="s">
        <v>8</v>
      </c>
      <c r="B52" s="20" t="s">
        <v>172</v>
      </c>
      <c r="C52" s="20" t="s">
        <v>82</v>
      </c>
      <c r="D52" s="114">
        <v>0.52823544444444404</v>
      </c>
      <c r="E52" s="20">
        <v>8.0198272825526204E-3</v>
      </c>
      <c r="F52" s="111">
        <v>9</v>
      </c>
    </row>
    <row r="53" spans="1:6">
      <c r="A53" s="20" t="s">
        <v>8</v>
      </c>
      <c r="B53" s="20" t="s">
        <v>172</v>
      </c>
      <c r="C53" s="20" t="s">
        <v>81</v>
      </c>
      <c r="D53" s="114">
        <v>0.56312057142857097</v>
      </c>
      <c r="E53" s="20">
        <v>5.6041649716819797E-3</v>
      </c>
      <c r="F53" s="111">
        <v>14</v>
      </c>
    </row>
    <row r="54" spans="1:6">
      <c r="A54" s="20" t="s">
        <v>8</v>
      </c>
      <c r="B54" s="20" t="s">
        <v>172</v>
      </c>
      <c r="C54" s="20" t="s">
        <v>80</v>
      </c>
      <c r="D54" s="114">
        <v>0.56998649999999995</v>
      </c>
      <c r="E54" s="20">
        <v>9.0638097450489504E-3</v>
      </c>
      <c r="F54" s="111">
        <v>10</v>
      </c>
    </row>
    <row r="55" spans="1:6">
      <c r="A55" s="20" t="s">
        <v>8</v>
      </c>
      <c r="B55" s="20" t="s">
        <v>172</v>
      </c>
      <c r="C55" s="20" t="s">
        <v>79</v>
      </c>
      <c r="D55" s="114">
        <v>0.55432487500000005</v>
      </c>
      <c r="E55" s="20">
        <v>7.5671125164790297E-3</v>
      </c>
      <c r="F55" s="111">
        <v>8</v>
      </c>
    </row>
    <row r="56" spans="1:6">
      <c r="A56" s="20" t="s">
        <v>8</v>
      </c>
      <c r="B56" s="20" t="s">
        <v>172</v>
      </c>
      <c r="C56" s="20" t="s">
        <v>78</v>
      </c>
      <c r="D56" s="114">
        <v>0.54290155555555597</v>
      </c>
      <c r="E56" s="20">
        <v>1.2747720396550999E-2</v>
      </c>
      <c r="F56" s="111">
        <v>9</v>
      </c>
    </row>
    <row r="57" spans="1:6">
      <c r="A57" s="20" t="s">
        <v>8</v>
      </c>
      <c r="B57" s="20" t="s">
        <v>172</v>
      </c>
      <c r="C57" s="20" t="s">
        <v>77</v>
      </c>
      <c r="D57" s="114">
        <v>0.54752031249999999</v>
      </c>
      <c r="E57" s="20">
        <v>7.2400172701904703E-3</v>
      </c>
      <c r="F57" s="111">
        <v>16</v>
      </c>
    </row>
    <row r="58" spans="1:6">
      <c r="A58" s="20" t="s">
        <v>8</v>
      </c>
      <c r="B58" s="20" t="s">
        <v>172</v>
      </c>
      <c r="C58" s="20" t="s">
        <v>76</v>
      </c>
      <c r="D58" s="114">
        <v>0.50501569230769205</v>
      </c>
      <c r="E58" s="20">
        <v>7.0541953759707303E-3</v>
      </c>
      <c r="F58" s="111">
        <v>13</v>
      </c>
    </row>
    <row r="59" spans="1:6">
      <c r="A59" s="20" t="s">
        <v>8</v>
      </c>
      <c r="B59" s="20" t="s">
        <v>172</v>
      </c>
      <c r="C59" s="20" t="s">
        <v>75</v>
      </c>
      <c r="D59" s="114">
        <v>0.54861205882352904</v>
      </c>
      <c r="E59" s="20">
        <v>1.0177306960424E-2</v>
      </c>
      <c r="F59" s="111">
        <v>17</v>
      </c>
    </row>
    <row r="60" spans="1:6">
      <c r="A60" s="20" t="s">
        <v>8</v>
      </c>
      <c r="B60" s="20" t="s">
        <v>155</v>
      </c>
      <c r="C60" s="20" t="s">
        <v>91</v>
      </c>
      <c r="D60" s="114">
        <v>0.54512400000000005</v>
      </c>
      <c r="E60" s="20" t="s">
        <v>154</v>
      </c>
      <c r="F60" s="111">
        <v>1</v>
      </c>
    </row>
    <row r="61" spans="1:6">
      <c r="A61" s="20" t="s">
        <v>8</v>
      </c>
      <c r="B61" s="20" t="s">
        <v>155</v>
      </c>
      <c r="C61" s="20" t="s">
        <v>90</v>
      </c>
      <c r="D61" s="114">
        <v>0.57836900000000002</v>
      </c>
      <c r="E61" s="20" t="s">
        <v>154</v>
      </c>
      <c r="F61" s="111">
        <v>1</v>
      </c>
    </row>
    <row r="62" spans="1:6">
      <c r="A62" s="20" t="s">
        <v>8</v>
      </c>
      <c r="B62" s="20" t="s">
        <v>155</v>
      </c>
      <c r="C62" s="20" t="s">
        <v>89</v>
      </c>
      <c r="D62" s="114">
        <v>0.58602100000000001</v>
      </c>
      <c r="E62" s="20" t="s">
        <v>154</v>
      </c>
      <c r="F62" s="111">
        <v>1</v>
      </c>
    </row>
    <row r="63" spans="1:6">
      <c r="A63" s="20" t="s">
        <v>8</v>
      </c>
      <c r="B63" s="20" t="s">
        <v>155</v>
      </c>
      <c r="C63" s="20" t="s">
        <v>88</v>
      </c>
      <c r="D63" s="114">
        <v>0.53847400000000001</v>
      </c>
      <c r="E63" s="20" t="s">
        <v>154</v>
      </c>
      <c r="F63" s="111">
        <v>1</v>
      </c>
    </row>
    <row r="64" spans="1:6">
      <c r="A64" s="20" t="s">
        <v>8</v>
      </c>
      <c r="B64" s="20" t="s">
        <v>155</v>
      </c>
      <c r="C64" s="20" t="s">
        <v>87</v>
      </c>
      <c r="D64" s="114">
        <v>0.59817799999999999</v>
      </c>
      <c r="E64" s="20" t="s">
        <v>154</v>
      </c>
      <c r="F64" s="111">
        <v>1</v>
      </c>
    </row>
    <row r="65" spans="1:6">
      <c r="A65" s="20" t="s">
        <v>8</v>
      </c>
      <c r="B65" s="20" t="s">
        <v>155</v>
      </c>
      <c r="C65" s="20" t="s">
        <v>86</v>
      </c>
      <c r="D65" s="114">
        <v>0.60703399999999996</v>
      </c>
      <c r="E65" s="20" t="s">
        <v>154</v>
      </c>
      <c r="F65" s="111">
        <v>1</v>
      </c>
    </row>
    <row r="66" spans="1:6">
      <c r="A66" s="20" t="s">
        <v>8</v>
      </c>
      <c r="B66" s="20" t="s">
        <v>155</v>
      </c>
      <c r="C66" s="20" t="s">
        <v>85</v>
      </c>
      <c r="D66" s="114">
        <v>0.53441499999999997</v>
      </c>
      <c r="E66" s="20" t="s">
        <v>154</v>
      </c>
      <c r="F66" s="111">
        <v>1</v>
      </c>
    </row>
    <row r="67" spans="1:6">
      <c r="A67" s="20" t="s">
        <v>8</v>
      </c>
      <c r="B67" s="20" t="s">
        <v>155</v>
      </c>
      <c r="C67" s="20" t="s">
        <v>84</v>
      </c>
      <c r="D67" s="114">
        <v>0.56688899999999998</v>
      </c>
      <c r="E67" s="20" t="s">
        <v>154</v>
      </c>
      <c r="F67" s="111">
        <v>1</v>
      </c>
    </row>
    <row r="68" spans="1:6">
      <c r="A68" s="20" t="s">
        <v>8</v>
      </c>
      <c r="B68" s="20" t="s">
        <v>155</v>
      </c>
      <c r="C68" s="20" t="s">
        <v>82</v>
      </c>
      <c r="D68" s="114">
        <v>0.53154599999999996</v>
      </c>
      <c r="E68" s="20" t="s">
        <v>154</v>
      </c>
      <c r="F68" s="111">
        <v>1</v>
      </c>
    </row>
    <row r="69" spans="1:6">
      <c r="A69" s="20" t="s">
        <v>8</v>
      </c>
      <c r="B69" s="20" t="s">
        <v>155</v>
      </c>
      <c r="C69" s="20" t="s">
        <v>81</v>
      </c>
      <c r="D69" s="114">
        <v>0.55324399999999996</v>
      </c>
      <c r="E69" s="20" t="s">
        <v>154</v>
      </c>
      <c r="F69" s="111">
        <v>1</v>
      </c>
    </row>
    <row r="70" spans="1:6">
      <c r="A70" s="20" t="s">
        <v>8</v>
      </c>
      <c r="B70" s="20" t="s">
        <v>155</v>
      </c>
      <c r="C70" s="20" t="s">
        <v>80</v>
      </c>
      <c r="D70" s="114">
        <v>0.56743299999999997</v>
      </c>
      <c r="E70" s="20" t="s">
        <v>154</v>
      </c>
      <c r="F70" s="111">
        <v>1</v>
      </c>
    </row>
    <row r="71" spans="1:6">
      <c r="A71" s="20" t="s">
        <v>8</v>
      </c>
      <c r="B71" s="20" t="s">
        <v>155</v>
      </c>
      <c r="C71" s="20" t="s">
        <v>79</v>
      </c>
      <c r="D71" s="114">
        <v>0.59156299999999995</v>
      </c>
      <c r="E71" s="20" t="s">
        <v>154</v>
      </c>
      <c r="F71" s="111">
        <v>1</v>
      </c>
    </row>
    <row r="72" spans="1:6">
      <c r="A72" s="20" t="s">
        <v>8</v>
      </c>
      <c r="B72" s="20" t="s">
        <v>155</v>
      </c>
      <c r="C72" s="20" t="s">
        <v>78</v>
      </c>
      <c r="D72" s="114">
        <v>0.56022499999999997</v>
      </c>
      <c r="E72" s="20" t="s">
        <v>154</v>
      </c>
      <c r="F72" s="111">
        <v>1</v>
      </c>
    </row>
    <row r="73" spans="1:6">
      <c r="A73" s="20" t="s">
        <v>8</v>
      </c>
      <c r="B73" s="20" t="s">
        <v>155</v>
      </c>
      <c r="C73" s="20" t="s">
        <v>77</v>
      </c>
      <c r="D73" s="114">
        <v>0.56858799999999998</v>
      </c>
      <c r="E73" s="20" t="s">
        <v>154</v>
      </c>
      <c r="F73" s="111">
        <v>1</v>
      </c>
    </row>
    <row r="74" spans="1:6">
      <c r="A74" s="20" t="s">
        <v>8</v>
      </c>
      <c r="B74" s="20" t="s">
        <v>155</v>
      </c>
      <c r="C74" s="20" t="s">
        <v>76</v>
      </c>
      <c r="D74" s="114">
        <v>0.54782399999999998</v>
      </c>
      <c r="E74" s="20" t="s">
        <v>154</v>
      </c>
      <c r="F74" s="111">
        <v>1</v>
      </c>
    </row>
    <row r="75" spans="1:6">
      <c r="A75" s="20" t="s">
        <v>8</v>
      </c>
      <c r="B75" s="20" t="s">
        <v>155</v>
      </c>
      <c r="C75" s="20" t="s">
        <v>75</v>
      </c>
      <c r="D75" s="114">
        <v>0.56872100000000003</v>
      </c>
      <c r="E75" s="20" t="s">
        <v>154</v>
      </c>
      <c r="F75" s="111">
        <v>1</v>
      </c>
    </row>
    <row r="76" spans="1:6">
      <c r="A76" s="20" t="s">
        <v>6</v>
      </c>
      <c r="B76" s="20" t="s">
        <v>172</v>
      </c>
      <c r="C76" s="20" t="s">
        <v>74</v>
      </c>
      <c r="D76" s="114">
        <v>0.52735357142857098</v>
      </c>
      <c r="E76" s="20">
        <v>4.3068112436506099E-3</v>
      </c>
      <c r="F76" s="111">
        <v>7</v>
      </c>
    </row>
    <row r="77" spans="1:6">
      <c r="A77" s="20" t="s">
        <v>6</v>
      </c>
      <c r="B77" s="20" t="s">
        <v>172</v>
      </c>
      <c r="C77" s="20" t="s">
        <v>73</v>
      </c>
      <c r="D77" s="114">
        <v>0.52175888888888899</v>
      </c>
      <c r="E77" s="20">
        <v>5.0810602716921099E-3</v>
      </c>
      <c r="F77" s="111">
        <v>9</v>
      </c>
    </row>
    <row r="78" spans="1:6">
      <c r="A78" s="20" t="s">
        <v>6</v>
      </c>
      <c r="B78" s="20" t="s">
        <v>172</v>
      </c>
      <c r="C78" s="20" t="s">
        <v>72</v>
      </c>
      <c r="D78" s="114">
        <v>0.51982222222222196</v>
      </c>
      <c r="E78" s="20">
        <v>9.7751681028139699E-3</v>
      </c>
      <c r="F78" s="111">
        <v>9</v>
      </c>
    </row>
    <row r="79" spans="1:6">
      <c r="A79" s="20" t="s">
        <v>6</v>
      </c>
      <c r="B79" s="20" t="s">
        <v>172</v>
      </c>
      <c r="C79" s="20" t="s">
        <v>71</v>
      </c>
      <c r="D79" s="114">
        <v>0.51627766666666697</v>
      </c>
      <c r="E79" s="20">
        <v>7.0013483225256903E-3</v>
      </c>
      <c r="F79" s="111">
        <v>9</v>
      </c>
    </row>
    <row r="80" spans="1:6">
      <c r="A80" s="20" t="s">
        <v>6</v>
      </c>
      <c r="B80" s="20" t="s">
        <v>172</v>
      </c>
      <c r="C80" s="20" t="s">
        <v>70</v>
      </c>
      <c r="D80" s="114">
        <v>0.52663700000000002</v>
      </c>
      <c r="E80" s="20">
        <v>7.7693482380727704E-3</v>
      </c>
      <c r="F80" s="111">
        <v>10</v>
      </c>
    </row>
    <row r="81" spans="1:6">
      <c r="A81" s="20" t="s">
        <v>6</v>
      </c>
      <c r="B81" s="20" t="s">
        <v>172</v>
      </c>
      <c r="C81" s="20" t="s">
        <v>69</v>
      </c>
      <c r="D81" s="114">
        <v>0.50873824999999995</v>
      </c>
      <c r="E81" s="20">
        <v>1.35216398806691E-2</v>
      </c>
      <c r="F81" s="111">
        <v>8</v>
      </c>
    </row>
    <row r="82" spans="1:6">
      <c r="A82" s="20" t="s">
        <v>6</v>
      </c>
      <c r="B82" s="20" t="s">
        <v>172</v>
      </c>
      <c r="C82" s="20" t="s">
        <v>68</v>
      </c>
      <c r="D82" s="114">
        <v>0.55487724999999999</v>
      </c>
      <c r="E82" s="20">
        <v>9.5837462399143009E-3</v>
      </c>
      <c r="F82" s="111">
        <v>8</v>
      </c>
    </row>
    <row r="83" spans="1:6">
      <c r="A83" s="20" t="s">
        <v>6</v>
      </c>
      <c r="B83" s="20" t="s">
        <v>172</v>
      </c>
      <c r="C83" s="20" t="s">
        <v>67</v>
      </c>
      <c r="D83" s="114">
        <v>0.56336211111111101</v>
      </c>
      <c r="E83" s="20">
        <v>7.9925694979156997E-3</v>
      </c>
      <c r="F83" s="111">
        <v>9</v>
      </c>
    </row>
    <row r="84" spans="1:6">
      <c r="A84" s="20" t="s">
        <v>6</v>
      </c>
      <c r="B84" s="20" t="s">
        <v>172</v>
      </c>
      <c r="C84" s="20" t="s">
        <v>66</v>
      </c>
      <c r="D84" s="114">
        <v>0.54060577777777796</v>
      </c>
      <c r="E84" s="20">
        <v>7.9251652555111102E-3</v>
      </c>
      <c r="F84" s="111">
        <v>9</v>
      </c>
    </row>
    <row r="85" spans="1:6">
      <c r="A85" s="20" t="s">
        <v>6</v>
      </c>
      <c r="B85" s="20" t="s">
        <v>172</v>
      </c>
      <c r="C85" s="20" t="s">
        <v>65</v>
      </c>
      <c r="D85" s="114">
        <v>0.52541879999999996</v>
      </c>
      <c r="E85" s="20">
        <v>7.6203652497764101E-3</v>
      </c>
      <c r="F85" s="111">
        <v>5</v>
      </c>
    </row>
    <row r="86" spans="1:6">
      <c r="A86" s="20" t="s">
        <v>6</v>
      </c>
      <c r="B86" s="20" t="s">
        <v>172</v>
      </c>
      <c r="C86" s="20" t="s">
        <v>64</v>
      </c>
      <c r="D86" s="114">
        <v>0.52897675</v>
      </c>
      <c r="E86" s="20">
        <v>6.8567545262995001E-3</v>
      </c>
      <c r="F86" s="111">
        <v>8</v>
      </c>
    </row>
    <row r="87" spans="1:6">
      <c r="A87" s="20" t="s">
        <v>6</v>
      </c>
      <c r="B87" s="20" t="s">
        <v>155</v>
      </c>
      <c r="C87" s="20" t="s">
        <v>74</v>
      </c>
      <c r="D87" s="114">
        <v>0.57741799999999999</v>
      </c>
      <c r="E87" s="20" t="s">
        <v>154</v>
      </c>
      <c r="F87" s="111">
        <v>1</v>
      </c>
    </row>
    <row r="88" spans="1:6">
      <c r="A88" s="20" t="s">
        <v>6</v>
      </c>
      <c r="B88" s="20" t="s">
        <v>155</v>
      </c>
      <c r="C88" s="20" t="s">
        <v>73</v>
      </c>
      <c r="D88" s="114">
        <v>0.55137700000000001</v>
      </c>
      <c r="E88" s="20" t="s">
        <v>154</v>
      </c>
      <c r="F88" s="111">
        <v>1</v>
      </c>
    </row>
    <row r="89" spans="1:6">
      <c r="A89" s="20" t="s">
        <v>6</v>
      </c>
      <c r="B89" s="20" t="s">
        <v>155</v>
      </c>
      <c r="C89" s="20" t="s">
        <v>72</v>
      </c>
      <c r="D89" s="114">
        <v>0.53324099999999997</v>
      </c>
      <c r="E89" s="20" t="s">
        <v>154</v>
      </c>
      <c r="F89" s="111">
        <v>1</v>
      </c>
    </row>
    <row r="90" spans="1:6">
      <c r="A90" s="20" t="s">
        <v>6</v>
      </c>
      <c r="B90" s="20" t="s">
        <v>155</v>
      </c>
      <c r="C90" s="20" t="s">
        <v>71</v>
      </c>
      <c r="D90" s="114">
        <v>0.58271300000000004</v>
      </c>
      <c r="E90" s="20" t="s">
        <v>154</v>
      </c>
      <c r="F90" s="111">
        <v>1</v>
      </c>
    </row>
    <row r="91" spans="1:6">
      <c r="A91" s="20" t="s">
        <v>6</v>
      </c>
      <c r="B91" s="20" t="s">
        <v>155</v>
      </c>
      <c r="C91" s="20" t="s">
        <v>70</v>
      </c>
      <c r="D91" s="114">
        <v>0.540987</v>
      </c>
      <c r="E91" s="20" t="s">
        <v>154</v>
      </c>
      <c r="F91" s="111">
        <v>1</v>
      </c>
    </row>
    <row r="92" spans="1:6">
      <c r="A92" s="20" t="s">
        <v>6</v>
      </c>
      <c r="B92" s="20" t="s">
        <v>155</v>
      </c>
      <c r="C92" s="20" t="s">
        <v>69</v>
      </c>
      <c r="D92" s="114">
        <v>0.53534400000000004</v>
      </c>
      <c r="E92" s="20" t="s">
        <v>154</v>
      </c>
      <c r="F92" s="111">
        <v>1</v>
      </c>
    </row>
    <row r="93" spans="1:6">
      <c r="A93" s="20" t="s">
        <v>6</v>
      </c>
      <c r="B93" s="20" t="s">
        <v>155</v>
      </c>
      <c r="C93" s="20" t="s">
        <v>68</v>
      </c>
      <c r="D93" s="114">
        <v>0.56784500000000004</v>
      </c>
      <c r="E93" s="20" t="s">
        <v>154</v>
      </c>
      <c r="F93" s="111">
        <v>1</v>
      </c>
    </row>
    <row r="94" spans="1:6">
      <c r="A94" s="20" t="s">
        <v>6</v>
      </c>
      <c r="B94" s="20" t="s">
        <v>155</v>
      </c>
      <c r="C94" s="20" t="s">
        <v>67</v>
      </c>
      <c r="D94" s="114">
        <v>0.56778600000000001</v>
      </c>
      <c r="E94" s="20" t="s">
        <v>154</v>
      </c>
      <c r="F94" s="111">
        <v>1</v>
      </c>
    </row>
    <row r="95" spans="1:6">
      <c r="A95" s="20" t="s">
        <v>6</v>
      </c>
      <c r="B95" s="20" t="s">
        <v>155</v>
      </c>
      <c r="C95" s="20" t="s">
        <v>66</v>
      </c>
      <c r="D95" s="114">
        <v>0.56664499999999995</v>
      </c>
      <c r="E95" s="20" t="s">
        <v>154</v>
      </c>
      <c r="F95" s="111">
        <v>1</v>
      </c>
    </row>
    <row r="96" spans="1:6">
      <c r="A96" s="20" t="s">
        <v>6</v>
      </c>
      <c r="B96" s="20" t="s">
        <v>155</v>
      </c>
      <c r="C96" s="20" t="s">
        <v>65</v>
      </c>
      <c r="D96" s="114">
        <v>0.50771599999999995</v>
      </c>
      <c r="E96" s="20" t="s">
        <v>154</v>
      </c>
      <c r="F96" s="111">
        <v>1</v>
      </c>
    </row>
    <row r="97" spans="1:6">
      <c r="A97" s="20" t="s">
        <v>6</v>
      </c>
      <c r="B97" s="20" t="s">
        <v>155</v>
      </c>
      <c r="C97" s="20" t="s">
        <v>64</v>
      </c>
      <c r="D97" s="114">
        <v>0.54659899999999995</v>
      </c>
      <c r="E97" s="20" t="s">
        <v>154</v>
      </c>
      <c r="F97" s="111">
        <v>1</v>
      </c>
    </row>
    <row r="98" spans="1:6">
      <c r="A98" s="20" t="s">
        <v>4</v>
      </c>
      <c r="B98" s="20" t="s">
        <v>172</v>
      </c>
      <c r="C98" s="20" t="s">
        <v>63</v>
      </c>
      <c r="D98" s="114">
        <v>0.52684971428571403</v>
      </c>
      <c r="E98" s="20">
        <v>6.8668102691212297E-3</v>
      </c>
      <c r="F98" s="111">
        <v>7</v>
      </c>
    </row>
    <row r="99" spans="1:6">
      <c r="A99" s="20" t="s">
        <v>4</v>
      </c>
      <c r="B99" s="20" t="s">
        <v>172</v>
      </c>
      <c r="C99" s="20" t="s">
        <v>62</v>
      </c>
      <c r="D99" s="114">
        <v>0.52308399999999999</v>
      </c>
      <c r="E99" s="20">
        <v>9.0454253017140593E-3</v>
      </c>
      <c r="F99" s="111">
        <v>9</v>
      </c>
    </row>
    <row r="100" spans="1:6">
      <c r="A100" s="20" t="s">
        <v>4</v>
      </c>
      <c r="B100" s="20" t="s">
        <v>172</v>
      </c>
      <c r="C100" s="20" t="s">
        <v>61</v>
      </c>
      <c r="D100" s="114">
        <v>0.52741475000000004</v>
      </c>
      <c r="E100" s="20">
        <v>7.2531598674302001E-3</v>
      </c>
      <c r="F100" s="111">
        <v>8</v>
      </c>
    </row>
    <row r="101" spans="1:6">
      <c r="A101" s="20" t="s">
        <v>4</v>
      </c>
      <c r="B101" s="20" t="s">
        <v>172</v>
      </c>
      <c r="C101" s="20" t="s">
        <v>60</v>
      </c>
      <c r="D101" s="114">
        <v>0.54524383333333304</v>
      </c>
      <c r="E101" s="20">
        <v>8.6849751003928895E-3</v>
      </c>
      <c r="F101" s="111">
        <v>6</v>
      </c>
    </row>
    <row r="102" spans="1:6">
      <c r="A102" s="20" t="s">
        <v>4</v>
      </c>
      <c r="B102" s="20" t="s">
        <v>172</v>
      </c>
      <c r="C102" s="20" t="s">
        <v>59</v>
      </c>
      <c r="D102" s="114">
        <v>0.54124890000000003</v>
      </c>
      <c r="E102" s="20">
        <v>7.8457439962341599E-3</v>
      </c>
      <c r="F102" s="111">
        <v>10</v>
      </c>
    </row>
    <row r="103" spans="1:6">
      <c r="A103" s="20" t="s">
        <v>4</v>
      </c>
      <c r="B103" s="20" t="s">
        <v>172</v>
      </c>
      <c r="C103" s="20" t="s">
        <v>58</v>
      </c>
      <c r="D103" s="114">
        <v>0.54769614285714296</v>
      </c>
      <c r="E103" s="20">
        <v>1.31969682871783E-2</v>
      </c>
      <c r="F103" s="111">
        <v>7</v>
      </c>
    </row>
    <row r="104" spans="1:6">
      <c r="A104" s="20" t="s">
        <v>4</v>
      </c>
      <c r="B104" s="20" t="s">
        <v>172</v>
      </c>
      <c r="C104" s="20" t="s">
        <v>57</v>
      </c>
      <c r="D104" s="114">
        <v>0.52605040000000003</v>
      </c>
      <c r="E104" s="20">
        <v>9.4679460827925398E-3</v>
      </c>
      <c r="F104" s="111">
        <v>10</v>
      </c>
    </row>
    <row r="105" spans="1:6">
      <c r="A105" s="20" t="s">
        <v>4</v>
      </c>
      <c r="B105" s="20" t="s">
        <v>172</v>
      </c>
      <c r="C105" s="20" t="s">
        <v>56</v>
      </c>
      <c r="D105" s="114">
        <v>0.54834528571428598</v>
      </c>
      <c r="E105" s="20">
        <v>9.0545083527601902E-3</v>
      </c>
      <c r="F105" s="111">
        <v>7</v>
      </c>
    </row>
    <row r="106" spans="1:6">
      <c r="A106" s="20" t="s">
        <v>4</v>
      </c>
      <c r="B106" s="20" t="s">
        <v>172</v>
      </c>
      <c r="C106" s="20" t="s">
        <v>55</v>
      </c>
      <c r="D106" s="114">
        <v>0.53477249999999998</v>
      </c>
      <c r="E106" s="20">
        <v>1.07092055060788E-2</v>
      </c>
      <c r="F106" s="111">
        <v>8</v>
      </c>
    </row>
    <row r="107" spans="1:6">
      <c r="A107" s="20" t="s">
        <v>4</v>
      </c>
      <c r="B107" s="20" t="s">
        <v>172</v>
      </c>
      <c r="C107" s="20" t="s">
        <v>54</v>
      </c>
      <c r="D107" s="114">
        <v>0.57718342857142901</v>
      </c>
      <c r="E107" s="20">
        <v>1.2340788422866599E-2</v>
      </c>
      <c r="F107" s="111">
        <v>7</v>
      </c>
    </row>
    <row r="108" spans="1:6">
      <c r="A108" s="20" t="s">
        <v>4</v>
      </c>
      <c r="B108" s="20" t="s">
        <v>172</v>
      </c>
      <c r="C108" s="20" t="s">
        <v>53</v>
      </c>
      <c r="D108" s="114">
        <v>0.54343921428571396</v>
      </c>
      <c r="E108" s="20">
        <v>8.27099898970351E-3</v>
      </c>
      <c r="F108" s="111">
        <v>14</v>
      </c>
    </row>
    <row r="109" spans="1:6">
      <c r="A109" s="20" t="s">
        <v>4</v>
      </c>
      <c r="B109" s="20" t="s">
        <v>172</v>
      </c>
      <c r="C109" s="20" t="s">
        <v>52</v>
      </c>
      <c r="D109" s="114">
        <v>0.54725942857142895</v>
      </c>
      <c r="E109" s="20">
        <v>1.04145328013016E-2</v>
      </c>
      <c r="F109" s="111">
        <v>7</v>
      </c>
    </row>
    <row r="110" spans="1:6">
      <c r="A110" s="20" t="s">
        <v>4</v>
      </c>
      <c r="B110" s="20" t="s">
        <v>172</v>
      </c>
      <c r="C110" s="20" t="s">
        <v>51</v>
      </c>
      <c r="D110" s="114">
        <v>0.56439280000000003</v>
      </c>
      <c r="E110" s="20">
        <v>8.8927160927731504E-3</v>
      </c>
      <c r="F110" s="111">
        <v>10</v>
      </c>
    </row>
    <row r="111" spans="1:6">
      <c r="A111" s="20" t="s">
        <v>4</v>
      </c>
      <c r="B111" s="20" t="s">
        <v>172</v>
      </c>
      <c r="C111" s="20" t="s">
        <v>50</v>
      </c>
      <c r="D111" s="114">
        <v>0.52251757142857103</v>
      </c>
      <c r="E111" s="20">
        <v>9.5407722255519706E-3</v>
      </c>
      <c r="F111" s="111">
        <v>7</v>
      </c>
    </row>
    <row r="112" spans="1:6">
      <c r="A112" s="20" t="s">
        <v>4</v>
      </c>
      <c r="B112" s="20" t="s">
        <v>172</v>
      </c>
      <c r="C112" s="20" t="s">
        <v>49</v>
      </c>
      <c r="D112" s="114">
        <v>0.51218633333333297</v>
      </c>
      <c r="E112" s="20">
        <v>1.1416188876863499E-2</v>
      </c>
      <c r="F112" s="111">
        <v>9</v>
      </c>
    </row>
    <row r="113" spans="1:6">
      <c r="A113" s="20" t="s">
        <v>4</v>
      </c>
      <c r="B113" s="20" t="s">
        <v>155</v>
      </c>
      <c r="C113" s="20" t="s">
        <v>63</v>
      </c>
      <c r="D113" s="114">
        <v>0.539238</v>
      </c>
      <c r="E113" s="20" t="s">
        <v>154</v>
      </c>
      <c r="F113" s="111">
        <v>1</v>
      </c>
    </row>
    <row r="114" spans="1:6">
      <c r="A114" s="20" t="s">
        <v>4</v>
      </c>
      <c r="B114" s="20" t="s">
        <v>155</v>
      </c>
      <c r="C114" s="20" t="s">
        <v>62</v>
      </c>
      <c r="D114" s="114">
        <v>0.569299</v>
      </c>
      <c r="E114" s="20" t="s">
        <v>154</v>
      </c>
      <c r="F114" s="111">
        <v>1</v>
      </c>
    </row>
    <row r="115" spans="1:6">
      <c r="A115" s="20" t="s">
        <v>4</v>
      </c>
      <c r="B115" s="20" t="s">
        <v>155</v>
      </c>
      <c r="C115" s="20" t="s">
        <v>61</v>
      </c>
      <c r="D115" s="114">
        <v>0.59510799999999997</v>
      </c>
      <c r="E115" s="20" t="s">
        <v>154</v>
      </c>
      <c r="F115" s="111">
        <v>1</v>
      </c>
    </row>
    <row r="116" spans="1:6">
      <c r="A116" s="20" t="s">
        <v>4</v>
      </c>
      <c r="B116" s="20" t="s">
        <v>155</v>
      </c>
      <c r="C116" s="20" t="s">
        <v>60</v>
      </c>
      <c r="D116" s="114">
        <v>0.53548600000000002</v>
      </c>
      <c r="E116" s="20" t="s">
        <v>154</v>
      </c>
      <c r="F116" s="111">
        <v>1</v>
      </c>
    </row>
    <row r="117" spans="1:6">
      <c r="A117" s="20" t="s">
        <v>4</v>
      </c>
      <c r="B117" s="20" t="s">
        <v>155</v>
      </c>
      <c r="C117" s="20" t="s">
        <v>59</v>
      </c>
      <c r="D117" s="114">
        <v>0.62067499999999998</v>
      </c>
      <c r="E117" s="20" t="s">
        <v>154</v>
      </c>
      <c r="F117" s="111">
        <v>1</v>
      </c>
    </row>
    <row r="118" spans="1:6">
      <c r="A118" s="20" t="s">
        <v>4</v>
      </c>
      <c r="B118" s="20" t="s">
        <v>155</v>
      </c>
      <c r="C118" s="20" t="s">
        <v>58</v>
      </c>
      <c r="D118" s="114">
        <v>0.51968400000000003</v>
      </c>
      <c r="E118" s="20" t="s">
        <v>154</v>
      </c>
      <c r="F118" s="111">
        <v>1</v>
      </c>
    </row>
    <row r="119" spans="1:6">
      <c r="A119" s="20" t="s">
        <v>4</v>
      </c>
      <c r="B119" s="20" t="s">
        <v>155</v>
      </c>
      <c r="C119" s="20" t="s">
        <v>57</v>
      </c>
      <c r="D119" s="114">
        <v>0.54136399999999996</v>
      </c>
      <c r="E119" s="20" t="s">
        <v>154</v>
      </c>
      <c r="F119" s="111">
        <v>1</v>
      </c>
    </row>
    <row r="120" spans="1:6">
      <c r="A120" s="20" t="s">
        <v>4</v>
      </c>
      <c r="B120" s="20" t="s">
        <v>155</v>
      </c>
      <c r="C120" s="20" t="s">
        <v>56</v>
      </c>
      <c r="D120" s="114">
        <v>0.57359000000000004</v>
      </c>
      <c r="E120" s="20" t="s">
        <v>154</v>
      </c>
      <c r="F120" s="111">
        <v>1</v>
      </c>
    </row>
    <row r="121" spans="1:6">
      <c r="A121" s="20" t="s">
        <v>4</v>
      </c>
      <c r="B121" s="20" t="s">
        <v>155</v>
      </c>
      <c r="C121" s="20" t="s">
        <v>55</v>
      </c>
      <c r="D121" s="114">
        <v>0.59320600000000001</v>
      </c>
      <c r="E121" s="20" t="s">
        <v>154</v>
      </c>
      <c r="F121" s="111">
        <v>1</v>
      </c>
    </row>
    <row r="122" spans="1:6">
      <c r="A122" s="20" t="s">
        <v>4</v>
      </c>
      <c r="B122" s="20" t="s">
        <v>155</v>
      </c>
      <c r="C122" s="20" t="s">
        <v>54</v>
      </c>
      <c r="D122" s="114">
        <v>0.56863900000000001</v>
      </c>
      <c r="E122" s="20" t="s">
        <v>154</v>
      </c>
      <c r="F122" s="111">
        <v>1</v>
      </c>
    </row>
    <row r="123" spans="1:6">
      <c r="A123" s="20" t="s">
        <v>4</v>
      </c>
      <c r="B123" s="20" t="s">
        <v>155</v>
      </c>
      <c r="C123" s="20" t="s">
        <v>53</v>
      </c>
      <c r="D123" s="114">
        <v>0.54115199999999997</v>
      </c>
      <c r="E123" s="20" t="s">
        <v>154</v>
      </c>
      <c r="F123" s="111">
        <v>1</v>
      </c>
    </row>
    <row r="124" spans="1:6">
      <c r="A124" s="20" t="s">
        <v>4</v>
      </c>
      <c r="B124" s="20" t="s">
        <v>155</v>
      </c>
      <c r="C124" s="20" t="s">
        <v>52</v>
      </c>
      <c r="D124" s="114">
        <v>0.54092899999999999</v>
      </c>
      <c r="E124" s="20" t="s">
        <v>154</v>
      </c>
      <c r="F124" s="111">
        <v>1</v>
      </c>
    </row>
    <row r="125" spans="1:6">
      <c r="A125" s="20" t="s">
        <v>4</v>
      </c>
      <c r="B125" s="20" t="s">
        <v>155</v>
      </c>
      <c r="C125" s="20" t="s">
        <v>51</v>
      </c>
      <c r="D125" s="114">
        <v>0.56571000000000005</v>
      </c>
      <c r="E125" s="20" t="s">
        <v>154</v>
      </c>
      <c r="F125" s="111">
        <v>1</v>
      </c>
    </row>
    <row r="126" spans="1:6">
      <c r="A126" s="20" t="s">
        <v>4</v>
      </c>
      <c r="B126" s="20" t="s">
        <v>155</v>
      </c>
      <c r="C126" s="20" t="s">
        <v>50</v>
      </c>
      <c r="D126" s="114">
        <v>0.55496299999999998</v>
      </c>
      <c r="E126" s="20" t="s">
        <v>154</v>
      </c>
      <c r="F126" s="111">
        <v>1</v>
      </c>
    </row>
    <row r="127" spans="1:6">
      <c r="A127" s="20" t="s">
        <v>4</v>
      </c>
      <c r="B127" s="20" t="s">
        <v>155</v>
      </c>
      <c r="C127" s="20" t="s">
        <v>49</v>
      </c>
      <c r="D127" s="114">
        <v>0.53979500000000002</v>
      </c>
      <c r="E127" s="20" t="s">
        <v>154</v>
      </c>
      <c r="F127" s="111">
        <v>1</v>
      </c>
    </row>
    <row r="128" spans="1:6">
      <c r="A128" s="20" t="s">
        <v>2</v>
      </c>
      <c r="B128" s="20" t="s">
        <v>172</v>
      </c>
      <c r="C128" s="20" t="s">
        <v>48</v>
      </c>
      <c r="D128" s="114">
        <v>0.50897899999999996</v>
      </c>
      <c r="E128" s="20">
        <v>8.6837152763088697E-3</v>
      </c>
      <c r="F128" s="111">
        <v>12</v>
      </c>
    </row>
    <row r="129" spans="1:6">
      <c r="A129" s="20" t="s">
        <v>2</v>
      </c>
      <c r="B129" s="20" t="s">
        <v>172</v>
      </c>
      <c r="C129" s="20" t="s">
        <v>47</v>
      </c>
      <c r="D129" s="114">
        <v>0.50093937499999996</v>
      </c>
      <c r="E129" s="20">
        <v>1.0421739837846999E-2</v>
      </c>
      <c r="F129" s="111">
        <v>8</v>
      </c>
    </row>
    <row r="130" spans="1:6">
      <c r="A130" s="20" t="s">
        <v>2</v>
      </c>
      <c r="B130" s="20" t="s">
        <v>172</v>
      </c>
      <c r="C130" s="20" t="s">
        <v>46</v>
      </c>
      <c r="D130" s="114">
        <v>0.52865611111111099</v>
      </c>
      <c r="E130" s="20">
        <v>6.3439530557418801E-3</v>
      </c>
      <c r="F130" s="111">
        <v>9</v>
      </c>
    </row>
    <row r="131" spans="1:6">
      <c r="A131" s="20" t="s">
        <v>2</v>
      </c>
      <c r="B131" s="20" t="s">
        <v>172</v>
      </c>
      <c r="C131" s="20" t="s">
        <v>45</v>
      </c>
      <c r="D131" s="114">
        <v>0.52432818749999999</v>
      </c>
      <c r="E131" s="20">
        <v>4.7743874321029903E-3</v>
      </c>
      <c r="F131" s="111">
        <v>16</v>
      </c>
    </row>
    <row r="132" spans="1:6">
      <c r="A132" s="20" t="s">
        <v>2</v>
      </c>
      <c r="B132" s="20" t="s">
        <v>172</v>
      </c>
      <c r="C132" s="20" t="s">
        <v>44</v>
      </c>
      <c r="D132" s="114">
        <v>0.53110822222222198</v>
      </c>
      <c r="E132" s="20">
        <v>3.8830439118821402E-3</v>
      </c>
      <c r="F132" s="111">
        <v>9</v>
      </c>
    </row>
    <row r="133" spans="1:6">
      <c r="A133" s="20" t="s">
        <v>2</v>
      </c>
      <c r="B133" s="20" t="s">
        <v>172</v>
      </c>
      <c r="C133" s="20" t="s">
        <v>43</v>
      </c>
      <c r="D133" s="114">
        <v>0.52992439999999996</v>
      </c>
      <c r="E133" s="20">
        <v>6.9571140954980603E-3</v>
      </c>
      <c r="F133" s="111">
        <v>10</v>
      </c>
    </row>
    <row r="134" spans="1:6">
      <c r="A134" s="20" t="s">
        <v>2</v>
      </c>
      <c r="B134" s="20" t="s">
        <v>172</v>
      </c>
      <c r="C134" s="20" t="s">
        <v>42</v>
      </c>
      <c r="D134" s="114">
        <v>0.53789399999999998</v>
      </c>
      <c r="E134" s="20">
        <v>1.30181690395715E-2</v>
      </c>
      <c r="F134" s="111">
        <v>8</v>
      </c>
    </row>
    <row r="135" spans="1:6">
      <c r="A135" s="20" t="s">
        <v>2</v>
      </c>
      <c r="B135" s="20" t="s">
        <v>172</v>
      </c>
      <c r="C135" s="20" t="s">
        <v>41</v>
      </c>
      <c r="D135" s="114">
        <v>0.51091399999999998</v>
      </c>
      <c r="E135" s="20">
        <v>9.0838501565507299E-3</v>
      </c>
      <c r="F135" s="111">
        <v>7</v>
      </c>
    </row>
    <row r="136" spans="1:6">
      <c r="A136" s="20" t="s">
        <v>2</v>
      </c>
      <c r="B136" s="20" t="s">
        <v>172</v>
      </c>
      <c r="C136" s="20" t="s">
        <v>40</v>
      </c>
      <c r="D136" s="114">
        <v>0.54217729999999997</v>
      </c>
      <c r="E136" s="20">
        <v>5.3334320471072998E-3</v>
      </c>
      <c r="F136" s="111">
        <v>10</v>
      </c>
    </row>
    <row r="137" spans="1:6">
      <c r="A137" s="20" t="s">
        <v>2</v>
      </c>
      <c r="B137" s="20" t="s">
        <v>172</v>
      </c>
      <c r="C137" s="20" t="s">
        <v>39</v>
      </c>
      <c r="D137" s="114">
        <v>0.50986745454545501</v>
      </c>
      <c r="E137" s="20">
        <v>9.5595370973547908E-3</v>
      </c>
      <c r="F137" s="111">
        <v>11</v>
      </c>
    </row>
    <row r="138" spans="1:6">
      <c r="A138" s="20" t="s">
        <v>2</v>
      </c>
      <c r="B138" s="20" t="s">
        <v>172</v>
      </c>
      <c r="C138" s="20" t="s">
        <v>37</v>
      </c>
      <c r="D138" s="114">
        <v>0.50535483333333298</v>
      </c>
      <c r="E138" s="20">
        <v>1.03836809267419E-2</v>
      </c>
      <c r="F138" s="111">
        <v>12</v>
      </c>
    </row>
    <row r="139" spans="1:6">
      <c r="A139" s="20" t="s">
        <v>2</v>
      </c>
      <c r="B139" s="20" t="s">
        <v>155</v>
      </c>
      <c r="C139" s="20" t="s">
        <v>48</v>
      </c>
      <c r="D139" s="114">
        <v>0.474022</v>
      </c>
      <c r="E139" s="20" t="s">
        <v>154</v>
      </c>
      <c r="F139" s="111">
        <v>1</v>
      </c>
    </row>
    <row r="140" spans="1:6">
      <c r="A140" s="20" t="s">
        <v>2</v>
      </c>
      <c r="B140" s="20" t="s">
        <v>155</v>
      </c>
      <c r="C140" s="20" t="s">
        <v>47</v>
      </c>
      <c r="D140" s="114">
        <v>0.460511</v>
      </c>
      <c r="E140" s="20" t="s">
        <v>154</v>
      </c>
      <c r="F140" s="111">
        <v>1</v>
      </c>
    </row>
    <row r="141" spans="1:6">
      <c r="A141" s="20" t="s">
        <v>2</v>
      </c>
      <c r="B141" s="20" t="s">
        <v>155</v>
      </c>
      <c r="C141" s="20" t="s">
        <v>46</v>
      </c>
      <c r="D141" s="114">
        <v>0.55523900000000004</v>
      </c>
      <c r="E141" s="20" t="s">
        <v>154</v>
      </c>
      <c r="F141" s="111">
        <v>1</v>
      </c>
    </row>
    <row r="142" spans="1:6">
      <c r="A142" s="20" t="s">
        <v>2</v>
      </c>
      <c r="B142" s="20" t="s">
        <v>155</v>
      </c>
      <c r="C142" s="20" t="s">
        <v>45</v>
      </c>
      <c r="D142" s="114">
        <v>0.488039</v>
      </c>
      <c r="E142" s="20" t="s">
        <v>154</v>
      </c>
      <c r="F142" s="111">
        <v>1</v>
      </c>
    </row>
    <row r="143" spans="1:6">
      <c r="A143" s="20" t="s">
        <v>2</v>
      </c>
      <c r="B143" s="20" t="s">
        <v>155</v>
      </c>
      <c r="C143" s="20" t="s">
        <v>44</v>
      </c>
      <c r="D143" s="114">
        <v>0.59408799999999995</v>
      </c>
      <c r="E143" s="20" t="s">
        <v>154</v>
      </c>
      <c r="F143" s="111">
        <v>1</v>
      </c>
    </row>
    <row r="144" spans="1:6">
      <c r="A144" s="20" t="s">
        <v>2</v>
      </c>
      <c r="B144" s="20" t="s">
        <v>155</v>
      </c>
      <c r="C144" s="20" t="s">
        <v>43</v>
      </c>
      <c r="D144" s="114">
        <v>0.54588499999999995</v>
      </c>
      <c r="E144" s="20" t="s">
        <v>154</v>
      </c>
      <c r="F144" s="111">
        <v>1</v>
      </c>
    </row>
    <row r="145" spans="1:6">
      <c r="A145" s="20" t="s">
        <v>2</v>
      </c>
      <c r="B145" s="20" t="s">
        <v>155</v>
      </c>
      <c r="C145" s="20" t="s">
        <v>42</v>
      </c>
      <c r="D145" s="114">
        <v>0.54235100000000003</v>
      </c>
      <c r="E145" s="20" t="s">
        <v>154</v>
      </c>
      <c r="F145" s="111">
        <v>1</v>
      </c>
    </row>
    <row r="146" spans="1:6">
      <c r="A146" s="20" t="s">
        <v>2</v>
      </c>
      <c r="B146" s="20" t="s">
        <v>155</v>
      </c>
      <c r="C146" s="20" t="s">
        <v>41</v>
      </c>
      <c r="D146" s="114">
        <v>0.56672299999999998</v>
      </c>
      <c r="E146" s="20" t="s">
        <v>154</v>
      </c>
      <c r="F146" s="111">
        <v>1</v>
      </c>
    </row>
    <row r="147" spans="1:6">
      <c r="A147" s="20" t="s">
        <v>2</v>
      </c>
      <c r="B147" s="20" t="s">
        <v>155</v>
      </c>
      <c r="C147" s="20" t="s">
        <v>40</v>
      </c>
      <c r="D147" s="114">
        <v>0.57123000000000002</v>
      </c>
      <c r="E147" s="20" t="s">
        <v>154</v>
      </c>
      <c r="F147" s="111">
        <v>1</v>
      </c>
    </row>
    <row r="148" spans="1:6">
      <c r="A148" s="20" t="s">
        <v>2</v>
      </c>
      <c r="B148" s="20" t="s">
        <v>155</v>
      </c>
      <c r="C148" s="20" t="s">
        <v>39</v>
      </c>
      <c r="D148" s="114">
        <v>0.55402899999999999</v>
      </c>
      <c r="E148" s="20" t="s">
        <v>154</v>
      </c>
      <c r="F148" s="111">
        <v>1</v>
      </c>
    </row>
    <row r="149" spans="1:6">
      <c r="A149" s="20" t="s">
        <v>2</v>
      </c>
      <c r="B149" s="20" t="s">
        <v>155</v>
      </c>
      <c r="C149" s="20" t="s">
        <v>37</v>
      </c>
      <c r="D149" s="114">
        <v>0.48256900000000003</v>
      </c>
      <c r="E149" s="20" t="s">
        <v>154</v>
      </c>
      <c r="F149" s="111">
        <v>1</v>
      </c>
    </row>
    <row r="150" spans="1:6">
      <c r="A150" s="20" t="s">
        <v>1</v>
      </c>
      <c r="B150" s="20" t="s">
        <v>172</v>
      </c>
      <c r="C150" s="20" t="s">
        <v>36</v>
      </c>
      <c r="D150" s="114">
        <v>0.49944925000000001</v>
      </c>
      <c r="E150" s="20">
        <v>9.3642003639627103E-3</v>
      </c>
      <c r="F150" s="111">
        <v>12</v>
      </c>
    </row>
    <row r="151" spans="1:6">
      <c r="A151" s="20" t="s">
        <v>1</v>
      </c>
      <c r="B151" s="20" t="s">
        <v>172</v>
      </c>
      <c r="C151" s="20" t="s">
        <v>35</v>
      </c>
      <c r="D151" s="114">
        <v>0.50459900000000002</v>
      </c>
      <c r="E151" s="20">
        <v>7.1822940372902599E-3</v>
      </c>
      <c r="F151" s="111">
        <v>15</v>
      </c>
    </row>
    <row r="152" spans="1:6">
      <c r="A152" s="20" t="s">
        <v>1</v>
      </c>
      <c r="B152" s="20" t="s">
        <v>172</v>
      </c>
      <c r="C152" s="20" t="s">
        <v>34</v>
      </c>
      <c r="D152" s="114">
        <v>0.50606442857142897</v>
      </c>
      <c r="E152" s="20">
        <v>8.4693166162080804E-3</v>
      </c>
      <c r="F152" s="111">
        <v>7</v>
      </c>
    </row>
    <row r="153" spans="1:6">
      <c r="A153" s="20" t="s">
        <v>1</v>
      </c>
      <c r="B153" s="20" t="s">
        <v>172</v>
      </c>
      <c r="C153" s="20" t="s">
        <v>33</v>
      </c>
      <c r="D153" s="114">
        <v>0.482659375</v>
      </c>
      <c r="E153" s="20">
        <v>9.7012830611977394E-3</v>
      </c>
      <c r="F153" s="111">
        <v>8</v>
      </c>
    </row>
    <row r="154" spans="1:6">
      <c r="A154" s="20" t="s">
        <v>1</v>
      </c>
      <c r="B154" s="20" t="s">
        <v>172</v>
      </c>
      <c r="C154" s="20" t="s">
        <v>32</v>
      </c>
      <c r="D154" s="114">
        <v>0.53614276923076898</v>
      </c>
      <c r="E154" s="20">
        <v>7.1262289953579298E-3</v>
      </c>
      <c r="F154" s="111">
        <v>13</v>
      </c>
    </row>
    <row r="155" spans="1:6">
      <c r="A155" s="20" t="s">
        <v>1</v>
      </c>
      <c r="B155" s="20" t="s">
        <v>172</v>
      </c>
      <c r="C155" s="20" t="s">
        <v>31</v>
      </c>
      <c r="D155" s="114">
        <v>0.52890669999999995</v>
      </c>
      <c r="E155" s="20">
        <v>1.01303698616805E-2</v>
      </c>
      <c r="F155" s="111">
        <v>10</v>
      </c>
    </row>
    <row r="156" spans="1:6">
      <c r="A156" s="20" t="s">
        <v>1</v>
      </c>
      <c r="B156" s="20" t="s">
        <v>172</v>
      </c>
      <c r="C156" s="20" t="s">
        <v>30</v>
      </c>
      <c r="D156" s="114">
        <v>0.54297649999999997</v>
      </c>
      <c r="E156" s="20">
        <v>1.0237603691338601E-2</v>
      </c>
      <c r="F156" s="111">
        <v>12</v>
      </c>
    </row>
    <row r="157" spans="1:6">
      <c r="A157" s="20" t="s">
        <v>1</v>
      </c>
      <c r="B157" s="20" t="s">
        <v>172</v>
      </c>
      <c r="C157" s="20" t="s">
        <v>29</v>
      </c>
      <c r="D157" s="114">
        <v>0.52456899999999995</v>
      </c>
      <c r="E157" s="20">
        <v>4.9849817786360396E-3</v>
      </c>
      <c r="F157" s="111">
        <v>16</v>
      </c>
    </row>
    <row r="158" spans="1:6">
      <c r="A158" s="20" t="s">
        <v>1</v>
      </c>
      <c r="B158" s="20" t="s">
        <v>172</v>
      </c>
      <c r="C158" s="20" t="s">
        <v>28</v>
      </c>
      <c r="D158" s="114">
        <v>0.55378523076923103</v>
      </c>
      <c r="E158" s="20">
        <v>9.9092086711882205E-3</v>
      </c>
      <c r="F158" s="111">
        <v>13</v>
      </c>
    </row>
    <row r="159" spans="1:6">
      <c r="A159" s="20" t="s">
        <v>1</v>
      </c>
      <c r="B159" s="20" t="s">
        <v>172</v>
      </c>
      <c r="C159" s="20" t="s">
        <v>27</v>
      </c>
      <c r="D159" s="114">
        <v>0.53292844444444398</v>
      </c>
      <c r="E159" s="20">
        <v>1.28544551854288E-2</v>
      </c>
      <c r="F159" s="111">
        <v>9</v>
      </c>
    </row>
    <row r="160" spans="1:6">
      <c r="A160" s="20" t="s">
        <v>1</v>
      </c>
      <c r="B160" s="20" t="s">
        <v>155</v>
      </c>
      <c r="C160" s="20" t="s">
        <v>36</v>
      </c>
      <c r="D160" s="114">
        <v>0.49500300000000003</v>
      </c>
      <c r="E160" s="20" t="s">
        <v>154</v>
      </c>
      <c r="F160" s="111">
        <v>1</v>
      </c>
    </row>
    <row r="161" spans="1:6">
      <c r="A161" s="20" t="s">
        <v>1</v>
      </c>
      <c r="B161" s="20" t="s">
        <v>155</v>
      </c>
      <c r="C161" s="20" t="s">
        <v>35</v>
      </c>
      <c r="D161" s="114">
        <v>0.51027999999999996</v>
      </c>
      <c r="E161" s="20" t="s">
        <v>154</v>
      </c>
      <c r="F161" s="111">
        <v>1</v>
      </c>
    </row>
    <row r="162" spans="1:6">
      <c r="A162" s="20" t="s">
        <v>1</v>
      </c>
      <c r="B162" s="20" t="s">
        <v>155</v>
      </c>
      <c r="C162" s="20" t="s">
        <v>34</v>
      </c>
      <c r="D162" s="114">
        <v>0.51793400000000001</v>
      </c>
      <c r="E162" s="20" t="s">
        <v>154</v>
      </c>
      <c r="F162" s="111">
        <v>1</v>
      </c>
    </row>
    <row r="163" spans="1:6">
      <c r="A163" s="20" t="s">
        <v>1</v>
      </c>
      <c r="B163" s="20" t="s">
        <v>155</v>
      </c>
      <c r="C163" s="20" t="s">
        <v>33</v>
      </c>
      <c r="D163" s="114">
        <v>0.43359700000000001</v>
      </c>
      <c r="E163" s="20" t="s">
        <v>154</v>
      </c>
      <c r="F163" s="111">
        <v>1</v>
      </c>
    </row>
    <row r="164" spans="1:6">
      <c r="A164" s="20" t="s">
        <v>1</v>
      </c>
      <c r="B164" s="20" t="s">
        <v>155</v>
      </c>
      <c r="C164" s="20" t="s">
        <v>32</v>
      </c>
      <c r="D164" s="114">
        <v>0.57300600000000002</v>
      </c>
      <c r="E164" s="20" t="s">
        <v>154</v>
      </c>
      <c r="F164" s="111">
        <v>1</v>
      </c>
    </row>
    <row r="165" spans="1:6">
      <c r="A165" s="20" t="s">
        <v>1</v>
      </c>
      <c r="B165" s="20" t="s">
        <v>155</v>
      </c>
      <c r="C165" s="20" t="s">
        <v>31</v>
      </c>
      <c r="D165" s="114">
        <v>0.58715300000000004</v>
      </c>
      <c r="E165" s="20" t="s">
        <v>154</v>
      </c>
      <c r="F165" s="111">
        <v>1</v>
      </c>
    </row>
    <row r="166" spans="1:6">
      <c r="A166" s="20" t="s">
        <v>1</v>
      </c>
      <c r="B166" s="20" t="s">
        <v>155</v>
      </c>
      <c r="C166" s="20" t="s">
        <v>30</v>
      </c>
      <c r="D166" s="114">
        <v>0.55006900000000003</v>
      </c>
      <c r="E166" s="20" t="s">
        <v>154</v>
      </c>
      <c r="F166" s="111">
        <v>1</v>
      </c>
    </row>
    <row r="167" spans="1:6">
      <c r="A167" s="20" t="s">
        <v>1</v>
      </c>
      <c r="B167" s="20" t="s">
        <v>155</v>
      </c>
      <c r="C167" s="20" t="s">
        <v>29</v>
      </c>
      <c r="D167" s="114">
        <v>0.48625499999999999</v>
      </c>
      <c r="E167" s="20" t="s">
        <v>154</v>
      </c>
      <c r="F167" s="111">
        <v>1</v>
      </c>
    </row>
    <row r="168" spans="1:6">
      <c r="A168" s="20" t="s">
        <v>1</v>
      </c>
      <c r="B168" s="20" t="s">
        <v>155</v>
      </c>
      <c r="C168" s="20" t="s">
        <v>28</v>
      </c>
      <c r="D168" s="114">
        <v>0.51421099999999997</v>
      </c>
      <c r="E168" s="20" t="s">
        <v>154</v>
      </c>
      <c r="F168" s="111">
        <v>1</v>
      </c>
    </row>
    <row r="169" spans="1:6">
      <c r="A169" s="20" t="s">
        <v>1</v>
      </c>
      <c r="B169" s="20" t="s">
        <v>155</v>
      </c>
      <c r="C169" s="20" t="s">
        <v>27</v>
      </c>
      <c r="D169" s="114">
        <v>0.53092099999999998</v>
      </c>
      <c r="E169" s="20" t="s">
        <v>154</v>
      </c>
      <c r="F169" s="111">
        <v>1</v>
      </c>
    </row>
    <row r="170" spans="1:6">
      <c r="A170" s="20" t="s">
        <v>0</v>
      </c>
      <c r="B170" s="20" t="s">
        <v>172</v>
      </c>
      <c r="C170" s="20" t="s">
        <v>25</v>
      </c>
      <c r="D170" s="114">
        <v>0.51145929999999995</v>
      </c>
      <c r="E170" s="20">
        <v>1.6982716581572001E-2</v>
      </c>
      <c r="F170" s="111">
        <v>10</v>
      </c>
    </row>
    <row r="171" spans="1:6">
      <c r="A171" s="20" t="s">
        <v>0</v>
      </c>
      <c r="B171" s="20" t="s">
        <v>172</v>
      </c>
      <c r="C171" s="20" t="s">
        <v>24</v>
      </c>
      <c r="D171" s="114">
        <v>0.5111173</v>
      </c>
      <c r="E171" s="20">
        <v>9.0776872348877803E-3</v>
      </c>
      <c r="F171" s="111">
        <v>10</v>
      </c>
    </row>
    <row r="172" spans="1:6">
      <c r="A172" s="20" t="s">
        <v>0</v>
      </c>
      <c r="B172" s="20" t="s">
        <v>172</v>
      </c>
      <c r="C172" s="20" t="s">
        <v>23</v>
      </c>
      <c r="D172" s="114">
        <v>0.49986324999999998</v>
      </c>
      <c r="E172" s="20">
        <v>1.90285422690212E-2</v>
      </c>
      <c r="F172" s="111">
        <v>8</v>
      </c>
    </row>
    <row r="173" spans="1:6">
      <c r="A173" s="20" t="s">
        <v>0</v>
      </c>
      <c r="B173" s="20" t="s">
        <v>172</v>
      </c>
      <c r="C173" s="20" t="s">
        <v>22</v>
      </c>
      <c r="D173" s="114">
        <v>0.50529677777777804</v>
      </c>
      <c r="E173" s="20">
        <v>1.0372317830338901E-2</v>
      </c>
      <c r="F173" s="111">
        <v>18</v>
      </c>
    </row>
    <row r="174" spans="1:6">
      <c r="A174" s="20" t="s">
        <v>0</v>
      </c>
      <c r="B174" s="20" t="s">
        <v>172</v>
      </c>
      <c r="C174" s="20" t="s">
        <v>21</v>
      </c>
      <c r="D174" s="114">
        <v>0.46340087499999999</v>
      </c>
      <c r="E174" s="20">
        <v>1.5989541322195499E-2</v>
      </c>
      <c r="F174" s="111">
        <v>8</v>
      </c>
    </row>
    <row r="175" spans="1:6">
      <c r="A175" s="20" t="s">
        <v>0</v>
      </c>
      <c r="B175" s="20" t="s">
        <v>172</v>
      </c>
      <c r="C175" s="20" t="s">
        <v>20</v>
      </c>
      <c r="D175" s="114">
        <v>0.49992579999999998</v>
      </c>
      <c r="E175" s="20">
        <v>8.9389492146572901E-3</v>
      </c>
      <c r="F175" s="111">
        <v>10</v>
      </c>
    </row>
    <row r="176" spans="1:6">
      <c r="A176" s="20" t="s">
        <v>0</v>
      </c>
      <c r="B176" s="20" t="s">
        <v>172</v>
      </c>
      <c r="C176" s="20" t="s">
        <v>19</v>
      </c>
      <c r="D176" s="114">
        <v>0.48569433333333301</v>
      </c>
      <c r="E176" s="20">
        <v>9.0732209887730095E-3</v>
      </c>
      <c r="F176" s="111">
        <v>9</v>
      </c>
    </row>
    <row r="177" spans="1:6">
      <c r="A177" s="20" t="s">
        <v>0</v>
      </c>
      <c r="B177" s="20" t="s">
        <v>155</v>
      </c>
      <c r="C177" s="20" t="s">
        <v>25</v>
      </c>
      <c r="D177" s="114">
        <v>0.488952</v>
      </c>
      <c r="E177" s="20" t="s">
        <v>154</v>
      </c>
      <c r="F177" s="111">
        <v>1</v>
      </c>
    </row>
    <row r="178" spans="1:6">
      <c r="A178" s="20" t="s">
        <v>0</v>
      </c>
      <c r="B178" s="20" t="s">
        <v>155</v>
      </c>
      <c r="C178" s="20" t="s">
        <v>24</v>
      </c>
      <c r="D178" s="114">
        <v>0.53665700000000005</v>
      </c>
      <c r="E178" s="20" t="s">
        <v>154</v>
      </c>
      <c r="F178" s="111">
        <v>1</v>
      </c>
    </row>
    <row r="179" spans="1:6">
      <c r="A179" s="20" t="s">
        <v>0</v>
      </c>
      <c r="B179" s="20" t="s">
        <v>155</v>
      </c>
      <c r="C179" s="20" t="s">
        <v>23</v>
      </c>
      <c r="D179" s="114">
        <v>0.59685200000000005</v>
      </c>
      <c r="E179" s="20" t="s">
        <v>154</v>
      </c>
      <c r="F179" s="111">
        <v>1</v>
      </c>
    </row>
    <row r="180" spans="1:6">
      <c r="A180" s="20" t="s">
        <v>0</v>
      </c>
      <c r="B180" s="20" t="s">
        <v>155</v>
      </c>
      <c r="C180" s="20" t="s">
        <v>22</v>
      </c>
      <c r="D180" s="114">
        <v>0.48818499999999998</v>
      </c>
      <c r="E180" s="20" t="s">
        <v>154</v>
      </c>
      <c r="F180" s="111">
        <v>1</v>
      </c>
    </row>
    <row r="181" spans="1:6">
      <c r="A181" s="20" t="s">
        <v>0</v>
      </c>
      <c r="B181" s="20" t="s">
        <v>155</v>
      </c>
      <c r="C181" s="20" t="s">
        <v>21</v>
      </c>
      <c r="D181" s="114">
        <v>0.45200200000000001</v>
      </c>
      <c r="E181" s="20" t="s">
        <v>154</v>
      </c>
      <c r="F181" s="111">
        <v>1</v>
      </c>
    </row>
    <row r="182" spans="1:6">
      <c r="A182" s="20" t="s">
        <v>0</v>
      </c>
      <c r="B182" s="20" t="s">
        <v>155</v>
      </c>
      <c r="C182" s="20" t="s">
        <v>20</v>
      </c>
      <c r="D182" s="114">
        <v>0.48664099999999999</v>
      </c>
      <c r="E182" s="20" t="s">
        <v>154</v>
      </c>
      <c r="F182" s="111">
        <v>1</v>
      </c>
    </row>
    <row r="183" spans="1:6">
      <c r="A183" s="20" t="s">
        <v>0</v>
      </c>
      <c r="B183" s="20" t="s">
        <v>155</v>
      </c>
      <c r="C183" s="20" t="s">
        <v>19</v>
      </c>
      <c r="D183" s="114">
        <v>0.49476999999999999</v>
      </c>
      <c r="E183" s="20" t="s">
        <v>154</v>
      </c>
      <c r="F183" s="111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0"/>
  <sheetViews>
    <sheetView zoomScale="77" workbookViewId="0">
      <selection activeCell="S13" sqref="S13"/>
    </sheetView>
  </sheetViews>
  <sheetFormatPr defaultColWidth="8.7109375" defaultRowHeight="15"/>
  <cols>
    <col min="1" max="1" width="8.7109375" style="56"/>
    <col min="2" max="2" width="11.140625" style="56" customWidth="1"/>
    <col min="3" max="3" width="11.140625" style="123" customWidth="1"/>
    <col min="4" max="4" width="10.42578125" style="123" customWidth="1"/>
    <col min="5" max="5" width="8.85546875" style="123" bestFit="1" customWidth="1"/>
    <col min="6" max="6" width="10.140625" style="56" bestFit="1" customWidth="1"/>
    <col min="7" max="16384" width="8.7109375" style="53"/>
  </cols>
  <sheetData>
    <row r="1" spans="1:10">
      <c r="A1" s="128"/>
      <c r="B1" s="129"/>
      <c r="C1" s="208" t="s">
        <v>226</v>
      </c>
      <c r="D1" s="209"/>
      <c r="E1" s="209"/>
      <c r="F1" s="210"/>
      <c r="G1" s="208" t="s">
        <v>227</v>
      </c>
      <c r="H1" s="209"/>
      <c r="I1" s="209"/>
      <c r="J1" s="210"/>
    </row>
    <row r="2" spans="1:10" ht="15.75" thickBot="1">
      <c r="A2" s="130" t="s">
        <v>131</v>
      </c>
      <c r="B2" s="131" t="s">
        <v>150</v>
      </c>
      <c r="C2" s="132" t="s">
        <v>13</v>
      </c>
      <c r="D2" s="133" t="s">
        <v>130</v>
      </c>
      <c r="E2" s="133" t="s">
        <v>122</v>
      </c>
      <c r="F2" s="134" t="s">
        <v>228</v>
      </c>
      <c r="G2" s="132" t="s">
        <v>13</v>
      </c>
      <c r="H2" s="133" t="s">
        <v>130</v>
      </c>
      <c r="I2" s="133" t="s">
        <v>122</v>
      </c>
      <c r="J2" s="134" t="s">
        <v>228</v>
      </c>
    </row>
    <row r="3" spans="1:10" ht="12.6" customHeight="1" thickBot="1">
      <c r="A3" s="135" t="s">
        <v>10</v>
      </c>
      <c r="B3" s="136" t="s">
        <v>225</v>
      </c>
      <c r="C3" s="137">
        <v>0.5670404</v>
      </c>
      <c r="D3" s="138">
        <v>2.0220899999999998E-3</v>
      </c>
      <c r="E3" s="139">
        <v>219</v>
      </c>
      <c r="F3" s="206">
        <v>0.28189999999999998</v>
      </c>
      <c r="G3" s="140">
        <v>0.41601769999999999</v>
      </c>
      <c r="H3" s="141">
        <v>7.1169730000000004E-3</v>
      </c>
      <c r="I3" s="142">
        <v>219</v>
      </c>
      <c r="J3" s="203">
        <v>0.9214</v>
      </c>
    </row>
    <row r="4" spans="1:10" ht="12" customHeight="1" thickBot="1">
      <c r="A4" s="143" t="s">
        <v>10</v>
      </c>
      <c r="B4" s="144" t="s">
        <v>155</v>
      </c>
      <c r="C4" s="145">
        <v>0.57548630000000001</v>
      </c>
      <c r="D4" s="146">
        <v>3.52418E-3</v>
      </c>
      <c r="E4" s="147">
        <v>21</v>
      </c>
      <c r="F4" s="206"/>
      <c r="G4" s="148">
        <v>0.40933029999999998</v>
      </c>
      <c r="H4" s="149">
        <v>2.1006481E-2</v>
      </c>
      <c r="I4" s="150">
        <v>21</v>
      </c>
      <c r="J4" s="203"/>
    </row>
    <row r="5" spans="1:10" ht="13.5" customHeight="1" thickBot="1">
      <c r="A5" s="135" t="s">
        <v>8</v>
      </c>
      <c r="B5" s="136" t="s">
        <v>225</v>
      </c>
      <c r="C5" s="151">
        <v>0.54537880000000005</v>
      </c>
      <c r="D5" s="152">
        <v>2.0709859999999999E-3</v>
      </c>
      <c r="E5" s="153">
        <v>238</v>
      </c>
      <c r="F5" s="211">
        <v>1.0529999999999999E-2</v>
      </c>
      <c r="G5" s="154">
        <v>0.4064953</v>
      </c>
      <c r="H5" s="155">
        <v>7.0785149999999996E-3</v>
      </c>
      <c r="I5" s="156">
        <v>238</v>
      </c>
      <c r="J5" s="203">
        <v>0.61080000000000001</v>
      </c>
    </row>
    <row r="6" spans="1:10" ht="13.5" customHeight="1" thickBot="1">
      <c r="A6" s="143" t="s">
        <v>8</v>
      </c>
      <c r="B6" s="144" t="s">
        <v>155</v>
      </c>
      <c r="C6" s="145">
        <v>0.56533520000000004</v>
      </c>
      <c r="D6" s="146">
        <v>5.369324E-3</v>
      </c>
      <c r="E6" s="147">
        <v>17</v>
      </c>
      <c r="F6" s="211"/>
      <c r="G6" s="148">
        <v>0.41484739999999998</v>
      </c>
      <c r="H6" s="149">
        <v>2.1301137000000001E-2</v>
      </c>
      <c r="I6" s="150">
        <v>17</v>
      </c>
      <c r="J6" s="203"/>
    </row>
    <row r="7" spans="1:10" ht="12.95" customHeight="1" thickBot="1">
      <c r="A7" s="135" t="s">
        <v>6</v>
      </c>
      <c r="B7" s="136" t="s">
        <v>225</v>
      </c>
      <c r="C7" s="151">
        <v>0.53057270000000001</v>
      </c>
      <c r="D7" s="152">
        <v>2.9205780000000001E-3</v>
      </c>
      <c r="E7" s="153">
        <v>91</v>
      </c>
      <c r="F7" s="211">
        <v>1.2699999999999999E-2</v>
      </c>
      <c r="G7" s="154">
        <v>0.43580219999999997</v>
      </c>
      <c r="H7" s="155">
        <v>1.0709834E-2</v>
      </c>
      <c r="I7" s="156">
        <v>91</v>
      </c>
      <c r="J7" s="203">
        <v>0.13370000000000001</v>
      </c>
    </row>
    <row r="8" spans="1:10" ht="15.75" thickBot="1">
      <c r="A8" s="143" t="s">
        <v>6</v>
      </c>
      <c r="B8" s="144" t="s">
        <v>155</v>
      </c>
      <c r="C8" s="145">
        <v>0.55251550000000005</v>
      </c>
      <c r="D8" s="146">
        <v>6.7705359999999997E-3</v>
      </c>
      <c r="E8" s="147">
        <v>11</v>
      </c>
      <c r="F8" s="211"/>
      <c r="G8" s="148">
        <v>0.38604129999999998</v>
      </c>
      <c r="H8" s="149">
        <v>2.5777542000000001E-2</v>
      </c>
      <c r="I8" s="150">
        <v>11</v>
      </c>
      <c r="J8" s="203"/>
    </row>
    <row r="9" spans="1:10" ht="24.75" thickBot="1">
      <c r="A9" s="135" t="s">
        <v>4</v>
      </c>
      <c r="B9" s="136" t="s">
        <v>225</v>
      </c>
      <c r="C9" s="151">
        <v>0.53889229999999999</v>
      </c>
      <c r="D9" s="152">
        <v>2.771801E-3</v>
      </c>
      <c r="E9" s="153">
        <v>126</v>
      </c>
      <c r="F9" s="211">
        <v>1.274E-2</v>
      </c>
      <c r="G9" s="154">
        <v>0.45969880000000002</v>
      </c>
      <c r="H9" s="155">
        <v>1.0667902999999999E-2</v>
      </c>
      <c r="I9" s="156">
        <v>126</v>
      </c>
      <c r="J9" s="204">
        <v>7.1529999999999996E-2</v>
      </c>
    </row>
    <row r="10" spans="1:10" ht="15.75" thickBot="1">
      <c r="A10" s="143" t="s">
        <v>4</v>
      </c>
      <c r="B10" s="144" t="s">
        <v>155</v>
      </c>
      <c r="C10" s="145">
        <v>0.55992249999999999</v>
      </c>
      <c r="D10" s="146">
        <v>7.0886270000000001E-3</v>
      </c>
      <c r="E10" s="147">
        <v>15</v>
      </c>
      <c r="F10" s="211"/>
      <c r="G10" s="148">
        <v>0.40722249999999999</v>
      </c>
      <c r="H10" s="149">
        <v>3.3806157000000003E-2</v>
      </c>
      <c r="I10" s="150">
        <v>15</v>
      </c>
      <c r="J10" s="204"/>
    </row>
    <row r="11" spans="1:10" ht="24.75" thickBot="1">
      <c r="A11" s="135" t="s">
        <v>2</v>
      </c>
      <c r="B11" s="136" t="s">
        <v>225</v>
      </c>
      <c r="C11" s="151">
        <v>0.52067640000000004</v>
      </c>
      <c r="D11" s="152">
        <v>2.672467E-3</v>
      </c>
      <c r="E11" s="153">
        <v>112</v>
      </c>
      <c r="F11" s="206">
        <v>0.26979999999999998</v>
      </c>
      <c r="G11" s="154">
        <v>0.44675389999999998</v>
      </c>
      <c r="H11" s="155">
        <v>1.1656715E-2</v>
      </c>
      <c r="I11" s="156">
        <v>112</v>
      </c>
      <c r="J11" s="203">
        <v>0.1198</v>
      </c>
    </row>
    <row r="12" spans="1:10" ht="15.75" thickBot="1">
      <c r="A12" s="143" t="s">
        <v>2</v>
      </c>
      <c r="B12" s="144" t="s">
        <v>155</v>
      </c>
      <c r="C12" s="145">
        <v>0.53042599999999995</v>
      </c>
      <c r="D12" s="146">
        <v>1.3733082000000001E-2</v>
      </c>
      <c r="E12" s="147">
        <v>11</v>
      </c>
      <c r="F12" s="206"/>
      <c r="G12" s="148">
        <v>0.37885920000000001</v>
      </c>
      <c r="H12" s="149">
        <v>2.9285292000000001E-2</v>
      </c>
      <c r="I12" s="150">
        <v>11</v>
      </c>
      <c r="J12" s="203"/>
    </row>
    <row r="13" spans="1:10" ht="24.75" thickBot="1">
      <c r="A13" s="135" t="s">
        <v>1</v>
      </c>
      <c r="B13" s="136" t="s">
        <v>225</v>
      </c>
      <c r="C13" s="151">
        <v>0.52286440000000001</v>
      </c>
      <c r="D13" s="152">
        <v>3.2940360000000002E-3</v>
      </c>
      <c r="E13" s="153">
        <v>115</v>
      </c>
      <c r="F13" s="206">
        <v>0.86629999999999996</v>
      </c>
      <c r="G13" s="154">
        <v>0.44061719999999999</v>
      </c>
      <c r="H13" s="155">
        <v>1.1791118999999999E-2</v>
      </c>
      <c r="I13" s="156">
        <v>115</v>
      </c>
      <c r="J13" s="203">
        <v>0.48060000000000003</v>
      </c>
    </row>
    <row r="14" spans="1:10" ht="15.75" thickBot="1">
      <c r="A14" s="143" t="s">
        <v>1</v>
      </c>
      <c r="B14" s="144" t="s">
        <v>155</v>
      </c>
      <c r="C14" s="145">
        <v>0.5198429</v>
      </c>
      <c r="D14" s="146">
        <v>1.4025231000000001E-2</v>
      </c>
      <c r="E14" s="147">
        <v>10</v>
      </c>
      <c r="F14" s="206"/>
      <c r="G14" s="148">
        <v>0.41064679999999998</v>
      </c>
      <c r="H14" s="149">
        <v>3.3519471000000002E-2</v>
      </c>
      <c r="I14" s="150">
        <v>10</v>
      </c>
      <c r="J14" s="203"/>
    </row>
    <row r="15" spans="1:10" ht="24.75" thickBot="1">
      <c r="A15" s="135" t="s">
        <v>0</v>
      </c>
      <c r="B15" s="136" t="s">
        <v>225</v>
      </c>
      <c r="C15" s="151">
        <v>0.49859900000000001</v>
      </c>
      <c r="D15" s="152">
        <v>4.9632620000000004E-3</v>
      </c>
      <c r="E15" s="153">
        <v>73</v>
      </c>
      <c r="F15" s="206">
        <v>0.98640000000000005</v>
      </c>
      <c r="G15" s="154">
        <v>0.48332120000000001</v>
      </c>
      <c r="H15" s="155">
        <v>1.5835589000000001E-2</v>
      </c>
      <c r="I15" s="156">
        <v>73</v>
      </c>
      <c r="J15" s="204">
        <v>5.876E-2</v>
      </c>
    </row>
    <row r="16" spans="1:10" s="56" customFormat="1" ht="15.75" thickBot="1">
      <c r="A16" s="157" t="s">
        <v>0</v>
      </c>
      <c r="B16" s="158" t="s">
        <v>155</v>
      </c>
      <c r="C16" s="159">
        <v>0.50629409999999997</v>
      </c>
      <c r="D16" s="160">
        <v>1.7740194000000001E-2</v>
      </c>
      <c r="E16" s="161">
        <v>7</v>
      </c>
      <c r="F16" s="207"/>
      <c r="G16" s="162">
        <v>0.38713540000000002</v>
      </c>
      <c r="H16" s="163">
        <v>4.1124729999999998E-2</v>
      </c>
      <c r="I16" s="164">
        <v>7</v>
      </c>
      <c r="J16" s="205"/>
    </row>
    <row r="17" spans="1:10" s="56" customFormat="1">
      <c r="C17" s="123"/>
      <c r="D17" s="123"/>
      <c r="E17" s="123"/>
      <c r="F17" s="202"/>
    </row>
    <row r="18" spans="1:10" s="56" customFormat="1" ht="15.75" thickBot="1">
      <c r="C18" s="123"/>
      <c r="D18" s="123"/>
      <c r="E18" s="123"/>
      <c r="F18" s="202"/>
    </row>
    <row r="19" spans="1:10" s="54" customFormat="1" ht="12.95" customHeight="1" thickBot="1">
      <c r="A19" s="124"/>
      <c r="B19" s="125"/>
      <c r="C19" s="126"/>
      <c r="D19" s="126"/>
      <c r="E19" s="126"/>
      <c r="F19" s="56"/>
      <c r="G19" s="127"/>
      <c r="H19" s="127"/>
      <c r="I19" s="127"/>
      <c r="J19" s="53"/>
    </row>
    <row r="20" spans="1:10" ht="14.45" customHeight="1">
      <c r="A20" s="125"/>
      <c r="B20" s="125"/>
      <c r="C20" s="126"/>
      <c r="D20" s="126"/>
      <c r="E20" s="126"/>
      <c r="G20" s="125"/>
      <c r="H20" s="125"/>
      <c r="I20" s="125"/>
      <c r="J20" s="56"/>
    </row>
  </sheetData>
  <mergeCells count="17">
    <mergeCell ref="C1:F1"/>
    <mergeCell ref="G1:J1"/>
    <mergeCell ref="F9:F10"/>
    <mergeCell ref="F3:F4"/>
    <mergeCell ref="F5:F6"/>
    <mergeCell ref="F7:F8"/>
    <mergeCell ref="F17:F18"/>
    <mergeCell ref="J3:J4"/>
    <mergeCell ref="J5:J6"/>
    <mergeCell ref="J7:J8"/>
    <mergeCell ref="J9:J10"/>
    <mergeCell ref="J11:J12"/>
    <mergeCell ref="J13:J14"/>
    <mergeCell ref="J15:J16"/>
    <mergeCell ref="F11:F12"/>
    <mergeCell ref="F13:F14"/>
    <mergeCell ref="F15:F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M17" sqref="M17"/>
    </sheetView>
  </sheetViews>
  <sheetFormatPr defaultColWidth="8.7109375" defaultRowHeight="15"/>
  <cols>
    <col min="1" max="1" width="8.7109375" style="31"/>
    <col min="2" max="2" width="5.85546875" style="31" customWidth="1"/>
    <col min="3" max="3" width="3.5703125" style="31" customWidth="1"/>
    <col min="4" max="4" width="6.7109375" style="31" customWidth="1"/>
    <col min="5" max="5" width="4.42578125" style="31" customWidth="1"/>
    <col min="6" max="6" width="8.7109375" style="31"/>
    <col min="7" max="7" width="5.5703125" style="31" customWidth="1"/>
    <col min="8" max="8" width="3.85546875" style="31" customWidth="1"/>
    <col min="9" max="9" width="7.7109375" style="31" customWidth="1"/>
    <col min="10" max="10" width="5.140625" style="31" customWidth="1"/>
    <col min="11" max="16384" width="8.7109375" style="31"/>
  </cols>
  <sheetData>
    <row r="1" spans="1:11" ht="15.75">
      <c r="A1" s="187" t="s">
        <v>242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>
      <c r="A2" s="27"/>
      <c r="B2" s="14" t="s">
        <v>133</v>
      </c>
      <c r="C2" s="28"/>
      <c r="D2" s="28"/>
      <c r="E2" s="28"/>
      <c r="F2" s="29"/>
      <c r="G2" s="14" t="s">
        <v>132</v>
      </c>
      <c r="H2" s="28"/>
      <c r="I2" s="28"/>
      <c r="J2" s="28"/>
      <c r="K2" s="30"/>
    </row>
    <row r="3" spans="1:11">
      <c r="A3" s="9" t="s">
        <v>131</v>
      </c>
      <c r="B3" s="13" t="s">
        <v>13</v>
      </c>
      <c r="C3" s="13" t="s">
        <v>130</v>
      </c>
      <c r="D3" s="13" t="s">
        <v>122</v>
      </c>
      <c r="E3" s="12" t="s">
        <v>128</v>
      </c>
      <c r="F3" s="11" t="s">
        <v>127</v>
      </c>
      <c r="G3" s="13" t="s">
        <v>13</v>
      </c>
      <c r="H3" s="13" t="s">
        <v>130</v>
      </c>
      <c r="I3" s="13" t="s">
        <v>129</v>
      </c>
      <c r="J3" s="12" t="s">
        <v>128</v>
      </c>
      <c r="K3" s="11" t="s">
        <v>127</v>
      </c>
    </row>
    <row r="4" spans="1:11">
      <c r="A4" s="10" t="s">
        <v>10</v>
      </c>
      <c r="B4" s="32">
        <v>119.082219761499</v>
      </c>
      <c r="C4" s="32">
        <v>1.6687724848138901</v>
      </c>
      <c r="D4" s="33">
        <v>587</v>
      </c>
      <c r="E4" s="32" t="s">
        <v>124</v>
      </c>
      <c r="F4" s="34" t="s">
        <v>124</v>
      </c>
      <c r="G4" s="32">
        <v>27.952380952380999</v>
      </c>
      <c r="H4" s="32">
        <v>1.2021334021452399</v>
      </c>
      <c r="I4" s="33">
        <v>21</v>
      </c>
      <c r="J4" s="33" t="s">
        <v>124</v>
      </c>
      <c r="K4" s="35" t="s">
        <v>124</v>
      </c>
    </row>
    <row r="5" spans="1:11">
      <c r="A5" s="10" t="s">
        <v>8</v>
      </c>
      <c r="B5" s="32">
        <v>127.0776592</v>
      </c>
      <c r="C5" s="32">
        <v>1.8836809028064501</v>
      </c>
      <c r="D5" s="36">
        <v>625</v>
      </c>
      <c r="E5" s="32" t="s">
        <v>11</v>
      </c>
      <c r="F5" s="37">
        <v>0.1226</v>
      </c>
      <c r="G5" s="38">
        <v>39.0625</v>
      </c>
      <c r="H5" s="38">
        <v>1.75942402980824</v>
      </c>
      <c r="I5" s="36">
        <v>16</v>
      </c>
      <c r="J5" s="36" t="s">
        <v>10</v>
      </c>
      <c r="K5" s="39" t="s">
        <v>126</v>
      </c>
    </row>
    <row r="6" spans="1:11">
      <c r="A6" s="10" t="s">
        <v>6</v>
      </c>
      <c r="B6" s="32">
        <v>132.82789073226499</v>
      </c>
      <c r="C6" s="32">
        <v>1.62941241840286</v>
      </c>
      <c r="D6" s="36">
        <v>874</v>
      </c>
      <c r="E6" s="32" t="s">
        <v>11</v>
      </c>
      <c r="F6" s="37">
        <v>3.7650000000000003E-2</v>
      </c>
      <c r="G6" s="38">
        <v>79.454545454545496</v>
      </c>
      <c r="H6" s="38">
        <v>2.5383016382241799</v>
      </c>
      <c r="I6" s="36">
        <v>11</v>
      </c>
      <c r="J6" s="36" t="s">
        <v>8</v>
      </c>
      <c r="K6" s="40">
        <v>1.5570000000000001E-2</v>
      </c>
    </row>
    <row r="7" spans="1:11">
      <c r="A7" s="10" t="s">
        <v>4</v>
      </c>
      <c r="B7" s="32">
        <v>129.167127573062</v>
      </c>
      <c r="C7" s="32">
        <v>1.1750601412664301</v>
      </c>
      <c r="D7" s="33">
        <v>1574</v>
      </c>
      <c r="E7" s="32" t="s">
        <v>7</v>
      </c>
      <c r="F7" s="34" t="s">
        <v>125</v>
      </c>
      <c r="G7" s="32">
        <v>104.933333333333</v>
      </c>
      <c r="H7" s="32">
        <v>2.7472352624596201</v>
      </c>
      <c r="I7" s="33">
        <v>15</v>
      </c>
      <c r="J7" s="33" t="s">
        <v>124</v>
      </c>
      <c r="K7" s="35"/>
    </row>
    <row r="8" spans="1:11">
      <c r="A8" s="10" t="s">
        <v>2</v>
      </c>
      <c r="B8" s="32">
        <v>128.17706131954299</v>
      </c>
      <c r="C8" s="32">
        <v>1.47557426734422</v>
      </c>
      <c r="D8" s="33">
        <v>1402</v>
      </c>
      <c r="E8" s="32" t="s">
        <v>7</v>
      </c>
      <c r="F8" s="34" t="s">
        <v>125</v>
      </c>
      <c r="G8" s="32">
        <v>127.454545454545</v>
      </c>
      <c r="H8" s="32">
        <v>5.44787470881767</v>
      </c>
      <c r="I8" s="33">
        <v>11</v>
      </c>
      <c r="J8" s="33" t="s">
        <v>124</v>
      </c>
      <c r="K8" s="35"/>
    </row>
    <row r="9" spans="1:11">
      <c r="A9" s="10" t="s">
        <v>1</v>
      </c>
      <c r="B9" s="32">
        <v>121.82854808228301</v>
      </c>
      <c r="C9" s="32">
        <v>1.4477662390238699</v>
      </c>
      <c r="D9" s="33">
        <v>1507</v>
      </c>
      <c r="E9" s="32" t="s">
        <v>7</v>
      </c>
      <c r="F9" s="34" t="s">
        <v>125</v>
      </c>
      <c r="G9" s="32">
        <v>150.69999999999999</v>
      </c>
      <c r="H9" s="32">
        <v>5.9759704000456901</v>
      </c>
      <c r="I9" s="33">
        <v>10</v>
      </c>
      <c r="J9" s="33" t="s">
        <v>124</v>
      </c>
      <c r="K9" s="35"/>
    </row>
    <row r="10" spans="1:11">
      <c r="A10" s="9" t="s">
        <v>0</v>
      </c>
      <c r="B10" s="41">
        <v>126.323881817391</v>
      </c>
      <c r="C10" s="41">
        <v>2.1062807866515398</v>
      </c>
      <c r="D10" s="42">
        <v>1150</v>
      </c>
      <c r="E10" s="41" t="s">
        <v>7</v>
      </c>
      <c r="F10" s="43" t="s">
        <v>125</v>
      </c>
      <c r="G10" s="41">
        <v>164.28571428571399</v>
      </c>
      <c r="H10" s="41">
        <v>7.7481619501299903</v>
      </c>
      <c r="I10" s="42">
        <v>7</v>
      </c>
      <c r="J10" s="42" t="s">
        <v>124</v>
      </c>
      <c r="K10" s="44"/>
    </row>
    <row r="11" spans="1:11" ht="27.75" customHeight="1">
      <c r="A11" s="186" t="s">
        <v>241</v>
      </c>
      <c r="B11" s="186"/>
      <c r="C11" s="186"/>
      <c r="D11" s="186"/>
      <c r="E11" s="186"/>
      <c r="F11" s="186"/>
      <c r="G11" s="46"/>
      <c r="H11" s="46"/>
      <c r="I11" s="45"/>
      <c r="J11" s="45"/>
      <c r="K11" s="45"/>
    </row>
    <row r="12" spans="1:11">
      <c r="A12" s="45"/>
      <c r="B12" s="46"/>
      <c r="C12" s="46"/>
      <c r="D12" s="46"/>
      <c r="E12" s="46"/>
      <c r="F12" s="46"/>
      <c r="G12" s="46"/>
      <c r="H12" s="46"/>
      <c r="I12" s="45"/>
      <c r="J12" s="45"/>
      <c r="K12" s="45"/>
    </row>
    <row r="13" spans="1:11">
      <c r="A13" s="47"/>
      <c r="B13" s="48"/>
      <c r="C13" s="49"/>
    </row>
    <row r="14" spans="1:11">
      <c r="A14" s="49"/>
      <c r="B14" s="49"/>
      <c r="C14" s="49"/>
    </row>
    <row r="15" spans="1:11">
      <c r="A15" s="49"/>
      <c r="B15" s="49"/>
      <c r="C15" s="49"/>
    </row>
  </sheetData>
  <mergeCells count="2">
    <mergeCell ref="A11:F11"/>
    <mergeCell ref="A1:K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zoomScale="74" zoomScaleNormal="140" workbookViewId="0">
      <selection activeCell="I27" sqref="I27"/>
    </sheetView>
  </sheetViews>
  <sheetFormatPr defaultColWidth="9.140625" defaultRowHeight="15"/>
  <cols>
    <col min="2" max="2" width="6" style="1" bestFit="1" customWidth="1"/>
    <col min="3" max="3" width="4.5703125" style="1" bestFit="1" customWidth="1"/>
    <col min="4" max="4" width="6" style="1" bestFit="1" customWidth="1"/>
    <col min="5" max="5" width="4.5703125" style="1" bestFit="1" customWidth="1"/>
    <col min="6" max="6" width="5.5703125" style="1" bestFit="1" customWidth="1"/>
    <col min="7" max="7" width="4.5703125" style="1" bestFit="1" customWidth="1"/>
    <col min="8" max="8" width="8.7109375" style="1"/>
  </cols>
  <sheetData>
    <row r="1" spans="1:8">
      <c r="A1" s="2" t="s">
        <v>140</v>
      </c>
      <c r="B1" s="188" t="s">
        <v>17</v>
      </c>
      <c r="C1" s="188"/>
      <c r="D1" s="188" t="s">
        <v>16</v>
      </c>
      <c r="E1" s="188"/>
      <c r="F1" s="188" t="s">
        <v>15</v>
      </c>
      <c r="G1" s="188"/>
      <c r="H1" s="15" t="s">
        <v>135</v>
      </c>
    </row>
    <row r="2" spans="1:8">
      <c r="B2" s="1" t="s">
        <v>13</v>
      </c>
      <c r="C2" s="1" t="s">
        <v>12</v>
      </c>
      <c r="D2" s="1" t="s">
        <v>13</v>
      </c>
      <c r="E2" s="1" t="s">
        <v>12</v>
      </c>
      <c r="F2" s="1" t="s">
        <v>13</v>
      </c>
      <c r="G2" s="1" t="s">
        <v>12</v>
      </c>
    </row>
    <row r="3" spans="1:8">
      <c r="A3" s="2" t="s">
        <v>11</v>
      </c>
      <c r="B3" s="4">
        <v>23.278461538461531</v>
      </c>
      <c r="C3" s="4">
        <v>3.453349108912557</v>
      </c>
      <c r="D3" s="4">
        <v>5.2992307692307685</v>
      </c>
      <c r="E3" s="4">
        <v>1.2403323582711097</v>
      </c>
      <c r="F3" s="4">
        <v>0.22674191399018448</v>
      </c>
      <c r="G3" s="4">
        <v>4.1569955961540006E-2</v>
      </c>
      <c r="H3" s="1">
        <v>13</v>
      </c>
    </row>
    <row r="4" spans="1:8">
      <c r="A4" s="2" t="s">
        <v>9</v>
      </c>
      <c r="B4" s="4">
        <v>26.280714285714286</v>
      </c>
      <c r="C4" s="4">
        <v>2.3738753265355079</v>
      </c>
      <c r="D4" s="4">
        <v>11.917142857142855</v>
      </c>
      <c r="E4" s="4">
        <v>2.0692340781868332</v>
      </c>
      <c r="F4" s="4">
        <v>0.45321803483117729</v>
      </c>
      <c r="G4" s="4">
        <v>6.440562512581785E-2</v>
      </c>
      <c r="H4" s="1">
        <v>14</v>
      </c>
    </row>
    <row r="5" spans="1:8">
      <c r="A5" s="2" t="s">
        <v>7</v>
      </c>
      <c r="B5" s="4">
        <v>28.03</v>
      </c>
      <c r="C5" s="4">
        <v>3.078209126841652</v>
      </c>
      <c r="D5" s="4">
        <v>22.524999999999999</v>
      </c>
      <c r="E5" s="4">
        <v>3.6059950083160004</v>
      </c>
      <c r="F5" s="4">
        <v>0.8063661651821552</v>
      </c>
      <c r="G5" s="4">
        <v>0.11745768132375649</v>
      </c>
      <c r="H5" s="1">
        <v>8</v>
      </c>
    </row>
    <row r="6" spans="1:8">
      <c r="A6" s="2" t="s">
        <v>5</v>
      </c>
      <c r="B6" s="4">
        <v>26.891666666666666</v>
      </c>
      <c r="C6" s="4">
        <v>2.0376007132573015</v>
      </c>
      <c r="D6" s="4">
        <v>29.87833333333333</v>
      </c>
      <c r="E6" s="4">
        <v>2.7964507266652614</v>
      </c>
      <c r="F6" s="4">
        <v>1.1135077908259976</v>
      </c>
      <c r="G6" s="4">
        <v>9.5716456313064996E-2</v>
      </c>
      <c r="H6" s="1">
        <v>6</v>
      </c>
    </row>
    <row r="7" spans="1:8">
      <c r="A7" s="2" t="s">
        <v>3</v>
      </c>
      <c r="B7" s="4">
        <v>27.821249999999999</v>
      </c>
      <c r="C7" s="4">
        <v>3.4949982117305995</v>
      </c>
      <c r="D7" s="4">
        <v>38.961250000000007</v>
      </c>
      <c r="E7" s="4">
        <v>5.9088733214184419</v>
      </c>
      <c r="F7" s="4">
        <v>1.4102175590006387</v>
      </c>
      <c r="G7" s="4">
        <v>0.22197285993322716</v>
      </c>
      <c r="H7" s="1">
        <v>8</v>
      </c>
    </row>
  </sheetData>
  <mergeCells count="3">
    <mergeCell ref="B1:C1"/>
    <mergeCell ref="D1:E1"/>
    <mergeCell ref="F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13" workbookViewId="0">
      <selection activeCell="D19" sqref="D19"/>
    </sheetView>
  </sheetViews>
  <sheetFormatPr defaultColWidth="9.140625" defaultRowHeight="15"/>
  <cols>
    <col min="1" max="1" width="9.85546875" bestFit="1" customWidth="1"/>
    <col min="2" max="2" width="11.140625" style="1" bestFit="1" customWidth="1"/>
    <col min="3" max="3" width="10.7109375" style="1" bestFit="1" customWidth="1"/>
    <col min="4" max="4" width="11.28515625" style="1" customWidth="1"/>
  </cols>
  <sheetData>
    <row r="1" spans="1:4">
      <c r="A1" s="16"/>
      <c r="B1" s="189" t="s">
        <v>14</v>
      </c>
      <c r="C1" s="189"/>
      <c r="D1" s="189"/>
    </row>
    <row r="2" spans="1:4">
      <c r="A2" s="19" t="s">
        <v>149</v>
      </c>
      <c r="B2" s="17" t="s">
        <v>141</v>
      </c>
      <c r="C2" s="17" t="s">
        <v>119</v>
      </c>
      <c r="D2" s="17" t="s">
        <v>142</v>
      </c>
    </row>
    <row r="3" spans="1:4">
      <c r="A3" s="19" t="s">
        <v>143</v>
      </c>
      <c r="B3" s="18">
        <f>'Figure 2A_Table'!G5/'Figure 2A_Table'!G4</f>
        <v>1.3974659284497422</v>
      </c>
      <c r="C3" s="18">
        <f>'Figure 2A_Table'!B5/'Figure 2A_Table'!B4</f>
        <v>1.0671421766785543</v>
      </c>
      <c r="D3" s="18">
        <f>'Figure 2C_Table_graphs'!F4/'Figure 2C_Table_graphs'!F3</f>
        <v>1.9988277723138423</v>
      </c>
    </row>
    <row r="4" spans="1:4">
      <c r="A4" s="19" t="s">
        <v>144</v>
      </c>
      <c r="B4" s="18">
        <f>'Figure 2A_Table'!G6/'Figure 2A_Table'!G5</f>
        <v>2.0340363636363645</v>
      </c>
      <c r="C4" s="18">
        <f>'Figure 2A_Table'!B6/'Figure 2A_Table'!B5</f>
        <v>1.0452497438846826</v>
      </c>
      <c r="D4" s="18">
        <f>'Figure 2C_Table_graphs'!F5/'Figure 2C_Table_graphs'!F4</f>
        <v>1.7792014068516158</v>
      </c>
    </row>
    <row r="5" spans="1:4">
      <c r="A5" s="19" t="s">
        <v>145</v>
      </c>
      <c r="B5" s="18">
        <f>'Figure 2A_Table'!G7/'Figure 2A_Table'!G6</f>
        <v>1.3206712433257006</v>
      </c>
      <c r="C5" s="18">
        <f>'Figure 2A_Table'!B7/'Figure 2A_Table'!B6</f>
        <v>0.97243980056431212</v>
      </c>
      <c r="D5" s="18">
        <f>'Figure 2C_Table_graphs'!F6/'Figure 2C_Table_graphs'!F5</f>
        <v>1.3808959736975821</v>
      </c>
    </row>
    <row r="6" spans="1:4">
      <c r="A6" s="19" t="s">
        <v>146</v>
      </c>
      <c r="B6" s="18">
        <f>'Figure 2A_Table'!G8/'Figure 2A_Table'!G7</f>
        <v>1.2146240036964302</v>
      </c>
      <c r="C6" s="18">
        <f>'Figure 2A_Table'!B8/'Figure 2A_Table'!B7</f>
        <v>0.99233499829158156</v>
      </c>
      <c r="D6" s="18">
        <f>'Figure 2C_Table_graphs'!F7/'Figure 2C_Table_graphs'!F6</f>
        <v>1.2664640253253572</v>
      </c>
    </row>
    <row r="7" spans="1:4">
      <c r="A7" s="19" t="s">
        <v>147</v>
      </c>
      <c r="B7" s="18">
        <f>'Figure 2A_Table'!G9/'Figure 2A_Table'!G8</f>
        <v>1.1823823109843123</v>
      </c>
      <c r="C7" s="18">
        <f>'Figure 2A_Table'!B9/'Figure 2A_Table'!B8</f>
        <v>0.95047075372220269</v>
      </c>
      <c r="D7" s="18" t="s">
        <v>124</v>
      </c>
    </row>
    <row r="8" spans="1:4">
      <c r="A8" s="19" t="s">
        <v>148</v>
      </c>
      <c r="B8" s="18">
        <f>'Figure 2A_Table'!G10/'Figure 2A_Table'!G9</f>
        <v>1.0901507251872198</v>
      </c>
      <c r="C8" s="18">
        <f>'Figure 2A_Table'!B10/'Figure 2A_Table'!B9</f>
        <v>1.0368988533957726</v>
      </c>
      <c r="D8" s="18" t="s">
        <v>124</v>
      </c>
    </row>
    <row r="15" spans="1:4">
      <c r="A15" s="16"/>
      <c r="B15" s="189" t="s">
        <v>14</v>
      </c>
      <c r="C15" s="189"/>
      <c r="D15" s="189"/>
    </row>
    <row r="16" spans="1:4">
      <c r="A16" s="19" t="s">
        <v>149</v>
      </c>
      <c r="B16" s="169" t="s">
        <v>141</v>
      </c>
      <c r="C16" s="169" t="s">
        <v>119</v>
      </c>
      <c r="D16" s="169" t="s">
        <v>142</v>
      </c>
    </row>
    <row r="17" spans="1:4">
      <c r="A17" s="19" t="s">
        <v>230</v>
      </c>
      <c r="B17" s="18">
        <f>'Figure 2A_Table'!G6/'Figure 2A_Table'!G4</f>
        <v>2.8424965154096298</v>
      </c>
      <c r="C17" s="18">
        <f>'Figure 2A_Table'!B6/'Figure 2A_Table'!B4</f>
        <v>1.1154300868618017</v>
      </c>
      <c r="D17" s="18">
        <f>'Figure 2C_Table_graphs'!F5/'Figure 2C_Table_graphs'!F3</f>
        <v>3.5563171845548691</v>
      </c>
    </row>
    <row r="18" spans="1:4">
      <c r="A18" s="19" t="s">
        <v>240</v>
      </c>
      <c r="B18" s="18">
        <f>'Figure 2A_Table'!G9/'Figure 2A_Table'!G6</f>
        <v>1.8966819221967952</v>
      </c>
      <c r="C18" s="18">
        <f>'Figure 2A_Table'!B9/'Figure 2A_Table'!B6</f>
        <v>0.91719101621396026</v>
      </c>
      <c r="D18" s="170">
        <f>'Figure 2C_Table_graphs'!F7/'Figure 2C_Table_graphs'!F5</f>
        <v>1.7488550734046184</v>
      </c>
    </row>
    <row r="19" spans="1:4">
      <c r="A19" s="19" t="s">
        <v>148</v>
      </c>
      <c r="B19" s="18">
        <f>'Figure 2A_Table'!G10/'Figure 2A_Table'!G9</f>
        <v>1.0901507251872198</v>
      </c>
      <c r="C19" s="18">
        <f>'Figure 2A_Table'!B10/'Figure 2A_Table'!B9</f>
        <v>1.0368988533957726</v>
      </c>
      <c r="D19" s="18"/>
    </row>
  </sheetData>
  <mergeCells count="2">
    <mergeCell ref="B1:D1"/>
    <mergeCell ref="B15:D1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N65"/>
  <sheetViews>
    <sheetView zoomScale="68" workbookViewId="0">
      <selection activeCell="A2" sqref="A2:XFD2"/>
    </sheetView>
  </sheetViews>
  <sheetFormatPr defaultColWidth="11.42578125" defaultRowHeight="15"/>
  <cols>
    <col min="1" max="1" width="11.42578125" style="66"/>
    <col min="2" max="2" width="17.7109375" style="66" bestFit="1" customWidth="1"/>
    <col min="3" max="3" width="17.42578125" style="66" bestFit="1" customWidth="1"/>
    <col min="4" max="4" width="8.28515625" style="66" bestFit="1" customWidth="1"/>
    <col min="5" max="5" width="10.28515625" style="66" bestFit="1" customWidth="1"/>
    <col min="6" max="6" width="10.85546875" style="66" bestFit="1" customWidth="1"/>
    <col min="7" max="7" width="10" style="66" bestFit="1" customWidth="1"/>
    <col min="8" max="8" width="7.140625" style="66" bestFit="1" customWidth="1"/>
    <col min="9" max="9" width="20" style="66" bestFit="1" customWidth="1"/>
    <col min="10" max="10" width="13.140625" style="66" bestFit="1" customWidth="1"/>
    <col min="11" max="11" width="9.5703125" style="66" bestFit="1" customWidth="1"/>
    <col min="12" max="12" width="8.5703125" style="66" bestFit="1" customWidth="1"/>
    <col min="13" max="13" width="5.5703125" style="66" bestFit="1" customWidth="1"/>
    <col min="14" max="14" width="16.42578125" style="66" bestFit="1" customWidth="1"/>
    <col min="15" max="15" width="8.7109375" style="66" bestFit="1" customWidth="1"/>
    <col min="16" max="16" width="15.42578125" style="66" bestFit="1" customWidth="1"/>
    <col min="17" max="17" width="11.42578125" style="66"/>
    <col min="18" max="18" width="10" style="66" bestFit="1" customWidth="1"/>
    <col min="19" max="19" width="7.140625" style="66" bestFit="1" customWidth="1"/>
    <col min="20" max="20" width="20" style="66" bestFit="1" customWidth="1"/>
    <col min="21" max="21" width="22.7109375" style="66" bestFit="1" customWidth="1"/>
    <col min="22" max="24" width="11.42578125" style="66"/>
    <col min="25" max="25" width="16.140625" style="66" bestFit="1" customWidth="1"/>
    <col min="26" max="26" width="16.5703125" style="66" bestFit="1" customWidth="1"/>
    <col min="27" max="29" width="15.7109375" style="66" bestFit="1" customWidth="1"/>
    <col min="30" max="30" width="33.7109375" style="66" bestFit="1" customWidth="1"/>
    <col min="31" max="31" width="24.85546875" style="66" bestFit="1" customWidth="1"/>
    <col min="32" max="32" width="19.85546875" style="66" bestFit="1" customWidth="1"/>
    <col min="33" max="35" width="11.42578125" style="66"/>
    <col min="36" max="36" width="17.42578125" style="66" bestFit="1" customWidth="1"/>
    <col min="37" max="37" width="17" style="66" bestFit="1" customWidth="1"/>
    <col min="38" max="38" width="12.7109375" style="66" bestFit="1" customWidth="1"/>
    <col min="39" max="39" width="13.7109375" style="66" bestFit="1" customWidth="1"/>
    <col min="40" max="40" width="12.7109375" style="66" bestFit="1" customWidth="1"/>
    <col min="41" max="41" width="32.7109375" style="66" bestFit="1" customWidth="1"/>
    <col min="42" max="42" width="24.7109375" style="66" bestFit="1" customWidth="1"/>
    <col min="43" max="43" width="19.85546875" style="66" bestFit="1" customWidth="1"/>
    <col min="44" max="46" width="11.42578125" style="66"/>
    <col min="47" max="47" width="17.5703125" style="66" bestFit="1" customWidth="1"/>
    <col min="48" max="48" width="17" style="66" bestFit="1" customWidth="1"/>
    <col min="49" max="49" width="12.7109375" style="66" bestFit="1" customWidth="1"/>
    <col min="50" max="50" width="13.7109375" style="66" bestFit="1" customWidth="1"/>
    <col min="51" max="51" width="18.7109375" style="66" bestFit="1" customWidth="1"/>
    <col min="52" max="52" width="32.7109375" style="66" bestFit="1" customWidth="1"/>
    <col min="53" max="53" width="37.7109375" style="66" bestFit="1" customWidth="1"/>
    <col min="54" max="54" width="19.85546875" style="66" bestFit="1" customWidth="1"/>
    <col min="55" max="57" width="11.42578125" style="66"/>
    <col min="58" max="58" width="17.5703125" style="66" bestFit="1" customWidth="1"/>
    <col min="59" max="59" width="16.28515625" style="66" customWidth="1"/>
    <col min="60" max="60" width="12.7109375" style="66" bestFit="1" customWidth="1"/>
    <col min="61" max="61" width="13.7109375" style="66" bestFit="1" customWidth="1"/>
    <col min="62" max="62" width="12.7109375" style="66" bestFit="1" customWidth="1"/>
    <col min="63" max="63" width="32.7109375" style="66" bestFit="1" customWidth="1"/>
    <col min="64" max="64" width="24.7109375" style="66" bestFit="1" customWidth="1"/>
    <col min="65" max="65" width="19.85546875" style="66" bestFit="1" customWidth="1"/>
    <col min="66" max="16384" width="11.42578125" style="66"/>
  </cols>
  <sheetData>
    <row r="2" spans="1:59" s="190" customFormat="1" ht="17.25" customHeight="1">
      <c r="A2" s="190" t="s">
        <v>243</v>
      </c>
    </row>
    <row r="3" spans="1:59" s="191" customFormat="1"/>
    <row r="4" spans="1:59" ht="12.75" customHeight="1"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59" ht="15.75">
      <c r="B5" s="70" t="s">
        <v>222</v>
      </c>
      <c r="C5" s="69"/>
      <c r="D5" s="69"/>
      <c r="E5" s="68"/>
      <c r="F5" s="68"/>
      <c r="G5" s="68"/>
      <c r="H5" s="68"/>
      <c r="I5" s="68"/>
      <c r="J5" s="68"/>
      <c r="K5" s="68"/>
      <c r="O5" s="69"/>
      <c r="P5" s="68"/>
      <c r="Q5" s="68"/>
      <c r="R5" s="68"/>
      <c r="S5" s="68"/>
      <c r="T5" s="68"/>
      <c r="U5" s="68"/>
      <c r="Z5" s="70"/>
      <c r="AK5" s="70"/>
      <c r="AV5" s="70"/>
      <c r="BG5" s="70"/>
    </row>
    <row r="6" spans="1:59" s="68" customFormat="1" ht="15.75">
      <c r="B6" s="89"/>
      <c r="C6" s="192" t="s">
        <v>173</v>
      </c>
      <c r="D6" s="192"/>
      <c r="E6" s="192"/>
      <c r="F6" s="192" t="s">
        <v>174</v>
      </c>
      <c r="G6" s="192"/>
      <c r="H6" s="192"/>
      <c r="I6" s="192" t="s">
        <v>175</v>
      </c>
      <c r="J6" s="192"/>
      <c r="K6" s="192"/>
      <c r="L6" s="192" t="s">
        <v>176</v>
      </c>
      <c r="M6" s="192"/>
      <c r="N6" s="192"/>
      <c r="O6" s="192" t="s">
        <v>177</v>
      </c>
      <c r="P6" s="192"/>
      <c r="Q6" s="192"/>
      <c r="R6" s="192" t="s">
        <v>178</v>
      </c>
      <c r="S6" s="192"/>
      <c r="T6" s="192"/>
      <c r="Z6" s="69"/>
      <c r="AK6" s="69"/>
      <c r="AV6" s="69"/>
      <c r="BG6" s="69"/>
    </row>
    <row r="7" spans="1:59" ht="15.75">
      <c r="B7" s="71" t="s">
        <v>179</v>
      </c>
      <c r="C7" s="72" t="s">
        <v>180</v>
      </c>
      <c r="D7" s="73" t="s">
        <v>181</v>
      </c>
      <c r="E7" s="74" t="s">
        <v>182</v>
      </c>
      <c r="F7" s="72" t="s">
        <v>180</v>
      </c>
      <c r="G7" s="73" t="s">
        <v>181</v>
      </c>
      <c r="H7" s="74" t="s">
        <v>182</v>
      </c>
      <c r="I7" s="72" t="s">
        <v>180</v>
      </c>
      <c r="J7" s="73" t="s">
        <v>181</v>
      </c>
      <c r="K7" s="74" t="s">
        <v>182</v>
      </c>
      <c r="L7" s="72" t="s">
        <v>180</v>
      </c>
      <c r="M7" s="73" t="s">
        <v>181</v>
      </c>
      <c r="N7" s="74" t="s">
        <v>182</v>
      </c>
      <c r="O7" s="72" t="s">
        <v>180</v>
      </c>
      <c r="P7" s="73" t="s">
        <v>181</v>
      </c>
      <c r="Q7" s="74" t="s">
        <v>182</v>
      </c>
      <c r="R7" s="72" t="s">
        <v>180</v>
      </c>
      <c r="S7" s="73" t="s">
        <v>181</v>
      </c>
      <c r="T7" s="74" t="s">
        <v>182</v>
      </c>
      <c r="U7" s="68"/>
      <c r="Z7" s="70"/>
      <c r="AK7" s="70"/>
      <c r="AV7" s="70"/>
      <c r="BG7" s="70"/>
    </row>
    <row r="8" spans="1:59" ht="15.75">
      <c r="B8" s="71" t="s">
        <v>183</v>
      </c>
      <c r="C8" s="75">
        <v>127</v>
      </c>
      <c r="D8" s="76">
        <v>55.217391304347828</v>
      </c>
      <c r="E8" s="77">
        <v>4.765664308279729</v>
      </c>
      <c r="F8" s="78">
        <v>35</v>
      </c>
      <c r="G8" s="79">
        <v>24.305555555555557</v>
      </c>
      <c r="H8" s="77">
        <v>5.3907916727605025</v>
      </c>
      <c r="I8" s="75">
        <v>30</v>
      </c>
      <c r="J8" s="76">
        <v>23.4375</v>
      </c>
      <c r="K8" s="80">
        <v>2.3125489930436243</v>
      </c>
      <c r="L8" s="75">
        <v>19</v>
      </c>
      <c r="M8" s="76">
        <v>24.050632911392405</v>
      </c>
      <c r="N8" s="80">
        <v>4.1760149632508972</v>
      </c>
      <c r="O8" s="75">
        <v>9</v>
      </c>
      <c r="P8" s="76">
        <v>9.0909090909090917</v>
      </c>
      <c r="Q8" s="80">
        <v>0.60556445019933491</v>
      </c>
      <c r="R8" s="81">
        <v>4</v>
      </c>
      <c r="S8" s="76">
        <v>7.0175438596491224</v>
      </c>
      <c r="T8" s="80">
        <v>1.9973106971615731</v>
      </c>
      <c r="U8" s="68"/>
      <c r="Z8" s="70"/>
      <c r="AK8" s="70"/>
      <c r="AV8" s="70"/>
      <c r="BG8" s="70"/>
    </row>
    <row r="9" spans="1:59" ht="15.75">
      <c r="B9" s="71" t="s">
        <v>184</v>
      </c>
      <c r="C9" s="75">
        <v>20</v>
      </c>
      <c r="D9" s="76">
        <v>8.695652173913043</v>
      </c>
      <c r="E9" s="77">
        <v>2.1496250874340119</v>
      </c>
      <c r="F9" s="78">
        <v>15</v>
      </c>
      <c r="G9" s="79">
        <v>10.416666666666666</v>
      </c>
      <c r="H9" s="77">
        <v>4.7034992430513185</v>
      </c>
      <c r="I9" s="75">
        <v>14</v>
      </c>
      <c r="J9" s="76">
        <v>10.9375</v>
      </c>
      <c r="K9" s="80">
        <v>2.6380295563731853</v>
      </c>
      <c r="L9" s="75">
        <v>7</v>
      </c>
      <c r="M9" s="76">
        <v>8.8607594936708853</v>
      </c>
      <c r="N9" s="80">
        <v>1.7667896747450538</v>
      </c>
      <c r="O9" s="75">
        <v>8</v>
      </c>
      <c r="P9" s="76">
        <v>8.0808080808080813</v>
      </c>
      <c r="Q9" s="80">
        <v>4.2577824250965293</v>
      </c>
      <c r="R9" s="81">
        <v>6</v>
      </c>
      <c r="S9" s="76">
        <v>10.526315789473685</v>
      </c>
      <c r="T9" s="80">
        <v>3.4391534391534364</v>
      </c>
      <c r="U9" s="68"/>
      <c r="Z9" s="70"/>
      <c r="AK9" s="70"/>
      <c r="AV9" s="70"/>
      <c r="BG9" s="70"/>
    </row>
    <row r="10" spans="1:59" ht="15.75">
      <c r="B10" s="71" t="s">
        <v>185</v>
      </c>
      <c r="C10" s="75">
        <v>43</v>
      </c>
      <c r="D10" s="76">
        <v>18.695652173913043</v>
      </c>
      <c r="E10" s="77">
        <v>3.1997660864550777</v>
      </c>
      <c r="F10" s="78">
        <v>49</v>
      </c>
      <c r="G10" s="79">
        <v>34.027777777777779</v>
      </c>
      <c r="H10" s="77">
        <v>2.9159820649453012</v>
      </c>
      <c r="I10" s="75">
        <v>26</v>
      </c>
      <c r="J10" s="76">
        <v>20.3125</v>
      </c>
      <c r="K10" s="80">
        <v>5.4270985674278744</v>
      </c>
      <c r="L10" s="75">
        <v>19</v>
      </c>
      <c r="M10" s="76">
        <v>24.050632911392405</v>
      </c>
      <c r="N10" s="80">
        <v>4.6809952635972101</v>
      </c>
      <c r="O10" s="75">
        <v>51</v>
      </c>
      <c r="P10" s="76">
        <v>51.515151515151516</v>
      </c>
      <c r="Q10" s="80">
        <v>3.4315318844628981</v>
      </c>
      <c r="R10" s="81">
        <v>20</v>
      </c>
      <c r="S10" s="76">
        <v>35.087719298245617</v>
      </c>
      <c r="T10" s="80">
        <v>7.3504994653173492</v>
      </c>
      <c r="U10" s="68"/>
      <c r="Z10" s="70"/>
      <c r="AK10" s="70"/>
      <c r="AV10" s="70"/>
      <c r="BG10" s="70"/>
    </row>
    <row r="11" spans="1:59" ht="15.75">
      <c r="B11" s="71" t="s">
        <v>186</v>
      </c>
      <c r="C11" s="75">
        <v>5</v>
      </c>
      <c r="D11" s="76">
        <v>2.1739130434782608</v>
      </c>
      <c r="E11" s="77">
        <v>1.0008673566952766</v>
      </c>
      <c r="F11" s="78">
        <v>5</v>
      </c>
      <c r="G11" s="79">
        <v>3.4722222</v>
      </c>
      <c r="H11" s="77">
        <v>1.3652310727662724</v>
      </c>
      <c r="I11" s="75">
        <v>5</v>
      </c>
      <c r="J11" s="76">
        <v>3.90625</v>
      </c>
      <c r="K11" s="80">
        <v>1.8944978465537599</v>
      </c>
      <c r="L11" s="75">
        <v>2</v>
      </c>
      <c r="M11" s="76">
        <v>2.5316455696202533</v>
      </c>
      <c r="N11" s="80">
        <v>2.2727272727272729</v>
      </c>
      <c r="O11" s="75">
        <v>0</v>
      </c>
      <c r="P11" s="76">
        <v>0</v>
      </c>
      <c r="Q11" s="80">
        <v>0</v>
      </c>
      <c r="R11" s="81">
        <v>0</v>
      </c>
      <c r="S11" s="76">
        <v>0</v>
      </c>
      <c r="T11" s="80">
        <v>0</v>
      </c>
      <c r="U11" s="68"/>
      <c r="Z11" s="70"/>
      <c r="AK11" s="70"/>
      <c r="AV11" s="70"/>
      <c r="BG11" s="70"/>
    </row>
    <row r="12" spans="1:59" ht="15.75">
      <c r="B12" s="71" t="s">
        <v>220</v>
      </c>
      <c r="C12" s="75">
        <v>2</v>
      </c>
      <c r="D12" s="76">
        <v>0.86956521739130432</v>
      </c>
      <c r="E12" s="77">
        <v>0.91247600338168067</v>
      </c>
      <c r="F12" s="78">
        <v>14</v>
      </c>
      <c r="G12" s="79">
        <v>9.7222221999999991</v>
      </c>
      <c r="H12" s="77">
        <v>2.6484313737528442</v>
      </c>
      <c r="I12" s="75">
        <v>4</v>
      </c>
      <c r="J12" s="76">
        <v>3.125</v>
      </c>
      <c r="K12" s="80">
        <v>1.2362487347794873</v>
      </c>
      <c r="L12" s="75">
        <v>15</v>
      </c>
      <c r="M12" s="76">
        <v>18.9873417721519</v>
      </c>
      <c r="N12" s="80">
        <v>4.7068298442823782</v>
      </c>
      <c r="O12" s="75">
        <v>4</v>
      </c>
      <c r="P12" s="76">
        <v>4.0404040404040407</v>
      </c>
      <c r="Q12" s="80">
        <v>0.9431827280621804</v>
      </c>
      <c r="R12" s="81">
        <v>3</v>
      </c>
      <c r="S12" s="76">
        <v>5.2631578947368425</v>
      </c>
      <c r="T12" s="80">
        <v>0.26455026455026454</v>
      </c>
      <c r="U12" s="68"/>
      <c r="Z12" s="70"/>
      <c r="AK12" s="70"/>
      <c r="AV12" s="70"/>
      <c r="BG12" s="70"/>
    </row>
    <row r="13" spans="1:59" ht="15.75">
      <c r="B13" s="71" t="s">
        <v>188</v>
      </c>
      <c r="C13" s="82">
        <v>33</v>
      </c>
      <c r="D13" s="83">
        <v>14.347826086956522</v>
      </c>
      <c r="E13" s="84">
        <v>2.6808430233723195</v>
      </c>
      <c r="F13" s="85">
        <v>26</v>
      </c>
      <c r="G13" s="86">
        <v>18.055555500000001</v>
      </c>
      <c r="H13" s="84">
        <v>4.4114749133864084</v>
      </c>
      <c r="I13" s="82">
        <v>49</v>
      </c>
      <c r="J13" s="83">
        <v>38.28125</v>
      </c>
      <c r="K13" s="87">
        <v>4.6375647904181285</v>
      </c>
      <c r="L13" s="82">
        <v>17</v>
      </c>
      <c r="M13" s="83">
        <v>21.518987341772153</v>
      </c>
      <c r="N13" s="87">
        <v>2.4629837881929992</v>
      </c>
      <c r="O13" s="82">
        <v>27</v>
      </c>
      <c r="P13" s="83">
        <v>27.272727272727273</v>
      </c>
      <c r="Q13" s="87">
        <v>3.6850945476944039</v>
      </c>
      <c r="R13" s="88">
        <v>24</v>
      </c>
      <c r="S13" s="83">
        <v>42.10526315789474</v>
      </c>
      <c r="T13" s="87">
        <v>3.8428145625221961</v>
      </c>
      <c r="U13" s="68"/>
      <c r="Z13" s="70"/>
      <c r="AK13" s="70"/>
      <c r="AV13" s="70"/>
      <c r="BG13" s="70"/>
    </row>
    <row r="14" spans="1:59" s="165" customFormat="1" ht="15.75">
      <c r="B14" s="108" t="s">
        <v>229</v>
      </c>
      <c r="C14" s="166">
        <f>SUM(C8:C13)</f>
        <v>230</v>
      </c>
      <c r="D14" s="166"/>
      <c r="E14" s="166"/>
      <c r="F14" s="167">
        <f>SUM(F8:F13)</f>
        <v>144</v>
      </c>
      <c r="G14" s="166"/>
      <c r="H14" s="166"/>
      <c r="I14" s="166">
        <f>SUM(I8:I13)</f>
        <v>128</v>
      </c>
      <c r="J14" s="166"/>
      <c r="K14" s="166"/>
      <c r="L14" s="166">
        <f>SUM(L8:L13)</f>
        <v>79</v>
      </c>
      <c r="M14" s="166"/>
      <c r="N14" s="166"/>
      <c r="O14" s="166">
        <f>SUM(O8:O13)</f>
        <v>99</v>
      </c>
      <c r="P14" s="166"/>
      <c r="Q14" s="166"/>
      <c r="R14" s="167">
        <f>SUM(R8:R13)</f>
        <v>57</v>
      </c>
      <c r="S14" s="166"/>
      <c r="T14" s="166"/>
      <c r="U14" s="168"/>
    </row>
    <row r="15" spans="1:59" ht="15.75">
      <c r="B15" s="71" t="s">
        <v>189</v>
      </c>
      <c r="C15" s="108">
        <v>197</v>
      </c>
      <c r="D15" s="108"/>
      <c r="E15" s="108"/>
      <c r="F15" s="109">
        <v>102</v>
      </c>
      <c r="G15" s="108"/>
      <c r="H15" s="108"/>
      <c r="I15" s="108">
        <v>88</v>
      </c>
      <c r="J15" s="108"/>
      <c r="K15" s="108"/>
      <c r="L15" s="108">
        <v>36</v>
      </c>
      <c r="M15" s="108"/>
      <c r="N15" s="108"/>
      <c r="O15" s="108">
        <v>28</v>
      </c>
      <c r="P15" s="108"/>
      <c r="Q15" s="108"/>
      <c r="R15" s="110">
        <v>30</v>
      </c>
      <c r="S15" s="91"/>
      <c r="T15" s="89"/>
      <c r="U15" s="68"/>
      <c r="Z15" s="70"/>
      <c r="AK15" s="70"/>
      <c r="AV15" s="70"/>
      <c r="BG15" s="70"/>
    </row>
    <row r="16" spans="1:59" ht="15.75">
      <c r="B16" s="71" t="s">
        <v>190</v>
      </c>
      <c r="C16" s="108">
        <v>17</v>
      </c>
      <c r="D16" s="108"/>
      <c r="E16" s="108"/>
      <c r="F16" s="109">
        <v>8</v>
      </c>
      <c r="G16" s="108"/>
      <c r="H16" s="108"/>
      <c r="I16" s="108">
        <v>5</v>
      </c>
      <c r="J16" s="108"/>
      <c r="K16" s="108"/>
      <c r="L16" s="108">
        <v>4</v>
      </c>
      <c r="M16" s="108"/>
      <c r="N16" s="108"/>
      <c r="O16" s="108">
        <v>3</v>
      </c>
      <c r="P16" s="108"/>
      <c r="Q16" s="108"/>
      <c r="R16" s="110">
        <v>3</v>
      </c>
      <c r="S16" s="91"/>
      <c r="T16" s="89"/>
      <c r="U16" s="68"/>
      <c r="Z16" s="70"/>
      <c r="AK16" s="70"/>
      <c r="AV16" s="70"/>
      <c r="BG16" s="70"/>
    </row>
    <row r="17" spans="2:66" ht="15.75"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68"/>
      <c r="Z17" s="70"/>
      <c r="AK17" s="70"/>
      <c r="AV17" s="70"/>
      <c r="BG17" s="70"/>
    </row>
    <row r="18" spans="2:66" ht="15.75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68"/>
      <c r="Z18" s="70"/>
      <c r="AK18" s="70"/>
      <c r="AV18" s="70"/>
      <c r="BG18" s="70"/>
    </row>
    <row r="19" spans="2:66" ht="15.75">
      <c r="B19" s="107" t="s">
        <v>221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68"/>
      <c r="Z19" s="70"/>
      <c r="AK19" s="70"/>
      <c r="AV19" s="70"/>
      <c r="BG19" s="70"/>
    </row>
    <row r="20" spans="2:66" ht="15.75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68"/>
      <c r="Z20" s="70"/>
      <c r="AK20" s="70"/>
      <c r="AV20" s="70"/>
      <c r="BG20" s="70"/>
    </row>
    <row r="21" spans="2:66">
      <c r="C21" s="70" t="s">
        <v>219</v>
      </c>
      <c r="N21" s="70" t="s">
        <v>219</v>
      </c>
      <c r="Y21" s="70" t="s">
        <v>219</v>
      </c>
      <c r="AJ21" s="70" t="s">
        <v>219</v>
      </c>
      <c r="AU21" s="70" t="s">
        <v>219</v>
      </c>
      <c r="BF21" s="70" t="s">
        <v>219</v>
      </c>
    </row>
    <row r="22" spans="2:66">
      <c r="C22" s="92" t="s">
        <v>191</v>
      </c>
      <c r="D22" s="93" t="s">
        <v>192</v>
      </c>
      <c r="E22" s="93" t="s">
        <v>183</v>
      </c>
      <c r="F22" s="93" t="s">
        <v>184</v>
      </c>
      <c r="G22" s="93" t="s">
        <v>185</v>
      </c>
      <c r="H22" s="93" t="s">
        <v>186</v>
      </c>
      <c r="I22" s="93" t="s">
        <v>220</v>
      </c>
      <c r="J22" s="93" t="s">
        <v>193</v>
      </c>
      <c r="K22" s="93" t="s">
        <v>180</v>
      </c>
      <c r="N22" s="92" t="s">
        <v>194</v>
      </c>
      <c r="O22" s="93" t="s">
        <v>192</v>
      </c>
      <c r="P22" s="93" t="s">
        <v>183</v>
      </c>
      <c r="Q22" s="93" t="s">
        <v>184</v>
      </c>
      <c r="R22" s="93" t="s">
        <v>185</v>
      </c>
      <c r="S22" s="93" t="s">
        <v>186</v>
      </c>
      <c r="T22" s="93" t="s">
        <v>220</v>
      </c>
      <c r="U22" s="93" t="s">
        <v>193</v>
      </c>
      <c r="V22" s="93" t="s">
        <v>180</v>
      </c>
      <c r="Y22" s="92" t="s">
        <v>195</v>
      </c>
      <c r="Z22" s="93" t="s">
        <v>192</v>
      </c>
      <c r="AA22" s="93" t="s">
        <v>183</v>
      </c>
      <c r="AB22" s="93" t="s">
        <v>184</v>
      </c>
      <c r="AC22" s="93" t="s">
        <v>185</v>
      </c>
      <c r="AD22" s="93" t="s">
        <v>186</v>
      </c>
      <c r="AE22" s="93" t="s">
        <v>220</v>
      </c>
      <c r="AF22" s="93" t="s">
        <v>193</v>
      </c>
      <c r="AG22" s="93" t="s">
        <v>180</v>
      </c>
      <c r="AJ22" s="92" t="s">
        <v>196</v>
      </c>
      <c r="AK22" s="93" t="s">
        <v>192</v>
      </c>
      <c r="AL22" s="93" t="s">
        <v>183</v>
      </c>
      <c r="AM22" s="93" t="s">
        <v>184</v>
      </c>
      <c r="AN22" s="93" t="s">
        <v>185</v>
      </c>
      <c r="AO22" s="93" t="s">
        <v>186</v>
      </c>
      <c r="AP22" s="93" t="s">
        <v>220</v>
      </c>
      <c r="AQ22" s="93" t="s">
        <v>193</v>
      </c>
      <c r="AR22" s="93" t="s">
        <v>180</v>
      </c>
      <c r="AU22" s="92" t="s">
        <v>197</v>
      </c>
      <c r="AV22" s="93" t="s">
        <v>192</v>
      </c>
      <c r="AW22" s="93" t="s">
        <v>183</v>
      </c>
      <c r="AX22" s="93" t="s">
        <v>184</v>
      </c>
      <c r="AY22" s="93" t="s">
        <v>185</v>
      </c>
      <c r="AZ22" s="93" t="s">
        <v>186</v>
      </c>
      <c r="BA22" s="93" t="s">
        <v>220</v>
      </c>
      <c r="BB22" s="93" t="s">
        <v>193</v>
      </c>
      <c r="BC22" s="93" t="s">
        <v>180</v>
      </c>
      <c r="BF22" s="92" t="s">
        <v>198</v>
      </c>
      <c r="BG22" s="93" t="s">
        <v>192</v>
      </c>
      <c r="BH22" s="93" t="s">
        <v>183</v>
      </c>
      <c r="BI22" s="93" t="s">
        <v>184</v>
      </c>
      <c r="BJ22" s="93" t="s">
        <v>185</v>
      </c>
      <c r="BK22" s="93" t="s">
        <v>186</v>
      </c>
      <c r="BL22" s="93" t="s">
        <v>220</v>
      </c>
      <c r="BM22" s="93" t="s">
        <v>193</v>
      </c>
      <c r="BN22" s="93" t="s">
        <v>180</v>
      </c>
    </row>
    <row r="23" spans="2:66">
      <c r="C23" s="94" t="s">
        <v>199</v>
      </c>
      <c r="D23" s="95">
        <v>10</v>
      </c>
      <c r="E23" s="95">
        <v>9</v>
      </c>
      <c r="F23" s="95">
        <v>0</v>
      </c>
      <c r="G23" s="95">
        <v>1</v>
      </c>
      <c r="H23" s="95">
        <v>0</v>
      </c>
      <c r="I23" s="95">
        <v>0</v>
      </c>
      <c r="J23" s="95">
        <v>0</v>
      </c>
      <c r="K23" s="95">
        <f t="shared" ref="K23:K39" si="0">SUM(E23:J23)</f>
        <v>10</v>
      </c>
      <c r="N23" s="94" t="s">
        <v>199</v>
      </c>
      <c r="O23" s="94">
        <v>21</v>
      </c>
      <c r="P23" s="95">
        <v>17</v>
      </c>
      <c r="Q23" s="95">
        <v>0</v>
      </c>
      <c r="R23" s="95">
        <v>11</v>
      </c>
      <c r="S23" s="95">
        <v>3</v>
      </c>
      <c r="T23" s="95">
        <v>6</v>
      </c>
      <c r="U23" s="95">
        <v>7</v>
      </c>
      <c r="V23" s="95">
        <f t="shared" ref="V23:V31" si="1">SUM(P23:U23)</f>
        <v>44</v>
      </c>
      <c r="Y23" s="96" t="s">
        <v>199</v>
      </c>
      <c r="Z23" s="95">
        <v>13</v>
      </c>
      <c r="AA23" s="95">
        <v>8</v>
      </c>
      <c r="AB23" s="95">
        <v>2</v>
      </c>
      <c r="AC23" s="95">
        <v>9</v>
      </c>
      <c r="AD23" s="95">
        <v>2</v>
      </c>
      <c r="AE23" s="95">
        <v>1</v>
      </c>
      <c r="AF23" s="95">
        <v>7</v>
      </c>
      <c r="AG23" s="95">
        <f t="shared" ref="AG23:AG28" si="2">SUM(AA23:AF23)</f>
        <v>29</v>
      </c>
      <c r="AJ23" s="96" t="s">
        <v>199</v>
      </c>
      <c r="AK23" s="95">
        <v>7</v>
      </c>
      <c r="AL23" s="95">
        <v>4</v>
      </c>
      <c r="AM23" s="95">
        <v>1</v>
      </c>
      <c r="AN23" s="95">
        <v>8</v>
      </c>
      <c r="AO23" s="95">
        <v>2</v>
      </c>
      <c r="AP23" s="95">
        <v>2</v>
      </c>
      <c r="AQ23" s="95">
        <v>5</v>
      </c>
      <c r="AR23" s="95">
        <f>SUM(AL23:AQ23)</f>
        <v>22</v>
      </c>
      <c r="AU23" s="94" t="s">
        <v>199</v>
      </c>
      <c r="AV23" s="95">
        <v>10</v>
      </c>
      <c r="AW23" s="95">
        <v>3</v>
      </c>
      <c r="AX23" s="95">
        <v>3</v>
      </c>
      <c r="AY23" s="95">
        <v>17</v>
      </c>
      <c r="AZ23" s="95">
        <v>0</v>
      </c>
      <c r="BA23" s="95">
        <v>1</v>
      </c>
      <c r="BB23" s="95">
        <v>12</v>
      </c>
      <c r="BC23" s="95">
        <f>SUM(AW23:BB23)</f>
        <v>36</v>
      </c>
      <c r="BF23" s="94" t="s">
        <v>199</v>
      </c>
      <c r="BG23" s="95">
        <v>11</v>
      </c>
      <c r="BH23" s="95">
        <v>1</v>
      </c>
      <c r="BI23" s="95">
        <v>1</v>
      </c>
      <c r="BJ23" s="95">
        <v>10</v>
      </c>
      <c r="BK23" s="95">
        <v>0</v>
      </c>
      <c r="BL23" s="95">
        <v>1</v>
      </c>
      <c r="BM23" s="95">
        <v>8</v>
      </c>
      <c r="BN23" s="95">
        <f>SUM(BH23:BM23)</f>
        <v>21</v>
      </c>
    </row>
    <row r="24" spans="2:66">
      <c r="C24" s="94" t="s">
        <v>200</v>
      </c>
      <c r="D24" s="95">
        <v>7</v>
      </c>
      <c r="E24" s="95">
        <v>4</v>
      </c>
      <c r="F24" s="95">
        <v>0</v>
      </c>
      <c r="G24" s="95">
        <v>2</v>
      </c>
      <c r="H24" s="95">
        <v>0</v>
      </c>
      <c r="I24" s="95">
        <v>0</v>
      </c>
      <c r="J24" s="95">
        <v>1</v>
      </c>
      <c r="K24" s="95">
        <f t="shared" si="0"/>
        <v>7</v>
      </c>
      <c r="N24" s="94" t="s">
        <v>200</v>
      </c>
      <c r="O24" s="94">
        <v>8</v>
      </c>
      <c r="P24" s="95">
        <v>2</v>
      </c>
      <c r="Q24" s="95">
        <v>0</v>
      </c>
      <c r="R24" s="95">
        <v>5</v>
      </c>
      <c r="S24" s="95">
        <v>1</v>
      </c>
      <c r="T24" s="95">
        <v>0</v>
      </c>
      <c r="U24" s="95">
        <v>3</v>
      </c>
      <c r="V24" s="95">
        <f t="shared" si="1"/>
        <v>11</v>
      </c>
      <c r="Y24" s="96" t="s">
        <v>200</v>
      </c>
      <c r="Z24" s="95">
        <v>20</v>
      </c>
      <c r="AA24" s="95">
        <v>6</v>
      </c>
      <c r="AB24" s="95">
        <v>2</v>
      </c>
      <c r="AC24" s="95">
        <v>10</v>
      </c>
      <c r="AD24" s="95">
        <v>1</v>
      </c>
      <c r="AE24" s="95">
        <v>2</v>
      </c>
      <c r="AF24" s="95">
        <v>12</v>
      </c>
      <c r="AG24" s="95">
        <f t="shared" si="2"/>
        <v>33</v>
      </c>
      <c r="AJ24" s="96" t="s">
        <v>200</v>
      </c>
      <c r="AK24" s="95">
        <v>10</v>
      </c>
      <c r="AL24" s="95">
        <v>8</v>
      </c>
      <c r="AM24" s="95">
        <v>3</v>
      </c>
      <c r="AN24" s="95">
        <v>5</v>
      </c>
      <c r="AO24" s="95">
        <v>0</v>
      </c>
      <c r="AP24" s="95">
        <v>4</v>
      </c>
      <c r="AQ24" s="95">
        <v>4</v>
      </c>
      <c r="AR24" s="95">
        <f>SUM(AL24:AQ24)</f>
        <v>24</v>
      </c>
      <c r="AU24" s="94" t="s">
        <v>200</v>
      </c>
      <c r="AV24" s="95">
        <v>9</v>
      </c>
      <c r="AW24" s="95">
        <v>3</v>
      </c>
      <c r="AX24" s="95">
        <v>0</v>
      </c>
      <c r="AY24" s="95">
        <v>17</v>
      </c>
      <c r="AZ24" s="95">
        <v>0</v>
      </c>
      <c r="BA24" s="95">
        <v>1</v>
      </c>
      <c r="BB24" s="95">
        <v>8</v>
      </c>
      <c r="BC24" s="95">
        <f>SUM(AW24:BB24)</f>
        <v>29</v>
      </c>
      <c r="BF24" s="94" t="s">
        <v>200</v>
      </c>
      <c r="BG24" s="95">
        <v>9</v>
      </c>
      <c r="BH24" s="95">
        <v>2</v>
      </c>
      <c r="BI24" s="95">
        <v>2</v>
      </c>
      <c r="BJ24" s="95">
        <v>4</v>
      </c>
      <c r="BK24" s="95">
        <v>0</v>
      </c>
      <c r="BL24" s="95">
        <v>1</v>
      </c>
      <c r="BM24" s="95">
        <v>9</v>
      </c>
      <c r="BN24" s="95">
        <f>SUM(BH24:BM24)</f>
        <v>18</v>
      </c>
    </row>
    <row r="25" spans="2:66">
      <c r="C25" s="94" t="s">
        <v>201</v>
      </c>
      <c r="D25" s="95">
        <v>8</v>
      </c>
      <c r="E25" s="95">
        <v>8</v>
      </c>
      <c r="F25" s="95">
        <v>0</v>
      </c>
      <c r="G25" s="95">
        <v>4</v>
      </c>
      <c r="H25" s="95">
        <v>0</v>
      </c>
      <c r="I25" s="95">
        <v>0</v>
      </c>
      <c r="J25" s="95">
        <v>1</v>
      </c>
      <c r="K25" s="95">
        <f t="shared" si="0"/>
        <v>13</v>
      </c>
      <c r="N25" s="94" t="s">
        <v>201</v>
      </c>
      <c r="O25" s="94">
        <v>11</v>
      </c>
      <c r="P25" s="95">
        <v>6</v>
      </c>
      <c r="Q25" s="95">
        <v>0</v>
      </c>
      <c r="R25" s="95">
        <v>6</v>
      </c>
      <c r="S25" s="95">
        <v>1</v>
      </c>
      <c r="T25" s="95">
        <v>0</v>
      </c>
      <c r="U25" s="95">
        <v>4</v>
      </c>
      <c r="V25" s="95">
        <f t="shared" si="1"/>
        <v>17</v>
      </c>
      <c r="Y25" s="96" t="s">
        <v>201</v>
      </c>
      <c r="Z25" s="95">
        <v>19</v>
      </c>
      <c r="AA25" s="95">
        <v>6</v>
      </c>
      <c r="AB25" s="95">
        <v>5</v>
      </c>
      <c r="AC25" s="95">
        <v>2</v>
      </c>
      <c r="AD25" s="95">
        <v>0</v>
      </c>
      <c r="AE25" s="95">
        <v>0</v>
      </c>
      <c r="AF25" s="95">
        <v>12</v>
      </c>
      <c r="AG25" s="95">
        <f t="shared" si="2"/>
        <v>25</v>
      </c>
      <c r="AJ25" s="96" t="s">
        <v>201</v>
      </c>
      <c r="AK25" s="95">
        <v>9</v>
      </c>
      <c r="AL25" s="95">
        <v>3</v>
      </c>
      <c r="AM25" s="95">
        <v>2</v>
      </c>
      <c r="AN25" s="95">
        <v>4</v>
      </c>
      <c r="AO25" s="95">
        <v>0</v>
      </c>
      <c r="AP25" s="95">
        <v>6</v>
      </c>
      <c r="AQ25" s="95">
        <v>4</v>
      </c>
      <c r="AR25" s="95">
        <f>SUM(AL25:AQ25)</f>
        <v>19</v>
      </c>
      <c r="AU25" s="94" t="s">
        <v>201</v>
      </c>
      <c r="AV25" s="95">
        <v>9</v>
      </c>
      <c r="AW25" s="95">
        <v>3</v>
      </c>
      <c r="AX25" s="95">
        <v>5</v>
      </c>
      <c r="AY25" s="95">
        <v>17</v>
      </c>
      <c r="AZ25" s="95">
        <v>0</v>
      </c>
      <c r="BA25" s="95">
        <v>2</v>
      </c>
      <c r="BB25" s="95">
        <v>7</v>
      </c>
      <c r="BC25" s="95">
        <f>SUM(AW25:BB25)</f>
        <v>34</v>
      </c>
      <c r="BF25" s="94" t="s">
        <v>201</v>
      </c>
      <c r="BG25" s="95">
        <v>10</v>
      </c>
      <c r="BH25" s="95">
        <v>1</v>
      </c>
      <c r="BI25" s="95">
        <v>3</v>
      </c>
      <c r="BJ25" s="95">
        <v>6</v>
      </c>
      <c r="BK25" s="95">
        <v>0</v>
      </c>
      <c r="BL25" s="95">
        <v>1</v>
      </c>
      <c r="BM25" s="95">
        <v>7</v>
      </c>
      <c r="BN25" s="95">
        <f>SUM(BH25:BM25)</f>
        <v>18</v>
      </c>
    </row>
    <row r="26" spans="2:66">
      <c r="C26" s="94" t="s">
        <v>202</v>
      </c>
      <c r="D26" s="95">
        <v>14</v>
      </c>
      <c r="E26" s="95">
        <v>10</v>
      </c>
      <c r="F26" s="95">
        <v>4</v>
      </c>
      <c r="G26" s="95">
        <v>0</v>
      </c>
      <c r="H26" s="95">
        <v>0</v>
      </c>
      <c r="I26" s="95">
        <v>0</v>
      </c>
      <c r="J26" s="95">
        <v>0</v>
      </c>
      <c r="K26" s="95">
        <f t="shared" si="0"/>
        <v>14</v>
      </c>
      <c r="N26" s="94" t="s">
        <v>202</v>
      </c>
      <c r="O26" s="94">
        <v>12</v>
      </c>
      <c r="P26" s="95">
        <v>0</v>
      </c>
      <c r="Q26" s="95">
        <v>3</v>
      </c>
      <c r="R26" s="95">
        <v>5</v>
      </c>
      <c r="S26" s="95">
        <v>0</v>
      </c>
      <c r="T26" s="95">
        <v>0</v>
      </c>
      <c r="U26" s="95">
        <v>5</v>
      </c>
      <c r="V26" s="95">
        <f t="shared" si="1"/>
        <v>13</v>
      </c>
      <c r="Y26" s="96" t="s">
        <v>202</v>
      </c>
      <c r="Z26" s="95">
        <v>19</v>
      </c>
      <c r="AA26" s="95">
        <v>4</v>
      </c>
      <c r="AB26" s="95">
        <v>2</v>
      </c>
      <c r="AC26" s="95">
        <v>4</v>
      </c>
      <c r="AD26" s="95">
        <v>2</v>
      </c>
      <c r="AE26" s="95">
        <v>1</v>
      </c>
      <c r="AF26" s="95">
        <v>8</v>
      </c>
      <c r="AG26" s="95">
        <f t="shared" si="2"/>
        <v>21</v>
      </c>
      <c r="AJ26" s="96" t="s">
        <v>202</v>
      </c>
      <c r="AK26" s="95">
        <v>10</v>
      </c>
      <c r="AL26" s="95">
        <v>4</v>
      </c>
      <c r="AM26" s="95">
        <v>1</v>
      </c>
      <c r="AN26" s="95">
        <v>2</v>
      </c>
      <c r="AO26" s="95">
        <v>0</v>
      </c>
      <c r="AP26" s="95">
        <v>3</v>
      </c>
      <c r="AQ26" s="95">
        <v>4</v>
      </c>
      <c r="AR26" s="95">
        <f>SUM(AL26:AQ26)</f>
        <v>14</v>
      </c>
      <c r="AV26" s="97">
        <f>SUM(AV23:AV25)</f>
        <v>28</v>
      </c>
      <c r="AW26" s="97">
        <f t="shared" ref="AW26:BB26" si="3">SUM(AW23:AW25)</f>
        <v>9</v>
      </c>
      <c r="AX26" s="97">
        <f t="shared" si="3"/>
        <v>8</v>
      </c>
      <c r="AY26" s="97">
        <f t="shared" si="3"/>
        <v>51</v>
      </c>
      <c r="AZ26" s="97">
        <f t="shared" si="3"/>
        <v>0</v>
      </c>
      <c r="BA26" s="97">
        <f t="shared" si="3"/>
        <v>4</v>
      </c>
      <c r="BB26" s="97">
        <f t="shared" si="3"/>
        <v>27</v>
      </c>
      <c r="BC26" s="97">
        <f>SUM(AW26:BB26)</f>
        <v>99</v>
      </c>
      <c r="BF26" s="70"/>
      <c r="BG26" s="97">
        <f>SUM(BG23:BG25)</f>
        <v>30</v>
      </c>
      <c r="BH26" s="97">
        <f t="shared" ref="BH26:BN26" si="4">SUM(BH23:BH25)</f>
        <v>4</v>
      </c>
      <c r="BI26" s="97">
        <f t="shared" si="4"/>
        <v>6</v>
      </c>
      <c r="BJ26" s="97">
        <f t="shared" si="4"/>
        <v>20</v>
      </c>
      <c r="BK26" s="97">
        <f t="shared" si="4"/>
        <v>0</v>
      </c>
      <c r="BL26" s="97">
        <f t="shared" si="4"/>
        <v>3</v>
      </c>
      <c r="BM26" s="97">
        <f t="shared" si="4"/>
        <v>24</v>
      </c>
      <c r="BN26" s="97">
        <f t="shared" si="4"/>
        <v>57</v>
      </c>
    </row>
    <row r="27" spans="2:66">
      <c r="C27" s="94" t="s">
        <v>203</v>
      </c>
      <c r="D27" s="95">
        <v>10</v>
      </c>
      <c r="E27" s="95">
        <v>8</v>
      </c>
      <c r="F27" s="95">
        <v>1</v>
      </c>
      <c r="G27" s="95">
        <v>0</v>
      </c>
      <c r="H27" s="95">
        <v>0</v>
      </c>
      <c r="I27" s="95">
        <v>0</v>
      </c>
      <c r="J27" s="95">
        <v>1</v>
      </c>
      <c r="K27" s="95">
        <f t="shared" si="0"/>
        <v>10</v>
      </c>
      <c r="N27" s="94" t="s">
        <v>203</v>
      </c>
      <c r="O27" s="94">
        <v>14</v>
      </c>
      <c r="P27" s="95">
        <v>0</v>
      </c>
      <c r="Q27" s="95">
        <v>4</v>
      </c>
      <c r="R27" s="95">
        <v>4</v>
      </c>
      <c r="S27" s="95">
        <v>0</v>
      </c>
      <c r="T27" s="95">
        <v>2</v>
      </c>
      <c r="U27" s="95">
        <v>1</v>
      </c>
      <c r="V27" s="95">
        <f t="shared" si="1"/>
        <v>11</v>
      </c>
      <c r="Y27" s="96" t="s">
        <v>203</v>
      </c>
      <c r="Z27" s="95">
        <v>17</v>
      </c>
      <c r="AA27" s="95">
        <v>6</v>
      </c>
      <c r="AB27" s="95">
        <v>3</v>
      </c>
      <c r="AC27" s="95">
        <v>1</v>
      </c>
      <c r="AD27" s="95">
        <v>0</v>
      </c>
      <c r="AE27" s="95">
        <v>0</v>
      </c>
      <c r="AF27" s="95">
        <v>10</v>
      </c>
      <c r="AG27" s="95">
        <f t="shared" si="2"/>
        <v>20</v>
      </c>
      <c r="AJ27" s="70"/>
      <c r="AK27" s="97">
        <f>SUM(AK23:AK26)</f>
        <v>36</v>
      </c>
      <c r="AL27" s="97">
        <f t="shared" ref="AL27:AR27" si="5">SUM(AL23:AL26)</f>
        <v>19</v>
      </c>
      <c r="AM27" s="97">
        <f t="shared" si="5"/>
        <v>7</v>
      </c>
      <c r="AN27" s="97">
        <f t="shared" si="5"/>
        <v>19</v>
      </c>
      <c r="AO27" s="97">
        <f t="shared" si="5"/>
        <v>2</v>
      </c>
      <c r="AP27" s="97">
        <f t="shared" si="5"/>
        <v>15</v>
      </c>
      <c r="AQ27" s="97">
        <f t="shared" si="5"/>
        <v>17</v>
      </c>
      <c r="AR27" s="97">
        <f t="shared" si="5"/>
        <v>79</v>
      </c>
      <c r="BF27" s="70"/>
    </row>
    <row r="28" spans="2:66">
      <c r="C28" s="94" t="s">
        <v>204</v>
      </c>
      <c r="D28" s="95">
        <v>15</v>
      </c>
      <c r="E28" s="95">
        <v>9</v>
      </c>
      <c r="F28" s="95">
        <v>3</v>
      </c>
      <c r="G28" s="95">
        <v>0</v>
      </c>
      <c r="H28" s="95">
        <v>0</v>
      </c>
      <c r="I28" s="95">
        <v>0</v>
      </c>
      <c r="J28" s="95">
        <v>3</v>
      </c>
      <c r="K28" s="95">
        <f t="shared" si="0"/>
        <v>15</v>
      </c>
      <c r="N28" s="94" t="s">
        <v>204</v>
      </c>
      <c r="O28" s="94">
        <v>12</v>
      </c>
      <c r="P28" s="95">
        <v>1</v>
      </c>
      <c r="Q28" s="95">
        <v>2</v>
      </c>
      <c r="R28" s="95">
        <v>5</v>
      </c>
      <c r="S28" s="95">
        <v>0</v>
      </c>
      <c r="T28" s="95">
        <v>2</v>
      </c>
      <c r="U28" s="95">
        <v>4</v>
      </c>
      <c r="V28" s="95">
        <f t="shared" si="1"/>
        <v>14</v>
      </c>
      <c r="Y28" s="70"/>
      <c r="Z28" s="97">
        <f>SUM(Z23:Z27)</f>
        <v>88</v>
      </c>
      <c r="AA28" s="97">
        <v>30</v>
      </c>
      <c r="AB28" s="97">
        <v>14</v>
      </c>
      <c r="AC28" s="97">
        <v>26</v>
      </c>
      <c r="AD28" s="97">
        <v>5</v>
      </c>
      <c r="AE28" s="97">
        <f>SUM(AE23:AE27)</f>
        <v>4</v>
      </c>
      <c r="AF28" s="97">
        <f>SUM(AF23:AF27)</f>
        <v>49</v>
      </c>
      <c r="AG28" s="97">
        <f t="shared" si="2"/>
        <v>128</v>
      </c>
      <c r="AJ28" s="70"/>
      <c r="BF28" s="70"/>
    </row>
    <row r="29" spans="2:66">
      <c r="C29" s="94" t="s">
        <v>205</v>
      </c>
      <c r="D29" s="95">
        <v>16</v>
      </c>
      <c r="E29" s="95">
        <v>10</v>
      </c>
      <c r="F29" s="95">
        <v>2</v>
      </c>
      <c r="G29" s="95">
        <v>7</v>
      </c>
      <c r="H29" s="95">
        <v>0</v>
      </c>
      <c r="I29" s="95">
        <v>0</v>
      </c>
      <c r="J29" s="95">
        <v>1</v>
      </c>
      <c r="K29" s="95">
        <f t="shared" si="0"/>
        <v>20</v>
      </c>
      <c r="N29" s="94" t="s">
        <v>205</v>
      </c>
      <c r="O29" s="94">
        <v>11</v>
      </c>
      <c r="P29" s="95">
        <v>4</v>
      </c>
      <c r="Q29" s="95">
        <v>2</v>
      </c>
      <c r="R29" s="95">
        <v>8</v>
      </c>
      <c r="S29" s="95">
        <v>0</v>
      </c>
      <c r="T29" s="95">
        <v>2</v>
      </c>
      <c r="U29" s="95">
        <v>0</v>
      </c>
      <c r="V29" s="95">
        <f t="shared" si="1"/>
        <v>16</v>
      </c>
      <c r="Y29" s="70"/>
      <c r="AJ29" s="70"/>
      <c r="BF29" s="70"/>
    </row>
    <row r="30" spans="2:66">
      <c r="C30" s="94" t="s">
        <v>206</v>
      </c>
      <c r="D30" s="95">
        <v>20</v>
      </c>
      <c r="E30" s="95">
        <v>9</v>
      </c>
      <c r="F30" s="95">
        <v>4</v>
      </c>
      <c r="G30" s="95">
        <v>8</v>
      </c>
      <c r="H30" s="95">
        <v>0</v>
      </c>
      <c r="I30" s="95">
        <v>0</v>
      </c>
      <c r="J30" s="95">
        <v>1</v>
      </c>
      <c r="K30" s="95">
        <f t="shared" si="0"/>
        <v>22</v>
      </c>
      <c r="N30" s="94" t="s">
        <v>206</v>
      </c>
      <c r="O30" s="94">
        <v>13</v>
      </c>
      <c r="P30" s="95">
        <v>5</v>
      </c>
      <c r="Q30" s="95">
        <v>4</v>
      </c>
      <c r="R30" s="95">
        <v>5</v>
      </c>
      <c r="S30" s="95">
        <v>0</v>
      </c>
      <c r="T30" s="95">
        <v>2</v>
      </c>
      <c r="U30" s="95">
        <v>2</v>
      </c>
      <c r="V30" s="95">
        <f t="shared" si="1"/>
        <v>18</v>
      </c>
      <c r="Y30" s="70"/>
      <c r="AJ30" s="70"/>
      <c r="BF30" s="70"/>
    </row>
    <row r="31" spans="2:66">
      <c r="C31" s="94" t="s">
        <v>207</v>
      </c>
      <c r="D31" s="95">
        <v>6</v>
      </c>
      <c r="E31" s="98">
        <v>5</v>
      </c>
      <c r="F31" s="98">
        <v>0</v>
      </c>
      <c r="G31" s="98">
        <v>2</v>
      </c>
      <c r="H31" s="98">
        <v>1</v>
      </c>
      <c r="I31" s="98">
        <v>1</v>
      </c>
      <c r="J31" s="98">
        <v>1</v>
      </c>
      <c r="K31" s="95">
        <f t="shared" si="0"/>
        <v>10</v>
      </c>
      <c r="N31" s="70"/>
      <c r="O31" s="97">
        <f>SUM(O23:O30)</f>
        <v>102</v>
      </c>
      <c r="P31" s="97">
        <v>35</v>
      </c>
      <c r="Q31" s="97">
        <v>15</v>
      </c>
      <c r="R31" s="97">
        <v>49</v>
      </c>
      <c r="S31" s="97">
        <v>5</v>
      </c>
      <c r="T31" s="97">
        <f>SUM(T23:T30)</f>
        <v>14</v>
      </c>
      <c r="U31" s="97">
        <v>26</v>
      </c>
      <c r="V31" s="97">
        <f t="shared" si="1"/>
        <v>144</v>
      </c>
      <c r="AW31" s="70"/>
      <c r="AX31" s="70"/>
      <c r="AY31" s="70"/>
      <c r="AZ31" s="70"/>
      <c r="BA31" s="70"/>
      <c r="BB31" s="70"/>
      <c r="BC31" s="70"/>
    </row>
    <row r="32" spans="2:66">
      <c r="C32" s="94" t="s">
        <v>208</v>
      </c>
      <c r="D32" s="95">
        <v>6</v>
      </c>
      <c r="E32" s="98">
        <v>6</v>
      </c>
      <c r="F32" s="98">
        <v>0</v>
      </c>
      <c r="G32" s="98">
        <v>0</v>
      </c>
      <c r="H32" s="98">
        <v>0</v>
      </c>
      <c r="I32" s="98">
        <v>1</v>
      </c>
      <c r="J32" s="98">
        <v>1</v>
      </c>
      <c r="K32" s="95">
        <f t="shared" si="0"/>
        <v>8</v>
      </c>
    </row>
    <row r="33" spans="3:66">
      <c r="C33" s="94" t="s">
        <v>209</v>
      </c>
      <c r="D33" s="95">
        <v>11</v>
      </c>
      <c r="E33" s="98">
        <v>10</v>
      </c>
      <c r="F33" s="98">
        <v>0</v>
      </c>
      <c r="G33" s="98">
        <v>3</v>
      </c>
      <c r="H33" s="98">
        <v>0</v>
      </c>
      <c r="I33" s="98">
        <v>0</v>
      </c>
      <c r="J33" s="98">
        <v>1</v>
      </c>
      <c r="K33" s="95">
        <f t="shared" si="0"/>
        <v>14</v>
      </c>
    </row>
    <row r="34" spans="3:66" ht="15" customHeight="1">
      <c r="C34" s="94" t="s">
        <v>210</v>
      </c>
      <c r="D34" s="95">
        <v>12</v>
      </c>
      <c r="E34" s="98">
        <v>8</v>
      </c>
      <c r="F34" s="98">
        <v>0</v>
      </c>
      <c r="G34" s="98">
        <v>3</v>
      </c>
      <c r="H34" s="98">
        <v>0</v>
      </c>
      <c r="I34" s="98">
        <v>0</v>
      </c>
      <c r="J34" s="98">
        <v>1</v>
      </c>
      <c r="K34" s="95">
        <f t="shared" si="0"/>
        <v>12</v>
      </c>
      <c r="Y34" s="70"/>
      <c r="Z34" s="70"/>
      <c r="AA34" s="70"/>
      <c r="AB34" s="70"/>
      <c r="AC34" s="70"/>
      <c r="AD34" s="70"/>
      <c r="AF34" s="70"/>
      <c r="AG34" s="70"/>
    </row>
    <row r="35" spans="3:66">
      <c r="C35" s="94" t="s">
        <v>211</v>
      </c>
      <c r="D35" s="95">
        <v>9</v>
      </c>
      <c r="E35" s="98">
        <v>6</v>
      </c>
      <c r="F35" s="98">
        <v>0</v>
      </c>
      <c r="G35" s="98">
        <v>0</v>
      </c>
      <c r="H35" s="98">
        <v>0</v>
      </c>
      <c r="I35" s="98">
        <v>0</v>
      </c>
      <c r="J35" s="98">
        <v>2</v>
      </c>
      <c r="K35" s="95">
        <f t="shared" si="0"/>
        <v>8</v>
      </c>
      <c r="Y35" s="70"/>
    </row>
    <row r="36" spans="3:66">
      <c r="C36" s="94" t="s">
        <v>212</v>
      </c>
      <c r="D36" s="95">
        <v>11</v>
      </c>
      <c r="E36" s="98">
        <v>6</v>
      </c>
      <c r="F36" s="98">
        <v>2</v>
      </c>
      <c r="G36" s="98">
        <v>2</v>
      </c>
      <c r="H36" s="98">
        <v>0</v>
      </c>
      <c r="I36" s="98">
        <v>0</v>
      </c>
      <c r="J36" s="98">
        <v>4</v>
      </c>
      <c r="K36" s="95">
        <f t="shared" si="0"/>
        <v>14</v>
      </c>
      <c r="Y36" s="70"/>
      <c r="BG36" s="70"/>
      <c r="BH36" s="70"/>
      <c r="BI36" s="70"/>
      <c r="BJ36" s="70"/>
      <c r="BK36" s="70"/>
      <c r="BL36" s="70"/>
      <c r="BM36" s="70"/>
    </row>
    <row r="37" spans="3:66">
      <c r="C37" s="94" t="s">
        <v>213</v>
      </c>
      <c r="D37" s="95">
        <v>14</v>
      </c>
      <c r="E37" s="98">
        <v>8</v>
      </c>
      <c r="F37" s="98">
        <v>1</v>
      </c>
      <c r="G37" s="98">
        <v>4</v>
      </c>
      <c r="H37" s="98">
        <v>0</v>
      </c>
      <c r="I37" s="98">
        <v>0</v>
      </c>
      <c r="J37" s="98">
        <v>2</v>
      </c>
      <c r="K37" s="95">
        <f t="shared" si="0"/>
        <v>15</v>
      </c>
      <c r="Y37" s="70"/>
    </row>
    <row r="38" spans="3:66">
      <c r="C38" s="94" t="s">
        <v>214</v>
      </c>
      <c r="D38" s="95">
        <v>15</v>
      </c>
      <c r="E38" s="98">
        <v>8</v>
      </c>
      <c r="F38" s="98">
        <v>1</v>
      </c>
      <c r="G38" s="98">
        <v>3</v>
      </c>
      <c r="H38" s="98">
        <v>3</v>
      </c>
      <c r="I38" s="98">
        <v>0</v>
      </c>
      <c r="J38" s="98">
        <v>7</v>
      </c>
      <c r="K38" s="95">
        <f t="shared" si="0"/>
        <v>22</v>
      </c>
      <c r="Y38" s="70"/>
    </row>
    <row r="39" spans="3:66">
      <c r="C39" s="94" t="s">
        <v>215</v>
      </c>
      <c r="D39" s="95">
        <v>13</v>
      </c>
      <c r="E39" s="98">
        <v>3</v>
      </c>
      <c r="F39" s="98">
        <v>2</v>
      </c>
      <c r="G39" s="98">
        <v>4</v>
      </c>
      <c r="H39" s="98">
        <v>1</v>
      </c>
      <c r="I39" s="98">
        <v>0</v>
      </c>
      <c r="J39" s="98">
        <v>6</v>
      </c>
      <c r="K39" s="95">
        <f t="shared" si="0"/>
        <v>16</v>
      </c>
      <c r="Y39" s="70"/>
    </row>
    <row r="40" spans="3:66">
      <c r="C40" s="70"/>
      <c r="D40" s="93">
        <f>SUM(D23:D39)</f>
        <v>197</v>
      </c>
      <c r="E40" s="93">
        <f>SUM(E23:E39)</f>
        <v>127</v>
      </c>
      <c r="F40" s="93">
        <f t="shared" ref="F40:J40" si="6">SUM(F23:F39)</f>
        <v>20</v>
      </c>
      <c r="G40" s="93">
        <f t="shared" si="6"/>
        <v>43</v>
      </c>
      <c r="H40" s="93">
        <f t="shared" si="6"/>
        <v>5</v>
      </c>
      <c r="I40" s="93">
        <f t="shared" si="6"/>
        <v>2</v>
      </c>
      <c r="J40" s="93">
        <f t="shared" si="6"/>
        <v>33</v>
      </c>
      <c r="K40" s="93">
        <f>SUM(K23:K39)</f>
        <v>230</v>
      </c>
      <c r="Y40" s="70"/>
      <c r="Z40" s="70"/>
      <c r="AA40" s="70"/>
      <c r="AB40" s="70"/>
      <c r="AC40" s="70"/>
      <c r="AD40" s="70"/>
      <c r="AE40" s="70"/>
      <c r="AF40" s="70"/>
      <c r="AG40" s="70"/>
      <c r="AJ40" s="99"/>
      <c r="AK40" s="99"/>
      <c r="AL40" s="99"/>
      <c r="AM40" s="99"/>
      <c r="AN40" s="99"/>
      <c r="AO40" s="99"/>
      <c r="AP40" s="99"/>
      <c r="AQ40" s="99"/>
      <c r="AR40" s="99"/>
    </row>
    <row r="41" spans="3:66">
      <c r="C41" s="70"/>
      <c r="D41" s="70"/>
      <c r="E41" s="70"/>
      <c r="F41" s="70"/>
      <c r="G41" s="70"/>
      <c r="H41" s="70"/>
      <c r="I41" s="70"/>
      <c r="J41" s="70"/>
      <c r="K41" s="70"/>
      <c r="AJ41" s="99"/>
      <c r="AK41" s="99"/>
      <c r="AL41" s="99"/>
      <c r="AM41" s="99"/>
      <c r="AN41" s="99"/>
      <c r="AO41" s="99"/>
      <c r="AP41" s="99"/>
      <c r="AQ41" s="99"/>
      <c r="AR41" s="99"/>
    </row>
    <row r="42" spans="3:66">
      <c r="C42" s="70"/>
      <c r="D42" s="70"/>
      <c r="E42" s="70"/>
      <c r="F42" s="70"/>
      <c r="G42" s="70"/>
      <c r="H42" s="70"/>
      <c r="I42" s="70"/>
      <c r="J42" s="70"/>
      <c r="K42" s="70"/>
    </row>
    <row r="43" spans="3:66">
      <c r="C43" s="70" t="s">
        <v>216</v>
      </c>
      <c r="N43" s="70" t="s">
        <v>216</v>
      </c>
      <c r="Y43" s="70" t="s">
        <v>216</v>
      </c>
      <c r="AJ43" s="70" t="s">
        <v>216</v>
      </c>
      <c r="AU43" s="70" t="s">
        <v>216</v>
      </c>
      <c r="BF43" s="70" t="s">
        <v>216</v>
      </c>
    </row>
    <row r="44" spans="3:66">
      <c r="C44" s="92" t="s">
        <v>217</v>
      </c>
      <c r="D44" s="93" t="s">
        <v>192</v>
      </c>
      <c r="E44" s="93" t="s">
        <v>183</v>
      </c>
      <c r="F44" s="93" t="s">
        <v>184</v>
      </c>
      <c r="G44" s="93" t="s">
        <v>185</v>
      </c>
      <c r="H44" s="93" t="s">
        <v>186</v>
      </c>
      <c r="I44" s="93" t="s">
        <v>187</v>
      </c>
      <c r="J44" s="93" t="s">
        <v>193</v>
      </c>
      <c r="K44" s="93" t="s">
        <v>180</v>
      </c>
      <c r="N44" s="92" t="s">
        <v>194</v>
      </c>
      <c r="O44" s="93" t="s">
        <v>192</v>
      </c>
      <c r="P44" s="93" t="s">
        <v>183</v>
      </c>
      <c r="Q44" s="93" t="s">
        <v>184</v>
      </c>
      <c r="R44" s="93" t="s">
        <v>185</v>
      </c>
      <c r="S44" s="93" t="s">
        <v>186</v>
      </c>
      <c r="T44" s="93" t="s">
        <v>187</v>
      </c>
      <c r="U44" s="93" t="s">
        <v>193</v>
      </c>
      <c r="V44" s="93" t="s">
        <v>180</v>
      </c>
      <c r="Y44" s="92" t="s">
        <v>195</v>
      </c>
      <c r="Z44" s="93" t="s">
        <v>192</v>
      </c>
      <c r="AA44" s="93" t="s">
        <v>183</v>
      </c>
      <c r="AB44" s="93" t="s">
        <v>184</v>
      </c>
      <c r="AC44" s="93" t="s">
        <v>185</v>
      </c>
      <c r="AD44" s="93" t="s">
        <v>186</v>
      </c>
      <c r="AE44" s="93" t="s">
        <v>187</v>
      </c>
      <c r="AF44" s="93" t="s">
        <v>193</v>
      </c>
      <c r="AG44" s="93" t="s">
        <v>180</v>
      </c>
      <c r="AJ44" s="92" t="s">
        <v>196</v>
      </c>
      <c r="AK44" s="93" t="s">
        <v>192</v>
      </c>
      <c r="AL44" s="93" t="s">
        <v>183</v>
      </c>
      <c r="AM44" s="93" t="s">
        <v>184</v>
      </c>
      <c r="AN44" s="93" t="s">
        <v>185</v>
      </c>
      <c r="AO44" s="93" t="s">
        <v>186</v>
      </c>
      <c r="AP44" s="93" t="s">
        <v>187</v>
      </c>
      <c r="AQ44" s="93" t="s">
        <v>193</v>
      </c>
      <c r="AR44" s="93" t="s">
        <v>180</v>
      </c>
      <c r="AU44" s="92" t="s">
        <v>197</v>
      </c>
      <c r="AV44" s="93" t="s">
        <v>192</v>
      </c>
      <c r="AW44" s="93" t="s">
        <v>183</v>
      </c>
      <c r="AX44" s="93" t="s">
        <v>184</v>
      </c>
      <c r="AY44" s="93" t="s">
        <v>185</v>
      </c>
      <c r="AZ44" s="93" t="s">
        <v>186</v>
      </c>
      <c r="BA44" s="93" t="s">
        <v>187</v>
      </c>
      <c r="BB44" s="93" t="s">
        <v>193</v>
      </c>
      <c r="BC44" s="93" t="s">
        <v>180</v>
      </c>
      <c r="BF44" s="92" t="s">
        <v>198</v>
      </c>
      <c r="BG44" s="93" t="s">
        <v>192</v>
      </c>
      <c r="BH44" s="93" t="s">
        <v>183</v>
      </c>
      <c r="BI44" s="93" t="s">
        <v>184</v>
      </c>
      <c r="BJ44" s="93" t="s">
        <v>185</v>
      </c>
      <c r="BK44" s="93" t="s">
        <v>186</v>
      </c>
      <c r="BL44" s="93" t="s">
        <v>187</v>
      </c>
      <c r="BM44" s="93" t="s">
        <v>193</v>
      </c>
      <c r="BN44" s="93" t="s">
        <v>180</v>
      </c>
    </row>
    <row r="45" spans="3:66">
      <c r="C45" s="94" t="s">
        <v>199</v>
      </c>
      <c r="D45" s="94">
        <v>10</v>
      </c>
      <c r="E45" s="100">
        <f t="shared" ref="E45:E60" si="7">E23*100/K23</f>
        <v>90</v>
      </c>
      <c r="F45" s="100">
        <f t="shared" ref="F45:F62" si="8">F23*100/K23</f>
        <v>0</v>
      </c>
      <c r="G45" s="100">
        <f t="shared" ref="G45:G62" si="9">G23*100/K23</f>
        <v>10</v>
      </c>
      <c r="H45" s="100">
        <f t="shared" ref="H45:H62" si="10">H23*100/K23</f>
        <v>0</v>
      </c>
      <c r="I45" s="100">
        <f t="shared" ref="I45:I62" si="11">I23*100/K23</f>
        <v>0</v>
      </c>
      <c r="J45" s="100">
        <f t="shared" ref="J45:J62" si="12">J23*100/K23</f>
        <v>0</v>
      </c>
      <c r="N45" s="94" t="s">
        <v>199</v>
      </c>
      <c r="O45" s="94">
        <v>21</v>
      </c>
      <c r="P45" s="100">
        <f t="shared" ref="P45:P53" si="13">P23*100/V23</f>
        <v>38.636363636363633</v>
      </c>
      <c r="Q45" s="100">
        <f t="shared" ref="Q45:Q53" si="14">Q23*100/V23</f>
        <v>0</v>
      </c>
      <c r="R45" s="100">
        <f t="shared" ref="R45:R53" si="15">R23*100/V23</f>
        <v>25</v>
      </c>
      <c r="S45" s="100">
        <f t="shared" ref="S45:S53" si="16">S23*100/V23</f>
        <v>6.8181818181818183</v>
      </c>
      <c r="T45" s="100">
        <f t="shared" ref="T45:T53" si="17">T23*100/V23</f>
        <v>13.636363636363637</v>
      </c>
      <c r="U45" s="100">
        <f>U23*100/V23</f>
        <v>15.909090909090908</v>
      </c>
      <c r="V45" s="101"/>
      <c r="Y45" s="96" t="s">
        <v>199</v>
      </c>
      <c r="Z45" s="95">
        <v>13</v>
      </c>
      <c r="AA45" s="100">
        <f t="shared" ref="AA45:AA50" si="18">AA23*100/AG23</f>
        <v>27.586206896551722</v>
      </c>
      <c r="AB45" s="100">
        <f t="shared" ref="AB45:AB50" si="19">AB23*100/AG23</f>
        <v>6.8965517241379306</v>
      </c>
      <c r="AC45" s="100">
        <f t="shared" ref="AC45:AC50" si="20">AC23*100/AG23</f>
        <v>31.03448275862069</v>
      </c>
      <c r="AD45" s="100">
        <f t="shared" ref="AD45:AD50" si="21">AD23*100/AG23</f>
        <v>6.8965517241379306</v>
      </c>
      <c r="AE45" s="100">
        <f t="shared" ref="AE45:AE50" si="22">AE23*100/AG23</f>
        <v>3.4482758620689653</v>
      </c>
      <c r="AF45" s="100">
        <f>AF23*100/AG23</f>
        <v>24.137931034482758</v>
      </c>
      <c r="AG45" s="101"/>
      <c r="AJ45" s="94" t="s">
        <v>199</v>
      </c>
      <c r="AK45" s="95">
        <v>7</v>
      </c>
      <c r="AL45" s="100">
        <f>AL23*100/AR23</f>
        <v>18.181818181818183</v>
      </c>
      <c r="AM45" s="100">
        <f>AM23*100/AR23</f>
        <v>4.5454545454545459</v>
      </c>
      <c r="AN45" s="100">
        <f>AN23*100/AR23</f>
        <v>36.363636363636367</v>
      </c>
      <c r="AO45" s="100">
        <f>AO23*100/AR23</f>
        <v>9.0909090909090917</v>
      </c>
      <c r="AP45" s="100">
        <f>AP23*100/AR23</f>
        <v>9.0909090909090917</v>
      </c>
      <c r="AQ45" s="100">
        <f>AQ23*100/AR23</f>
        <v>22.727272727272727</v>
      </c>
      <c r="AR45" s="101"/>
      <c r="AU45" s="94" t="s">
        <v>199</v>
      </c>
      <c r="AV45" s="95">
        <v>10</v>
      </c>
      <c r="AW45" s="100">
        <f>AW23*100/BC23</f>
        <v>8.3333333333333339</v>
      </c>
      <c r="AX45" s="100">
        <f>AX23*100/BC23</f>
        <v>8.3333333333333339</v>
      </c>
      <c r="AY45" s="100">
        <f>AY23*100/BC23</f>
        <v>47.222222222222221</v>
      </c>
      <c r="AZ45" s="100">
        <f>AZ23*100/BC23</f>
        <v>0</v>
      </c>
      <c r="BA45" s="100">
        <f>BA23*100/BC23</f>
        <v>2.7777777777777777</v>
      </c>
      <c r="BB45" s="100">
        <f>BB23*100/BC23</f>
        <v>33.333333333333336</v>
      </c>
      <c r="BC45" s="101"/>
      <c r="BF45" s="94" t="s">
        <v>199</v>
      </c>
      <c r="BG45" s="95">
        <v>11</v>
      </c>
      <c r="BH45" s="100">
        <f>BH23*100/BN23</f>
        <v>4.7619047619047619</v>
      </c>
      <c r="BI45" s="100">
        <f>BI23*100/BN23</f>
        <v>4.7619047619047619</v>
      </c>
      <c r="BJ45" s="100">
        <f>BJ23*100/BN23</f>
        <v>47.61904761904762</v>
      </c>
      <c r="BK45" s="100">
        <f>BK23*100/BN23</f>
        <v>0</v>
      </c>
      <c r="BL45" s="100">
        <f>BL23*100/BN23</f>
        <v>4.7619047619047619</v>
      </c>
      <c r="BM45" s="100">
        <f>BM23*100/BN23</f>
        <v>38.095238095238095</v>
      </c>
      <c r="BN45" s="101"/>
    </row>
    <row r="46" spans="3:66">
      <c r="C46" s="94" t="s">
        <v>200</v>
      </c>
      <c r="D46" s="94">
        <v>7</v>
      </c>
      <c r="E46" s="100">
        <f t="shared" si="7"/>
        <v>57.142857142857146</v>
      </c>
      <c r="F46" s="100">
        <f t="shared" si="8"/>
        <v>0</v>
      </c>
      <c r="G46" s="100">
        <f t="shared" si="9"/>
        <v>28.571428571428573</v>
      </c>
      <c r="H46" s="100">
        <f t="shared" si="10"/>
        <v>0</v>
      </c>
      <c r="I46" s="100">
        <f t="shared" si="11"/>
        <v>0</v>
      </c>
      <c r="J46" s="100">
        <f t="shared" si="12"/>
        <v>14.285714285714286</v>
      </c>
      <c r="N46" s="94" t="s">
        <v>200</v>
      </c>
      <c r="O46" s="94">
        <v>8</v>
      </c>
      <c r="P46" s="100">
        <f t="shared" si="13"/>
        <v>18.181818181818183</v>
      </c>
      <c r="Q46" s="100">
        <f t="shared" si="14"/>
        <v>0</v>
      </c>
      <c r="R46" s="100">
        <f t="shared" si="15"/>
        <v>45.454545454545453</v>
      </c>
      <c r="S46" s="100">
        <f t="shared" si="16"/>
        <v>9.0909090909090917</v>
      </c>
      <c r="T46" s="100">
        <f t="shared" si="17"/>
        <v>0</v>
      </c>
      <c r="U46" s="100">
        <f t="shared" ref="U46:U53" si="23">U24*100/V24</f>
        <v>27.272727272727273</v>
      </c>
      <c r="V46" s="101"/>
      <c r="Y46" s="96" t="s">
        <v>200</v>
      </c>
      <c r="Z46" s="95">
        <v>20</v>
      </c>
      <c r="AA46" s="100">
        <f t="shared" si="18"/>
        <v>18.181818181818183</v>
      </c>
      <c r="AB46" s="100">
        <f t="shared" si="19"/>
        <v>6.0606060606060606</v>
      </c>
      <c r="AC46" s="100">
        <f t="shared" si="20"/>
        <v>30.303030303030305</v>
      </c>
      <c r="AD46" s="100">
        <f t="shared" si="21"/>
        <v>3.0303030303030303</v>
      </c>
      <c r="AE46" s="100">
        <f t="shared" si="22"/>
        <v>6.0606060606060606</v>
      </c>
      <c r="AF46" s="100">
        <f t="shared" ref="AF46:AF50" si="24">AF24*100/AG24</f>
        <v>36.363636363636367</v>
      </c>
      <c r="AG46" s="101"/>
      <c r="AJ46" s="94" t="s">
        <v>200</v>
      </c>
      <c r="AK46" s="95">
        <v>10</v>
      </c>
      <c r="AL46" s="100">
        <f>AL24*100/AR24</f>
        <v>33.333333333333336</v>
      </c>
      <c r="AM46" s="100">
        <f>AM24*100/AR24</f>
        <v>12.5</v>
      </c>
      <c r="AN46" s="100">
        <f>AN24*100/AR24</f>
        <v>20.833333333333332</v>
      </c>
      <c r="AO46" s="100">
        <f>AO24*100/AR24</f>
        <v>0</v>
      </c>
      <c r="AP46" s="100">
        <f>AP24*100/AR24</f>
        <v>16.666666666666668</v>
      </c>
      <c r="AQ46" s="100">
        <f t="shared" ref="AQ46:AQ48" si="25">AQ24*100/AR24</f>
        <v>16.666666666666668</v>
      </c>
      <c r="AR46" s="101"/>
      <c r="AU46" s="94" t="s">
        <v>200</v>
      </c>
      <c r="AV46" s="95">
        <v>9</v>
      </c>
      <c r="AW46" s="100">
        <f>AW24*100/BC24</f>
        <v>10.344827586206897</v>
      </c>
      <c r="AX46" s="100">
        <f>AX24*100/BC24</f>
        <v>0</v>
      </c>
      <c r="AY46" s="100">
        <f>AY24*100/BC24</f>
        <v>58.620689655172413</v>
      </c>
      <c r="AZ46" s="100">
        <f>AZ24*100/BC24</f>
        <v>0</v>
      </c>
      <c r="BA46" s="100">
        <f>BA24*100/BC24</f>
        <v>3.4482758620689653</v>
      </c>
      <c r="BB46" s="100">
        <f t="shared" ref="BB46:BB48" si="26">BB24*100/BC24</f>
        <v>27.586206896551722</v>
      </c>
      <c r="BC46" s="101"/>
      <c r="BF46" s="94" t="s">
        <v>200</v>
      </c>
      <c r="BG46" s="95">
        <v>9</v>
      </c>
      <c r="BH46" s="100">
        <f>BH24*100/BN24</f>
        <v>11.111111111111111</v>
      </c>
      <c r="BI46" s="100">
        <f>BI24*100/BN24</f>
        <v>11.111111111111111</v>
      </c>
      <c r="BJ46" s="100">
        <f>BJ24*100/BN24</f>
        <v>22.222222222222221</v>
      </c>
      <c r="BK46" s="100">
        <f>BK24*100/BN24</f>
        <v>0</v>
      </c>
      <c r="BL46" s="100">
        <f>BL24*100/BN24</f>
        <v>5.5555555555555554</v>
      </c>
      <c r="BM46" s="100">
        <f t="shared" ref="BM46:BM48" si="27">BM24*100/BN24</f>
        <v>50</v>
      </c>
      <c r="BN46" s="101"/>
    </row>
    <row r="47" spans="3:66">
      <c r="C47" s="94" t="s">
        <v>201</v>
      </c>
      <c r="D47" s="94">
        <v>8</v>
      </c>
      <c r="E47" s="100">
        <f t="shared" si="7"/>
        <v>61.53846153846154</v>
      </c>
      <c r="F47" s="100">
        <f t="shared" si="8"/>
        <v>0</v>
      </c>
      <c r="G47" s="100">
        <f t="shared" si="9"/>
        <v>30.76923076923077</v>
      </c>
      <c r="H47" s="100">
        <f t="shared" si="10"/>
        <v>0</v>
      </c>
      <c r="I47" s="100">
        <f t="shared" si="11"/>
        <v>0</v>
      </c>
      <c r="J47" s="100">
        <f t="shared" si="12"/>
        <v>7.6923076923076925</v>
      </c>
      <c r="N47" s="94" t="s">
        <v>201</v>
      </c>
      <c r="O47" s="94">
        <v>11</v>
      </c>
      <c r="P47" s="100">
        <f t="shared" si="13"/>
        <v>35.294117647058826</v>
      </c>
      <c r="Q47" s="100">
        <f t="shared" si="14"/>
        <v>0</v>
      </c>
      <c r="R47" s="100">
        <f t="shared" si="15"/>
        <v>35.294117647058826</v>
      </c>
      <c r="S47" s="100">
        <f t="shared" si="16"/>
        <v>5.882352941176471</v>
      </c>
      <c r="T47" s="100">
        <f t="shared" si="17"/>
        <v>0</v>
      </c>
      <c r="U47" s="100">
        <f t="shared" si="23"/>
        <v>23.529411764705884</v>
      </c>
      <c r="V47" s="101"/>
      <c r="Y47" s="96" t="s">
        <v>201</v>
      </c>
      <c r="Z47" s="95">
        <v>19</v>
      </c>
      <c r="AA47" s="100">
        <f t="shared" si="18"/>
        <v>24</v>
      </c>
      <c r="AB47" s="100">
        <f t="shared" si="19"/>
        <v>20</v>
      </c>
      <c r="AC47" s="100">
        <f t="shared" si="20"/>
        <v>8</v>
      </c>
      <c r="AD47" s="100">
        <f t="shared" si="21"/>
        <v>0</v>
      </c>
      <c r="AE47" s="100">
        <f t="shared" si="22"/>
        <v>0</v>
      </c>
      <c r="AF47" s="100">
        <f t="shared" si="24"/>
        <v>48</v>
      </c>
      <c r="AG47" s="101"/>
      <c r="AJ47" s="94" t="s">
        <v>201</v>
      </c>
      <c r="AK47" s="95">
        <v>9</v>
      </c>
      <c r="AL47" s="100">
        <f>AL25*100/AR25</f>
        <v>15.789473684210526</v>
      </c>
      <c r="AM47" s="100">
        <f>AM25*100/AR25</f>
        <v>10.526315789473685</v>
      </c>
      <c r="AN47" s="100">
        <f>AN25*100/AR25</f>
        <v>21.05263157894737</v>
      </c>
      <c r="AO47" s="100">
        <f>AO25*100/AR25</f>
        <v>0</v>
      </c>
      <c r="AP47" s="100">
        <f>AP25*100/AR25</f>
        <v>31.578947368421051</v>
      </c>
      <c r="AQ47" s="100">
        <f t="shared" si="25"/>
        <v>21.05263157894737</v>
      </c>
      <c r="AR47" s="101"/>
      <c r="AU47" s="94" t="s">
        <v>201</v>
      </c>
      <c r="AV47" s="102">
        <v>9</v>
      </c>
      <c r="AW47" s="103">
        <f>AW25*100/BC25</f>
        <v>8.8235294117647065</v>
      </c>
      <c r="AX47" s="103">
        <f>AX25*100/BC25</f>
        <v>14.705882352941176</v>
      </c>
      <c r="AY47" s="103">
        <f>AY25*100/BC25</f>
        <v>50</v>
      </c>
      <c r="AZ47" s="103">
        <f>AZ25*100/BC25</f>
        <v>0</v>
      </c>
      <c r="BA47" s="103">
        <f>BA25*100/BC25</f>
        <v>5.882352941176471</v>
      </c>
      <c r="BB47" s="103">
        <f t="shared" si="26"/>
        <v>20.588235294117649</v>
      </c>
      <c r="BC47" s="101"/>
      <c r="BF47" s="94" t="s">
        <v>201</v>
      </c>
      <c r="BG47" s="95">
        <v>10</v>
      </c>
      <c r="BH47" s="100">
        <f>BH25*100/BN25</f>
        <v>5.5555555555555554</v>
      </c>
      <c r="BI47" s="100">
        <f>BI25*100/BN25</f>
        <v>16.666666666666668</v>
      </c>
      <c r="BJ47" s="100">
        <f>BJ25*100/BN25</f>
        <v>33.333333333333336</v>
      </c>
      <c r="BK47" s="100">
        <f>BK25*100/BN25</f>
        <v>0</v>
      </c>
      <c r="BL47" s="100">
        <f>BL25*100/BN25</f>
        <v>5.5555555555555554</v>
      </c>
      <c r="BM47" s="100">
        <f t="shared" si="27"/>
        <v>38.888888888888886</v>
      </c>
      <c r="BN47" s="101"/>
    </row>
    <row r="48" spans="3:66">
      <c r="C48" s="94" t="s">
        <v>202</v>
      </c>
      <c r="D48" s="94">
        <v>14</v>
      </c>
      <c r="E48" s="100">
        <f t="shared" si="7"/>
        <v>71.428571428571431</v>
      </c>
      <c r="F48" s="100">
        <f t="shared" si="8"/>
        <v>28.571428571428573</v>
      </c>
      <c r="G48" s="100">
        <f t="shared" si="9"/>
        <v>0</v>
      </c>
      <c r="H48" s="100">
        <f t="shared" si="10"/>
        <v>0</v>
      </c>
      <c r="I48" s="100">
        <f t="shared" si="11"/>
        <v>0</v>
      </c>
      <c r="J48" s="100">
        <f t="shared" si="12"/>
        <v>0</v>
      </c>
      <c r="N48" s="94" t="s">
        <v>202</v>
      </c>
      <c r="O48" s="94">
        <v>12</v>
      </c>
      <c r="P48" s="100">
        <f t="shared" si="13"/>
        <v>0</v>
      </c>
      <c r="Q48" s="100">
        <f t="shared" si="14"/>
        <v>23.076923076923077</v>
      </c>
      <c r="R48" s="100">
        <f t="shared" si="15"/>
        <v>38.46153846153846</v>
      </c>
      <c r="S48" s="100">
        <f t="shared" si="16"/>
        <v>0</v>
      </c>
      <c r="T48" s="100">
        <f t="shared" si="17"/>
        <v>0</v>
      </c>
      <c r="U48" s="100">
        <f t="shared" si="23"/>
        <v>38.46153846153846</v>
      </c>
      <c r="V48" s="101"/>
      <c r="Y48" s="96" t="s">
        <v>202</v>
      </c>
      <c r="Z48" s="95">
        <v>19</v>
      </c>
      <c r="AA48" s="100">
        <f t="shared" si="18"/>
        <v>19.047619047619047</v>
      </c>
      <c r="AB48" s="100">
        <f t="shared" si="19"/>
        <v>9.5238095238095237</v>
      </c>
      <c r="AC48" s="100">
        <f t="shared" si="20"/>
        <v>19.047619047619047</v>
      </c>
      <c r="AD48" s="100">
        <f t="shared" si="21"/>
        <v>9.5238095238095237</v>
      </c>
      <c r="AE48" s="100">
        <f t="shared" si="22"/>
        <v>4.7619047619047619</v>
      </c>
      <c r="AF48" s="100">
        <f t="shared" si="24"/>
        <v>38.095238095238095</v>
      </c>
      <c r="AG48" s="101"/>
      <c r="AJ48" s="94" t="s">
        <v>202</v>
      </c>
      <c r="AK48" s="95">
        <v>10</v>
      </c>
      <c r="AL48" s="100">
        <f>AL26*100/AR26</f>
        <v>28.571428571428573</v>
      </c>
      <c r="AM48" s="100">
        <f>AM26*100/AR26</f>
        <v>7.1428571428571432</v>
      </c>
      <c r="AN48" s="100">
        <f>AN26*100/AR26</f>
        <v>14.285714285714286</v>
      </c>
      <c r="AO48" s="100">
        <f>AO26*100/AR26</f>
        <v>0</v>
      </c>
      <c r="AP48" s="100">
        <f>AP26*100/AR26</f>
        <v>21.428571428571427</v>
      </c>
      <c r="AQ48" s="100">
        <f t="shared" si="25"/>
        <v>28.571428571428573</v>
      </c>
      <c r="AR48" s="101"/>
      <c r="AV48" s="93">
        <f>SUM(AV45:AV47)</f>
        <v>28</v>
      </c>
      <c r="AW48" s="104">
        <f>AW26*100/BC26</f>
        <v>9.0909090909090917</v>
      </c>
      <c r="AX48" s="104">
        <f>AX26*100/BC26</f>
        <v>8.0808080808080813</v>
      </c>
      <c r="AY48" s="104">
        <f>AY26*100/BC26</f>
        <v>51.515151515151516</v>
      </c>
      <c r="AZ48" s="104">
        <f>AZ26*100/BC26</f>
        <v>0</v>
      </c>
      <c r="BA48" s="104">
        <f>BA26*100/BC26</f>
        <v>4.0404040404040407</v>
      </c>
      <c r="BB48" s="104">
        <f t="shared" si="26"/>
        <v>27.272727272727273</v>
      </c>
      <c r="BC48" s="104">
        <f>SUM(AW48:BB48)</f>
        <v>100</v>
      </c>
      <c r="BG48" s="97">
        <f>SUM(BG45:BG47)</f>
        <v>30</v>
      </c>
      <c r="BH48" s="105">
        <f>BH26*100/BN26</f>
        <v>7.0175438596491224</v>
      </c>
      <c r="BI48" s="105">
        <f>BI26*100/BN26</f>
        <v>10.526315789473685</v>
      </c>
      <c r="BJ48" s="105">
        <f>BJ26*100/BN26</f>
        <v>35.087719298245617</v>
      </c>
      <c r="BK48" s="105">
        <f>BK26*100/BN26</f>
        <v>0</v>
      </c>
      <c r="BL48" s="105">
        <f>BL26*100/BN26</f>
        <v>5.2631578947368425</v>
      </c>
      <c r="BM48" s="105">
        <f t="shared" si="27"/>
        <v>42.10526315789474</v>
      </c>
      <c r="BN48" s="105">
        <f t="shared" ref="BN48" si="28">BN26*100/BN26</f>
        <v>100</v>
      </c>
    </row>
    <row r="49" spans="3:66">
      <c r="C49" s="94" t="s">
        <v>203</v>
      </c>
      <c r="D49" s="94">
        <v>10</v>
      </c>
      <c r="E49" s="100">
        <f t="shared" si="7"/>
        <v>80</v>
      </c>
      <c r="F49" s="100">
        <f t="shared" si="8"/>
        <v>10</v>
      </c>
      <c r="G49" s="100">
        <f t="shared" si="9"/>
        <v>0</v>
      </c>
      <c r="H49" s="100">
        <f t="shared" si="10"/>
        <v>0</v>
      </c>
      <c r="I49" s="100">
        <f t="shared" si="11"/>
        <v>0</v>
      </c>
      <c r="J49" s="100">
        <f t="shared" si="12"/>
        <v>10</v>
      </c>
      <c r="N49" s="94" t="s">
        <v>203</v>
      </c>
      <c r="O49" s="94">
        <v>14</v>
      </c>
      <c r="P49" s="100">
        <f t="shared" si="13"/>
        <v>0</v>
      </c>
      <c r="Q49" s="100">
        <f t="shared" si="14"/>
        <v>36.363636363636367</v>
      </c>
      <c r="R49" s="100">
        <f t="shared" si="15"/>
        <v>36.363636363636367</v>
      </c>
      <c r="S49" s="100">
        <f t="shared" si="16"/>
        <v>0</v>
      </c>
      <c r="T49" s="100">
        <f t="shared" si="17"/>
        <v>18.181818181818183</v>
      </c>
      <c r="U49" s="100">
        <f t="shared" si="23"/>
        <v>9.0909090909090917</v>
      </c>
      <c r="V49" s="101"/>
      <c r="Y49" s="96" t="s">
        <v>203</v>
      </c>
      <c r="Z49" s="95">
        <v>17</v>
      </c>
      <c r="AA49" s="100">
        <f t="shared" si="18"/>
        <v>30</v>
      </c>
      <c r="AB49" s="100">
        <f t="shared" si="19"/>
        <v>15</v>
      </c>
      <c r="AC49" s="100">
        <f t="shared" si="20"/>
        <v>5</v>
      </c>
      <c r="AD49" s="100">
        <f t="shared" si="21"/>
        <v>0</v>
      </c>
      <c r="AE49" s="100">
        <f t="shared" si="22"/>
        <v>0</v>
      </c>
      <c r="AF49" s="100">
        <f t="shared" si="24"/>
        <v>50</v>
      </c>
      <c r="AG49" s="101"/>
      <c r="AK49" s="93">
        <f>SUM(AK45:AK48)</f>
        <v>36</v>
      </c>
      <c r="AL49" s="104">
        <f>AL27*100/AR27</f>
        <v>24.050632911392405</v>
      </c>
      <c r="AM49" s="104">
        <f>AM27*100/AR27</f>
        <v>8.8607594936708853</v>
      </c>
      <c r="AN49" s="104">
        <f>AN27*100/AR27</f>
        <v>24.050632911392405</v>
      </c>
      <c r="AO49" s="104">
        <f>AO27*100/AR27</f>
        <v>2.5316455696202533</v>
      </c>
      <c r="AP49" s="104">
        <f>AP27*100/AR27</f>
        <v>18.9873417721519</v>
      </c>
      <c r="AQ49" s="104">
        <f>AQ27*100/AR27</f>
        <v>21.518987341772153</v>
      </c>
      <c r="AR49" s="104">
        <f>SUM(AL49:AQ49)</f>
        <v>100</v>
      </c>
      <c r="AV49" s="70" t="s">
        <v>218</v>
      </c>
      <c r="AW49" s="101">
        <f>_xlfn.STDEV.S(AW45:AW47)</f>
        <v>1.0488683950027611</v>
      </c>
      <c r="AX49" s="101">
        <f t="shared" ref="AX49:BB49" si="29">_xlfn.STDEV.S(AX45:AX47)</f>
        <v>7.3746954878410165</v>
      </c>
      <c r="AY49" s="101">
        <f t="shared" si="29"/>
        <v>5.9435875716823139</v>
      </c>
      <c r="AZ49" s="101">
        <f t="shared" si="29"/>
        <v>0</v>
      </c>
      <c r="BA49" s="101">
        <f t="shared" si="29"/>
        <v>1.6336404058251162</v>
      </c>
      <c r="BB49" s="101">
        <f t="shared" si="29"/>
        <v>6.3827709873017584</v>
      </c>
      <c r="BC49" s="101"/>
      <c r="BG49" s="70" t="s">
        <v>218</v>
      </c>
      <c r="BH49" s="101">
        <f>_xlfn.STDEV.S(BH45:BH47)</f>
        <v>3.4594436059846596</v>
      </c>
      <c r="BI49" s="101">
        <f t="shared" ref="BI49:BM49" si="30">_xlfn.STDEV.S(BI45:BI47)</f>
        <v>5.9567884916389913</v>
      </c>
      <c r="BJ49" s="101">
        <f t="shared" si="30"/>
        <v>12.731438534937515</v>
      </c>
      <c r="BK49" s="101">
        <f t="shared" si="30"/>
        <v>0</v>
      </c>
      <c r="BL49" s="101">
        <f t="shared" si="30"/>
        <v>0.45821449935684577</v>
      </c>
      <c r="BM49" s="101">
        <f t="shared" si="30"/>
        <v>6.655950066354011</v>
      </c>
      <c r="BN49" s="101"/>
    </row>
    <row r="50" spans="3:66">
      <c r="C50" s="94" t="s">
        <v>204</v>
      </c>
      <c r="D50" s="94">
        <v>15</v>
      </c>
      <c r="E50" s="100">
        <f t="shared" si="7"/>
        <v>60</v>
      </c>
      <c r="F50" s="100">
        <f t="shared" si="8"/>
        <v>20</v>
      </c>
      <c r="G50" s="100">
        <f t="shared" si="9"/>
        <v>0</v>
      </c>
      <c r="H50" s="100">
        <f t="shared" si="10"/>
        <v>0</v>
      </c>
      <c r="I50" s="100">
        <f t="shared" si="11"/>
        <v>0</v>
      </c>
      <c r="J50" s="100">
        <f t="shared" si="12"/>
        <v>20</v>
      </c>
      <c r="N50" s="94" t="s">
        <v>204</v>
      </c>
      <c r="O50" s="94">
        <v>12</v>
      </c>
      <c r="P50" s="100">
        <f t="shared" si="13"/>
        <v>7.1428571428571432</v>
      </c>
      <c r="Q50" s="100">
        <f t="shared" si="14"/>
        <v>14.285714285714286</v>
      </c>
      <c r="R50" s="100">
        <f t="shared" si="15"/>
        <v>35.714285714285715</v>
      </c>
      <c r="S50" s="100">
        <f t="shared" si="16"/>
        <v>0</v>
      </c>
      <c r="T50" s="100">
        <f t="shared" si="17"/>
        <v>14.285714285714286</v>
      </c>
      <c r="U50" s="100">
        <f t="shared" si="23"/>
        <v>28.571428571428573</v>
      </c>
      <c r="V50" s="101"/>
      <c r="Y50" s="70"/>
      <c r="Z50" s="93">
        <f>SUM(Z45:Z49)</f>
        <v>88</v>
      </c>
      <c r="AA50" s="104">
        <f t="shared" si="18"/>
        <v>23.4375</v>
      </c>
      <c r="AB50" s="104">
        <f t="shared" si="19"/>
        <v>10.9375</v>
      </c>
      <c r="AC50" s="104">
        <f t="shared" si="20"/>
        <v>20.3125</v>
      </c>
      <c r="AD50" s="104">
        <f t="shared" si="21"/>
        <v>3.90625</v>
      </c>
      <c r="AE50" s="104">
        <f t="shared" si="22"/>
        <v>3.125</v>
      </c>
      <c r="AF50" s="104">
        <f t="shared" si="24"/>
        <v>38.28125</v>
      </c>
      <c r="AG50" s="104">
        <f>SUM(AA50:AF50)</f>
        <v>100</v>
      </c>
      <c r="AK50" s="66" t="s">
        <v>218</v>
      </c>
      <c r="AL50" s="101">
        <f>_xlfn.STDEV.S(AL45:AL48)</f>
        <v>8.3520299265017943</v>
      </c>
      <c r="AM50" s="101">
        <f t="shared" ref="AM50:AQ50" si="31">_xlfn.STDEV.S(AM45:AM48)</f>
        <v>3.5335793494901075</v>
      </c>
      <c r="AN50" s="101">
        <f t="shared" si="31"/>
        <v>9.3619905271944202</v>
      </c>
      <c r="AO50" s="101">
        <f t="shared" si="31"/>
        <v>4.5454545454545459</v>
      </c>
      <c r="AP50" s="101">
        <f t="shared" si="31"/>
        <v>9.4136596885647563</v>
      </c>
      <c r="AQ50" s="101">
        <f t="shared" si="31"/>
        <v>4.9259675763859985</v>
      </c>
      <c r="AR50" s="101"/>
      <c r="AV50" s="70" t="s">
        <v>182</v>
      </c>
      <c r="AW50" s="101">
        <f>AW49/SQRT(3)</f>
        <v>0.60556445019933491</v>
      </c>
      <c r="AX50" s="101">
        <f t="shared" ref="AX50:BB50" si="32">AX49/SQRT(3)</f>
        <v>4.2577824250965293</v>
      </c>
      <c r="AY50" s="101">
        <f t="shared" si="32"/>
        <v>3.4315318844628981</v>
      </c>
      <c r="AZ50" s="101">
        <f t="shared" si="32"/>
        <v>0</v>
      </c>
      <c r="BA50" s="101">
        <f t="shared" si="32"/>
        <v>0.9431827280621804</v>
      </c>
      <c r="BB50" s="101">
        <f t="shared" si="32"/>
        <v>3.6850945476944039</v>
      </c>
      <c r="BC50" s="101"/>
      <c r="BG50" s="70" t="s">
        <v>182</v>
      </c>
      <c r="BH50" s="101">
        <f>BH49/SQRT(3)</f>
        <v>1.9973106971615731</v>
      </c>
      <c r="BI50" s="101">
        <f t="shared" ref="BI50:BM50" si="33">BI49/SQRT(3)</f>
        <v>3.4391534391534364</v>
      </c>
      <c r="BJ50" s="101">
        <f t="shared" si="33"/>
        <v>7.3504994653173492</v>
      </c>
      <c r="BK50" s="101">
        <f t="shared" si="33"/>
        <v>0</v>
      </c>
      <c r="BL50" s="101">
        <f t="shared" si="33"/>
        <v>0.26455026455026454</v>
      </c>
      <c r="BM50" s="101">
        <f t="shared" si="33"/>
        <v>3.8428145625221961</v>
      </c>
      <c r="BN50" s="101"/>
    </row>
    <row r="51" spans="3:66">
      <c r="C51" s="94" t="s">
        <v>205</v>
      </c>
      <c r="D51" s="94">
        <v>16</v>
      </c>
      <c r="E51" s="100">
        <f t="shared" si="7"/>
        <v>50</v>
      </c>
      <c r="F51" s="100">
        <f t="shared" si="8"/>
        <v>10</v>
      </c>
      <c r="G51" s="100">
        <f t="shared" si="9"/>
        <v>35</v>
      </c>
      <c r="H51" s="100">
        <f t="shared" si="10"/>
        <v>0</v>
      </c>
      <c r="I51" s="100">
        <f t="shared" si="11"/>
        <v>0</v>
      </c>
      <c r="J51" s="100">
        <f t="shared" si="12"/>
        <v>5</v>
      </c>
      <c r="N51" s="94" t="s">
        <v>205</v>
      </c>
      <c r="O51" s="94">
        <v>11</v>
      </c>
      <c r="P51" s="100">
        <f t="shared" si="13"/>
        <v>25</v>
      </c>
      <c r="Q51" s="100">
        <f t="shared" si="14"/>
        <v>12.5</v>
      </c>
      <c r="R51" s="100">
        <f t="shared" si="15"/>
        <v>50</v>
      </c>
      <c r="S51" s="100">
        <f t="shared" si="16"/>
        <v>0</v>
      </c>
      <c r="T51" s="100">
        <f t="shared" si="17"/>
        <v>12.5</v>
      </c>
      <c r="U51" s="100">
        <f t="shared" si="23"/>
        <v>0</v>
      </c>
      <c r="V51" s="101"/>
      <c r="Z51" s="66" t="s">
        <v>218</v>
      </c>
      <c r="AA51" s="101">
        <f>_xlfn.STDEV.S(AA45:AA49)</f>
        <v>5.1710167497442328</v>
      </c>
      <c r="AB51" s="101">
        <f t="shared" ref="AB51:AF51" si="34">_xlfn.STDEV.S(AB45:AB49)</f>
        <v>5.8988134147040556</v>
      </c>
      <c r="AC51" s="101">
        <f t="shared" si="34"/>
        <v>12.135361317360454</v>
      </c>
      <c r="AD51" s="101">
        <f t="shared" si="34"/>
        <v>4.2362259681211727</v>
      </c>
      <c r="AE51" s="101">
        <f t="shared" si="34"/>
        <v>2.7643362080650422</v>
      </c>
      <c r="AF51" s="101">
        <f t="shared" si="34"/>
        <v>10.369910121434501</v>
      </c>
      <c r="AG51" s="101"/>
      <c r="AK51" s="66" t="s">
        <v>182</v>
      </c>
      <c r="AL51" s="101">
        <f>AL50/SQRT(4)</f>
        <v>4.1760149632508972</v>
      </c>
      <c r="AM51" s="101">
        <f t="shared" ref="AM51:AQ51" si="35">AM50/SQRT(4)</f>
        <v>1.7667896747450538</v>
      </c>
      <c r="AN51" s="101">
        <f t="shared" si="35"/>
        <v>4.6809952635972101</v>
      </c>
      <c r="AO51" s="101">
        <f t="shared" si="35"/>
        <v>2.2727272727272729</v>
      </c>
      <c r="AP51" s="101">
        <f t="shared" si="35"/>
        <v>4.7068298442823782</v>
      </c>
      <c r="AQ51" s="101">
        <f t="shared" si="35"/>
        <v>2.4629837881929992</v>
      </c>
      <c r="AR51" s="101"/>
    </row>
    <row r="52" spans="3:66">
      <c r="C52" s="94" t="s">
        <v>206</v>
      </c>
      <c r="D52" s="94">
        <v>20</v>
      </c>
      <c r="E52" s="100">
        <f t="shared" si="7"/>
        <v>40.909090909090907</v>
      </c>
      <c r="F52" s="100">
        <f t="shared" si="8"/>
        <v>18.181818181818183</v>
      </c>
      <c r="G52" s="100">
        <f t="shared" si="9"/>
        <v>36.363636363636367</v>
      </c>
      <c r="H52" s="100">
        <f t="shared" si="10"/>
        <v>0</v>
      </c>
      <c r="I52" s="100">
        <f t="shared" si="11"/>
        <v>0</v>
      </c>
      <c r="J52" s="100">
        <f t="shared" si="12"/>
        <v>4.5454545454545459</v>
      </c>
      <c r="N52" s="94" t="s">
        <v>206</v>
      </c>
      <c r="O52" s="94">
        <v>13</v>
      </c>
      <c r="P52" s="100">
        <f t="shared" si="13"/>
        <v>27.777777777777779</v>
      </c>
      <c r="Q52" s="100">
        <f t="shared" si="14"/>
        <v>22.222222222222221</v>
      </c>
      <c r="R52" s="100">
        <f t="shared" si="15"/>
        <v>27.777777777777779</v>
      </c>
      <c r="S52" s="100">
        <f t="shared" si="16"/>
        <v>0</v>
      </c>
      <c r="T52" s="100">
        <f t="shared" si="17"/>
        <v>11.111111111111111</v>
      </c>
      <c r="U52" s="100">
        <f t="shared" si="23"/>
        <v>11.111111111111111</v>
      </c>
      <c r="V52" s="101"/>
      <c r="Z52" s="66" t="s">
        <v>182</v>
      </c>
      <c r="AA52" s="101">
        <f>AA51/SQRT(5)</f>
        <v>2.3125489930436243</v>
      </c>
      <c r="AB52" s="101">
        <f t="shared" ref="AB52:AF52" si="36">AB51/SQRT(5)</f>
        <v>2.6380295563731853</v>
      </c>
      <c r="AC52" s="101">
        <f t="shared" si="36"/>
        <v>5.4270985674278744</v>
      </c>
      <c r="AD52" s="101">
        <f t="shared" si="36"/>
        <v>1.8944978465537599</v>
      </c>
      <c r="AE52" s="101">
        <f t="shared" si="36"/>
        <v>1.2362487347794873</v>
      </c>
      <c r="AF52" s="101">
        <f t="shared" si="36"/>
        <v>4.6375647904181285</v>
      </c>
      <c r="AG52" s="101"/>
    </row>
    <row r="53" spans="3:66">
      <c r="C53" s="94" t="s">
        <v>207</v>
      </c>
      <c r="D53" s="94">
        <v>6</v>
      </c>
      <c r="E53" s="100">
        <f t="shared" si="7"/>
        <v>50</v>
      </c>
      <c r="F53" s="100">
        <f t="shared" si="8"/>
        <v>0</v>
      </c>
      <c r="G53" s="100">
        <f t="shared" si="9"/>
        <v>20</v>
      </c>
      <c r="H53" s="100">
        <f t="shared" si="10"/>
        <v>10</v>
      </c>
      <c r="I53" s="100">
        <f t="shared" si="11"/>
        <v>10</v>
      </c>
      <c r="J53" s="100">
        <f t="shared" si="12"/>
        <v>10</v>
      </c>
      <c r="O53" s="97">
        <f>SUM(O45:O52)</f>
        <v>102</v>
      </c>
      <c r="P53" s="105">
        <f t="shared" si="13"/>
        <v>24.305555555555557</v>
      </c>
      <c r="Q53" s="105">
        <f t="shared" si="14"/>
        <v>10.416666666666666</v>
      </c>
      <c r="R53" s="105">
        <f t="shared" si="15"/>
        <v>34.027777777777779</v>
      </c>
      <c r="S53" s="105">
        <f t="shared" si="16"/>
        <v>3.4722222222222223</v>
      </c>
      <c r="T53" s="105">
        <f t="shared" si="17"/>
        <v>9.7222222222222214</v>
      </c>
      <c r="U53" s="105">
        <f t="shared" si="23"/>
        <v>18.055555555555557</v>
      </c>
      <c r="V53" s="105">
        <f t="shared" ref="V53" si="37">V31*100/V31</f>
        <v>100</v>
      </c>
    </row>
    <row r="54" spans="3:66">
      <c r="C54" s="94" t="s">
        <v>208</v>
      </c>
      <c r="D54" s="94">
        <v>6</v>
      </c>
      <c r="E54" s="100">
        <f t="shared" si="7"/>
        <v>75</v>
      </c>
      <c r="F54" s="100">
        <f t="shared" si="8"/>
        <v>0</v>
      </c>
      <c r="G54" s="100">
        <f t="shared" si="9"/>
        <v>0</v>
      </c>
      <c r="H54" s="100">
        <f t="shared" si="10"/>
        <v>0</v>
      </c>
      <c r="I54" s="100">
        <f t="shared" si="11"/>
        <v>12.5</v>
      </c>
      <c r="J54" s="100">
        <f t="shared" si="12"/>
        <v>12.5</v>
      </c>
      <c r="O54" s="66" t="s">
        <v>218</v>
      </c>
      <c r="P54" s="101">
        <f>_xlfn.STDEV.S(P45:P52)</f>
        <v>15.247461391091694</v>
      </c>
      <c r="Q54" s="101">
        <f t="shared" ref="Q54:U54" si="38">_xlfn.STDEV.S(Q45:Q52)</f>
        <v>13.303504840269524</v>
      </c>
      <c r="R54" s="101">
        <f t="shared" si="38"/>
        <v>8.2476427677646971</v>
      </c>
      <c r="S54" s="101">
        <f t="shared" si="38"/>
        <v>3.8614565977584649</v>
      </c>
      <c r="T54" s="101">
        <f t="shared" si="38"/>
        <v>7.4908951355513604</v>
      </c>
      <c r="U54" s="101">
        <f t="shared" si="38"/>
        <v>12.477535305159467</v>
      </c>
      <c r="V54" s="101"/>
    </row>
    <row r="55" spans="3:66">
      <c r="C55" s="94" t="s">
        <v>209</v>
      </c>
      <c r="D55" s="94">
        <v>11</v>
      </c>
      <c r="E55" s="100">
        <f t="shared" si="7"/>
        <v>71.428571428571431</v>
      </c>
      <c r="F55" s="100">
        <f t="shared" si="8"/>
        <v>0</v>
      </c>
      <c r="G55" s="100">
        <f t="shared" si="9"/>
        <v>21.428571428571427</v>
      </c>
      <c r="H55" s="100">
        <f t="shared" si="10"/>
        <v>0</v>
      </c>
      <c r="I55" s="100">
        <f t="shared" si="11"/>
        <v>0</v>
      </c>
      <c r="J55" s="100">
        <f t="shared" si="12"/>
        <v>7.1428571428571432</v>
      </c>
      <c r="O55" s="66" t="s">
        <v>182</v>
      </c>
      <c r="P55" s="101">
        <f>P54/SQRT(8)</f>
        <v>5.3907916727605025</v>
      </c>
      <c r="Q55" s="101">
        <f t="shared" ref="Q55:U55" si="39">Q54/SQRT(8)</f>
        <v>4.7034992430513185</v>
      </c>
      <c r="R55" s="101">
        <f t="shared" si="39"/>
        <v>2.9159820649453012</v>
      </c>
      <c r="S55" s="101">
        <f t="shared" si="39"/>
        <v>1.3652310727662724</v>
      </c>
      <c r="T55" s="101">
        <f t="shared" si="39"/>
        <v>2.6484313737528442</v>
      </c>
      <c r="U55" s="101">
        <f t="shared" si="39"/>
        <v>4.4114749133864084</v>
      </c>
      <c r="V55" s="101"/>
    </row>
    <row r="56" spans="3:66">
      <c r="C56" s="94" t="s">
        <v>210</v>
      </c>
      <c r="D56" s="94">
        <v>12</v>
      </c>
      <c r="E56" s="100">
        <f t="shared" si="7"/>
        <v>66.666666666666671</v>
      </c>
      <c r="F56" s="100">
        <f t="shared" si="8"/>
        <v>0</v>
      </c>
      <c r="G56" s="100">
        <f t="shared" si="9"/>
        <v>25</v>
      </c>
      <c r="H56" s="100">
        <f t="shared" si="10"/>
        <v>0</v>
      </c>
      <c r="I56" s="100">
        <f t="shared" si="11"/>
        <v>0</v>
      </c>
      <c r="J56" s="100">
        <f t="shared" si="12"/>
        <v>8.3333333333333339</v>
      </c>
    </row>
    <row r="57" spans="3:66">
      <c r="C57" s="94" t="s">
        <v>211</v>
      </c>
      <c r="D57" s="94">
        <v>9</v>
      </c>
      <c r="E57" s="100">
        <f t="shared" si="7"/>
        <v>75</v>
      </c>
      <c r="F57" s="100">
        <f t="shared" si="8"/>
        <v>0</v>
      </c>
      <c r="G57" s="100">
        <f t="shared" si="9"/>
        <v>0</v>
      </c>
      <c r="H57" s="100">
        <f t="shared" si="10"/>
        <v>0</v>
      </c>
      <c r="I57" s="100">
        <f t="shared" si="11"/>
        <v>0</v>
      </c>
      <c r="J57" s="100">
        <f t="shared" si="12"/>
        <v>25</v>
      </c>
    </row>
    <row r="58" spans="3:66">
      <c r="C58" s="94" t="s">
        <v>212</v>
      </c>
      <c r="D58" s="94">
        <v>11</v>
      </c>
      <c r="E58" s="100">
        <f t="shared" si="7"/>
        <v>42.857142857142854</v>
      </c>
      <c r="F58" s="100">
        <f t="shared" si="8"/>
        <v>14.285714285714286</v>
      </c>
      <c r="G58" s="100">
        <f t="shared" si="9"/>
        <v>14.285714285714286</v>
      </c>
      <c r="H58" s="100">
        <f t="shared" si="10"/>
        <v>0</v>
      </c>
      <c r="I58" s="100">
        <f t="shared" si="11"/>
        <v>0</v>
      </c>
      <c r="J58" s="100">
        <f t="shared" si="12"/>
        <v>28.571428571428573</v>
      </c>
    </row>
    <row r="59" spans="3:66">
      <c r="C59" s="94" t="s">
        <v>213</v>
      </c>
      <c r="D59" s="94">
        <v>14</v>
      </c>
      <c r="E59" s="100">
        <f t="shared" si="7"/>
        <v>53.333333333333336</v>
      </c>
      <c r="F59" s="100">
        <f t="shared" si="8"/>
        <v>6.666666666666667</v>
      </c>
      <c r="G59" s="100">
        <f t="shared" si="9"/>
        <v>26.666666666666668</v>
      </c>
      <c r="H59" s="100">
        <f t="shared" si="10"/>
        <v>0</v>
      </c>
      <c r="I59" s="100">
        <f t="shared" si="11"/>
        <v>0</v>
      </c>
      <c r="J59" s="100">
        <f t="shared" si="12"/>
        <v>13.333333333333334</v>
      </c>
    </row>
    <row r="60" spans="3:66">
      <c r="C60" s="94" t="s">
        <v>214</v>
      </c>
      <c r="D60" s="94">
        <v>15</v>
      </c>
      <c r="E60" s="100">
        <f t="shared" si="7"/>
        <v>36.363636363636367</v>
      </c>
      <c r="F60" s="100">
        <f t="shared" si="8"/>
        <v>4.5454545454545459</v>
      </c>
      <c r="G60" s="100">
        <f t="shared" si="9"/>
        <v>13.636363636363637</v>
      </c>
      <c r="H60" s="100">
        <f t="shared" si="10"/>
        <v>13.636363636363637</v>
      </c>
      <c r="I60" s="100">
        <f t="shared" si="11"/>
        <v>0</v>
      </c>
      <c r="J60" s="100">
        <f t="shared" si="12"/>
        <v>31.818181818181817</v>
      </c>
    </row>
    <row r="61" spans="3:66">
      <c r="C61" s="94" t="s">
        <v>215</v>
      </c>
      <c r="D61" s="94">
        <v>13</v>
      </c>
      <c r="E61" s="100">
        <v>8</v>
      </c>
      <c r="F61" s="100">
        <f t="shared" si="8"/>
        <v>12.5</v>
      </c>
      <c r="G61" s="100">
        <f t="shared" si="9"/>
        <v>25</v>
      </c>
      <c r="H61" s="100">
        <f t="shared" si="10"/>
        <v>6.25</v>
      </c>
      <c r="I61" s="100">
        <f t="shared" si="11"/>
        <v>0</v>
      </c>
      <c r="J61" s="100">
        <f t="shared" si="12"/>
        <v>37.5</v>
      </c>
    </row>
    <row r="62" spans="3:66">
      <c r="D62" s="93">
        <f>SUM(D45:D61)</f>
        <v>197</v>
      </c>
      <c r="E62" s="104">
        <f>E40*100/K40</f>
        <v>55.217391304347828</v>
      </c>
      <c r="F62" s="104">
        <f t="shared" si="8"/>
        <v>8.695652173913043</v>
      </c>
      <c r="G62" s="104">
        <f t="shared" si="9"/>
        <v>18.695652173913043</v>
      </c>
      <c r="H62" s="104">
        <f t="shared" si="10"/>
        <v>2.1739130434782608</v>
      </c>
      <c r="I62" s="104">
        <f t="shared" si="11"/>
        <v>0.86956521739130432</v>
      </c>
      <c r="J62" s="104">
        <f t="shared" si="12"/>
        <v>14.347826086956522</v>
      </c>
      <c r="K62" s="93">
        <f>K40*100/K40</f>
        <v>100</v>
      </c>
    </row>
    <row r="63" spans="3:66">
      <c r="D63" s="70" t="s">
        <v>218</v>
      </c>
      <c r="E63" s="101">
        <f>_xlfn.STDEV.S(E45:E61)</f>
        <v>19.649337319273446</v>
      </c>
      <c r="F63" s="101">
        <f t="shared" ref="F63:J63" si="40">_xlfn.STDEV.S(F45:F61)</f>
        <v>8.8631312909680293</v>
      </c>
      <c r="G63" s="101">
        <f t="shared" si="40"/>
        <v>13.192973551723536</v>
      </c>
      <c r="H63" s="101">
        <f t="shared" si="40"/>
        <v>4.1266818288873726</v>
      </c>
      <c r="I63" s="101">
        <f>_xlfn.STDEV.S(I45:I61)</f>
        <v>3.7622349427841271</v>
      </c>
      <c r="J63" s="101">
        <f t="shared" si="40"/>
        <v>11.053398951064269</v>
      </c>
    </row>
    <row r="64" spans="3:66">
      <c r="D64" s="70" t="s">
        <v>182</v>
      </c>
      <c r="E64" s="101">
        <f>E63/SQRT(17)</f>
        <v>4.765664308279729</v>
      </c>
      <c r="F64" s="101">
        <f t="shared" ref="F64:J64" si="41">F63/SQRT(17)</f>
        <v>2.1496250874340119</v>
      </c>
      <c r="G64" s="101">
        <f t="shared" si="41"/>
        <v>3.1997660864550777</v>
      </c>
      <c r="H64" s="101">
        <f t="shared" si="41"/>
        <v>1.0008673566952766</v>
      </c>
      <c r="I64" s="101">
        <f t="shared" si="41"/>
        <v>0.91247600338168067</v>
      </c>
      <c r="J64" s="101">
        <f t="shared" si="41"/>
        <v>2.6808430233723195</v>
      </c>
    </row>
    <row r="65" spans="4:4">
      <c r="D65" s="70"/>
    </row>
  </sheetData>
  <mergeCells count="8">
    <mergeCell ref="A2:XFD2"/>
    <mergeCell ref="A3:XFD3"/>
    <mergeCell ref="C6:E6"/>
    <mergeCell ref="F6:H6"/>
    <mergeCell ref="I6:K6"/>
    <mergeCell ref="L6:N6"/>
    <mergeCell ref="O6:Q6"/>
    <mergeCell ref="R6:T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6"/>
  <sheetViews>
    <sheetView zoomScale="67" workbookViewId="0">
      <selection activeCell="M1" sqref="M1:M1048576"/>
    </sheetView>
  </sheetViews>
  <sheetFormatPr defaultColWidth="8.7109375" defaultRowHeight="15"/>
  <cols>
    <col min="1" max="1" width="8.7109375" style="111"/>
    <col min="2" max="3" width="11.140625" style="20" bestFit="1" customWidth="1"/>
    <col min="4" max="4" width="13.140625" style="20" bestFit="1" customWidth="1"/>
    <col min="5" max="5" width="12" style="20" bestFit="1" customWidth="1"/>
    <col min="6" max="6" width="8.7109375" style="111"/>
    <col min="7" max="8" width="8.7109375" style="20"/>
    <col min="9" max="9" width="8.7109375" style="111"/>
    <col min="10" max="11" width="11.140625" style="20" bestFit="1" customWidth="1"/>
    <col min="12" max="12" width="13.140625" style="20" bestFit="1" customWidth="1"/>
    <col min="13" max="13" width="12" style="20" bestFit="1" customWidth="1"/>
    <col min="14" max="14" width="8.7109375" style="111"/>
    <col min="15" max="16384" width="8.7109375" style="20"/>
  </cols>
  <sheetData>
    <row r="1" spans="1:14" s="65" customFormat="1">
      <c r="A1" s="106" t="s">
        <v>131</v>
      </c>
      <c r="B1" s="2" t="s">
        <v>150</v>
      </c>
      <c r="C1" s="2" t="s">
        <v>136</v>
      </c>
      <c r="D1" s="2" t="s">
        <v>223</v>
      </c>
      <c r="E1" s="2" t="s">
        <v>130</v>
      </c>
      <c r="F1" s="106" t="s">
        <v>135</v>
      </c>
      <c r="H1" s="65" t="s">
        <v>171</v>
      </c>
      <c r="I1" s="112" t="s">
        <v>131</v>
      </c>
      <c r="J1" s="65" t="s">
        <v>150</v>
      </c>
      <c r="K1" s="65" t="s">
        <v>136</v>
      </c>
      <c r="L1" s="65" t="s">
        <v>223</v>
      </c>
      <c r="M1" s="65" t="s">
        <v>130</v>
      </c>
      <c r="N1" s="112" t="s">
        <v>135</v>
      </c>
    </row>
    <row r="2" spans="1:14">
      <c r="A2" s="1" t="s">
        <v>10</v>
      </c>
      <c r="B2" t="s">
        <v>170</v>
      </c>
      <c r="C2" t="s">
        <v>111</v>
      </c>
      <c r="D2">
        <v>145.79954166666701</v>
      </c>
      <c r="E2">
        <v>20.413588829404301</v>
      </c>
      <c r="F2" s="1">
        <v>12</v>
      </c>
      <c r="I2" s="111" t="s">
        <v>10</v>
      </c>
      <c r="J2" s="20" t="s">
        <v>156</v>
      </c>
      <c r="K2" s="20" t="s">
        <v>111</v>
      </c>
      <c r="L2" s="20">
        <v>126.021992307692</v>
      </c>
      <c r="M2" s="20">
        <v>11.203620624391499</v>
      </c>
      <c r="N2" s="111">
        <v>26</v>
      </c>
    </row>
    <row r="3" spans="1:14">
      <c r="A3" s="1" t="s">
        <v>10</v>
      </c>
      <c r="B3" t="s">
        <v>170</v>
      </c>
      <c r="C3" t="s">
        <v>110</v>
      </c>
      <c r="D3">
        <v>143.169442857143</v>
      </c>
      <c r="E3">
        <v>15.4085915574087</v>
      </c>
      <c r="F3" s="1">
        <v>14</v>
      </c>
      <c r="I3" s="111" t="s">
        <v>10</v>
      </c>
      <c r="J3" s="20" t="s">
        <v>156</v>
      </c>
      <c r="K3" s="20" t="s">
        <v>110</v>
      </c>
      <c r="L3" s="20">
        <v>125.912744444444</v>
      </c>
      <c r="M3" s="20">
        <v>7.0656187096551797</v>
      </c>
      <c r="N3" s="111">
        <v>36</v>
      </c>
    </row>
    <row r="4" spans="1:14">
      <c r="A4" s="1" t="s">
        <v>10</v>
      </c>
      <c r="B4" t="s">
        <v>170</v>
      </c>
      <c r="C4" t="s">
        <v>109</v>
      </c>
      <c r="D4">
        <v>141.088144444444</v>
      </c>
      <c r="E4">
        <v>12.7591907767076</v>
      </c>
      <c r="F4" s="1">
        <v>9</v>
      </c>
      <c r="I4" s="111" t="s">
        <v>10</v>
      </c>
      <c r="J4" s="20" t="s">
        <v>156</v>
      </c>
      <c r="K4" s="20" t="s">
        <v>109</v>
      </c>
      <c r="L4" s="20">
        <v>101.30878965517201</v>
      </c>
      <c r="M4" s="20">
        <v>7.4857590687799496</v>
      </c>
      <c r="N4" s="111">
        <v>29</v>
      </c>
    </row>
    <row r="5" spans="1:14">
      <c r="A5" s="1" t="s">
        <v>10</v>
      </c>
      <c r="B5" t="s">
        <v>170</v>
      </c>
      <c r="C5" t="s">
        <v>151</v>
      </c>
      <c r="D5">
        <v>112.94516</v>
      </c>
      <c r="E5">
        <v>8.7411303134371003</v>
      </c>
      <c r="F5" s="1">
        <v>10</v>
      </c>
      <c r="I5" s="111" t="s">
        <v>10</v>
      </c>
      <c r="J5" s="20" t="s">
        <v>156</v>
      </c>
      <c r="K5" s="20" t="s">
        <v>151</v>
      </c>
      <c r="L5" s="20">
        <v>106.83096</v>
      </c>
      <c r="M5" s="20">
        <v>5.6850852992545304</v>
      </c>
      <c r="N5" s="111">
        <v>25</v>
      </c>
    </row>
    <row r="6" spans="1:14">
      <c r="A6" s="1" t="s">
        <v>10</v>
      </c>
      <c r="B6" t="s">
        <v>170</v>
      </c>
      <c r="C6" t="s">
        <v>108</v>
      </c>
      <c r="D6">
        <v>149.65294444444399</v>
      </c>
      <c r="E6">
        <v>14.0995208046144</v>
      </c>
      <c r="F6" s="1">
        <v>9</v>
      </c>
      <c r="I6" s="111" t="s">
        <v>10</v>
      </c>
      <c r="J6" s="20" t="s">
        <v>156</v>
      </c>
      <c r="K6" s="20" t="s">
        <v>108</v>
      </c>
      <c r="L6" s="20">
        <v>121.372983333333</v>
      </c>
      <c r="M6" s="20">
        <v>8.1800001604183592</v>
      </c>
      <c r="N6" s="111">
        <v>24</v>
      </c>
    </row>
    <row r="7" spans="1:14">
      <c r="A7" s="1" t="s">
        <v>10</v>
      </c>
      <c r="B7" t="s">
        <v>170</v>
      </c>
      <c r="C7" t="s">
        <v>107</v>
      </c>
      <c r="D7">
        <v>128.378835714286</v>
      </c>
      <c r="E7">
        <v>8.5032796216596704</v>
      </c>
      <c r="F7" s="1">
        <v>14</v>
      </c>
      <c r="I7" s="111" t="s">
        <v>10</v>
      </c>
      <c r="J7" s="20" t="s">
        <v>156</v>
      </c>
      <c r="K7" s="20" t="s">
        <v>107</v>
      </c>
      <c r="L7" s="20">
        <v>102.974748571429</v>
      </c>
      <c r="M7" s="20">
        <v>5.5362371464504099</v>
      </c>
      <c r="N7" s="111">
        <v>35</v>
      </c>
    </row>
    <row r="8" spans="1:14">
      <c r="A8" s="1" t="s">
        <v>10</v>
      </c>
      <c r="B8" t="s">
        <v>170</v>
      </c>
      <c r="C8" t="s">
        <v>106</v>
      </c>
      <c r="D8">
        <v>130.98179999999999</v>
      </c>
      <c r="E8">
        <v>12.421542575380901</v>
      </c>
      <c r="F8" s="1">
        <v>11</v>
      </c>
      <c r="I8" s="111" t="s">
        <v>10</v>
      </c>
      <c r="J8" s="20" t="s">
        <v>156</v>
      </c>
      <c r="K8" s="20" t="s">
        <v>106</v>
      </c>
      <c r="L8" s="20">
        <v>106.494238461538</v>
      </c>
      <c r="M8" s="20">
        <v>7.6451705627319999</v>
      </c>
      <c r="N8" s="111">
        <v>26</v>
      </c>
    </row>
    <row r="9" spans="1:14">
      <c r="A9" s="1" t="s">
        <v>10</v>
      </c>
      <c r="B9" t="s">
        <v>170</v>
      </c>
      <c r="C9" t="s">
        <v>105</v>
      </c>
      <c r="D9">
        <v>133.95014</v>
      </c>
      <c r="E9">
        <v>15.7900758776532</v>
      </c>
      <c r="F9" s="1">
        <v>10</v>
      </c>
      <c r="I9" s="111" t="s">
        <v>10</v>
      </c>
      <c r="J9" s="20" t="s">
        <v>156</v>
      </c>
      <c r="K9" s="20" t="s">
        <v>105</v>
      </c>
      <c r="L9" s="20">
        <v>110.06812333333301</v>
      </c>
      <c r="M9" s="20">
        <v>6.7386660837796697</v>
      </c>
      <c r="N9" s="111">
        <v>30</v>
      </c>
    </row>
    <row r="10" spans="1:14">
      <c r="A10" s="1" t="s">
        <v>10</v>
      </c>
      <c r="B10" t="s">
        <v>170</v>
      </c>
      <c r="C10" t="s">
        <v>104</v>
      </c>
      <c r="D10">
        <v>142.585511111111</v>
      </c>
      <c r="E10">
        <v>8.7302337931728307</v>
      </c>
      <c r="F10" s="1">
        <v>9</v>
      </c>
      <c r="I10" s="111" t="s">
        <v>10</v>
      </c>
      <c r="J10" s="20" t="s">
        <v>156</v>
      </c>
      <c r="K10" s="20" t="s">
        <v>104</v>
      </c>
      <c r="L10" s="20">
        <v>119.51407037037001</v>
      </c>
      <c r="M10" s="20">
        <v>5.5648554519456201</v>
      </c>
      <c r="N10" s="111">
        <v>27</v>
      </c>
    </row>
    <row r="11" spans="1:14">
      <c r="A11" s="1" t="s">
        <v>10</v>
      </c>
      <c r="B11" t="s">
        <v>170</v>
      </c>
      <c r="C11" t="s">
        <v>103</v>
      </c>
      <c r="D11">
        <v>135.149838461538</v>
      </c>
      <c r="E11">
        <v>8.9308272438894107</v>
      </c>
      <c r="F11" s="1">
        <v>13</v>
      </c>
      <c r="I11" s="111" t="s">
        <v>10</v>
      </c>
      <c r="J11" s="20" t="s">
        <v>156</v>
      </c>
      <c r="K11" s="20" t="s">
        <v>103</v>
      </c>
      <c r="L11" s="20">
        <v>123.59848620689699</v>
      </c>
      <c r="M11" s="20">
        <v>5.8882039234290096</v>
      </c>
      <c r="N11" s="111">
        <v>29</v>
      </c>
    </row>
    <row r="12" spans="1:14">
      <c r="A12" s="1" t="s">
        <v>10</v>
      </c>
      <c r="B12" t="s">
        <v>170</v>
      </c>
      <c r="C12" t="s">
        <v>102</v>
      </c>
      <c r="D12">
        <v>147.30264285714301</v>
      </c>
      <c r="E12">
        <v>14.922795917940601</v>
      </c>
      <c r="F12" s="1">
        <v>7</v>
      </c>
      <c r="I12" s="111" t="s">
        <v>10</v>
      </c>
      <c r="J12" s="20" t="s">
        <v>156</v>
      </c>
      <c r="K12" s="20" t="s">
        <v>102</v>
      </c>
      <c r="L12" s="20">
        <v>138.70353499999999</v>
      </c>
      <c r="M12" s="20">
        <v>10.191323307710199</v>
      </c>
      <c r="N12" s="111">
        <v>20</v>
      </c>
    </row>
    <row r="13" spans="1:14">
      <c r="A13" s="1" t="s">
        <v>10</v>
      </c>
      <c r="B13" t="s">
        <v>170</v>
      </c>
      <c r="C13" t="s">
        <v>101</v>
      </c>
      <c r="D13">
        <v>145.20277272727299</v>
      </c>
      <c r="E13">
        <v>14.1477275189923</v>
      </c>
      <c r="F13" s="1">
        <v>11</v>
      </c>
      <c r="I13" s="111" t="s">
        <v>10</v>
      </c>
      <c r="J13" s="20" t="s">
        <v>156</v>
      </c>
      <c r="K13" s="20" t="s">
        <v>101</v>
      </c>
      <c r="L13" s="20">
        <v>135.545752173913</v>
      </c>
      <c r="M13" s="20">
        <v>8.2590000637796699</v>
      </c>
      <c r="N13" s="111">
        <v>23</v>
      </c>
    </row>
    <row r="14" spans="1:14">
      <c r="A14" s="1" t="s">
        <v>10</v>
      </c>
      <c r="B14" t="s">
        <v>170</v>
      </c>
      <c r="C14" t="s">
        <v>100</v>
      </c>
      <c r="D14">
        <v>155.254111111111</v>
      </c>
      <c r="E14">
        <v>15.3125435785724</v>
      </c>
      <c r="F14" s="1">
        <v>9</v>
      </c>
      <c r="I14" s="111" t="s">
        <v>10</v>
      </c>
      <c r="J14" s="20" t="s">
        <v>156</v>
      </c>
      <c r="K14" s="20" t="s">
        <v>100</v>
      </c>
      <c r="L14" s="20">
        <v>131.14718181818199</v>
      </c>
      <c r="M14" s="20">
        <v>8.3052444628597808</v>
      </c>
      <c r="N14" s="111">
        <v>22</v>
      </c>
    </row>
    <row r="15" spans="1:14">
      <c r="A15" s="1" t="s">
        <v>10</v>
      </c>
      <c r="B15" t="s">
        <v>170</v>
      </c>
      <c r="C15" t="s">
        <v>99</v>
      </c>
      <c r="D15">
        <v>75.199772727272702</v>
      </c>
      <c r="E15">
        <v>8.3149541800638893</v>
      </c>
      <c r="F15" s="1">
        <v>11</v>
      </c>
      <c r="I15" s="111" t="s">
        <v>10</v>
      </c>
      <c r="J15" s="20" t="s">
        <v>156</v>
      </c>
      <c r="K15" s="20" t="s">
        <v>99</v>
      </c>
      <c r="L15" s="20">
        <v>77.765312903225805</v>
      </c>
      <c r="M15" s="20">
        <v>4.24467207462635</v>
      </c>
      <c r="N15" s="111">
        <v>31</v>
      </c>
    </row>
    <row r="16" spans="1:14">
      <c r="A16" s="1" t="s">
        <v>10</v>
      </c>
      <c r="B16" t="s">
        <v>170</v>
      </c>
      <c r="C16" t="s">
        <v>98</v>
      </c>
      <c r="D16">
        <v>150.28139999999999</v>
      </c>
      <c r="E16">
        <v>12.267444966836401</v>
      </c>
      <c r="F16" s="1">
        <v>13</v>
      </c>
      <c r="I16" s="111" t="s">
        <v>10</v>
      </c>
      <c r="J16" s="20" t="s">
        <v>156</v>
      </c>
      <c r="K16" s="20" t="s">
        <v>98</v>
      </c>
      <c r="L16" s="20">
        <v>131.74287187499999</v>
      </c>
      <c r="M16" s="20">
        <v>6.8866271265830399</v>
      </c>
      <c r="N16" s="111">
        <v>32</v>
      </c>
    </row>
    <row r="17" spans="1:14">
      <c r="A17" s="1" t="s">
        <v>10</v>
      </c>
      <c r="B17" t="s">
        <v>170</v>
      </c>
      <c r="C17" t="s">
        <v>97</v>
      </c>
      <c r="D17">
        <v>138.22188666666699</v>
      </c>
      <c r="E17">
        <v>10.280203994607801</v>
      </c>
      <c r="F17" s="1">
        <v>15</v>
      </c>
      <c r="I17" s="111" t="s">
        <v>10</v>
      </c>
      <c r="J17" s="20" t="s">
        <v>156</v>
      </c>
      <c r="K17" s="20" t="s">
        <v>97</v>
      </c>
      <c r="L17" s="20">
        <v>124.3264125</v>
      </c>
      <c r="M17" s="20">
        <v>6.2510495917020501</v>
      </c>
      <c r="N17" s="111">
        <v>32</v>
      </c>
    </row>
    <row r="18" spans="1:14">
      <c r="A18" s="1" t="s">
        <v>10</v>
      </c>
      <c r="B18" t="s">
        <v>170</v>
      </c>
      <c r="C18" t="s">
        <v>96</v>
      </c>
      <c r="D18">
        <v>128.585816666667</v>
      </c>
      <c r="E18">
        <v>14.198192651893301</v>
      </c>
      <c r="F18" s="1">
        <v>6</v>
      </c>
      <c r="I18" s="111" t="s">
        <v>10</v>
      </c>
      <c r="J18" s="20" t="s">
        <v>156</v>
      </c>
      <c r="K18" s="20" t="s">
        <v>96</v>
      </c>
      <c r="L18" s="20">
        <v>124.46023529411799</v>
      </c>
      <c r="M18" s="20">
        <v>8.4963633231931404</v>
      </c>
      <c r="N18" s="111">
        <v>17</v>
      </c>
    </row>
    <row r="19" spans="1:14">
      <c r="A19" s="1" t="s">
        <v>10</v>
      </c>
      <c r="B19" t="s">
        <v>170</v>
      </c>
      <c r="C19" t="s">
        <v>95</v>
      </c>
      <c r="D19">
        <v>139.64326</v>
      </c>
      <c r="E19">
        <v>22.912941998739502</v>
      </c>
      <c r="F19" s="1">
        <v>5</v>
      </c>
      <c r="I19" s="111" t="s">
        <v>10</v>
      </c>
      <c r="J19" s="20" t="s">
        <v>156</v>
      </c>
      <c r="K19" s="20" t="s">
        <v>95</v>
      </c>
      <c r="L19" s="20">
        <v>114.87568823529401</v>
      </c>
      <c r="M19" s="20">
        <v>9.5250946479274798</v>
      </c>
      <c r="N19" s="111">
        <v>17</v>
      </c>
    </row>
    <row r="20" spans="1:14">
      <c r="A20" s="1" t="s">
        <v>10</v>
      </c>
      <c r="B20" t="s">
        <v>170</v>
      </c>
      <c r="C20" t="s">
        <v>94</v>
      </c>
      <c r="D20">
        <v>113.4194</v>
      </c>
      <c r="E20">
        <v>11.712725236178599</v>
      </c>
      <c r="F20" s="1">
        <v>8</v>
      </c>
      <c r="I20" s="111" t="s">
        <v>10</v>
      </c>
      <c r="J20" s="20" t="s">
        <v>156</v>
      </c>
      <c r="K20" s="20" t="s">
        <v>94</v>
      </c>
      <c r="L20" s="20">
        <v>113.97155833333299</v>
      </c>
      <c r="M20" s="20">
        <v>6.0965785241969801</v>
      </c>
      <c r="N20" s="111">
        <v>24</v>
      </c>
    </row>
    <row r="21" spans="1:14">
      <c r="A21" s="1" t="s">
        <v>10</v>
      </c>
      <c r="B21" t="s">
        <v>170</v>
      </c>
      <c r="C21" t="s">
        <v>93</v>
      </c>
      <c r="D21">
        <v>156.35425000000001</v>
      </c>
      <c r="E21">
        <v>13.4689741618132</v>
      </c>
      <c r="F21" s="1">
        <v>12</v>
      </c>
      <c r="I21" s="111" t="s">
        <v>10</v>
      </c>
      <c r="J21" s="20" t="s">
        <v>156</v>
      </c>
      <c r="K21" s="20" t="s">
        <v>93</v>
      </c>
      <c r="L21" s="20">
        <v>122.78894</v>
      </c>
      <c r="M21" s="20">
        <v>7.1156429468220797</v>
      </c>
      <c r="N21" s="111">
        <v>35</v>
      </c>
    </row>
    <row r="22" spans="1:14">
      <c r="A22" s="1" t="s">
        <v>10</v>
      </c>
      <c r="B22" t="s">
        <v>170</v>
      </c>
      <c r="C22" t="s">
        <v>92</v>
      </c>
      <c r="D22">
        <v>141.20043636363599</v>
      </c>
      <c r="E22">
        <v>11.7920643621599</v>
      </c>
      <c r="F22" s="1">
        <v>11</v>
      </c>
      <c r="I22" s="111" t="s">
        <v>10</v>
      </c>
      <c r="J22" s="20" t="s">
        <v>156</v>
      </c>
      <c r="K22" s="20" t="s">
        <v>92</v>
      </c>
      <c r="L22" s="20">
        <v>123.809492307692</v>
      </c>
      <c r="M22" s="20">
        <v>6.96259713469472</v>
      </c>
      <c r="N22" s="111">
        <v>26</v>
      </c>
    </row>
    <row r="23" spans="1:14">
      <c r="A23" s="1" t="s">
        <v>10</v>
      </c>
      <c r="B23" t="s">
        <v>155</v>
      </c>
      <c r="C23" t="s">
        <v>111</v>
      </c>
      <c r="D23">
        <v>215.21199999999999</v>
      </c>
      <c r="E23" t="s">
        <v>154</v>
      </c>
      <c r="F23" s="1">
        <v>1</v>
      </c>
      <c r="I23" s="111" t="s">
        <v>10</v>
      </c>
      <c r="J23" s="20" t="s">
        <v>155</v>
      </c>
      <c r="K23" s="20" t="s">
        <v>111</v>
      </c>
      <c r="L23" s="20">
        <v>215.21199999999999</v>
      </c>
      <c r="M23" s="20" t="s">
        <v>154</v>
      </c>
      <c r="N23" s="111">
        <v>1</v>
      </c>
    </row>
    <row r="24" spans="1:14">
      <c r="A24" s="1" t="s">
        <v>10</v>
      </c>
      <c r="B24" t="s">
        <v>155</v>
      </c>
      <c r="C24" t="s">
        <v>110</v>
      </c>
      <c r="D24">
        <v>243.697</v>
      </c>
      <c r="E24" t="s">
        <v>154</v>
      </c>
      <c r="F24" s="1">
        <v>1</v>
      </c>
      <c r="I24" s="111" t="s">
        <v>10</v>
      </c>
      <c r="J24" s="20" t="s">
        <v>155</v>
      </c>
      <c r="K24" s="20" t="s">
        <v>110</v>
      </c>
      <c r="L24" s="20">
        <v>243.697</v>
      </c>
      <c r="M24" s="20" t="s">
        <v>154</v>
      </c>
      <c r="N24" s="111">
        <v>1</v>
      </c>
    </row>
    <row r="25" spans="1:14">
      <c r="A25" s="1" t="s">
        <v>10</v>
      </c>
      <c r="B25" t="s">
        <v>155</v>
      </c>
      <c r="C25" t="s">
        <v>109</v>
      </c>
      <c r="D25">
        <v>125.586</v>
      </c>
      <c r="E25" t="s">
        <v>154</v>
      </c>
      <c r="F25" s="1">
        <v>1</v>
      </c>
      <c r="I25" s="111" t="s">
        <v>10</v>
      </c>
      <c r="J25" s="20" t="s">
        <v>155</v>
      </c>
      <c r="K25" s="20" t="s">
        <v>109</v>
      </c>
      <c r="L25" s="20">
        <v>125.586</v>
      </c>
      <c r="M25" s="20" t="s">
        <v>154</v>
      </c>
      <c r="N25" s="111">
        <v>1</v>
      </c>
    </row>
    <row r="26" spans="1:14">
      <c r="A26" s="1" t="s">
        <v>10</v>
      </c>
      <c r="B26" t="s">
        <v>155</v>
      </c>
      <c r="C26" t="s">
        <v>151</v>
      </c>
      <c r="D26">
        <v>132.678</v>
      </c>
      <c r="E26" t="s">
        <v>154</v>
      </c>
      <c r="F26" s="1">
        <v>1</v>
      </c>
      <c r="I26" s="111" t="s">
        <v>10</v>
      </c>
      <c r="J26" s="20" t="s">
        <v>155</v>
      </c>
      <c r="K26" s="20" t="s">
        <v>151</v>
      </c>
      <c r="L26" s="20">
        <v>132.678</v>
      </c>
      <c r="M26" s="20" t="s">
        <v>154</v>
      </c>
      <c r="N26" s="111">
        <v>1</v>
      </c>
    </row>
    <row r="27" spans="1:14">
      <c r="A27" s="1" t="s">
        <v>10</v>
      </c>
      <c r="B27" t="s">
        <v>155</v>
      </c>
      <c r="C27" t="s">
        <v>108</v>
      </c>
      <c r="D27">
        <v>60.072200000000002</v>
      </c>
      <c r="E27" t="s">
        <v>154</v>
      </c>
      <c r="F27" s="1">
        <v>1</v>
      </c>
      <c r="I27" s="111" t="s">
        <v>10</v>
      </c>
      <c r="J27" s="20" t="s">
        <v>155</v>
      </c>
      <c r="K27" s="20" t="s">
        <v>108</v>
      </c>
      <c r="L27" s="20">
        <v>60.072200000000002</v>
      </c>
      <c r="M27" s="20" t="s">
        <v>154</v>
      </c>
      <c r="N27" s="111">
        <v>1</v>
      </c>
    </row>
    <row r="28" spans="1:14">
      <c r="A28" s="1" t="s">
        <v>10</v>
      </c>
      <c r="B28" t="s">
        <v>155</v>
      </c>
      <c r="C28" t="s">
        <v>107</v>
      </c>
      <c r="D28">
        <v>138.791</v>
      </c>
      <c r="E28" t="s">
        <v>154</v>
      </c>
      <c r="F28" s="1">
        <v>1</v>
      </c>
      <c r="I28" s="111" t="s">
        <v>10</v>
      </c>
      <c r="J28" s="20" t="s">
        <v>155</v>
      </c>
      <c r="K28" s="20" t="s">
        <v>107</v>
      </c>
      <c r="L28" s="20">
        <v>138.791</v>
      </c>
      <c r="M28" s="20" t="s">
        <v>154</v>
      </c>
      <c r="N28" s="111">
        <v>1</v>
      </c>
    </row>
    <row r="29" spans="1:14">
      <c r="A29" s="1" t="s">
        <v>10</v>
      </c>
      <c r="B29" t="s">
        <v>155</v>
      </c>
      <c r="C29" t="s">
        <v>106</v>
      </c>
      <c r="D29">
        <v>177.6</v>
      </c>
      <c r="E29" t="s">
        <v>154</v>
      </c>
      <c r="F29" s="1">
        <v>1</v>
      </c>
      <c r="I29" s="111" t="s">
        <v>10</v>
      </c>
      <c r="J29" s="20" t="s">
        <v>155</v>
      </c>
      <c r="K29" s="20" t="s">
        <v>106</v>
      </c>
      <c r="L29" s="20">
        <v>177.6</v>
      </c>
      <c r="M29" s="20" t="s">
        <v>154</v>
      </c>
      <c r="N29" s="111">
        <v>1</v>
      </c>
    </row>
    <row r="30" spans="1:14">
      <c r="A30" s="1" t="s">
        <v>10</v>
      </c>
      <c r="B30" t="s">
        <v>155</v>
      </c>
      <c r="C30" t="s">
        <v>105</v>
      </c>
      <c r="D30">
        <v>103.379</v>
      </c>
      <c r="E30" t="s">
        <v>154</v>
      </c>
      <c r="F30" s="1">
        <v>1</v>
      </c>
      <c r="I30" s="111" t="s">
        <v>10</v>
      </c>
      <c r="J30" s="20" t="s">
        <v>155</v>
      </c>
      <c r="K30" s="20" t="s">
        <v>105</v>
      </c>
      <c r="L30" s="20">
        <v>103.379</v>
      </c>
      <c r="M30" s="20" t="s">
        <v>154</v>
      </c>
      <c r="N30" s="111">
        <v>1</v>
      </c>
    </row>
    <row r="31" spans="1:14">
      <c r="A31" s="1" t="s">
        <v>10</v>
      </c>
      <c r="B31" t="s">
        <v>155</v>
      </c>
      <c r="C31" t="s">
        <v>104</v>
      </c>
      <c r="D31">
        <v>194.321</v>
      </c>
      <c r="E31" t="s">
        <v>154</v>
      </c>
      <c r="F31" s="1">
        <v>1</v>
      </c>
      <c r="I31" s="111" t="s">
        <v>10</v>
      </c>
      <c r="J31" s="20" t="s">
        <v>155</v>
      </c>
      <c r="K31" s="20" t="s">
        <v>104</v>
      </c>
      <c r="L31" s="20">
        <v>194.321</v>
      </c>
      <c r="M31" s="20" t="s">
        <v>154</v>
      </c>
      <c r="N31" s="111">
        <v>1</v>
      </c>
    </row>
    <row r="32" spans="1:14">
      <c r="A32" s="1" t="s">
        <v>10</v>
      </c>
      <c r="B32" t="s">
        <v>155</v>
      </c>
      <c r="C32" t="s">
        <v>103</v>
      </c>
      <c r="D32">
        <v>179.57300000000001</v>
      </c>
      <c r="E32" t="s">
        <v>154</v>
      </c>
      <c r="F32" s="1">
        <v>1</v>
      </c>
      <c r="I32" s="111" t="s">
        <v>10</v>
      </c>
      <c r="J32" s="20" t="s">
        <v>155</v>
      </c>
      <c r="K32" s="20" t="s">
        <v>103</v>
      </c>
      <c r="L32" s="20">
        <v>179.57300000000001</v>
      </c>
      <c r="M32" s="20" t="s">
        <v>154</v>
      </c>
      <c r="N32" s="111">
        <v>1</v>
      </c>
    </row>
    <row r="33" spans="1:14">
      <c r="A33" s="1" t="s">
        <v>10</v>
      </c>
      <c r="B33" t="s">
        <v>155</v>
      </c>
      <c r="C33" t="s">
        <v>102</v>
      </c>
      <c r="D33">
        <v>164.55199999999999</v>
      </c>
      <c r="E33" t="s">
        <v>154</v>
      </c>
      <c r="F33" s="1">
        <v>1</v>
      </c>
      <c r="I33" s="111" t="s">
        <v>10</v>
      </c>
      <c r="J33" s="20" t="s">
        <v>155</v>
      </c>
      <c r="K33" s="20" t="s">
        <v>102</v>
      </c>
      <c r="L33" s="20">
        <v>164.55199999999999</v>
      </c>
      <c r="M33" s="20" t="s">
        <v>154</v>
      </c>
      <c r="N33" s="111">
        <v>1</v>
      </c>
    </row>
    <row r="34" spans="1:14">
      <c r="A34" s="1" t="s">
        <v>10</v>
      </c>
      <c r="B34" t="s">
        <v>155</v>
      </c>
      <c r="C34" t="s">
        <v>101</v>
      </c>
      <c r="D34">
        <v>180.755</v>
      </c>
      <c r="E34" t="s">
        <v>154</v>
      </c>
      <c r="F34" s="1">
        <v>1</v>
      </c>
      <c r="I34" s="111" t="s">
        <v>10</v>
      </c>
      <c r="J34" s="20" t="s">
        <v>155</v>
      </c>
      <c r="K34" s="20" t="s">
        <v>101</v>
      </c>
      <c r="L34" s="20">
        <v>180.755</v>
      </c>
      <c r="M34" s="20" t="s">
        <v>154</v>
      </c>
      <c r="N34" s="111">
        <v>1</v>
      </c>
    </row>
    <row r="35" spans="1:14">
      <c r="A35" s="1" t="s">
        <v>10</v>
      </c>
      <c r="B35" t="s">
        <v>155</v>
      </c>
      <c r="C35" t="s">
        <v>100</v>
      </c>
      <c r="D35">
        <v>191.066</v>
      </c>
      <c r="E35" t="s">
        <v>154</v>
      </c>
      <c r="F35" s="1">
        <v>1</v>
      </c>
      <c r="I35" s="111" t="s">
        <v>10</v>
      </c>
      <c r="J35" s="20" t="s">
        <v>155</v>
      </c>
      <c r="K35" s="20" t="s">
        <v>100</v>
      </c>
      <c r="L35" s="20">
        <v>191.066</v>
      </c>
      <c r="M35" s="20" t="s">
        <v>154</v>
      </c>
      <c r="N35" s="111">
        <v>1</v>
      </c>
    </row>
    <row r="36" spans="1:14">
      <c r="A36" s="1" t="s">
        <v>10</v>
      </c>
      <c r="B36" t="s">
        <v>155</v>
      </c>
      <c r="C36" t="s">
        <v>99</v>
      </c>
      <c r="D36">
        <v>156.84299999999999</v>
      </c>
      <c r="E36" t="s">
        <v>154</v>
      </c>
      <c r="F36" s="1">
        <v>1</v>
      </c>
      <c r="I36" s="111" t="s">
        <v>10</v>
      </c>
      <c r="J36" s="20" t="s">
        <v>155</v>
      </c>
      <c r="K36" s="20" t="s">
        <v>99</v>
      </c>
      <c r="L36" s="20">
        <v>156.84299999999999</v>
      </c>
      <c r="M36" s="20" t="s">
        <v>154</v>
      </c>
      <c r="N36" s="111">
        <v>1</v>
      </c>
    </row>
    <row r="37" spans="1:14">
      <c r="A37" s="1" t="s">
        <v>10</v>
      </c>
      <c r="B37" t="s">
        <v>155</v>
      </c>
      <c r="C37" t="s">
        <v>98</v>
      </c>
      <c r="D37">
        <v>158.14400000000001</v>
      </c>
      <c r="E37" t="s">
        <v>154</v>
      </c>
      <c r="F37" s="1">
        <v>1</v>
      </c>
      <c r="I37" s="111" t="s">
        <v>10</v>
      </c>
      <c r="J37" s="20" t="s">
        <v>155</v>
      </c>
      <c r="K37" s="20" t="s">
        <v>98</v>
      </c>
      <c r="L37" s="20">
        <v>158.14400000000001</v>
      </c>
      <c r="M37" s="20" t="s">
        <v>154</v>
      </c>
      <c r="N37" s="111">
        <v>1</v>
      </c>
    </row>
    <row r="38" spans="1:14">
      <c r="A38" s="1" t="s">
        <v>10</v>
      </c>
      <c r="B38" t="s">
        <v>155</v>
      </c>
      <c r="C38" t="s">
        <v>97</v>
      </c>
      <c r="D38">
        <v>130.27000000000001</v>
      </c>
      <c r="E38" t="s">
        <v>154</v>
      </c>
      <c r="F38" s="1">
        <v>1</v>
      </c>
      <c r="I38" s="111" t="s">
        <v>10</v>
      </c>
      <c r="J38" s="20" t="s">
        <v>155</v>
      </c>
      <c r="K38" s="20" t="s">
        <v>97</v>
      </c>
      <c r="L38" s="20">
        <v>130.27000000000001</v>
      </c>
      <c r="M38" s="20" t="s">
        <v>154</v>
      </c>
      <c r="N38" s="111">
        <v>1</v>
      </c>
    </row>
    <row r="39" spans="1:14">
      <c r="A39" s="1" t="s">
        <v>10</v>
      </c>
      <c r="B39" t="s">
        <v>155</v>
      </c>
      <c r="C39" t="s">
        <v>96</v>
      </c>
      <c r="D39">
        <v>209.77500000000001</v>
      </c>
      <c r="E39" t="s">
        <v>154</v>
      </c>
      <c r="F39" s="1">
        <v>1</v>
      </c>
      <c r="I39" s="111" t="s">
        <v>10</v>
      </c>
      <c r="J39" s="20" t="s">
        <v>155</v>
      </c>
      <c r="K39" s="20" t="s">
        <v>96</v>
      </c>
      <c r="L39" s="20">
        <v>209.77500000000001</v>
      </c>
      <c r="M39" s="20" t="s">
        <v>154</v>
      </c>
      <c r="N39" s="111">
        <v>1</v>
      </c>
    </row>
    <row r="40" spans="1:14">
      <c r="A40" s="1" t="s">
        <v>10</v>
      </c>
      <c r="B40" t="s">
        <v>155</v>
      </c>
      <c r="C40" t="s">
        <v>95</v>
      </c>
      <c r="D40">
        <v>132.08099999999999</v>
      </c>
      <c r="E40" t="s">
        <v>154</v>
      </c>
      <c r="F40" s="1">
        <v>1</v>
      </c>
      <c r="I40" s="111" t="s">
        <v>10</v>
      </c>
      <c r="J40" s="20" t="s">
        <v>155</v>
      </c>
      <c r="K40" s="20" t="s">
        <v>95</v>
      </c>
      <c r="L40" s="20">
        <v>132.08099999999999</v>
      </c>
      <c r="M40" s="20" t="s">
        <v>154</v>
      </c>
      <c r="N40" s="111">
        <v>1</v>
      </c>
    </row>
    <row r="41" spans="1:14">
      <c r="A41" s="1" t="s">
        <v>10</v>
      </c>
      <c r="B41" t="s">
        <v>155</v>
      </c>
      <c r="C41" t="s">
        <v>94</v>
      </c>
      <c r="D41">
        <v>182.08799999999999</v>
      </c>
      <c r="E41" t="s">
        <v>154</v>
      </c>
      <c r="F41" s="1">
        <v>1</v>
      </c>
      <c r="I41" s="111" t="s">
        <v>10</v>
      </c>
      <c r="J41" s="20" t="s">
        <v>155</v>
      </c>
      <c r="K41" s="20" t="s">
        <v>94</v>
      </c>
      <c r="L41" s="20">
        <v>182.08799999999999</v>
      </c>
      <c r="M41" s="20" t="s">
        <v>154</v>
      </c>
      <c r="N41" s="111">
        <v>1</v>
      </c>
    </row>
    <row r="42" spans="1:14">
      <c r="A42" s="1" t="s">
        <v>10</v>
      </c>
      <c r="B42" t="s">
        <v>155</v>
      </c>
      <c r="C42" t="s">
        <v>93</v>
      </c>
      <c r="D42">
        <v>126.05500000000001</v>
      </c>
      <c r="E42" t="s">
        <v>154</v>
      </c>
      <c r="F42" s="1">
        <v>1</v>
      </c>
      <c r="I42" s="111" t="s">
        <v>10</v>
      </c>
      <c r="J42" s="20" t="s">
        <v>155</v>
      </c>
      <c r="K42" s="20" t="s">
        <v>93</v>
      </c>
      <c r="L42" s="20">
        <v>126.05500000000001</v>
      </c>
      <c r="M42" s="20" t="s">
        <v>154</v>
      </c>
      <c r="N42" s="111">
        <v>1</v>
      </c>
    </row>
    <row r="43" spans="1:14">
      <c r="A43" s="1" t="s">
        <v>10</v>
      </c>
      <c r="B43" t="s">
        <v>155</v>
      </c>
      <c r="C43" t="s">
        <v>92</v>
      </c>
      <c r="D43">
        <v>178.87700000000001</v>
      </c>
      <c r="E43" t="s">
        <v>154</v>
      </c>
      <c r="F43" s="1">
        <v>1</v>
      </c>
      <c r="I43" s="111" t="s">
        <v>10</v>
      </c>
      <c r="J43" s="20" t="s">
        <v>155</v>
      </c>
      <c r="K43" s="20" t="s">
        <v>92</v>
      </c>
      <c r="L43" s="20">
        <v>178.87700000000001</v>
      </c>
      <c r="M43" s="20" t="s">
        <v>154</v>
      </c>
      <c r="N43" s="111">
        <v>1</v>
      </c>
    </row>
    <row r="44" spans="1:14">
      <c r="A44" s="1" t="s">
        <v>8</v>
      </c>
      <c r="B44" t="s">
        <v>170</v>
      </c>
      <c r="C44" t="s">
        <v>91</v>
      </c>
      <c r="D44">
        <v>137.916225</v>
      </c>
      <c r="E44">
        <v>12.470211911980799</v>
      </c>
      <c r="F44" s="1">
        <v>16</v>
      </c>
      <c r="I44" s="111" t="s">
        <v>8</v>
      </c>
      <c r="J44" s="20" t="s">
        <v>156</v>
      </c>
      <c r="K44" s="20" t="s">
        <v>91</v>
      </c>
      <c r="L44" s="20">
        <v>110.117388095238</v>
      </c>
      <c r="M44" s="20">
        <v>6.5248874232225802</v>
      </c>
      <c r="N44" s="111">
        <v>42</v>
      </c>
    </row>
    <row r="45" spans="1:14">
      <c r="A45" s="1" t="s">
        <v>8</v>
      </c>
      <c r="B45" t="s">
        <v>170</v>
      </c>
      <c r="C45" t="s">
        <v>90</v>
      </c>
      <c r="D45">
        <v>171.73958636363599</v>
      </c>
      <c r="E45">
        <v>15.51569470297</v>
      </c>
      <c r="F45" s="1">
        <v>22</v>
      </c>
      <c r="I45" s="111" t="s">
        <v>8</v>
      </c>
      <c r="J45" s="20" t="s">
        <v>156</v>
      </c>
      <c r="K45" s="20" t="s">
        <v>90</v>
      </c>
      <c r="L45" s="20">
        <v>141.79228490566001</v>
      </c>
      <c r="M45" s="20">
        <v>8.3804215128043698</v>
      </c>
      <c r="N45" s="111">
        <v>53</v>
      </c>
    </row>
    <row r="46" spans="1:14">
      <c r="A46" s="1" t="s">
        <v>8</v>
      </c>
      <c r="B46" t="s">
        <v>170</v>
      </c>
      <c r="C46" t="s">
        <v>89</v>
      </c>
      <c r="D46">
        <v>160.63206086956501</v>
      </c>
      <c r="E46">
        <v>13.3594287550129</v>
      </c>
      <c r="F46" s="1">
        <v>23</v>
      </c>
      <c r="I46" s="111" t="s">
        <v>8</v>
      </c>
      <c r="J46" s="20" t="s">
        <v>156</v>
      </c>
      <c r="K46" s="20" t="s">
        <v>89</v>
      </c>
      <c r="L46" s="20">
        <v>139.09752641509399</v>
      </c>
      <c r="M46" s="20">
        <v>7.2913540549929596</v>
      </c>
      <c r="N46" s="111">
        <v>53</v>
      </c>
    </row>
    <row r="47" spans="1:14">
      <c r="A47" s="1" t="s">
        <v>8</v>
      </c>
      <c r="B47" t="s">
        <v>170</v>
      </c>
      <c r="C47" t="s">
        <v>88</v>
      </c>
      <c r="D47">
        <v>156.089363636364</v>
      </c>
      <c r="E47">
        <v>12.9209778128949</v>
      </c>
      <c r="F47" s="1">
        <v>11</v>
      </c>
      <c r="I47" s="111" t="s">
        <v>8</v>
      </c>
      <c r="J47" s="20" t="s">
        <v>156</v>
      </c>
      <c r="K47" s="20" t="s">
        <v>88</v>
      </c>
      <c r="L47" s="20">
        <v>137.29210714285699</v>
      </c>
      <c r="M47" s="20">
        <v>6.98471232668218</v>
      </c>
      <c r="N47" s="111">
        <v>28</v>
      </c>
    </row>
    <row r="48" spans="1:14">
      <c r="A48" s="1" t="s">
        <v>8</v>
      </c>
      <c r="B48" t="s">
        <v>170</v>
      </c>
      <c r="C48" t="s">
        <v>87</v>
      </c>
      <c r="D48">
        <v>133.38976875</v>
      </c>
      <c r="E48">
        <v>16.7469446394004</v>
      </c>
      <c r="F48" s="1">
        <v>16</v>
      </c>
      <c r="I48" s="111" t="s">
        <v>8</v>
      </c>
      <c r="J48" s="20" t="s">
        <v>156</v>
      </c>
      <c r="K48" s="20" t="s">
        <v>87</v>
      </c>
      <c r="L48" s="20">
        <v>128.89875833333301</v>
      </c>
      <c r="M48" s="20">
        <v>8.6595095106582392</v>
      </c>
      <c r="N48" s="111">
        <v>36</v>
      </c>
    </row>
    <row r="49" spans="1:14">
      <c r="A49" s="1" t="s">
        <v>8</v>
      </c>
      <c r="B49" t="s">
        <v>170</v>
      </c>
      <c r="C49" t="s">
        <v>86</v>
      </c>
      <c r="D49">
        <v>164.025726666667</v>
      </c>
      <c r="E49">
        <v>12.4033674170881</v>
      </c>
      <c r="F49" s="1">
        <v>15</v>
      </c>
      <c r="I49" s="111" t="s">
        <v>8</v>
      </c>
      <c r="J49" s="20" t="s">
        <v>156</v>
      </c>
      <c r="K49" s="20" t="s">
        <v>86</v>
      </c>
      <c r="L49" s="20">
        <v>126.9021875</v>
      </c>
      <c r="M49" s="20">
        <v>7.5240803618620902</v>
      </c>
      <c r="N49" s="111">
        <v>40</v>
      </c>
    </row>
    <row r="50" spans="1:14">
      <c r="A50" s="1" t="s">
        <v>8</v>
      </c>
      <c r="B50" t="s">
        <v>170</v>
      </c>
      <c r="C50" t="s">
        <v>85</v>
      </c>
      <c r="D50">
        <v>158.67113571428601</v>
      </c>
      <c r="E50">
        <v>16.927680826300399</v>
      </c>
      <c r="F50" s="1">
        <v>14</v>
      </c>
      <c r="I50" s="111" t="s">
        <v>8</v>
      </c>
      <c r="J50" s="20" t="s">
        <v>156</v>
      </c>
      <c r="K50" s="20" t="s">
        <v>85</v>
      </c>
      <c r="L50" s="20">
        <v>131.7997</v>
      </c>
      <c r="M50" s="20">
        <v>8.2310559342004801</v>
      </c>
      <c r="N50" s="111">
        <v>37</v>
      </c>
    </row>
    <row r="51" spans="1:14">
      <c r="A51" s="1" t="s">
        <v>8</v>
      </c>
      <c r="B51" t="s">
        <v>170</v>
      </c>
      <c r="C51" t="s">
        <v>84</v>
      </c>
      <c r="D51">
        <v>159.554709090909</v>
      </c>
      <c r="E51">
        <v>14.218582410387899</v>
      </c>
      <c r="F51" s="1">
        <v>11</v>
      </c>
      <c r="I51" s="111" t="s">
        <v>8</v>
      </c>
      <c r="J51" s="20" t="s">
        <v>156</v>
      </c>
      <c r="K51" s="20" t="s">
        <v>84</v>
      </c>
      <c r="L51" s="20">
        <v>121.068197222222</v>
      </c>
      <c r="M51" s="20">
        <v>7.0146309918564098</v>
      </c>
      <c r="N51" s="111">
        <v>36</v>
      </c>
    </row>
    <row r="52" spans="1:14">
      <c r="A52" s="1" t="s">
        <v>8</v>
      </c>
      <c r="B52" t="s">
        <v>170</v>
      </c>
      <c r="C52" t="s">
        <v>83</v>
      </c>
      <c r="D52">
        <v>150.134792857143</v>
      </c>
      <c r="E52">
        <v>12.210119052314701</v>
      </c>
      <c r="F52" s="1">
        <v>14</v>
      </c>
      <c r="I52" s="111" t="s">
        <v>8</v>
      </c>
      <c r="J52" s="20" t="s">
        <v>156</v>
      </c>
      <c r="K52" s="20" t="s">
        <v>83</v>
      </c>
      <c r="L52" s="20">
        <v>119.19300975609799</v>
      </c>
      <c r="M52" s="20">
        <v>9.23813569136626</v>
      </c>
      <c r="N52" s="111">
        <v>41</v>
      </c>
    </row>
    <row r="53" spans="1:14">
      <c r="A53" s="1" t="s">
        <v>8</v>
      </c>
      <c r="B53" t="s">
        <v>170</v>
      </c>
      <c r="C53" t="s">
        <v>82</v>
      </c>
      <c r="D53">
        <v>164.50800000000001</v>
      </c>
      <c r="E53">
        <v>20.746130418974801</v>
      </c>
      <c r="F53" s="1">
        <v>9</v>
      </c>
      <c r="I53" s="111" t="s">
        <v>8</v>
      </c>
      <c r="J53" s="20" t="s">
        <v>156</v>
      </c>
      <c r="K53" s="20" t="s">
        <v>82</v>
      </c>
      <c r="L53" s="20">
        <v>143.1889875</v>
      </c>
      <c r="M53" s="20">
        <v>7.98546369694186</v>
      </c>
      <c r="N53" s="111">
        <v>32</v>
      </c>
    </row>
    <row r="54" spans="1:14">
      <c r="A54" s="1" t="s">
        <v>8</v>
      </c>
      <c r="B54" t="s">
        <v>170</v>
      </c>
      <c r="C54" t="s">
        <v>81</v>
      </c>
      <c r="D54">
        <v>134.96335714285701</v>
      </c>
      <c r="E54">
        <v>9.0364133069627997</v>
      </c>
      <c r="F54" s="1">
        <v>14</v>
      </c>
      <c r="I54" s="111" t="s">
        <v>8</v>
      </c>
      <c r="J54" s="20" t="s">
        <v>156</v>
      </c>
      <c r="K54" s="20" t="s">
        <v>81</v>
      </c>
      <c r="L54" s="20">
        <v>117.534623076923</v>
      </c>
      <c r="M54" s="20">
        <v>5.5338844334578603</v>
      </c>
      <c r="N54" s="111">
        <v>39</v>
      </c>
    </row>
    <row r="55" spans="1:14">
      <c r="A55" s="1" t="s">
        <v>8</v>
      </c>
      <c r="B55" t="s">
        <v>170</v>
      </c>
      <c r="C55" t="s">
        <v>80</v>
      </c>
      <c r="D55">
        <v>135.50816</v>
      </c>
      <c r="E55">
        <v>7.5512515994988103</v>
      </c>
      <c r="F55" s="1">
        <v>10</v>
      </c>
      <c r="I55" s="111" t="s">
        <v>8</v>
      </c>
      <c r="J55" s="20" t="s">
        <v>156</v>
      </c>
      <c r="K55" s="20" t="s">
        <v>80</v>
      </c>
      <c r="L55" s="20">
        <v>116.25372121212099</v>
      </c>
      <c r="M55" s="20">
        <v>5.02280818715374</v>
      </c>
      <c r="N55" s="111">
        <v>33</v>
      </c>
    </row>
    <row r="56" spans="1:14">
      <c r="A56" s="1" t="s">
        <v>8</v>
      </c>
      <c r="B56" t="s">
        <v>170</v>
      </c>
      <c r="C56" t="s">
        <v>79</v>
      </c>
      <c r="D56">
        <v>163.45407499999999</v>
      </c>
      <c r="E56">
        <v>22.4430263379117</v>
      </c>
      <c r="F56" s="1">
        <v>8</v>
      </c>
      <c r="I56" s="111" t="s">
        <v>8</v>
      </c>
      <c r="J56" s="20" t="s">
        <v>156</v>
      </c>
      <c r="K56" s="20" t="s">
        <v>79</v>
      </c>
      <c r="L56" s="20">
        <v>126.57259999999999</v>
      </c>
      <c r="M56" s="20">
        <v>7.6505079692069096</v>
      </c>
      <c r="N56" s="111">
        <v>34</v>
      </c>
    </row>
    <row r="57" spans="1:14">
      <c r="A57" s="1" t="s">
        <v>8</v>
      </c>
      <c r="B57" t="s">
        <v>170</v>
      </c>
      <c r="C57" t="s">
        <v>78</v>
      </c>
      <c r="D57">
        <v>126.189555555556</v>
      </c>
      <c r="E57">
        <v>11.8442584368863</v>
      </c>
      <c r="F57" s="1">
        <v>9</v>
      </c>
      <c r="I57" s="111" t="s">
        <v>8</v>
      </c>
      <c r="J57" s="20" t="s">
        <v>156</v>
      </c>
      <c r="K57" s="20" t="s">
        <v>78</v>
      </c>
      <c r="L57" s="20">
        <v>109.125479310345</v>
      </c>
      <c r="M57" s="20">
        <v>5.8031686096756303</v>
      </c>
      <c r="N57" s="111">
        <v>29</v>
      </c>
    </row>
    <row r="58" spans="1:14">
      <c r="A58" s="1" t="s">
        <v>8</v>
      </c>
      <c r="B58" t="s">
        <v>170</v>
      </c>
      <c r="C58" t="s">
        <v>77</v>
      </c>
      <c r="D58">
        <v>158.6230625</v>
      </c>
      <c r="E58">
        <v>10.8529759799132</v>
      </c>
      <c r="F58" s="1">
        <v>16</v>
      </c>
      <c r="I58" s="111" t="s">
        <v>8</v>
      </c>
      <c r="J58" s="20" t="s">
        <v>156</v>
      </c>
      <c r="K58" s="20" t="s">
        <v>77</v>
      </c>
      <c r="L58" s="20">
        <v>135.00062631578899</v>
      </c>
      <c r="M58" s="20">
        <v>6.3998951459212501</v>
      </c>
      <c r="N58" s="111">
        <v>38</v>
      </c>
    </row>
    <row r="59" spans="1:14">
      <c r="A59" s="1" t="s">
        <v>8</v>
      </c>
      <c r="B59" t="s">
        <v>170</v>
      </c>
      <c r="C59" t="s">
        <v>76</v>
      </c>
      <c r="D59">
        <v>107.296869230769</v>
      </c>
      <c r="E59">
        <v>13.340424438699999</v>
      </c>
      <c r="F59" s="1">
        <v>13</v>
      </c>
      <c r="I59" s="111" t="s">
        <v>8</v>
      </c>
      <c r="J59" s="20" t="s">
        <v>156</v>
      </c>
      <c r="K59" s="20" t="s">
        <v>76</v>
      </c>
      <c r="L59" s="20">
        <v>98.930761538461496</v>
      </c>
      <c r="M59" s="20">
        <v>6.3208036348147099</v>
      </c>
      <c r="N59" s="111">
        <v>39</v>
      </c>
    </row>
    <row r="60" spans="1:14">
      <c r="A60" s="1" t="s">
        <v>8</v>
      </c>
      <c r="B60" t="s">
        <v>170</v>
      </c>
      <c r="C60" t="s">
        <v>75</v>
      </c>
      <c r="D60">
        <v>150.61614117647099</v>
      </c>
      <c r="E60">
        <v>14.0085927426759</v>
      </c>
      <c r="F60" s="1">
        <v>17</v>
      </c>
      <c r="I60" s="111" t="s">
        <v>8</v>
      </c>
      <c r="J60" s="20" t="s">
        <v>156</v>
      </c>
      <c r="K60" s="20" t="s">
        <v>75</v>
      </c>
      <c r="L60" s="20">
        <v>123.34860999999999</v>
      </c>
      <c r="M60" s="20">
        <v>7.7377428413727598</v>
      </c>
      <c r="N60" s="111">
        <v>40</v>
      </c>
    </row>
    <row r="61" spans="1:14">
      <c r="A61" s="1" t="s">
        <v>8</v>
      </c>
      <c r="B61" t="s">
        <v>155</v>
      </c>
      <c r="C61" t="s">
        <v>91</v>
      </c>
      <c r="D61">
        <v>136.20099999999999</v>
      </c>
      <c r="E61" t="s">
        <v>154</v>
      </c>
      <c r="F61" s="1">
        <v>1</v>
      </c>
      <c r="I61" s="111" t="s">
        <v>8</v>
      </c>
      <c r="J61" s="20" t="s">
        <v>155</v>
      </c>
      <c r="K61" s="20" t="s">
        <v>91</v>
      </c>
      <c r="L61" s="20">
        <v>136.20099999999999</v>
      </c>
      <c r="M61" s="20" t="s">
        <v>154</v>
      </c>
      <c r="N61" s="111">
        <v>1</v>
      </c>
    </row>
    <row r="62" spans="1:14">
      <c r="A62" s="1" t="s">
        <v>8</v>
      </c>
      <c r="B62" t="s">
        <v>155</v>
      </c>
      <c r="C62" t="s">
        <v>90</v>
      </c>
      <c r="D62">
        <v>173.99700000000001</v>
      </c>
      <c r="E62" t="s">
        <v>154</v>
      </c>
      <c r="F62" s="1">
        <v>1</v>
      </c>
      <c r="I62" s="111" t="s">
        <v>8</v>
      </c>
      <c r="J62" s="20" t="s">
        <v>155</v>
      </c>
      <c r="K62" s="20" t="s">
        <v>90</v>
      </c>
      <c r="L62" s="20">
        <v>173.99700000000001</v>
      </c>
      <c r="M62" s="20" t="s">
        <v>154</v>
      </c>
      <c r="N62" s="111">
        <v>1</v>
      </c>
    </row>
    <row r="63" spans="1:14">
      <c r="A63" s="1" t="s">
        <v>8</v>
      </c>
      <c r="B63" t="s">
        <v>155</v>
      </c>
      <c r="C63" t="s">
        <v>89</v>
      </c>
      <c r="D63">
        <v>254.74299999999999</v>
      </c>
      <c r="E63" t="s">
        <v>154</v>
      </c>
      <c r="F63" s="1">
        <v>1</v>
      </c>
      <c r="I63" s="111" t="s">
        <v>8</v>
      </c>
      <c r="J63" s="20" t="s">
        <v>155</v>
      </c>
      <c r="K63" s="20" t="s">
        <v>89</v>
      </c>
      <c r="L63" s="20">
        <v>254.74299999999999</v>
      </c>
      <c r="M63" s="20" t="s">
        <v>154</v>
      </c>
      <c r="N63" s="111">
        <v>1</v>
      </c>
    </row>
    <row r="64" spans="1:14">
      <c r="A64" s="1" t="s">
        <v>8</v>
      </c>
      <c r="B64" t="s">
        <v>155</v>
      </c>
      <c r="C64" t="s">
        <v>88</v>
      </c>
      <c r="D64">
        <v>228.95099999999999</v>
      </c>
      <c r="E64" t="s">
        <v>154</v>
      </c>
      <c r="F64" s="1">
        <v>1</v>
      </c>
      <c r="I64" s="111" t="s">
        <v>8</v>
      </c>
      <c r="J64" s="20" t="s">
        <v>155</v>
      </c>
      <c r="K64" s="20" t="s">
        <v>88</v>
      </c>
      <c r="L64" s="20">
        <v>228.95099999999999</v>
      </c>
      <c r="M64" s="20" t="s">
        <v>154</v>
      </c>
      <c r="N64" s="111">
        <v>1</v>
      </c>
    </row>
    <row r="65" spans="1:14">
      <c r="A65" s="1" t="s">
        <v>8</v>
      </c>
      <c r="B65" t="s">
        <v>155</v>
      </c>
      <c r="C65" t="s">
        <v>87</v>
      </c>
      <c r="D65">
        <v>154.68899999999999</v>
      </c>
      <c r="E65" t="s">
        <v>154</v>
      </c>
      <c r="F65" s="1">
        <v>1</v>
      </c>
      <c r="I65" s="111" t="s">
        <v>8</v>
      </c>
      <c r="J65" s="20" t="s">
        <v>155</v>
      </c>
      <c r="K65" s="20" t="s">
        <v>87</v>
      </c>
      <c r="L65" s="20">
        <v>154.68899999999999</v>
      </c>
      <c r="M65" s="20" t="s">
        <v>154</v>
      </c>
      <c r="N65" s="111">
        <v>1</v>
      </c>
    </row>
    <row r="66" spans="1:14">
      <c r="A66" s="1" t="s">
        <v>8</v>
      </c>
      <c r="B66" t="s">
        <v>155</v>
      </c>
      <c r="C66" t="s">
        <v>86</v>
      </c>
      <c r="D66">
        <v>257.923</v>
      </c>
      <c r="E66" t="s">
        <v>154</v>
      </c>
      <c r="F66" s="1">
        <v>1</v>
      </c>
      <c r="I66" s="111" t="s">
        <v>8</v>
      </c>
      <c r="J66" s="20" t="s">
        <v>155</v>
      </c>
      <c r="K66" s="20" t="s">
        <v>86</v>
      </c>
      <c r="L66" s="20">
        <v>257.923</v>
      </c>
      <c r="M66" s="20" t="s">
        <v>154</v>
      </c>
      <c r="N66" s="111">
        <v>1</v>
      </c>
    </row>
    <row r="67" spans="1:14">
      <c r="A67" s="1" t="s">
        <v>8</v>
      </c>
      <c r="B67" t="s">
        <v>155</v>
      </c>
      <c r="C67" t="s">
        <v>85</v>
      </c>
      <c r="D67">
        <v>164.05</v>
      </c>
      <c r="E67" t="s">
        <v>154</v>
      </c>
      <c r="F67" s="1">
        <v>1</v>
      </c>
      <c r="I67" s="111" t="s">
        <v>8</v>
      </c>
      <c r="J67" s="20" t="s">
        <v>155</v>
      </c>
      <c r="K67" s="20" t="s">
        <v>85</v>
      </c>
      <c r="L67" s="20">
        <v>164.05</v>
      </c>
      <c r="M67" s="20" t="s">
        <v>154</v>
      </c>
      <c r="N67" s="111">
        <v>1</v>
      </c>
    </row>
    <row r="68" spans="1:14">
      <c r="A68" s="1" t="s">
        <v>8</v>
      </c>
      <c r="B68" t="s">
        <v>155</v>
      </c>
      <c r="C68" t="s">
        <v>84</v>
      </c>
      <c r="D68">
        <v>155.11600000000001</v>
      </c>
      <c r="E68" t="s">
        <v>154</v>
      </c>
      <c r="F68" s="1">
        <v>1</v>
      </c>
      <c r="I68" s="111" t="s">
        <v>8</v>
      </c>
      <c r="J68" s="20" t="s">
        <v>155</v>
      </c>
      <c r="K68" s="20" t="s">
        <v>84</v>
      </c>
      <c r="L68" s="20">
        <v>155.11600000000001</v>
      </c>
      <c r="M68" s="20" t="s">
        <v>154</v>
      </c>
      <c r="N68" s="111">
        <v>1</v>
      </c>
    </row>
    <row r="69" spans="1:14">
      <c r="A69" s="1" t="s">
        <v>8</v>
      </c>
      <c r="B69" t="s">
        <v>155</v>
      </c>
      <c r="C69" t="s">
        <v>83</v>
      </c>
      <c r="D69">
        <v>171.905</v>
      </c>
      <c r="E69" t="s">
        <v>154</v>
      </c>
      <c r="F69" s="1">
        <v>1</v>
      </c>
      <c r="I69" s="111" t="s">
        <v>8</v>
      </c>
      <c r="J69" s="20" t="s">
        <v>155</v>
      </c>
      <c r="K69" s="20" t="s">
        <v>83</v>
      </c>
      <c r="L69" s="20">
        <v>171.905</v>
      </c>
      <c r="M69" s="20" t="s">
        <v>154</v>
      </c>
      <c r="N69" s="111">
        <v>1</v>
      </c>
    </row>
    <row r="70" spans="1:14">
      <c r="A70" s="1" t="s">
        <v>8</v>
      </c>
      <c r="B70" t="s">
        <v>155</v>
      </c>
      <c r="C70" t="s">
        <v>82</v>
      </c>
      <c r="D70">
        <v>123.596</v>
      </c>
      <c r="E70" t="s">
        <v>154</v>
      </c>
      <c r="F70" s="1">
        <v>1</v>
      </c>
      <c r="I70" s="111" t="s">
        <v>8</v>
      </c>
      <c r="J70" s="20" t="s">
        <v>155</v>
      </c>
      <c r="K70" s="20" t="s">
        <v>82</v>
      </c>
      <c r="L70" s="20">
        <v>123.596</v>
      </c>
      <c r="M70" s="20" t="s">
        <v>154</v>
      </c>
      <c r="N70" s="111">
        <v>1</v>
      </c>
    </row>
    <row r="71" spans="1:14">
      <c r="A71" s="1" t="s">
        <v>8</v>
      </c>
      <c r="B71" t="s">
        <v>155</v>
      </c>
      <c r="C71" t="s">
        <v>81</v>
      </c>
      <c r="D71">
        <v>109.59099999999999</v>
      </c>
      <c r="E71" t="s">
        <v>154</v>
      </c>
      <c r="F71" s="1">
        <v>1</v>
      </c>
      <c r="I71" s="111" t="s">
        <v>8</v>
      </c>
      <c r="J71" s="20" t="s">
        <v>155</v>
      </c>
      <c r="K71" s="20" t="s">
        <v>81</v>
      </c>
      <c r="L71" s="20">
        <v>109.59099999999999</v>
      </c>
      <c r="M71" s="20" t="s">
        <v>154</v>
      </c>
      <c r="N71" s="111">
        <v>1</v>
      </c>
    </row>
    <row r="72" spans="1:14">
      <c r="A72" s="1" t="s">
        <v>8</v>
      </c>
      <c r="B72" t="s">
        <v>155</v>
      </c>
      <c r="C72" t="s">
        <v>80</v>
      </c>
      <c r="D72">
        <v>169.685</v>
      </c>
      <c r="E72" t="s">
        <v>154</v>
      </c>
      <c r="F72" s="1">
        <v>1</v>
      </c>
      <c r="I72" s="111" t="s">
        <v>8</v>
      </c>
      <c r="J72" s="20" t="s">
        <v>155</v>
      </c>
      <c r="K72" s="20" t="s">
        <v>80</v>
      </c>
      <c r="L72" s="20">
        <v>169.685</v>
      </c>
      <c r="M72" s="20" t="s">
        <v>154</v>
      </c>
      <c r="N72" s="111">
        <v>1</v>
      </c>
    </row>
    <row r="73" spans="1:14">
      <c r="A73" s="1" t="s">
        <v>8</v>
      </c>
      <c r="B73" t="s">
        <v>155</v>
      </c>
      <c r="C73" t="s">
        <v>79</v>
      </c>
      <c r="D73">
        <v>227.03700000000001</v>
      </c>
      <c r="E73" t="s">
        <v>154</v>
      </c>
      <c r="F73" s="1">
        <v>1</v>
      </c>
      <c r="I73" s="111" t="s">
        <v>8</v>
      </c>
      <c r="J73" s="20" t="s">
        <v>155</v>
      </c>
      <c r="K73" s="20" t="s">
        <v>79</v>
      </c>
      <c r="L73" s="20">
        <v>227.03700000000001</v>
      </c>
      <c r="M73" s="20" t="s">
        <v>154</v>
      </c>
      <c r="N73" s="111">
        <v>1</v>
      </c>
    </row>
    <row r="74" spans="1:14">
      <c r="A74" s="1" t="s">
        <v>8</v>
      </c>
      <c r="B74" t="s">
        <v>155</v>
      </c>
      <c r="C74" t="s">
        <v>78</v>
      </c>
      <c r="D74">
        <v>108.88800000000001</v>
      </c>
      <c r="E74" t="s">
        <v>154</v>
      </c>
      <c r="F74" s="1">
        <v>1</v>
      </c>
      <c r="I74" s="111" t="s">
        <v>8</v>
      </c>
      <c r="J74" s="20" t="s">
        <v>155</v>
      </c>
      <c r="K74" s="20" t="s">
        <v>78</v>
      </c>
      <c r="L74" s="20">
        <v>108.88800000000001</v>
      </c>
      <c r="M74" s="20" t="s">
        <v>154</v>
      </c>
      <c r="N74" s="111">
        <v>1</v>
      </c>
    </row>
    <row r="75" spans="1:14">
      <c r="A75" s="1" t="s">
        <v>8</v>
      </c>
      <c r="B75" t="s">
        <v>155</v>
      </c>
      <c r="C75" t="s">
        <v>77</v>
      </c>
      <c r="D75">
        <v>154.47300000000001</v>
      </c>
      <c r="E75" t="s">
        <v>154</v>
      </c>
      <c r="F75" s="1">
        <v>1</v>
      </c>
      <c r="I75" s="111" t="s">
        <v>8</v>
      </c>
      <c r="J75" s="20" t="s">
        <v>155</v>
      </c>
      <c r="K75" s="20" t="s">
        <v>77</v>
      </c>
      <c r="L75" s="20">
        <v>154.47300000000001</v>
      </c>
      <c r="M75" s="20" t="s">
        <v>154</v>
      </c>
      <c r="N75" s="111">
        <v>1</v>
      </c>
    </row>
    <row r="76" spans="1:14">
      <c r="A76" s="1" t="s">
        <v>8</v>
      </c>
      <c r="B76" t="s">
        <v>155</v>
      </c>
      <c r="C76" t="s">
        <v>76</v>
      </c>
      <c r="D76">
        <v>177.119</v>
      </c>
      <c r="E76" t="s">
        <v>154</v>
      </c>
      <c r="F76" s="1">
        <v>1</v>
      </c>
      <c r="I76" s="111" t="s">
        <v>8</v>
      </c>
      <c r="J76" s="20" t="s">
        <v>155</v>
      </c>
      <c r="K76" s="20" t="s">
        <v>76</v>
      </c>
      <c r="L76" s="20">
        <v>177.119</v>
      </c>
      <c r="M76" s="20" t="s">
        <v>154</v>
      </c>
      <c r="N76" s="111">
        <v>1</v>
      </c>
    </row>
    <row r="77" spans="1:14">
      <c r="A77" s="1" t="s">
        <v>8</v>
      </c>
      <c r="B77" t="s">
        <v>155</v>
      </c>
      <c r="C77" t="s">
        <v>75</v>
      </c>
      <c r="D77">
        <v>127.07599999999999</v>
      </c>
      <c r="E77" t="s">
        <v>154</v>
      </c>
      <c r="F77" s="1">
        <v>1</v>
      </c>
      <c r="I77" s="111" t="s">
        <v>8</v>
      </c>
      <c r="J77" s="20" t="s">
        <v>155</v>
      </c>
      <c r="K77" s="20" t="s">
        <v>75</v>
      </c>
      <c r="L77" s="20">
        <v>127.07599999999999</v>
      </c>
      <c r="M77" s="20" t="s">
        <v>154</v>
      </c>
      <c r="N77" s="111">
        <v>1</v>
      </c>
    </row>
    <row r="78" spans="1:14">
      <c r="A78" s="1" t="s">
        <v>6</v>
      </c>
      <c r="B78" t="s">
        <v>170</v>
      </c>
      <c r="C78" t="s">
        <v>74</v>
      </c>
      <c r="D78">
        <v>155.119948387097</v>
      </c>
      <c r="E78">
        <v>8.6560203081729608</v>
      </c>
      <c r="F78" s="1">
        <v>31</v>
      </c>
      <c r="I78" s="111" t="s">
        <v>6</v>
      </c>
      <c r="J78" s="20" t="s">
        <v>156</v>
      </c>
      <c r="K78" s="20" t="s">
        <v>74</v>
      </c>
      <c r="L78" s="20">
        <v>137.966021333333</v>
      </c>
      <c r="M78" s="20">
        <v>5.2137883425685496</v>
      </c>
      <c r="N78" s="111">
        <v>75</v>
      </c>
    </row>
    <row r="79" spans="1:14">
      <c r="A79" s="1" t="s">
        <v>6</v>
      </c>
      <c r="B79" t="s">
        <v>170</v>
      </c>
      <c r="C79" t="s">
        <v>73</v>
      </c>
      <c r="D79">
        <v>106.38833225806501</v>
      </c>
      <c r="E79">
        <v>10.5726460100393</v>
      </c>
      <c r="F79" s="1">
        <v>31</v>
      </c>
      <c r="I79" s="111" t="s">
        <v>6</v>
      </c>
      <c r="J79" s="20" t="s">
        <v>156</v>
      </c>
      <c r="K79" s="20" t="s">
        <v>73</v>
      </c>
      <c r="L79" s="20">
        <v>114.028635616438</v>
      </c>
      <c r="M79" s="20">
        <v>5.4057408382441103</v>
      </c>
      <c r="N79" s="111">
        <v>73</v>
      </c>
    </row>
    <row r="80" spans="1:14">
      <c r="A80" s="1" t="s">
        <v>6</v>
      </c>
      <c r="B80" t="s">
        <v>170</v>
      </c>
      <c r="C80" t="s">
        <v>72</v>
      </c>
      <c r="D80">
        <v>146.763875862069</v>
      </c>
      <c r="E80">
        <v>10.8573431418768</v>
      </c>
      <c r="F80" s="1">
        <v>29</v>
      </c>
      <c r="I80" s="111" t="s">
        <v>6</v>
      </c>
      <c r="J80" s="20" t="s">
        <v>156</v>
      </c>
      <c r="K80" s="20" t="s">
        <v>72</v>
      </c>
      <c r="L80" s="20">
        <v>130.72708260869601</v>
      </c>
      <c r="M80" s="20">
        <v>5.77956133609029</v>
      </c>
      <c r="N80" s="111">
        <v>69</v>
      </c>
    </row>
    <row r="81" spans="1:14">
      <c r="A81" s="1" t="s">
        <v>6</v>
      </c>
      <c r="B81" t="s">
        <v>170</v>
      </c>
      <c r="C81" t="s">
        <v>71</v>
      </c>
      <c r="D81">
        <v>117.800167567568</v>
      </c>
      <c r="E81">
        <v>7.98602407082182</v>
      </c>
      <c r="F81" s="1">
        <v>37</v>
      </c>
      <c r="I81" s="111" t="s">
        <v>6</v>
      </c>
      <c r="J81" s="20" t="s">
        <v>156</v>
      </c>
      <c r="K81" s="20" t="s">
        <v>71</v>
      </c>
      <c r="L81" s="20">
        <v>113.80581625000001</v>
      </c>
      <c r="M81" s="20">
        <v>4.6888393122694101</v>
      </c>
      <c r="N81" s="111">
        <v>80</v>
      </c>
    </row>
    <row r="82" spans="1:14">
      <c r="A82" s="1" t="s">
        <v>6</v>
      </c>
      <c r="B82" t="s">
        <v>170</v>
      </c>
      <c r="C82" t="s">
        <v>70</v>
      </c>
      <c r="D82">
        <v>125.089705714286</v>
      </c>
      <c r="E82">
        <v>7.5094460964750596</v>
      </c>
      <c r="F82" s="1">
        <v>35</v>
      </c>
      <c r="I82" s="111" t="s">
        <v>6</v>
      </c>
      <c r="J82" s="20" t="s">
        <v>156</v>
      </c>
      <c r="K82" s="20" t="s">
        <v>70</v>
      </c>
      <c r="L82" s="20">
        <v>123.73629358974399</v>
      </c>
      <c r="M82" s="20">
        <v>4.6212440307460598</v>
      </c>
      <c r="N82" s="111">
        <v>78</v>
      </c>
    </row>
    <row r="83" spans="1:14">
      <c r="A83" s="1" t="s">
        <v>6</v>
      </c>
      <c r="B83" t="s">
        <v>170</v>
      </c>
      <c r="C83" t="s">
        <v>69</v>
      </c>
      <c r="D83">
        <v>135.802180645161</v>
      </c>
      <c r="E83">
        <v>6.6162128353226803</v>
      </c>
      <c r="F83" s="1">
        <v>31</v>
      </c>
      <c r="I83" s="111" t="s">
        <v>6</v>
      </c>
      <c r="J83" s="20" t="s">
        <v>156</v>
      </c>
      <c r="K83" s="20" t="s">
        <v>69</v>
      </c>
      <c r="L83" s="20">
        <v>134.03156056338</v>
      </c>
      <c r="M83" s="20">
        <v>4.5841678210185002</v>
      </c>
      <c r="N83" s="111">
        <v>71</v>
      </c>
    </row>
    <row r="84" spans="1:14">
      <c r="A84" s="1" t="s">
        <v>6</v>
      </c>
      <c r="B84" t="s">
        <v>170</v>
      </c>
      <c r="C84" t="s">
        <v>68</v>
      </c>
      <c r="D84">
        <v>151.02726538461499</v>
      </c>
      <c r="E84">
        <v>6.4701407175256103</v>
      </c>
      <c r="F84" s="1">
        <v>26</v>
      </c>
      <c r="I84" s="111" t="s">
        <v>6</v>
      </c>
      <c r="J84" s="20" t="s">
        <v>156</v>
      </c>
      <c r="K84" s="20" t="s">
        <v>68</v>
      </c>
      <c r="L84" s="20">
        <v>136.55693529411801</v>
      </c>
      <c r="M84" s="20">
        <v>4.2636792231532796</v>
      </c>
      <c r="N84" s="111">
        <v>68</v>
      </c>
    </row>
    <row r="85" spans="1:14">
      <c r="A85" s="1" t="s">
        <v>6</v>
      </c>
      <c r="B85" t="s">
        <v>170</v>
      </c>
      <c r="C85" t="s">
        <v>67</v>
      </c>
      <c r="D85">
        <v>161.09530000000001</v>
      </c>
      <c r="E85">
        <v>8.7041070862943695</v>
      </c>
      <c r="F85" s="1">
        <v>29</v>
      </c>
      <c r="I85" s="111" t="s">
        <v>6</v>
      </c>
      <c r="J85" s="20" t="s">
        <v>156</v>
      </c>
      <c r="K85" s="20" t="s">
        <v>67</v>
      </c>
      <c r="L85" s="20">
        <v>151.90299999999999</v>
      </c>
      <c r="M85" s="20">
        <v>4.9334582883289997</v>
      </c>
      <c r="N85" s="111">
        <v>81</v>
      </c>
    </row>
    <row r="86" spans="1:14">
      <c r="A86" s="1" t="s">
        <v>6</v>
      </c>
      <c r="B86" t="s">
        <v>170</v>
      </c>
      <c r="C86" t="s">
        <v>66</v>
      </c>
      <c r="D86">
        <v>154.07535428571401</v>
      </c>
      <c r="E86">
        <v>10.9283437288997</v>
      </c>
      <c r="F86" s="1">
        <v>35</v>
      </c>
      <c r="I86" s="111" t="s">
        <v>6</v>
      </c>
      <c r="J86" s="20" t="s">
        <v>156</v>
      </c>
      <c r="K86" s="20" t="s">
        <v>66</v>
      </c>
      <c r="L86" s="20">
        <v>156.092361627907</v>
      </c>
      <c r="M86" s="20">
        <v>6.0811050357730601</v>
      </c>
      <c r="N86" s="111">
        <v>86</v>
      </c>
    </row>
    <row r="87" spans="1:14">
      <c r="A87" s="1" t="s">
        <v>6</v>
      </c>
      <c r="B87" t="s">
        <v>170</v>
      </c>
      <c r="C87" t="s">
        <v>65</v>
      </c>
      <c r="D87">
        <v>106.980125581395</v>
      </c>
      <c r="E87">
        <v>7.4555558361847396</v>
      </c>
      <c r="F87" s="1">
        <v>43</v>
      </c>
      <c r="I87" s="111" t="s">
        <v>6</v>
      </c>
      <c r="J87" s="20" t="s">
        <v>156</v>
      </c>
      <c r="K87" s="20" t="s">
        <v>65</v>
      </c>
      <c r="L87" s="20">
        <v>112.19399684210499</v>
      </c>
      <c r="M87" s="20">
        <v>4.5482146835505803</v>
      </c>
      <c r="N87" s="111">
        <v>95</v>
      </c>
    </row>
    <row r="88" spans="1:14">
      <c r="A88" s="1" t="s">
        <v>6</v>
      </c>
      <c r="B88" t="s">
        <v>170</v>
      </c>
      <c r="C88" t="s">
        <v>64</v>
      </c>
      <c r="D88">
        <v>139.03732857142899</v>
      </c>
      <c r="E88">
        <v>10.206649631409199</v>
      </c>
      <c r="F88" s="1">
        <v>35</v>
      </c>
      <c r="I88" s="111" t="s">
        <v>6</v>
      </c>
      <c r="J88" s="20" t="s">
        <v>156</v>
      </c>
      <c r="K88" s="20" t="s">
        <v>64</v>
      </c>
      <c r="L88" s="20">
        <v>138.327510344828</v>
      </c>
      <c r="M88" s="20">
        <v>5.195501676938</v>
      </c>
      <c r="N88" s="111">
        <v>87</v>
      </c>
    </row>
    <row r="89" spans="1:14">
      <c r="A89" s="1" t="s">
        <v>6</v>
      </c>
      <c r="B89" t="s">
        <v>155</v>
      </c>
      <c r="C89" t="s">
        <v>74</v>
      </c>
      <c r="D89">
        <v>148.876</v>
      </c>
      <c r="E89" t="s">
        <v>154</v>
      </c>
      <c r="F89" s="1">
        <v>1</v>
      </c>
      <c r="I89" s="111" t="s">
        <v>6</v>
      </c>
      <c r="J89" s="20" t="s">
        <v>155</v>
      </c>
      <c r="K89" s="20" t="s">
        <v>74</v>
      </c>
      <c r="L89" s="20">
        <v>148.876</v>
      </c>
      <c r="M89" s="20" t="s">
        <v>154</v>
      </c>
      <c r="N89" s="111">
        <v>1</v>
      </c>
    </row>
    <row r="90" spans="1:14">
      <c r="A90" s="1" t="s">
        <v>6</v>
      </c>
      <c r="B90" t="s">
        <v>155</v>
      </c>
      <c r="C90" t="s">
        <v>73</v>
      </c>
      <c r="D90">
        <v>196.69300000000001</v>
      </c>
      <c r="E90" t="s">
        <v>154</v>
      </c>
      <c r="F90" s="1">
        <v>1</v>
      </c>
      <c r="I90" s="111" t="s">
        <v>6</v>
      </c>
      <c r="J90" s="20" t="s">
        <v>155</v>
      </c>
      <c r="K90" s="20" t="s">
        <v>73</v>
      </c>
      <c r="L90" s="20">
        <v>196.69300000000001</v>
      </c>
      <c r="M90" s="20" t="s">
        <v>154</v>
      </c>
      <c r="N90" s="111">
        <v>1</v>
      </c>
    </row>
    <row r="91" spans="1:14">
      <c r="A91" s="1" t="s">
        <v>6</v>
      </c>
      <c r="B91" t="s">
        <v>155</v>
      </c>
      <c r="C91" t="s">
        <v>72</v>
      </c>
      <c r="D91">
        <v>218.465</v>
      </c>
      <c r="E91" t="s">
        <v>154</v>
      </c>
      <c r="F91" s="1">
        <v>1</v>
      </c>
      <c r="I91" s="111" t="s">
        <v>6</v>
      </c>
      <c r="J91" s="20" t="s">
        <v>155</v>
      </c>
      <c r="K91" s="20" t="s">
        <v>72</v>
      </c>
      <c r="L91" s="20">
        <v>218.465</v>
      </c>
      <c r="M91" s="20" t="s">
        <v>154</v>
      </c>
      <c r="N91" s="111">
        <v>1</v>
      </c>
    </row>
    <row r="92" spans="1:14">
      <c r="A92" s="1" t="s">
        <v>6</v>
      </c>
      <c r="B92" t="s">
        <v>155</v>
      </c>
      <c r="C92" t="s">
        <v>71</v>
      </c>
      <c r="D92">
        <v>278.91399999999999</v>
      </c>
      <c r="E92" t="s">
        <v>154</v>
      </c>
      <c r="F92" s="1">
        <v>1</v>
      </c>
      <c r="I92" s="111" t="s">
        <v>6</v>
      </c>
      <c r="J92" s="20" t="s">
        <v>155</v>
      </c>
      <c r="K92" s="20" t="s">
        <v>71</v>
      </c>
      <c r="L92" s="20">
        <v>278.91399999999999</v>
      </c>
      <c r="M92" s="20" t="s">
        <v>154</v>
      </c>
      <c r="N92" s="111">
        <v>1</v>
      </c>
    </row>
    <row r="93" spans="1:14">
      <c r="A93" s="1" t="s">
        <v>6</v>
      </c>
      <c r="B93" t="s">
        <v>155</v>
      </c>
      <c r="C93" t="s">
        <v>70</v>
      </c>
      <c r="D93">
        <v>252.262</v>
      </c>
      <c r="E93" t="s">
        <v>154</v>
      </c>
      <c r="F93" s="1">
        <v>1</v>
      </c>
      <c r="I93" s="111" t="s">
        <v>6</v>
      </c>
      <c r="J93" s="20" t="s">
        <v>155</v>
      </c>
      <c r="K93" s="20" t="s">
        <v>70</v>
      </c>
      <c r="L93" s="20">
        <v>252.262</v>
      </c>
      <c r="M93" s="20" t="s">
        <v>154</v>
      </c>
      <c r="N93" s="111">
        <v>1</v>
      </c>
    </row>
    <row r="94" spans="1:14">
      <c r="A94" s="1" t="s">
        <v>6</v>
      </c>
      <c r="B94" t="s">
        <v>155</v>
      </c>
      <c r="C94" t="s">
        <v>69</v>
      </c>
      <c r="D94">
        <v>235.73599999999999</v>
      </c>
      <c r="E94" t="s">
        <v>154</v>
      </c>
      <c r="F94" s="1">
        <v>1</v>
      </c>
      <c r="I94" s="111" t="s">
        <v>6</v>
      </c>
      <c r="J94" s="20" t="s">
        <v>155</v>
      </c>
      <c r="K94" s="20" t="s">
        <v>69</v>
      </c>
      <c r="L94" s="20">
        <v>235.73599999999999</v>
      </c>
      <c r="M94" s="20" t="s">
        <v>154</v>
      </c>
      <c r="N94" s="111">
        <v>1</v>
      </c>
    </row>
    <row r="95" spans="1:14">
      <c r="A95" s="1" t="s">
        <v>6</v>
      </c>
      <c r="B95" t="s">
        <v>155</v>
      </c>
      <c r="C95" t="s">
        <v>68</v>
      </c>
      <c r="D95">
        <v>177.78</v>
      </c>
      <c r="E95" t="s">
        <v>154</v>
      </c>
      <c r="F95" s="1">
        <v>1</v>
      </c>
      <c r="I95" s="111" t="s">
        <v>6</v>
      </c>
      <c r="J95" s="20" t="s">
        <v>155</v>
      </c>
      <c r="K95" s="20" t="s">
        <v>68</v>
      </c>
      <c r="L95" s="20">
        <v>177.78</v>
      </c>
      <c r="M95" s="20" t="s">
        <v>154</v>
      </c>
      <c r="N95" s="111">
        <v>1</v>
      </c>
    </row>
    <row r="96" spans="1:14">
      <c r="A96" s="1" t="s">
        <v>6</v>
      </c>
      <c r="B96" t="s">
        <v>155</v>
      </c>
      <c r="C96" t="s">
        <v>67</v>
      </c>
      <c r="D96">
        <v>326.77</v>
      </c>
      <c r="E96" t="s">
        <v>154</v>
      </c>
      <c r="F96" s="1">
        <v>1</v>
      </c>
      <c r="I96" s="111" t="s">
        <v>6</v>
      </c>
      <c r="J96" s="20" t="s">
        <v>155</v>
      </c>
      <c r="K96" s="20" t="s">
        <v>67</v>
      </c>
      <c r="L96" s="20">
        <v>326.77</v>
      </c>
      <c r="M96" s="20" t="s">
        <v>154</v>
      </c>
      <c r="N96" s="111">
        <v>1</v>
      </c>
    </row>
    <row r="97" spans="1:14">
      <c r="A97" s="1" t="s">
        <v>6</v>
      </c>
      <c r="B97" t="s">
        <v>155</v>
      </c>
      <c r="C97" t="s">
        <v>66</v>
      </c>
      <c r="D97">
        <v>204.53399999999999</v>
      </c>
      <c r="E97" t="s">
        <v>154</v>
      </c>
      <c r="F97" s="1">
        <v>1</v>
      </c>
      <c r="I97" s="111" t="s">
        <v>6</v>
      </c>
      <c r="J97" s="20" t="s">
        <v>155</v>
      </c>
      <c r="K97" s="20" t="s">
        <v>66</v>
      </c>
      <c r="L97" s="20">
        <v>204.53399999999999</v>
      </c>
      <c r="M97" s="20" t="s">
        <v>154</v>
      </c>
      <c r="N97" s="111">
        <v>1</v>
      </c>
    </row>
    <row r="98" spans="1:14">
      <c r="A98" s="1" t="s">
        <v>6</v>
      </c>
      <c r="B98" t="s">
        <v>155</v>
      </c>
      <c r="C98" t="s">
        <v>65</v>
      </c>
      <c r="D98">
        <v>155.29</v>
      </c>
      <c r="E98" t="s">
        <v>154</v>
      </c>
      <c r="F98" s="1">
        <v>1</v>
      </c>
      <c r="I98" s="111" t="s">
        <v>6</v>
      </c>
      <c r="J98" s="20" t="s">
        <v>155</v>
      </c>
      <c r="K98" s="20" t="s">
        <v>65</v>
      </c>
      <c r="L98" s="20">
        <v>155.29</v>
      </c>
      <c r="M98" s="20" t="s">
        <v>154</v>
      </c>
      <c r="N98" s="111">
        <v>1</v>
      </c>
    </row>
    <row r="99" spans="1:14">
      <c r="A99" s="1" t="s">
        <v>6</v>
      </c>
      <c r="B99" t="s">
        <v>155</v>
      </c>
      <c r="C99" t="s">
        <v>64</v>
      </c>
      <c r="D99">
        <v>225.52799999999999</v>
      </c>
      <c r="E99" t="s">
        <v>154</v>
      </c>
      <c r="F99" s="1">
        <v>1</v>
      </c>
      <c r="I99" s="111" t="s">
        <v>6</v>
      </c>
      <c r="J99" s="20" t="s">
        <v>155</v>
      </c>
      <c r="K99" s="20" t="s">
        <v>64</v>
      </c>
      <c r="L99" s="20">
        <v>225.52799999999999</v>
      </c>
      <c r="M99" s="20" t="s">
        <v>154</v>
      </c>
      <c r="N99" s="111">
        <v>1</v>
      </c>
    </row>
    <row r="100" spans="1:14">
      <c r="A100" s="1" t="s">
        <v>4</v>
      </c>
      <c r="B100" t="s">
        <v>170</v>
      </c>
      <c r="C100" t="s">
        <v>63</v>
      </c>
      <c r="D100">
        <v>139.803973684211</v>
      </c>
      <c r="E100">
        <v>7.92010329376411</v>
      </c>
      <c r="F100" s="1">
        <v>38</v>
      </c>
    </row>
    <row r="101" spans="1:14">
      <c r="A101" s="1" t="s">
        <v>4</v>
      </c>
      <c r="B101" t="s">
        <v>170</v>
      </c>
      <c r="C101" t="s">
        <v>62</v>
      </c>
      <c r="D101">
        <v>130.51628684210499</v>
      </c>
      <c r="E101">
        <v>6.2228467311939601</v>
      </c>
      <c r="F101" s="1">
        <v>38</v>
      </c>
    </row>
    <row r="102" spans="1:14">
      <c r="A102" s="1" t="s">
        <v>4</v>
      </c>
      <c r="B102" t="s">
        <v>170</v>
      </c>
      <c r="C102" t="s">
        <v>61</v>
      </c>
      <c r="D102">
        <v>121.075485714286</v>
      </c>
      <c r="E102">
        <v>5.3997387956013903</v>
      </c>
      <c r="F102" s="1">
        <v>49</v>
      </c>
    </row>
    <row r="103" spans="1:14">
      <c r="A103" s="1" t="s">
        <v>4</v>
      </c>
      <c r="B103" t="s">
        <v>170</v>
      </c>
      <c r="C103" t="s">
        <v>60</v>
      </c>
      <c r="D103">
        <v>148.76089230769199</v>
      </c>
      <c r="E103">
        <v>6.7430279414675001</v>
      </c>
      <c r="F103" s="1">
        <v>39</v>
      </c>
    </row>
    <row r="104" spans="1:14">
      <c r="A104" s="1" t="s">
        <v>4</v>
      </c>
      <c r="B104" t="s">
        <v>170</v>
      </c>
      <c r="C104" t="s">
        <v>59</v>
      </c>
      <c r="D104">
        <v>140.875673170732</v>
      </c>
      <c r="E104">
        <v>8.0496806262960607</v>
      </c>
      <c r="F104" s="1">
        <v>41</v>
      </c>
    </row>
    <row r="105" spans="1:14">
      <c r="A105" s="1" t="s">
        <v>4</v>
      </c>
      <c r="B105" t="s">
        <v>170</v>
      </c>
      <c r="C105" t="s">
        <v>58</v>
      </c>
      <c r="D105">
        <v>151.574824324324</v>
      </c>
      <c r="E105">
        <v>6.1507778279026901</v>
      </c>
      <c r="F105" s="1">
        <v>37</v>
      </c>
    </row>
    <row r="106" spans="1:14">
      <c r="A106" s="1" t="s">
        <v>4</v>
      </c>
      <c r="B106" t="s">
        <v>170</v>
      </c>
      <c r="C106" t="s">
        <v>57</v>
      </c>
      <c r="D106">
        <v>119.80629787234</v>
      </c>
      <c r="E106">
        <v>6.41298221152908</v>
      </c>
      <c r="F106" s="1">
        <v>47</v>
      </c>
    </row>
    <row r="107" spans="1:14">
      <c r="A107" s="1" t="s">
        <v>4</v>
      </c>
      <c r="B107" t="s">
        <v>170</v>
      </c>
      <c r="C107" t="s">
        <v>56</v>
      </c>
      <c r="D107">
        <v>116.63141304347801</v>
      </c>
      <c r="E107">
        <v>8.2321813895674207</v>
      </c>
      <c r="F107" s="1">
        <v>46</v>
      </c>
    </row>
    <row r="108" spans="1:14">
      <c r="A108" s="1" t="s">
        <v>4</v>
      </c>
      <c r="B108" t="s">
        <v>170</v>
      </c>
      <c r="C108" t="s">
        <v>55</v>
      </c>
      <c r="D108">
        <v>115.19193902439</v>
      </c>
      <c r="E108">
        <v>8.0212295159074198</v>
      </c>
      <c r="F108" s="1">
        <v>41</v>
      </c>
    </row>
    <row r="109" spans="1:14">
      <c r="A109" s="1" t="s">
        <v>4</v>
      </c>
      <c r="B109" t="s">
        <v>170</v>
      </c>
      <c r="C109" t="s">
        <v>54</v>
      </c>
      <c r="D109">
        <v>107.468719047619</v>
      </c>
      <c r="E109">
        <v>6.3062553742431904</v>
      </c>
      <c r="F109" s="1">
        <v>42</v>
      </c>
    </row>
    <row r="110" spans="1:14">
      <c r="A110" s="1" t="s">
        <v>4</v>
      </c>
      <c r="B110" t="s">
        <v>170</v>
      </c>
      <c r="C110" t="s">
        <v>53</v>
      </c>
      <c r="D110">
        <v>146.359210869565</v>
      </c>
      <c r="E110">
        <v>9.2359422583966495</v>
      </c>
      <c r="F110" s="1">
        <v>46</v>
      </c>
    </row>
    <row r="111" spans="1:14">
      <c r="A111" s="1" t="s">
        <v>4</v>
      </c>
      <c r="B111" t="s">
        <v>170</v>
      </c>
      <c r="C111" t="s">
        <v>52</v>
      </c>
      <c r="D111">
        <v>158.16319999999999</v>
      </c>
      <c r="E111">
        <v>7.7914705222472103</v>
      </c>
      <c r="F111" s="1">
        <v>47</v>
      </c>
    </row>
    <row r="112" spans="1:14">
      <c r="A112" s="1" t="s">
        <v>4</v>
      </c>
      <c r="B112" t="s">
        <v>170</v>
      </c>
      <c r="C112" t="s">
        <v>51</v>
      </c>
      <c r="D112">
        <v>127.573932608696</v>
      </c>
      <c r="E112">
        <v>8.3850542474838505</v>
      </c>
      <c r="F112" s="1">
        <v>46</v>
      </c>
    </row>
    <row r="113" spans="1:6">
      <c r="A113" s="1" t="s">
        <v>4</v>
      </c>
      <c r="B113" t="s">
        <v>170</v>
      </c>
      <c r="C113" t="s">
        <v>50</v>
      </c>
      <c r="D113">
        <v>140.24542857142899</v>
      </c>
      <c r="E113">
        <v>10.3018016314228</v>
      </c>
      <c r="F113" s="1">
        <v>42</v>
      </c>
    </row>
    <row r="114" spans="1:6">
      <c r="A114" s="1" t="s">
        <v>4</v>
      </c>
      <c r="B114" t="s">
        <v>170</v>
      </c>
      <c r="C114" t="s">
        <v>49</v>
      </c>
      <c r="D114">
        <v>115.01444821428601</v>
      </c>
      <c r="E114">
        <v>8.0730977436660396</v>
      </c>
      <c r="F114" s="1">
        <v>56</v>
      </c>
    </row>
    <row r="115" spans="1:6">
      <c r="A115" s="1" t="s">
        <v>4</v>
      </c>
      <c r="B115" t="s">
        <v>155</v>
      </c>
      <c r="C115" t="s">
        <v>63</v>
      </c>
      <c r="D115">
        <v>155.721</v>
      </c>
      <c r="E115" t="s">
        <v>154</v>
      </c>
      <c r="F115" s="1">
        <v>1</v>
      </c>
    </row>
    <row r="116" spans="1:6">
      <c r="A116" s="1" t="s">
        <v>4</v>
      </c>
      <c r="B116" t="s">
        <v>155</v>
      </c>
      <c r="C116" t="s">
        <v>62</v>
      </c>
      <c r="D116">
        <v>433.45400000000001</v>
      </c>
      <c r="E116" t="s">
        <v>154</v>
      </c>
      <c r="F116" s="1">
        <v>1</v>
      </c>
    </row>
    <row r="117" spans="1:6">
      <c r="A117" s="1" t="s">
        <v>4</v>
      </c>
      <c r="B117" t="s">
        <v>155</v>
      </c>
      <c r="C117" t="s">
        <v>61</v>
      </c>
      <c r="D117">
        <v>156.55099999999999</v>
      </c>
      <c r="E117" t="s">
        <v>154</v>
      </c>
      <c r="F117" s="1">
        <v>1</v>
      </c>
    </row>
    <row r="118" spans="1:6">
      <c r="A118" s="1" t="s">
        <v>4</v>
      </c>
      <c r="B118" t="s">
        <v>155</v>
      </c>
      <c r="C118" t="s">
        <v>60</v>
      </c>
      <c r="D118">
        <v>120.74299999999999</v>
      </c>
      <c r="E118" t="s">
        <v>154</v>
      </c>
      <c r="F118" s="1">
        <v>1</v>
      </c>
    </row>
    <row r="119" spans="1:6">
      <c r="A119" s="1" t="s">
        <v>4</v>
      </c>
      <c r="B119" t="s">
        <v>155</v>
      </c>
      <c r="C119" t="s">
        <v>59</v>
      </c>
      <c r="D119">
        <v>189.58500000000001</v>
      </c>
      <c r="E119" t="s">
        <v>154</v>
      </c>
      <c r="F119" s="1">
        <v>1</v>
      </c>
    </row>
    <row r="120" spans="1:6">
      <c r="A120" s="1" t="s">
        <v>4</v>
      </c>
      <c r="B120" t="s">
        <v>155</v>
      </c>
      <c r="C120" t="s">
        <v>58</v>
      </c>
      <c r="D120">
        <v>187.749</v>
      </c>
      <c r="E120" t="s">
        <v>154</v>
      </c>
      <c r="F120" s="1">
        <v>1</v>
      </c>
    </row>
    <row r="121" spans="1:6">
      <c r="A121" s="1" t="s">
        <v>4</v>
      </c>
      <c r="B121" t="s">
        <v>155</v>
      </c>
      <c r="C121" t="s">
        <v>57</v>
      </c>
      <c r="D121">
        <v>376.40300000000002</v>
      </c>
      <c r="E121" t="s">
        <v>154</v>
      </c>
      <c r="F121" s="1">
        <v>1</v>
      </c>
    </row>
    <row r="122" spans="1:6">
      <c r="A122" s="1" t="s">
        <v>4</v>
      </c>
      <c r="B122" t="s">
        <v>155</v>
      </c>
      <c r="C122" t="s">
        <v>56</v>
      </c>
      <c r="D122">
        <v>264.75700000000001</v>
      </c>
      <c r="E122" t="s">
        <v>154</v>
      </c>
      <c r="F122" s="1">
        <v>1</v>
      </c>
    </row>
    <row r="123" spans="1:6">
      <c r="A123" s="1" t="s">
        <v>4</v>
      </c>
      <c r="B123" t="s">
        <v>155</v>
      </c>
      <c r="C123" t="s">
        <v>55</v>
      </c>
      <c r="D123">
        <v>248.40199999999999</v>
      </c>
      <c r="E123" t="s">
        <v>154</v>
      </c>
      <c r="F123" s="1">
        <v>1</v>
      </c>
    </row>
    <row r="124" spans="1:6">
      <c r="A124" s="1" t="s">
        <v>4</v>
      </c>
      <c r="B124" t="s">
        <v>155</v>
      </c>
      <c r="C124" t="s">
        <v>54</v>
      </c>
      <c r="D124">
        <v>218.453</v>
      </c>
      <c r="E124" t="s">
        <v>154</v>
      </c>
      <c r="F124" s="1">
        <v>1</v>
      </c>
    </row>
    <row r="125" spans="1:6">
      <c r="A125" s="1" t="s">
        <v>4</v>
      </c>
      <c r="B125" t="s">
        <v>155</v>
      </c>
      <c r="C125" t="s">
        <v>53</v>
      </c>
      <c r="D125">
        <v>179.56100000000001</v>
      </c>
      <c r="E125" t="s">
        <v>154</v>
      </c>
      <c r="F125" s="1">
        <v>1</v>
      </c>
    </row>
    <row r="126" spans="1:6">
      <c r="A126" s="1" t="s">
        <v>4</v>
      </c>
      <c r="B126" t="s">
        <v>155</v>
      </c>
      <c r="C126" t="s">
        <v>52</v>
      </c>
      <c r="D126">
        <v>215.47300000000001</v>
      </c>
      <c r="E126" t="s">
        <v>154</v>
      </c>
      <c r="F126" s="1">
        <v>1</v>
      </c>
    </row>
    <row r="127" spans="1:6">
      <c r="A127" s="1" t="s">
        <v>4</v>
      </c>
      <c r="B127" t="s">
        <v>155</v>
      </c>
      <c r="C127" t="s">
        <v>51</v>
      </c>
      <c r="D127">
        <v>244.29599999999999</v>
      </c>
      <c r="E127" t="s">
        <v>154</v>
      </c>
      <c r="F127" s="1">
        <v>1</v>
      </c>
    </row>
    <row r="128" spans="1:6">
      <c r="A128" s="1" t="s">
        <v>4</v>
      </c>
      <c r="B128" t="s">
        <v>155</v>
      </c>
      <c r="C128" t="s">
        <v>50</v>
      </c>
      <c r="D128">
        <v>156.22399999999999</v>
      </c>
      <c r="E128" t="s">
        <v>154</v>
      </c>
      <c r="F128" s="1">
        <v>1</v>
      </c>
    </row>
    <row r="129" spans="1:6">
      <c r="A129" s="1" t="s">
        <v>4</v>
      </c>
      <c r="B129" t="s">
        <v>155</v>
      </c>
      <c r="C129" t="s">
        <v>49</v>
      </c>
      <c r="D129">
        <v>130.97</v>
      </c>
      <c r="E129" t="s">
        <v>154</v>
      </c>
      <c r="F129" s="1">
        <v>1</v>
      </c>
    </row>
    <row r="130" spans="1:6">
      <c r="A130" s="1" t="s">
        <v>2</v>
      </c>
      <c r="B130" t="s">
        <v>170</v>
      </c>
      <c r="C130" t="s">
        <v>48</v>
      </c>
      <c r="D130">
        <v>88.831013559322002</v>
      </c>
      <c r="E130">
        <v>4.4649490517469301</v>
      </c>
      <c r="F130" s="1">
        <v>59</v>
      </c>
    </row>
    <row r="131" spans="1:6">
      <c r="A131" s="1" t="s">
        <v>2</v>
      </c>
      <c r="B131" t="s">
        <v>170</v>
      </c>
      <c r="C131" t="s">
        <v>47</v>
      </c>
      <c r="D131">
        <v>115.969054</v>
      </c>
      <c r="E131">
        <v>6.4660829935994499</v>
      </c>
      <c r="F131" s="1">
        <v>50</v>
      </c>
    </row>
    <row r="132" spans="1:6">
      <c r="A132" s="1" t="s">
        <v>2</v>
      </c>
      <c r="B132" t="s">
        <v>170</v>
      </c>
      <c r="C132" t="s">
        <v>46</v>
      </c>
      <c r="D132">
        <v>192.59119302325601</v>
      </c>
      <c r="E132">
        <v>11.2018109635518</v>
      </c>
      <c r="F132" s="1">
        <v>43</v>
      </c>
    </row>
    <row r="133" spans="1:6">
      <c r="A133" s="1" t="s">
        <v>2</v>
      </c>
      <c r="B133" t="s">
        <v>170</v>
      </c>
      <c r="C133" t="s">
        <v>45</v>
      </c>
      <c r="D133">
        <v>168.90595384615401</v>
      </c>
      <c r="E133">
        <v>10.939856065906</v>
      </c>
      <c r="F133" s="1">
        <v>52</v>
      </c>
    </row>
    <row r="134" spans="1:6">
      <c r="A134" s="1" t="s">
        <v>2</v>
      </c>
      <c r="B134" t="s">
        <v>170</v>
      </c>
      <c r="C134" t="s">
        <v>44</v>
      </c>
      <c r="D134">
        <v>136.248802941176</v>
      </c>
      <c r="E134">
        <v>8.6692057010327002</v>
      </c>
      <c r="F134" s="1">
        <v>34</v>
      </c>
    </row>
    <row r="135" spans="1:6">
      <c r="A135" s="1" t="s">
        <v>2</v>
      </c>
      <c r="B135" t="s">
        <v>170</v>
      </c>
      <c r="C135" t="s">
        <v>43</v>
      </c>
      <c r="D135">
        <v>148.75792307692299</v>
      </c>
      <c r="E135">
        <v>6.7355143232433399</v>
      </c>
      <c r="F135" s="1">
        <v>39</v>
      </c>
    </row>
    <row r="136" spans="1:6">
      <c r="A136" s="1" t="s">
        <v>2</v>
      </c>
      <c r="B136" t="s">
        <v>170</v>
      </c>
      <c r="C136" t="s">
        <v>42</v>
      </c>
      <c r="D136">
        <v>148.501068181818</v>
      </c>
      <c r="E136">
        <v>7.02361939843464</v>
      </c>
      <c r="F136" s="1">
        <v>44</v>
      </c>
    </row>
    <row r="137" spans="1:6">
      <c r="A137" s="1" t="s">
        <v>2</v>
      </c>
      <c r="B137" t="s">
        <v>170</v>
      </c>
      <c r="C137" t="s">
        <v>41</v>
      </c>
      <c r="D137">
        <v>129.933611428571</v>
      </c>
      <c r="E137">
        <v>5.75999329553294</v>
      </c>
      <c r="F137" s="1">
        <v>35</v>
      </c>
    </row>
    <row r="138" spans="1:6">
      <c r="A138" s="1" t="s">
        <v>2</v>
      </c>
      <c r="B138" t="s">
        <v>170</v>
      </c>
      <c r="C138" t="s">
        <v>40</v>
      </c>
      <c r="D138">
        <v>141.021567857143</v>
      </c>
      <c r="E138">
        <v>7.7584515486846</v>
      </c>
      <c r="F138" s="1">
        <v>56</v>
      </c>
    </row>
    <row r="139" spans="1:6">
      <c r="A139" s="1" t="s">
        <v>2</v>
      </c>
      <c r="B139" t="s">
        <v>170</v>
      </c>
      <c r="C139" t="s">
        <v>39</v>
      </c>
      <c r="D139">
        <v>137.87295208333299</v>
      </c>
      <c r="E139">
        <v>6.1840454967266396</v>
      </c>
      <c r="F139" s="1">
        <v>48</v>
      </c>
    </row>
    <row r="140" spans="1:6">
      <c r="A140" s="1" t="s">
        <v>2</v>
      </c>
      <c r="B140" t="s">
        <v>170</v>
      </c>
      <c r="C140" t="s">
        <v>37</v>
      </c>
      <c r="D140">
        <v>87.504457812499993</v>
      </c>
      <c r="E140">
        <v>5.4514689995054102</v>
      </c>
      <c r="F140" s="1">
        <v>64</v>
      </c>
    </row>
    <row r="141" spans="1:6">
      <c r="A141" s="1" t="s">
        <v>2</v>
      </c>
      <c r="B141" t="s">
        <v>155</v>
      </c>
      <c r="C141" t="s">
        <v>48</v>
      </c>
      <c r="D141">
        <v>238.44499999999999</v>
      </c>
      <c r="E141" t="s">
        <v>154</v>
      </c>
      <c r="F141" s="1">
        <v>1</v>
      </c>
    </row>
    <row r="142" spans="1:6">
      <c r="A142" s="1" t="s">
        <v>2</v>
      </c>
      <c r="B142" t="s">
        <v>155</v>
      </c>
      <c r="C142" t="s">
        <v>47</v>
      </c>
      <c r="D142">
        <v>145.17599999999999</v>
      </c>
      <c r="E142" t="s">
        <v>154</v>
      </c>
      <c r="F142" s="1">
        <v>1</v>
      </c>
    </row>
    <row r="143" spans="1:6">
      <c r="A143" s="1" t="s">
        <v>2</v>
      </c>
      <c r="B143" t="s">
        <v>155</v>
      </c>
      <c r="C143" t="s">
        <v>46</v>
      </c>
      <c r="D143">
        <v>255.803</v>
      </c>
      <c r="E143" t="s">
        <v>154</v>
      </c>
      <c r="F143" s="1">
        <v>1</v>
      </c>
    </row>
    <row r="144" spans="1:6">
      <c r="A144" s="1" t="s">
        <v>2</v>
      </c>
      <c r="B144" t="s">
        <v>155</v>
      </c>
      <c r="C144" t="s">
        <v>45</v>
      </c>
      <c r="D144">
        <v>229.61500000000001</v>
      </c>
      <c r="E144" t="s">
        <v>154</v>
      </c>
      <c r="F144" s="1">
        <v>1</v>
      </c>
    </row>
    <row r="145" spans="1:6">
      <c r="A145" s="1" t="s">
        <v>2</v>
      </c>
      <c r="B145" t="s">
        <v>155</v>
      </c>
      <c r="C145" t="s">
        <v>44</v>
      </c>
      <c r="D145">
        <v>308.47000000000003</v>
      </c>
      <c r="E145" t="s">
        <v>154</v>
      </c>
      <c r="F145" s="1">
        <v>1</v>
      </c>
    </row>
    <row r="146" spans="1:6">
      <c r="A146" s="1" t="s">
        <v>2</v>
      </c>
      <c r="B146" t="s">
        <v>155</v>
      </c>
      <c r="C146" t="s">
        <v>43</v>
      </c>
      <c r="D146">
        <v>247.364</v>
      </c>
      <c r="E146" t="s">
        <v>154</v>
      </c>
      <c r="F146" s="1">
        <v>1</v>
      </c>
    </row>
    <row r="147" spans="1:6">
      <c r="A147" s="1" t="s">
        <v>2</v>
      </c>
      <c r="B147" t="s">
        <v>155</v>
      </c>
      <c r="C147" t="s">
        <v>42</v>
      </c>
      <c r="D147">
        <v>247.81200000000001</v>
      </c>
      <c r="E147" t="s">
        <v>154</v>
      </c>
      <c r="F147" s="1">
        <v>1</v>
      </c>
    </row>
    <row r="148" spans="1:6">
      <c r="A148" s="1" t="s">
        <v>2</v>
      </c>
      <c r="B148" t="s">
        <v>155</v>
      </c>
      <c r="C148" t="s">
        <v>41</v>
      </c>
      <c r="D148">
        <v>448.05799999999999</v>
      </c>
      <c r="E148" t="s">
        <v>154</v>
      </c>
      <c r="F148" s="1">
        <v>1</v>
      </c>
    </row>
    <row r="149" spans="1:6">
      <c r="A149" s="1" t="s">
        <v>2</v>
      </c>
      <c r="B149" t="s">
        <v>155</v>
      </c>
      <c r="C149" t="s">
        <v>40</v>
      </c>
      <c r="D149">
        <v>302.08300000000003</v>
      </c>
      <c r="E149" t="s">
        <v>154</v>
      </c>
      <c r="F149" s="1">
        <v>1</v>
      </c>
    </row>
    <row r="150" spans="1:6">
      <c r="A150" s="1" t="s">
        <v>2</v>
      </c>
      <c r="B150" t="s">
        <v>155</v>
      </c>
      <c r="C150" t="s">
        <v>39</v>
      </c>
      <c r="D150">
        <v>340.69799999999998</v>
      </c>
      <c r="E150" t="s">
        <v>154</v>
      </c>
      <c r="F150" s="1">
        <v>1</v>
      </c>
    </row>
    <row r="151" spans="1:6">
      <c r="A151" s="1" t="s">
        <v>2</v>
      </c>
      <c r="B151" t="s">
        <v>155</v>
      </c>
      <c r="C151" t="s">
        <v>37</v>
      </c>
      <c r="D151">
        <v>314.96899999999999</v>
      </c>
      <c r="E151" t="s">
        <v>154</v>
      </c>
      <c r="F151" s="1">
        <v>1</v>
      </c>
    </row>
    <row r="152" spans="1:6">
      <c r="A152" s="1" t="s">
        <v>1</v>
      </c>
      <c r="B152" t="s">
        <v>170</v>
      </c>
      <c r="C152" t="s">
        <v>36</v>
      </c>
      <c r="D152">
        <v>89.166201282051304</v>
      </c>
      <c r="E152">
        <v>4.4223866654567301</v>
      </c>
      <c r="F152" s="1">
        <v>78</v>
      </c>
    </row>
    <row r="153" spans="1:6">
      <c r="A153" s="1" t="s">
        <v>1</v>
      </c>
      <c r="B153" t="s">
        <v>170</v>
      </c>
      <c r="C153" t="s">
        <v>35</v>
      </c>
      <c r="D153">
        <v>115.934450909091</v>
      </c>
      <c r="E153">
        <v>5.5290625510941398</v>
      </c>
      <c r="F153" s="1">
        <v>55</v>
      </c>
    </row>
    <row r="154" spans="1:6">
      <c r="A154" s="1" t="s">
        <v>1</v>
      </c>
      <c r="B154" t="s">
        <v>170</v>
      </c>
      <c r="C154" t="s">
        <v>34</v>
      </c>
      <c r="D154">
        <v>106.643111320755</v>
      </c>
      <c r="E154">
        <v>6.3703935391314896</v>
      </c>
      <c r="F154" s="1">
        <v>53</v>
      </c>
    </row>
    <row r="155" spans="1:6">
      <c r="A155" s="1" t="s">
        <v>1</v>
      </c>
      <c r="B155" t="s">
        <v>170</v>
      </c>
      <c r="C155" t="s">
        <v>33</v>
      </c>
      <c r="D155">
        <v>132.57912641509401</v>
      </c>
      <c r="E155">
        <v>6.4078458372874696</v>
      </c>
      <c r="F155" s="1">
        <v>53</v>
      </c>
    </row>
    <row r="156" spans="1:6">
      <c r="A156" s="1" t="s">
        <v>1</v>
      </c>
      <c r="B156" t="s">
        <v>170</v>
      </c>
      <c r="C156" t="s">
        <v>32</v>
      </c>
      <c r="D156">
        <v>127.152590740741</v>
      </c>
      <c r="E156">
        <v>7.3211565764425002</v>
      </c>
      <c r="F156" s="1">
        <v>54</v>
      </c>
    </row>
    <row r="157" spans="1:6">
      <c r="A157" s="1" t="s">
        <v>1</v>
      </c>
      <c r="B157" t="s">
        <v>170</v>
      </c>
      <c r="C157" t="s">
        <v>31</v>
      </c>
      <c r="D157">
        <v>119.26443404255301</v>
      </c>
      <c r="E157">
        <v>7.5955193597478301</v>
      </c>
      <c r="F157" s="1">
        <v>47</v>
      </c>
    </row>
    <row r="158" spans="1:6">
      <c r="A158" s="1" t="s">
        <v>1</v>
      </c>
      <c r="B158" t="s">
        <v>170</v>
      </c>
      <c r="C158" t="s">
        <v>30</v>
      </c>
      <c r="D158">
        <v>161.598942592593</v>
      </c>
      <c r="E158">
        <v>10.862266575553001</v>
      </c>
      <c r="F158" s="1">
        <v>54</v>
      </c>
    </row>
    <row r="159" spans="1:6">
      <c r="A159" s="1" t="s">
        <v>1</v>
      </c>
      <c r="B159" t="s">
        <v>170</v>
      </c>
      <c r="C159" t="s">
        <v>29</v>
      </c>
      <c r="D159">
        <v>124.00268219178101</v>
      </c>
      <c r="E159">
        <v>6.1599735453725204</v>
      </c>
      <c r="F159" s="1">
        <v>73</v>
      </c>
    </row>
    <row r="160" spans="1:6">
      <c r="A160" s="1" t="s">
        <v>1</v>
      </c>
      <c r="B160" t="s">
        <v>170</v>
      </c>
      <c r="C160" t="s">
        <v>28</v>
      </c>
      <c r="D160">
        <v>109.76451641791</v>
      </c>
      <c r="E160">
        <v>5.6559915007875903</v>
      </c>
      <c r="F160" s="1">
        <v>67</v>
      </c>
    </row>
    <row r="161" spans="1:6">
      <c r="A161" s="1" t="s">
        <v>1</v>
      </c>
      <c r="B161" t="s">
        <v>170</v>
      </c>
      <c r="C161" t="s">
        <v>27</v>
      </c>
      <c r="D161">
        <v>138.77057500000001</v>
      </c>
      <c r="E161">
        <v>6.4351406185529099</v>
      </c>
      <c r="F161" s="1">
        <v>52</v>
      </c>
    </row>
    <row r="162" spans="1:6">
      <c r="A162" s="1" t="s">
        <v>1</v>
      </c>
      <c r="B162" t="s">
        <v>155</v>
      </c>
      <c r="C162" t="s">
        <v>36</v>
      </c>
      <c r="D162">
        <v>191.98500000000001</v>
      </c>
      <c r="E162" t="s">
        <v>154</v>
      </c>
      <c r="F162" s="1">
        <v>1</v>
      </c>
    </row>
    <row r="163" spans="1:6">
      <c r="A163" s="1" t="s">
        <v>1</v>
      </c>
      <c r="B163" t="s">
        <v>155</v>
      </c>
      <c r="C163" t="s">
        <v>35</v>
      </c>
      <c r="D163">
        <v>249.81899999999999</v>
      </c>
      <c r="E163" t="s">
        <v>154</v>
      </c>
      <c r="F163" s="1">
        <v>1</v>
      </c>
    </row>
    <row r="164" spans="1:6">
      <c r="A164" s="1" t="s">
        <v>1</v>
      </c>
      <c r="B164" t="s">
        <v>155</v>
      </c>
      <c r="C164" t="s">
        <v>34</v>
      </c>
      <c r="D164">
        <v>229.30600000000001</v>
      </c>
      <c r="E164" t="s">
        <v>154</v>
      </c>
      <c r="F164" s="1">
        <v>1</v>
      </c>
    </row>
    <row r="165" spans="1:6">
      <c r="A165" s="1" t="s">
        <v>1</v>
      </c>
      <c r="B165" t="s">
        <v>155</v>
      </c>
      <c r="C165" t="s">
        <v>33</v>
      </c>
      <c r="D165">
        <v>569.27200000000005</v>
      </c>
      <c r="E165" t="s">
        <v>154</v>
      </c>
      <c r="F165" s="1">
        <v>1</v>
      </c>
    </row>
    <row r="166" spans="1:6">
      <c r="A166" s="1" t="s">
        <v>1</v>
      </c>
      <c r="B166" t="s">
        <v>155</v>
      </c>
      <c r="C166" t="s">
        <v>32</v>
      </c>
      <c r="D166">
        <v>569.85699999999997</v>
      </c>
      <c r="E166" t="s">
        <v>154</v>
      </c>
      <c r="F166" s="1">
        <v>1</v>
      </c>
    </row>
    <row r="167" spans="1:6">
      <c r="A167" s="1" t="s">
        <v>1</v>
      </c>
      <c r="B167" t="s">
        <v>155</v>
      </c>
      <c r="C167" t="s">
        <v>31</v>
      </c>
      <c r="D167">
        <v>498.37900000000002</v>
      </c>
      <c r="E167" t="s">
        <v>154</v>
      </c>
      <c r="F167" s="1">
        <v>1</v>
      </c>
    </row>
    <row r="168" spans="1:6">
      <c r="A168" s="1" t="s">
        <v>1</v>
      </c>
      <c r="B168" t="s">
        <v>155</v>
      </c>
      <c r="C168" t="s">
        <v>30</v>
      </c>
      <c r="D168">
        <v>360.435</v>
      </c>
      <c r="E168" t="s">
        <v>154</v>
      </c>
      <c r="F168" s="1">
        <v>1</v>
      </c>
    </row>
    <row r="169" spans="1:6">
      <c r="A169" s="1" t="s">
        <v>1</v>
      </c>
      <c r="B169" t="s">
        <v>155</v>
      </c>
      <c r="C169" t="s">
        <v>29</v>
      </c>
      <c r="D169">
        <v>248.029</v>
      </c>
      <c r="E169" t="s">
        <v>154</v>
      </c>
      <c r="F169" s="1">
        <v>1</v>
      </c>
    </row>
    <row r="170" spans="1:6">
      <c r="A170" s="1" t="s">
        <v>1</v>
      </c>
      <c r="B170" t="s">
        <v>155</v>
      </c>
      <c r="C170" t="s">
        <v>28</v>
      </c>
      <c r="D170">
        <v>370.762</v>
      </c>
      <c r="E170" t="s">
        <v>154</v>
      </c>
      <c r="F170" s="1">
        <v>1</v>
      </c>
    </row>
    <row r="171" spans="1:6">
      <c r="A171" s="1" t="s">
        <v>1</v>
      </c>
      <c r="B171" t="s">
        <v>155</v>
      </c>
      <c r="C171" t="s">
        <v>27</v>
      </c>
      <c r="D171">
        <v>687.57299999999998</v>
      </c>
      <c r="E171" t="s">
        <v>154</v>
      </c>
      <c r="F171" s="1">
        <v>1</v>
      </c>
    </row>
    <row r="172" spans="1:6">
      <c r="A172" s="1" t="s">
        <v>0</v>
      </c>
      <c r="B172" t="s">
        <v>170</v>
      </c>
      <c r="C172" t="s">
        <v>25</v>
      </c>
      <c r="D172">
        <v>156.16964705882401</v>
      </c>
      <c r="E172">
        <v>9.1627092327235893</v>
      </c>
      <c r="F172" s="1">
        <v>51</v>
      </c>
    </row>
    <row r="173" spans="1:6">
      <c r="A173" s="1" t="s">
        <v>0</v>
      </c>
      <c r="B173" t="s">
        <v>170</v>
      </c>
      <c r="C173" t="s">
        <v>24</v>
      </c>
      <c r="D173">
        <v>103.95425625</v>
      </c>
      <c r="E173">
        <v>6.3584488391862397</v>
      </c>
      <c r="F173" s="1">
        <v>48</v>
      </c>
    </row>
    <row r="174" spans="1:6">
      <c r="A174" s="1" t="s">
        <v>0</v>
      </c>
      <c r="B174" t="s">
        <v>170</v>
      </c>
      <c r="C174" t="s">
        <v>23</v>
      </c>
      <c r="D174">
        <v>116.19087254902</v>
      </c>
      <c r="E174">
        <v>4.6785779081088004</v>
      </c>
      <c r="F174" s="1">
        <v>51</v>
      </c>
    </row>
    <row r="175" spans="1:6">
      <c r="A175" s="1" t="s">
        <v>0</v>
      </c>
      <c r="B175" t="s">
        <v>170</v>
      </c>
      <c r="C175" t="s">
        <v>22</v>
      </c>
      <c r="D175">
        <v>106.180854098361</v>
      </c>
      <c r="E175">
        <v>5.0251607804240903</v>
      </c>
      <c r="F175" s="1">
        <v>61</v>
      </c>
    </row>
    <row r="176" spans="1:6">
      <c r="A176" s="1" t="s">
        <v>0</v>
      </c>
      <c r="B176" t="s">
        <v>170</v>
      </c>
      <c r="C176" t="s">
        <v>21</v>
      </c>
      <c r="D176">
        <v>114.655814583333</v>
      </c>
      <c r="E176">
        <v>8.9714994555824301</v>
      </c>
      <c r="F176" s="1">
        <v>48</v>
      </c>
    </row>
    <row r="177" spans="1:6">
      <c r="A177" s="1" t="s">
        <v>0</v>
      </c>
      <c r="B177" t="s">
        <v>170</v>
      </c>
      <c r="C177" t="s">
        <v>20</v>
      </c>
      <c r="D177">
        <v>129.17036782608699</v>
      </c>
      <c r="E177">
        <v>6.8246956989502197</v>
      </c>
      <c r="F177" s="1">
        <v>69</v>
      </c>
    </row>
    <row r="178" spans="1:6">
      <c r="A178" s="1" t="s">
        <v>0</v>
      </c>
      <c r="B178" t="s">
        <v>170</v>
      </c>
      <c r="C178" t="s">
        <v>19</v>
      </c>
      <c r="D178">
        <v>108.73170185185199</v>
      </c>
      <c r="E178">
        <v>7.7634340481721003</v>
      </c>
      <c r="F178" s="1">
        <v>54</v>
      </c>
    </row>
    <row r="179" spans="1:6">
      <c r="A179" s="1" t="s">
        <v>0</v>
      </c>
      <c r="B179" t="s">
        <v>155</v>
      </c>
      <c r="C179" t="s">
        <v>25</v>
      </c>
      <c r="D179">
        <v>990.34100000000001</v>
      </c>
      <c r="E179" t="s">
        <v>154</v>
      </c>
      <c r="F179" s="1">
        <v>1</v>
      </c>
    </row>
    <row r="180" spans="1:6">
      <c r="A180" s="1" t="s">
        <v>0</v>
      </c>
      <c r="B180" t="s">
        <v>155</v>
      </c>
      <c r="C180" t="s">
        <v>24</v>
      </c>
      <c r="D180">
        <v>1027.28</v>
      </c>
      <c r="E180" t="s">
        <v>154</v>
      </c>
      <c r="F180" s="1">
        <v>1</v>
      </c>
    </row>
    <row r="181" spans="1:6">
      <c r="A181" s="1" t="s">
        <v>0</v>
      </c>
      <c r="B181" t="s">
        <v>155</v>
      </c>
      <c r="C181" t="s">
        <v>23</v>
      </c>
      <c r="D181">
        <v>594.721</v>
      </c>
      <c r="E181" t="s">
        <v>154</v>
      </c>
      <c r="F181" s="1">
        <v>1</v>
      </c>
    </row>
    <row r="182" spans="1:6">
      <c r="A182" s="1" t="s">
        <v>0</v>
      </c>
      <c r="B182" t="s">
        <v>155</v>
      </c>
      <c r="C182" t="s">
        <v>22</v>
      </c>
      <c r="D182">
        <v>471.303</v>
      </c>
      <c r="E182" t="s">
        <v>154</v>
      </c>
      <c r="F182" s="1">
        <v>1</v>
      </c>
    </row>
    <row r="183" spans="1:6">
      <c r="A183" s="1" t="s">
        <v>0</v>
      </c>
      <c r="B183" t="s">
        <v>155</v>
      </c>
      <c r="C183" t="s">
        <v>21</v>
      </c>
      <c r="D183">
        <v>601.25300000000004</v>
      </c>
      <c r="E183" t="s">
        <v>154</v>
      </c>
      <c r="F183" s="1">
        <v>1</v>
      </c>
    </row>
    <row r="184" spans="1:6">
      <c r="A184" s="1" t="s">
        <v>0</v>
      </c>
      <c r="B184" t="s">
        <v>155</v>
      </c>
      <c r="C184" t="s">
        <v>20</v>
      </c>
      <c r="D184">
        <v>885.69600000000003</v>
      </c>
      <c r="E184" t="s">
        <v>154</v>
      </c>
      <c r="F184" s="1">
        <v>1</v>
      </c>
    </row>
    <row r="185" spans="1:6">
      <c r="A185" s="1" t="s">
        <v>0</v>
      </c>
      <c r="B185" t="s">
        <v>155</v>
      </c>
      <c r="C185" t="s">
        <v>19</v>
      </c>
      <c r="D185">
        <v>819.49400000000003</v>
      </c>
      <c r="E185" t="s">
        <v>154</v>
      </c>
      <c r="F185" s="1">
        <v>1</v>
      </c>
    </row>
    <row r="186" spans="1:6">
      <c r="A186" s="1"/>
      <c r="B186"/>
      <c r="C186"/>
      <c r="D186"/>
      <c r="E186"/>
      <c r="F186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K1" zoomScale="88" zoomScaleNormal="130" workbookViewId="0">
      <selection activeCell="Q16" sqref="Q16"/>
    </sheetView>
  </sheetViews>
  <sheetFormatPr defaultColWidth="8.7109375" defaultRowHeight="15"/>
  <cols>
    <col min="1" max="1" width="8.7109375" style="56"/>
    <col min="2" max="2" width="9.85546875" style="56" customWidth="1"/>
    <col min="3" max="3" width="13.28515625" style="56" bestFit="1" customWidth="1"/>
    <col min="4" max="4" width="9.42578125" style="56" bestFit="1" customWidth="1"/>
    <col min="5" max="5" width="8.85546875" style="56" bestFit="1" customWidth="1"/>
    <col min="6" max="6" width="10" style="56" bestFit="1" customWidth="1"/>
    <col min="7" max="10" width="8.7109375" style="53"/>
    <col min="11" max="11" width="14.7109375" style="53" bestFit="1" customWidth="1"/>
    <col min="12" max="16384" width="8.7109375" style="53"/>
  </cols>
  <sheetData>
    <row r="1" spans="1:14" ht="15.75" thickBot="1">
      <c r="A1" s="51" t="s">
        <v>131</v>
      </c>
      <c r="B1" s="52" t="s">
        <v>157</v>
      </c>
      <c r="C1" s="63" t="s">
        <v>158</v>
      </c>
      <c r="D1" s="63" t="s">
        <v>130</v>
      </c>
      <c r="E1" s="51" t="s">
        <v>122</v>
      </c>
      <c r="F1" s="51" t="s">
        <v>159</v>
      </c>
      <c r="H1" s="64" t="s">
        <v>171</v>
      </c>
      <c r="I1" s="51" t="s">
        <v>131</v>
      </c>
      <c r="J1" s="52" t="s">
        <v>157</v>
      </c>
      <c r="K1" s="51" t="s">
        <v>158</v>
      </c>
      <c r="L1" s="51" t="s">
        <v>130</v>
      </c>
      <c r="M1" s="51" t="s">
        <v>122</v>
      </c>
      <c r="N1" s="51" t="s">
        <v>159</v>
      </c>
    </row>
    <row r="2" spans="1:14" s="54" customFormat="1" ht="15.75" thickBot="1">
      <c r="A2" s="57" t="s">
        <v>10</v>
      </c>
      <c r="B2" s="57" t="s">
        <v>170</v>
      </c>
      <c r="C2" s="61">
        <v>136.0926</v>
      </c>
      <c r="D2" s="61">
        <v>3.0204439999999999</v>
      </c>
      <c r="E2" s="59">
        <v>219</v>
      </c>
      <c r="F2" s="198">
        <v>3.1460000000000002E-2</v>
      </c>
      <c r="I2" s="23" t="s">
        <v>10</v>
      </c>
      <c r="J2" s="23" t="s">
        <v>156</v>
      </c>
      <c r="K2" s="24">
        <v>117.5262</v>
      </c>
      <c r="L2" s="24">
        <v>1.6631640000000001</v>
      </c>
      <c r="M2" s="23">
        <v>566</v>
      </c>
      <c r="N2" s="194">
        <v>1.225E-5</v>
      </c>
    </row>
    <row r="3" spans="1:14" ht="15.75" thickBot="1">
      <c r="A3" s="58" t="s">
        <v>10</v>
      </c>
      <c r="B3" s="58" t="s">
        <v>155</v>
      </c>
      <c r="C3" s="62">
        <v>161.0198</v>
      </c>
      <c r="D3" s="62">
        <v>9.134188</v>
      </c>
      <c r="E3" s="60">
        <v>21</v>
      </c>
      <c r="F3" s="198"/>
      <c r="I3" s="25" t="s">
        <v>10</v>
      </c>
      <c r="J3" s="25" t="s">
        <v>155</v>
      </c>
      <c r="K3" s="26">
        <v>161.0198</v>
      </c>
      <c r="L3" s="26">
        <v>9.134188</v>
      </c>
      <c r="M3" s="25">
        <v>21</v>
      </c>
      <c r="N3" s="194"/>
    </row>
    <row r="4" spans="1:14" ht="15.75" thickBot="1">
      <c r="A4" s="57" t="s">
        <v>8</v>
      </c>
      <c r="B4" s="57" t="s">
        <v>170</v>
      </c>
      <c r="C4" s="61">
        <v>150.13130000000001</v>
      </c>
      <c r="D4" s="61">
        <v>3.5748099999999998</v>
      </c>
      <c r="E4" s="59">
        <v>238</v>
      </c>
      <c r="F4" s="199">
        <v>0.18</v>
      </c>
      <c r="I4" s="23" t="s">
        <v>8</v>
      </c>
      <c r="J4" s="23" t="s">
        <v>156</v>
      </c>
      <c r="K4" s="24">
        <v>125.5189</v>
      </c>
      <c r="L4" s="24">
        <v>1.8603890000000001</v>
      </c>
      <c r="M4" s="23">
        <v>650</v>
      </c>
      <c r="N4" s="195">
        <v>8.6709999999999999E-4</v>
      </c>
    </row>
    <row r="5" spans="1:14" ht="15.75" thickBot="1">
      <c r="A5" s="58" t="s">
        <v>8</v>
      </c>
      <c r="B5" s="58" t="s">
        <v>155</v>
      </c>
      <c r="C5" s="62">
        <v>170.29650000000001</v>
      </c>
      <c r="D5" s="62">
        <v>11.337681999999999</v>
      </c>
      <c r="E5" s="60">
        <v>17</v>
      </c>
      <c r="F5" s="199"/>
      <c r="I5" s="25" t="s">
        <v>8</v>
      </c>
      <c r="J5" s="25" t="s">
        <v>155</v>
      </c>
      <c r="K5" s="26">
        <v>170.29650000000001</v>
      </c>
      <c r="L5" s="26">
        <v>11.337681999999999</v>
      </c>
      <c r="M5" s="25">
        <v>17</v>
      </c>
      <c r="N5" s="195"/>
    </row>
    <row r="6" spans="1:14" ht="15.75" thickBot="1">
      <c r="A6" s="57" t="s">
        <v>6</v>
      </c>
      <c r="B6" s="57" t="s">
        <v>170</v>
      </c>
      <c r="C6" s="61">
        <v>134.7157</v>
      </c>
      <c r="D6" s="61">
        <v>2.8307000000000002</v>
      </c>
      <c r="E6" s="59">
        <v>362</v>
      </c>
      <c r="F6" s="200">
        <v>5.3869999999999998E-5</v>
      </c>
      <c r="I6" s="23" t="s">
        <v>6</v>
      </c>
      <c r="J6" s="23" t="s">
        <v>156</v>
      </c>
      <c r="K6" s="24">
        <v>131.7158</v>
      </c>
      <c r="L6" s="24">
        <v>1.6035889999999999</v>
      </c>
      <c r="M6" s="23">
        <v>863</v>
      </c>
      <c r="N6" s="196">
        <v>1.9850000000000001E-5</v>
      </c>
    </row>
    <row r="7" spans="1:14" ht="15.75" thickBot="1">
      <c r="A7" s="58" t="s">
        <v>6</v>
      </c>
      <c r="B7" s="58" t="s">
        <v>155</v>
      </c>
      <c r="C7" s="62">
        <v>220.0771</v>
      </c>
      <c r="D7" s="62">
        <v>15.955321</v>
      </c>
      <c r="E7" s="60">
        <v>11</v>
      </c>
      <c r="F7" s="193"/>
      <c r="I7" s="25" t="s">
        <v>6</v>
      </c>
      <c r="J7" s="25" t="s">
        <v>155</v>
      </c>
      <c r="K7" s="26">
        <v>220.0771</v>
      </c>
      <c r="L7" s="26">
        <v>15.955321</v>
      </c>
      <c r="M7" s="25">
        <v>11</v>
      </c>
      <c r="N7" s="197"/>
    </row>
    <row r="8" spans="1:14" ht="15.75" thickBot="1">
      <c r="A8" s="57" t="s">
        <v>4</v>
      </c>
      <c r="B8" s="57" t="s">
        <v>170</v>
      </c>
      <c r="C8" s="61">
        <v>131.2808</v>
      </c>
      <c r="D8" s="61">
        <v>2.0656780000000001</v>
      </c>
      <c r="E8" s="59">
        <v>655</v>
      </c>
      <c r="F8" s="200">
        <v>3.4319999999999997E-5</v>
      </c>
    </row>
    <row r="9" spans="1:14" ht="15.75" thickBot="1">
      <c r="A9" s="58" t="s">
        <v>4</v>
      </c>
      <c r="B9" s="58" t="s">
        <v>155</v>
      </c>
      <c r="C9" s="62">
        <v>218.55609999999999</v>
      </c>
      <c r="D9" s="62">
        <v>22.574746999999999</v>
      </c>
      <c r="E9" s="60">
        <v>15</v>
      </c>
      <c r="F9" s="193"/>
    </row>
    <row r="10" spans="1:14" ht="15.75" thickBot="1">
      <c r="A10" s="57" t="s">
        <v>2</v>
      </c>
      <c r="B10" s="57" t="s">
        <v>170</v>
      </c>
      <c r="C10" s="61">
        <v>133.0823</v>
      </c>
      <c r="D10" s="61">
        <v>2.6316950000000001</v>
      </c>
      <c r="E10" s="59">
        <v>524</v>
      </c>
      <c r="F10" s="200">
        <v>3.4020000000000003E-5</v>
      </c>
    </row>
    <row r="11" spans="1:14" ht="15.75" thickBot="1">
      <c r="A11" s="58" t="s">
        <v>2</v>
      </c>
      <c r="B11" s="58" t="s">
        <v>155</v>
      </c>
      <c r="C11" s="62">
        <v>279.863</v>
      </c>
      <c r="D11" s="62">
        <v>23.272732999999999</v>
      </c>
      <c r="E11" s="60">
        <v>11</v>
      </c>
      <c r="F11" s="193"/>
    </row>
    <row r="12" spans="1:14" ht="15.75" thickBot="1">
      <c r="A12" s="57" t="s">
        <v>1</v>
      </c>
      <c r="B12" s="57" t="s">
        <v>170</v>
      </c>
      <c r="C12" s="61">
        <v>120.87139999999999</v>
      </c>
      <c r="D12" s="61">
        <v>2.2366929999999998</v>
      </c>
      <c r="E12" s="59">
        <v>586</v>
      </c>
      <c r="F12" s="200">
        <v>1.083E-5</v>
      </c>
    </row>
    <row r="13" spans="1:14" ht="15.75" thickBot="1">
      <c r="A13" s="58" t="s">
        <v>1</v>
      </c>
      <c r="B13" s="58" t="s">
        <v>155</v>
      </c>
      <c r="C13" s="62">
        <v>397.54169999999999</v>
      </c>
      <c r="D13" s="62">
        <v>54.802380999999997</v>
      </c>
      <c r="E13" s="60">
        <v>10</v>
      </c>
      <c r="F13" s="193"/>
    </row>
    <row r="14" spans="1:14" ht="15.75" thickBot="1">
      <c r="A14" s="57" t="s">
        <v>0</v>
      </c>
      <c r="B14" s="57" t="s">
        <v>170</v>
      </c>
      <c r="C14" s="61">
        <v>119.4894</v>
      </c>
      <c r="D14" s="61">
        <v>2.7883170000000002</v>
      </c>
      <c r="E14" s="59">
        <v>382</v>
      </c>
      <c r="F14" s="193">
        <v>5.8279999999999996E-4</v>
      </c>
    </row>
    <row r="15" spans="1:14">
      <c r="A15" s="58" t="s">
        <v>0</v>
      </c>
      <c r="B15" s="58" t="s">
        <v>155</v>
      </c>
      <c r="C15" s="62">
        <v>770.01260000000002</v>
      </c>
      <c r="D15" s="62">
        <v>81.503220999999996</v>
      </c>
      <c r="E15" s="60">
        <v>7</v>
      </c>
      <c r="F15" s="193"/>
    </row>
    <row r="16" spans="1:14" ht="21.6" customHeight="1">
      <c r="A16" s="55" t="s">
        <v>160</v>
      </c>
    </row>
    <row r="17" spans="1:2">
      <c r="A17" s="56" t="s">
        <v>167</v>
      </c>
      <c r="B17" s="56" t="s">
        <v>168</v>
      </c>
    </row>
    <row r="18" spans="1:2">
      <c r="B18" s="56" t="s">
        <v>169</v>
      </c>
    </row>
    <row r="19" spans="1:2">
      <c r="B19" s="56" t="s">
        <v>161</v>
      </c>
    </row>
  </sheetData>
  <mergeCells count="10">
    <mergeCell ref="F14:F15"/>
    <mergeCell ref="N2:N3"/>
    <mergeCell ref="N4:N5"/>
    <mergeCell ref="N6:N7"/>
    <mergeCell ref="F2:F3"/>
    <mergeCell ref="F4:F5"/>
    <mergeCell ref="F6:F7"/>
    <mergeCell ref="F8:F9"/>
    <mergeCell ref="F10:F11"/>
    <mergeCell ref="F12:F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6"/>
  <sheetViews>
    <sheetView workbookViewId="0">
      <selection activeCell="J3" sqref="J3"/>
    </sheetView>
  </sheetViews>
  <sheetFormatPr defaultColWidth="9.140625" defaultRowHeight="15"/>
  <cols>
    <col min="1" max="1" width="11" style="1" customWidth="1"/>
    <col min="2" max="2" width="11.140625" style="1" bestFit="1" customWidth="1"/>
    <col min="3" max="3" width="13.7109375" style="1" customWidth="1"/>
    <col min="4" max="5" width="12" style="1" bestFit="1" customWidth="1"/>
    <col min="6" max="6" width="4" style="1" bestFit="1" customWidth="1"/>
  </cols>
  <sheetData>
    <row r="1" spans="1:6" ht="48.6" customHeight="1">
      <c r="A1" s="201" t="s">
        <v>231</v>
      </c>
      <c r="B1" s="201"/>
      <c r="C1" s="201"/>
      <c r="D1" s="201"/>
      <c r="E1" s="201"/>
      <c r="F1" s="201"/>
    </row>
    <row r="2" spans="1:6">
      <c r="A2" s="106" t="s">
        <v>131</v>
      </c>
      <c r="B2" s="106" t="s">
        <v>150</v>
      </c>
      <c r="C2" s="106" t="s">
        <v>136</v>
      </c>
      <c r="D2" s="106" t="s">
        <v>13</v>
      </c>
      <c r="E2" s="106" t="s">
        <v>130</v>
      </c>
      <c r="F2" s="106" t="s">
        <v>135</v>
      </c>
    </row>
    <row r="3" spans="1:6">
      <c r="A3" s="1" t="s">
        <v>10</v>
      </c>
      <c r="B3" s="1" t="s">
        <v>120</v>
      </c>
      <c r="C3" s="1" t="s">
        <v>111</v>
      </c>
      <c r="D3" s="1">
        <v>109.069807142857</v>
      </c>
      <c r="E3" s="1">
        <v>9.9076246551206406</v>
      </c>
      <c r="F3" s="1">
        <v>14</v>
      </c>
    </row>
    <row r="4" spans="1:6">
      <c r="A4" s="1" t="s">
        <v>10</v>
      </c>
      <c r="B4" s="1" t="s">
        <v>120</v>
      </c>
      <c r="C4" s="1" t="s">
        <v>110</v>
      </c>
      <c r="D4" s="1">
        <v>114.93120909090899</v>
      </c>
      <c r="E4" s="1">
        <v>5.27787662345572</v>
      </c>
      <c r="F4" s="1">
        <v>22</v>
      </c>
    </row>
    <row r="5" spans="1:6">
      <c r="A5" s="1" t="s">
        <v>10</v>
      </c>
      <c r="B5" s="1" t="s">
        <v>120</v>
      </c>
      <c r="C5" s="1" t="s">
        <v>109</v>
      </c>
      <c r="D5" s="1">
        <v>83.408079999999998</v>
      </c>
      <c r="E5" s="1">
        <v>5.8781594095054901</v>
      </c>
      <c r="F5" s="1">
        <v>20</v>
      </c>
    </row>
    <row r="6" spans="1:6">
      <c r="A6" s="1" t="s">
        <v>10</v>
      </c>
      <c r="B6" s="1" t="s">
        <v>120</v>
      </c>
      <c r="C6" s="1" t="s">
        <v>151</v>
      </c>
      <c r="D6" s="1">
        <v>102.754826666667</v>
      </c>
      <c r="E6" s="1">
        <v>7.5253214552853303</v>
      </c>
      <c r="F6" s="1">
        <v>15</v>
      </c>
    </row>
    <row r="7" spans="1:6">
      <c r="A7" s="1" t="s">
        <v>10</v>
      </c>
      <c r="B7" s="1" t="s">
        <v>120</v>
      </c>
      <c r="C7" s="1" t="s">
        <v>108</v>
      </c>
      <c r="D7" s="1">
        <v>104.40500666666701</v>
      </c>
      <c r="E7" s="1">
        <v>7.27219424017962</v>
      </c>
      <c r="F7" s="1">
        <v>15</v>
      </c>
    </row>
    <row r="8" spans="1:6">
      <c r="A8" s="1" t="s">
        <v>10</v>
      </c>
      <c r="B8" s="1" t="s">
        <v>120</v>
      </c>
      <c r="C8" s="1" t="s">
        <v>107</v>
      </c>
      <c r="D8" s="1">
        <v>86.038690476190496</v>
      </c>
      <c r="E8" s="1">
        <v>4.43341731460864</v>
      </c>
      <c r="F8" s="1">
        <v>21</v>
      </c>
    </row>
    <row r="9" spans="1:6">
      <c r="A9" s="1" t="s">
        <v>10</v>
      </c>
      <c r="B9" s="1" t="s">
        <v>120</v>
      </c>
      <c r="C9" s="1" t="s">
        <v>106</v>
      </c>
      <c r="D9" s="1">
        <v>88.536693333333304</v>
      </c>
      <c r="E9" s="1">
        <v>6.7563174794055296</v>
      </c>
      <c r="F9" s="1">
        <v>15</v>
      </c>
    </row>
    <row r="10" spans="1:6">
      <c r="A10" s="1" t="s">
        <v>10</v>
      </c>
      <c r="B10" s="1" t="s">
        <v>120</v>
      </c>
      <c r="C10" s="1" t="s">
        <v>105</v>
      </c>
      <c r="D10" s="1">
        <v>98.127115000000003</v>
      </c>
      <c r="E10" s="1">
        <v>4.7327872201788397</v>
      </c>
      <c r="F10" s="1">
        <v>20</v>
      </c>
    </row>
    <row r="11" spans="1:6">
      <c r="A11" s="1" t="s">
        <v>10</v>
      </c>
      <c r="B11" s="1" t="s">
        <v>120</v>
      </c>
      <c r="C11" s="1" t="s">
        <v>104</v>
      </c>
      <c r="D11" s="1">
        <v>107.97835000000001</v>
      </c>
      <c r="E11" s="1">
        <v>5.4430234359706899</v>
      </c>
      <c r="F11" s="1">
        <v>18</v>
      </c>
    </row>
    <row r="12" spans="1:6">
      <c r="A12" s="1" t="s">
        <v>10</v>
      </c>
      <c r="B12" s="1" t="s">
        <v>120</v>
      </c>
      <c r="C12" s="1" t="s">
        <v>103</v>
      </c>
      <c r="D12" s="1">
        <v>114.2130125</v>
      </c>
      <c r="E12" s="1">
        <v>7.2359823932084701</v>
      </c>
      <c r="F12" s="1">
        <v>16</v>
      </c>
    </row>
    <row r="13" spans="1:6">
      <c r="A13" s="1" t="s">
        <v>10</v>
      </c>
      <c r="B13" s="1" t="s">
        <v>120</v>
      </c>
      <c r="C13" s="1" t="s">
        <v>102</v>
      </c>
      <c r="D13" s="1">
        <v>134.07324615384599</v>
      </c>
      <c r="E13" s="1">
        <v>13.709127277145599</v>
      </c>
      <c r="F13" s="1">
        <v>13</v>
      </c>
    </row>
    <row r="14" spans="1:6">
      <c r="A14" s="1" t="s">
        <v>10</v>
      </c>
      <c r="B14" s="1" t="s">
        <v>120</v>
      </c>
      <c r="C14" s="1" t="s">
        <v>101</v>
      </c>
      <c r="D14" s="1">
        <v>126.69348333333301</v>
      </c>
      <c r="E14" s="1">
        <v>8.9320735127204003</v>
      </c>
      <c r="F14" s="1">
        <v>12</v>
      </c>
    </row>
    <row r="15" spans="1:6">
      <c r="A15" s="1" t="s">
        <v>10</v>
      </c>
      <c r="B15" s="1" t="s">
        <v>120</v>
      </c>
      <c r="C15" s="1" t="s">
        <v>100</v>
      </c>
      <c r="D15" s="1">
        <v>114.457769230769</v>
      </c>
      <c r="E15" s="1">
        <v>6.2706149448100303</v>
      </c>
      <c r="F15" s="1">
        <v>13</v>
      </c>
    </row>
    <row r="16" spans="1:6">
      <c r="A16" s="1" t="s">
        <v>10</v>
      </c>
      <c r="B16" s="1" t="s">
        <v>120</v>
      </c>
      <c r="C16" s="1" t="s">
        <v>99</v>
      </c>
      <c r="D16" s="1">
        <v>79.176360000000003</v>
      </c>
      <c r="E16" s="1">
        <v>4.8770623651862204</v>
      </c>
      <c r="F16" s="1">
        <v>20</v>
      </c>
    </row>
    <row r="17" spans="1:6">
      <c r="A17" s="1" t="s">
        <v>10</v>
      </c>
      <c r="B17" s="1" t="s">
        <v>120</v>
      </c>
      <c r="C17" s="1" t="s">
        <v>98</v>
      </c>
      <c r="D17" s="1">
        <v>119.058615789474</v>
      </c>
      <c r="E17" s="1">
        <v>6.8494755753805503</v>
      </c>
      <c r="F17" s="1">
        <v>19</v>
      </c>
    </row>
    <row r="18" spans="1:6">
      <c r="A18" s="1" t="s">
        <v>10</v>
      </c>
      <c r="B18" s="1" t="s">
        <v>120</v>
      </c>
      <c r="C18" s="1" t="s">
        <v>97</v>
      </c>
      <c r="D18" s="1">
        <v>112.06570000000001</v>
      </c>
      <c r="E18" s="1">
        <v>6.3933220020051804</v>
      </c>
      <c r="F18" s="1">
        <v>17</v>
      </c>
    </row>
    <row r="19" spans="1:6">
      <c r="A19" s="1" t="s">
        <v>10</v>
      </c>
      <c r="B19" s="1" t="s">
        <v>120</v>
      </c>
      <c r="C19" s="1" t="s">
        <v>96</v>
      </c>
      <c r="D19" s="1">
        <v>122.209918181818</v>
      </c>
      <c r="E19" s="1">
        <v>11.049352773400701</v>
      </c>
      <c r="F19" s="1">
        <v>11</v>
      </c>
    </row>
    <row r="20" spans="1:6">
      <c r="A20" s="1" t="s">
        <v>10</v>
      </c>
      <c r="B20" s="1" t="s">
        <v>120</v>
      </c>
      <c r="C20" s="1" t="s">
        <v>95</v>
      </c>
      <c r="D20" s="1">
        <v>104.555866666667</v>
      </c>
      <c r="E20" s="1">
        <v>8.6307477762019094</v>
      </c>
      <c r="F20" s="1">
        <v>12</v>
      </c>
    </row>
    <row r="21" spans="1:6">
      <c r="A21" s="1" t="s">
        <v>10</v>
      </c>
      <c r="B21" s="1" t="s">
        <v>120</v>
      </c>
      <c r="C21" s="1" t="s">
        <v>94</v>
      </c>
      <c r="D21" s="1">
        <v>114.2476375</v>
      </c>
      <c r="E21" s="1">
        <v>7.3117206455849297</v>
      </c>
      <c r="F21" s="1">
        <v>16</v>
      </c>
    </row>
    <row r="22" spans="1:6">
      <c r="A22" s="1" t="s">
        <v>10</v>
      </c>
      <c r="B22" s="1" t="s">
        <v>120</v>
      </c>
      <c r="C22" s="1" t="s">
        <v>93</v>
      </c>
      <c r="D22" s="1">
        <v>105.27660434782599</v>
      </c>
      <c r="E22" s="1">
        <v>5.5760517378784398</v>
      </c>
      <c r="F22" s="1">
        <v>23</v>
      </c>
    </row>
    <row r="23" spans="1:6">
      <c r="A23" s="1" t="s">
        <v>10</v>
      </c>
      <c r="B23" s="1" t="s">
        <v>120</v>
      </c>
      <c r="C23" s="1" t="s">
        <v>92</v>
      </c>
      <c r="D23" s="1">
        <v>111.05613333333299</v>
      </c>
      <c r="E23" s="1">
        <v>7.0535774388513701</v>
      </c>
      <c r="F23" s="1">
        <v>15</v>
      </c>
    </row>
    <row r="24" spans="1:6">
      <c r="A24" s="1" t="s">
        <v>10</v>
      </c>
      <c r="B24" s="1" t="s">
        <v>137</v>
      </c>
      <c r="C24" s="1" t="s">
        <v>111</v>
      </c>
      <c r="D24" s="1">
        <v>151.13896153846201</v>
      </c>
      <c r="E24" s="1">
        <v>19.5221431618853</v>
      </c>
      <c r="F24" s="1">
        <v>13</v>
      </c>
    </row>
    <row r="25" spans="1:6">
      <c r="A25" s="1" t="s">
        <v>10</v>
      </c>
      <c r="B25" s="1" t="s">
        <v>137</v>
      </c>
      <c r="C25" s="1" t="s">
        <v>110</v>
      </c>
      <c r="D25" s="1">
        <v>149.87128000000001</v>
      </c>
      <c r="E25" s="1">
        <v>15.832962105515399</v>
      </c>
      <c r="F25" s="1">
        <v>15</v>
      </c>
    </row>
    <row r="26" spans="1:6">
      <c r="A26" s="1" t="s">
        <v>10</v>
      </c>
      <c r="B26" s="1" t="s">
        <v>137</v>
      </c>
      <c r="C26" s="1" t="s">
        <v>109</v>
      </c>
      <c r="D26" s="1">
        <v>139.53792999999999</v>
      </c>
      <c r="E26" s="1">
        <v>11.516975481648799</v>
      </c>
      <c r="F26" s="1">
        <v>10</v>
      </c>
    </row>
    <row r="27" spans="1:6">
      <c r="A27" s="1" t="s">
        <v>10</v>
      </c>
      <c r="B27" s="1" t="s">
        <v>137</v>
      </c>
      <c r="C27" s="1" t="s">
        <v>151</v>
      </c>
      <c r="D27" s="1">
        <v>114.73905454545501</v>
      </c>
      <c r="E27" s="1">
        <v>8.1075995015379796</v>
      </c>
      <c r="F27" s="1">
        <v>11</v>
      </c>
    </row>
    <row r="28" spans="1:6">
      <c r="A28" s="1" t="s">
        <v>10</v>
      </c>
      <c r="B28" s="1" t="s">
        <v>137</v>
      </c>
      <c r="C28" s="1" t="s">
        <v>108</v>
      </c>
      <c r="D28" s="1">
        <v>140.69487000000001</v>
      </c>
      <c r="E28" s="1">
        <v>15.468816609166</v>
      </c>
      <c r="F28" s="1">
        <v>10</v>
      </c>
    </row>
    <row r="29" spans="1:6">
      <c r="A29" s="1" t="s">
        <v>10</v>
      </c>
      <c r="B29" s="1" t="s">
        <v>137</v>
      </c>
      <c r="C29" s="1" t="s">
        <v>107</v>
      </c>
      <c r="D29" s="1">
        <v>129.07298</v>
      </c>
      <c r="E29" s="1">
        <v>7.9464980989723699</v>
      </c>
      <c r="F29" s="1">
        <v>15</v>
      </c>
    </row>
    <row r="30" spans="1:6">
      <c r="A30" s="1" t="s">
        <v>10</v>
      </c>
      <c r="B30" s="1" t="s">
        <v>137</v>
      </c>
      <c r="C30" s="1" t="s">
        <v>106</v>
      </c>
      <c r="D30" s="1">
        <v>134.86664999999999</v>
      </c>
      <c r="E30" s="1">
        <v>11.986283528093001</v>
      </c>
      <c r="F30" s="1">
        <v>12</v>
      </c>
    </row>
    <row r="31" spans="1:6">
      <c r="A31" s="1" t="s">
        <v>10</v>
      </c>
      <c r="B31" s="1" t="s">
        <v>137</v>
      </c>
      <c r="C31" s="1" t="s">
        <v>105</v>
      </c>
      <c r="D31" s="1">
        <v>131.17094545454501</v>
      </c>
      <c r="E31" s="1">
        <v>14.5505439184018</v>
      </c>
      <c r="F31" s="1">
        <v>11</v>
      </c>
    </row>
    <row r="32" spans="1:6">
      <c r="A32" s="1" t="s">
        <v>10</v>
      </c>
      <c r="B32" s="1" t="s">
        <v>137</v>
      </c>
      <c r="C32" s="1" t="s">
        <v>104</v>
      </c>
      <c r="D32" s="1">
        <v>147.75906000000001</v>
      </c>
      <c r="E32" s="1">
        <v>9.3669201860851192</v>
      </c>
      <c r="F32" s="1">
        <v>10</v>
      </c>
    </row>
    <row r="33" spans="1:6">
      <c r="A33" s="1" t="s">
        <v>10</v>
      </c>
      <c r="B33" s="1" t="s">
        <v>137</v>
      </c>
      <c r="C33" s="1" t="s">
        <v>103</v>
      </c>
      <c r="D33" s="1">
        <v>138.32292142857099</v>
      </c>
      <c r="E33" s="1">
        <v>8.8562910664107406</v>
      </c>
      <c r="F33" s="1">
        <v>14</v>
      </c>
    </row>
    <row r="34" spans="1:6">
      <c r="A34" s="1" t="s">
        <v>10</v>
      </c>
      <c r="B34" s="1" t="s">
        <v>137</v>
      </c>
      <c r="C34" s="1" t="s">
        <v>102</v>
      </c>
      <c r="D34" s="1">
        <v>149.45881249999999</v>
      </c>
      <c r="E34" s="1">
        <v>13.102154251692999</v>
      </c>
      <c r="F34" s="1">
        <v>8</v>
      </c>
    </row>
    <row r="35" spans="1:6">
      <c r="A35" s="1" t="s">
        <v>10</v>
      </c>
      <c r="B35" s="1" t="s">
        <v>137</v>
      </c>
      <c r="C35" s="1" t="s">
        <v>101</v>
      </c>
      <c r="D35" s="1">
        <v>148.16545833333299</v>
      </c>
      <c r="E35" s="1">
        <v>13.250509460397</v>
      </c>
      <c r="F35" s="1">
        <v>12</v>
      </c>
    </row>
    <row r="36" spans="1:6">
      <c r="A36" s="1" t="s">
        <v>10</v>
      </c>
      <c r="B36" s="1" t="s">
        <v>137</v>
      </c>
      <c r="C36" s="1" t="s">
        <v>100</v>
      </c>
      <c r="D36" s="1">
        <v>158.83529999999999</v>
      </c>
      <c r="E36" s="1">
        <v>14.1564157375532</v>
      </c>
      <c r="F36" s="1">
        <v>10</v>
      </c>
    </row>
    <row r="37" spans="1:6">
      <c r="A37" s="1" t="s">
        <v>10</v>
      </c>
      <c r="B37" s="1" t="s">
        <v>137</v>
      </c>
      <c r="C37" s="1" t="s">
        <v>99</v>
      </c>
      <c r="D37" s="1">
        <v>82.003375000000005</v>
      </c>
      <c r="E37" s="1">
        <v>10.1933502702789</v>
      </c>
      <c r="F37" s="1">
        <v>12</v>
      </c>
    </row>
    <row r="38" spans="1:6">
      <c r="A38" s="1" t="s">
        <v>10</v>
      </c>
      <c r="B38" s="1" t="s">
        <v>137</v>
      </c>
      <c r="C38" s="1" t="s">
        <v>98</v>
      </c>
      <c r="D38" s="1">
        <v>150.84301428571399</v>
      </c>
      <c r="E38" s="1">
        <v>11.371324274730901</v>
      </c>
      <c r="F38" s="1">
        <v>14</v>
      </c>
    </row>
    <row r="39" spans="1:6">
      <c r="A39" s="1" t="s">
        <v>10</v>
      </c>
      <c r="B39" s="1" t="s">
        <v>137</v>
      </c>
      <c r="C39" s="1" t="s">
        <v>97</v>
      </c>
      <c r="D39" s="1">
        <v>137.72489375000001</v>
      </c>
      <c r="E39" s="1">
        <v>9.6290846843623896</v>
      </c>
      <c r="F39" s="1">
        <v>16</v>
      </c>
    </row>
    <row r="40" spans="1:6">
      <c r="A40" s="1" t="s">
        <v>10</v>
      </c>
      <c r="B40" s="1" t="s">
        <v>137</v>
      </c>
      <c r="C40" s="1" t="s">
        <v>96</v>
      </c>
      <c r="D40" s="1">
        <v>140.18427142857101</v>
      </c>
      <c r="E40" s="1">
        <v>16.688800534443299</v>
      </c>
      <c r="F40" s="1">
        <v>7</v>
      </c>
    </row>
    <row r="41" spans="1:6">
      <c r="A41" s="1" t="s">
        <v>10</v>
      </c>
      <c r="B41" s="1" t="s">
        <v>137</v>
      </c>
      <c r="C41" s="1" t="s">
        <v>95</v>
      </c>
      <c r="D41" s="1">
        <v>138.38288333333301</v>
      </c>
      <c r="E41" s="1">
        <v>18.7507463860405</v>
      </c>
      <c r="F41" s="1">
        <v>6</v>
      </c>
    </row>
    <row r="42" spans="1:6">
      <c r="A42" s="1" t="s">
        <v>10</v>
      </c>
      <c r="B42" s="1" t="s">
        <v>137</v>
      </c>
      <c r="C42" s="1" t="s">
        <v>94</v>
      </c>
      <c r="D42" s="1">
        <v>121.049244444444</v>
      </c>
      <c r="E42" s="1">
        <v>12.8419722586407</v>
      </c>
      <c r="F42" s="1">
        <v>9</v>
      </c>
    </row>
    <row r="43" spans="1:6">
      <c r="A43" s="1" t="s">
        <v>10</v>
      </c>
      <c r="B43" s="1" t="s">
        <v>137</v>
      </c>
      <c r="C43" s="1" t="s">
        <v>93</v>
      </c>
      <c r="D43" s="1">
        <v>154.02353846153801</v>
      </c>
      <c r="E43" s="1">
        <v>12.6069722048776</v>
      </c>
      <c r="F43" s="1">
        <v>13</v>
      </c>
    </row>
    <row r="44" spans="1:6">
      <c r="A44" s="1" t="s">
        <v>10</v>
      </c>
      <c r="B44" s="1" t="s">
        <v>137</v>
      </c>
      <c r="C44" s="1" t="s">
        <v>92</v>
      </c>
      <c r="D44" s="1">
        <v>144.34014999999999</v>
      </c>
      <c r="E44" s="1">
        <v>11.213167259348999</v>
      </c>
      <c r="F44" s="1">
        <v>12</v>
      </c>
    </row>
    <row r="45" spans="1:6">
      <c r="A45" s="1" t="s">
        <v>8</v>
      </c>
      <c r="B45" s="1" t="s">
        <v>120</v>
      </c>
      <c r="C45" s="1" t="s">
        <v>91</v>
      </c>
      <c r="D45" s="1">
        <v>93.010411538461497</v>
      </c>
      <c r="E45" s="1">
        <v>4.9641703702565598</v>
      </c>
      <c r="F45" s="1">
        <v>26</v>
      </c>
    </row>
    <row r="46" spans="1:6">
      <c r="A46" s="1" t="s">
        <v>8</v>
      </c>
      <c r="B46" s="1" t="s">
        <v>120</v>
      </c>
      <c r="C46" s="1" t="s">
        <v>90</v>
      </c>
      <c r="D46" s="1">
        <v>120.539361290323</v>
      </c>
      <c r="E46" s="1">
        <v>7.2293260899618996</v>
      </c>
      <c r="F46" s="1">
        <v>31</v>
      </c>
    </row>
    <row r="47" spans="1:6">
      <c r="A47" s="1" t="s">
        <v>8</v>
      </c>
      <c r="B47" s="1" t="s">
        <v>120</v>
      </c>
      <c r="C47" s="1" t="s">
        <v>89</v>
      </c>
      <c r="D47" s="1">
        <v>122.58771666666701</v>
      </c>
      <c r="E47" s="1">
        <v>6.5537909575957602</v>
      </c>
      <c r="F47" s="1">
        <v>30</v>
      </c>
    </row>
    <row r="48" spans="1:6">
      <c r="A48" s="1" t="s">
        <v>8</v>
      </c>
      <c r="B48" s="1" t="s">
        <v>120</v>
      </c>
      <c r="C48" s="1" t="s">
        <v>88</v>
      </c>
      <c r="D48" s="1">
        <v>125.12917647058801</v>
      </c>
      <c r="E48" s="1">
        <v>6.6741534328747401</v>
      </c>
      <c r="F48" s="1">
        <v>17</v>
      </c>
    </row>
    <row r="49" spans="1:6">
      <c r="A49" s="1" t="s">
        <v>8</v>
      </c>
      <c r="B49" s="1" t="s">
        <v>120</v>
      </c>
      <c r="C49" s="1" t="s">
        <v>87</v>
      </c>
      <c r="D49" s="1">
        <v>125.30595</v>
      </c>
      <c r="E49" s="1">
        <v>8.3654116970903392</v>
      </c>
      <c r="F49" s="1">
        <v>20</v>
      </c>
    </row>
    <row r="50" spans="1:6">
      <c r="A50" s="1" t="s">
        <v>8</v>
      </c>
      <c r="B50" s="1" t="s">
        <v>120</v>
      </c>
      <c r="C50" s="1" t="s">
        <v>86</v>
      </c>
      <c r="D50" s="1">
        <v>104.62806399999999</v>
      </c>
      <c r="E50" s="1">
        <v>6.1821616121760101</v>
      </c>
      <c r="F50" s="1">
        <v>25</v>
      </c>
    </row>
    <row r="51" spans="1:6">
      <c r="A51" s="1" t="s">
        <v>8</v>
      </c>
      <c r="B51" s="1" t="s">
        <v>120</v>
      </c>
      <c r="C51" s="1" t="s">
        <v>85</v>
      </c>
      <c r="D51" s="1">
        <v>115.443173913043</v>
      </c>
      <c r="E51" s="1">
        <v>6.56821471972677</v>
      </c>
      <c r="F51" s="1">
        <v>23</v>
      </c>
    </row>
    <row r="52" spans="1:6">
      <c r="A52" s="1" t="s">
        <v>8</v>
      </c>
      <c r="B52" s="1" t="s">
        <v>120</v>
      </c>
      <c r="C52" s="1" t="s">
        <v>84</v>
      </c>
      <c r="D52" s="1">
        <v>104.13413199999999</v>
      </c>
      <c r="E52" s="1">
        <v>5.2117622272340904</v>
      </c>
      <c r="F52" s="1">
        <v>25</v>
      </c>
    </row>
    <row r="53" spans="1:6">
      <c r="A53" s="1" t="s">
        <v>8</v>
      </c>
      <c r="B53" s="1" t="s">
        <v>120</v>
      </c>
      <c r="C53" s="1" t="s">
        <v>83</v>
      </c>
      <c r="D53" s="1">
        <v>103.149122222222</v>
      </c>
      <c r="E53" s="1">
        <v>11.477430248521101</v>
      </c>
      <c r="F53" s="1">
        <v>27</v>
      </c>
    </row>
    <row r="54" spans="1:6">
      <c r="A54" s="1" t="s">
        <v>8</v>
      </c>
      <c r="B54" s="1" t="s">
        <v>120</v>
      </c>
      <c r="C54" s="1" t="s">
        <v>82</v>
      </c>
      <c r="D54" s="1">
        <v>134.84676521739101</v>
      </c>
      <c r="E54" s="1">
        <v>7.2473814987404204</v>
      </c>
      <c r="F54" s="1">
        <v>23</v>
      </c>
    </row>
    <row r="55" spans="1:6">
      <c r="A55" s="1" t="s">
        <v>8</v>
      </c>
      <c r="B55" s="1" t="s">
        <v>120</v>
      </c>
      <c r="C55" s="1" t="s">
        <v>81</v>
      </c>
      <c r="D55" s="1">
        <v>107.77453199999999</v>
      </c>
      <c r="E55" s="1">
        <v>6.3099021446842301</v>
      </c>
      <c r="F55" s="1">
        <v>25</v>
      </c>
    </row>
    <row r="56" spans="1:6">
      <c r="A56" s="1" t="s">
        <v>8</v>
      </c>
      <c r="B56" s="1" t="s">
        <v>120</v>
      </c>
      <c r="C56" s="1" t="s">
        <v>80</v>
      </c>
      <c r="D56" s="1">
        <v>107.882226086957</v>
      </c>
      <c r="E56" s="1">
        <v>5.6565501578252402</v>
      </c>
      <c r="F56" s="1">
        <v>23</v>
      </c>
    </row>
    <row r="57" spans="1:6">
      <c r="A57" s="1" t="s">
        <v>8</v>
      </c>
      <c r="B57" s="1" t="s">
        <v>120</v>
      </c>
      <c r="C57" s="1" t="s">
        <v>79</v>
      </c>
      <c r="D57" s="1">
        <v>115.22445384615401</v>
      </c>
      <c r="E57" s="1">
        <v>5.9786956014353603</v>
      </c>
      <c r="F57" s="1">
        <v>26</v>
      </c>
    </row>
    <row r="58" spans="1:6">
      <c r="A58" s="1" t="s">
        <v>8</v>
      </c>
      <c r="B58" s="1" t="s">
        <v>120</v>
      </c>
      <c r="C58" s="1" t="s">
        <v>78</v>
      </c>
      <c r="D58" s="1">
        <v>101.446645</v>
      </c>
      <c r="E58" s="1">
        <v>5.9482360809406298</v>
      </c>
      <c r="F58" s="1">
        <v>20</v>
      </c>
    </row>
    <row r="59" spans="1:6">
      <c r="A59" s="1" t="s">
        <v>8</v>
      </c>
      <c r="B59" s="1" t="s">
        <v>120</v>
      </c>
      <c r="C59" s="1" t="s">
        <v>77</v>
      </c>
      <c r="D59" s="1">
        <v>117.82067272727301</v>
      </c>
      <c r="E59" s="1">
        <v>5.4845991324791097</v>
      </c>
      <c r="F59" s="1">
        <v>22</v>
      </c>
    </row>
    <row r="60" spans="1:6">
      <c r="A60" s="1" t="s">
        <v>8</v>
      </c>
      <c r="B60" s="1" t="s">
        <v>120</v>
      </c>
      <c r="C60" s="1" t="s">
        <v>76</v>
      </c>
      <c r="D60" s="1">
        <v>94.747707692307699</v>
      </c>
      <c r="E60" s="1">
        <v>6.8029419399436204</v>
      </c>
      <c r="F60" s="1">
        <v>26</v>
      </c>
    </row>
    <row r="61" spans="1:6">
      <c r="A61" s="1" t="s">
        <v>8</v>
      </c>
      <c r="B61" s="1" t="s">
        <v>120</v>
      </c>
      <c r="C61" s="1" t="s">
        <v>75</v>
      </c>
      <c r="D61" s="1">
        <v>103.194347826087</v>
      </c>
      <c r="E61" s="1">
        <v>5.9712113987243596</v>
      </c>
      <c r="F61" s="1">
        <v>23</v>
      </c>
    </row>
    <row r="62" spans="1:6">
      <c r="A62" s="1" t="s">
        <v>8</v>
      </c>
      <c r="B62" s="1" t="s">
        <v>137</v>
      </c>
      <c r="C62" s="1" t="s">
        <v>91</v>
      </c>
      <c r="D62" s="1">
        <v>137.81532941176499</v>
      </c>
      <c r="E62" s="1">
        <v>11.714158942922699</v>
      </c>
      <c r="F62" s="1">
        <v>17</v>
      </c>
    </row>
    <row r="63" spans="1:6">
      <c r="A63" s="1" t="s">
        <v>8</v>
      </c>
      <c r="B63" s="1" t="s">
        <v>137</v>
      </c>
      <c r="C63" s="1" t="s">
        <v>90</v>
      </c>
      <c r="D63" s="1">
        <v>171.837734782609</v>
      </c>
      <c r="E63" s="1">
        <v>14.8260845134668</v>
      </c>
      <c r="F63" s="1">
        <v>23</v>
      </c>
    </row>
    <row r="64" spans="1:6">
      <c r="A64" s="1" t="s">
        <v>8</v>
      </c>
      <c r="B64" s="1" t="s">
        <v>137</v>
      </c>
      <c r="C64" s="1" t="s">
        <v>89</v>
      </c>
      <c r="D64" s="1">
        <v>164.55334999999999</v>
      </c>
      <c r="E64" s="1">
        <v>13.3782653478086</v>
      </c>
      <c r="F64" s="1">
        <v>24</v>
      </c>
    </row>
    <row r="65" spans="1:6">
      <c r="A65" s="1" t="s">
        <v>8</v>
      </c>
      <c r="B65" s="1" t="s">
        <v>137</v>
      </c>
      <c r="C65" s="1" t="s">
        <v>88</v>
      </c>
      <c r="D65" s="1">
        <v>162.16116666666699</v>
      </c>
      <c r="E65" s="1">
        <v>13.2662421860864</v>
      </c>
      <c r="F65" s="1">
        <v>12</v>
      </c>
    </row>
    <row r="66" spans="1:6">
      <c r="A66" s="1" t="s">
        <v>8</v>
      </c>
      <c r="B66" s="1" t="s">
        <v>137</v>
      </c>
      <c r="C66" s="1" t="s">
        <v>87</v>
      </c>
      <c r="D66" s="1">
        <v>134.642664705882</v>
      </c>
      <c r="E66" s="1">
        <v>15.7808298484989</v>
      </c>
      <c r="F66" s="1">
        <v>17</v>
      </c>
    </row>
    <row r="67" spans="1:6">
      <c r="A67" s="1" t="s">
        <v>8</v>
      </c>
      <c r="B67" s="1" t="s">
        <v>137</v>
      </c>
      <c r="C67" s="1" t="s">
        <v>86</v>
      </c>
      <c r="D67" s="1">
        <v>169.89430625</v>
      </c>
      <c r="E67" s="1">
        <v>13.0020501921347</v>
      </c>
      <c r="F67" s="1">
        <v>16</v>
      </c>
    </row>
    <row r="68" spans="1:6">
      <c r="A68" s="1" t="s">
        <v>8</v>
      </c>
      <c r="B68" s="1" t="s">
        <v>137</v>
      </c>
      <c r="C68" s="1" t="s">
        <v>85</v>
      </c>
      <c r="D68" s="1">
        <v>159.02972666666699</v>
      </c>
      <c r="E68" s="1">
        <v>15.7628925605026</v>
      </c>
      <c r="F68" s="1">
        <v>15</v>
      </c>
    </row>
    <row r="69" spans="1:6">
      <c r="A69" s="1" t="s">
        <v>8</v>
      </c>
      <c r="B69" s="1" t="s">
        <v>137</v>
      </c>
      <c r="C69" s="1" t="s">
        <v>84</v>
      </c>
      <c r="D69" s="1">
        <v>159.18481666666699</v>
      </c>
      <c r="E69" s="1">
        <v>12.985000007945301</v>
      </c>
      <c r="F69" s="1">
        <v>12</v>
      </c>
    </row>
    <row r="70" spans="1:6">
      <c r="A70" s="1" t="s">
        <v>8</v>
      </c>
      <c r="B70" s="1" t="s">
        <v>137</v>
      </c>
      <c r="C70" s="1" t="s">
        <v>83</v>
      </c>
      <c r="D70" s="1">
        <v>151.58614</v>
      </c>
      <c r="E70" s="1">
        <v>11.459282183651499</v>
      </c>
      <c r="F70" s="1">
        <v>15</v>
      </c>
    </row>
    <row r="71" spans="1:6">
      <c r="A71" s="1" t="s">
        <v>8</v>
      </c>
      <c r="B71" s="1" t="s">
        <v>137</v>
      </c>
      <c r="C71" s="1" t="s">
        <v>82</v>
      </c>
      <c r="D71" s="1">
        <v>160.41679999999999</v>
      </c>
      <c r="E71" s="1">
        <v>19.0015646547564</v>
      </c>
      <c r="F71" s="1">
        <v>10</v>
      </c>
    </row>
    <row r="72" spans="1:6">
      <c r="A72" s="1" t="s">
        <v>8</v>
      </c>
      <c r="B72" s="1" t="s">
        <v>137</v>
      </c>
      <c r="C72" s="1" t="s">
        <v>81</v>
      </c>
      <c r="D72" s="1">
        <v>133.27186666666699</v>
      </c>
      <c r="E72" s="1">
        <v>8.5808121269529902</v>
      </c>
      <c r="F72" s="1">
        <v>15</v>
      </c>
    </row>
    <row r="73" spans="1:6">
      <c r="A73" s="1" t="s">
        <v>8</v>
      </c>
      <c r="B73" s="1" t="s">
        <v>137</v>
      </c>
      <c r="C73" s="1" t="s">
        <v>80</v>
      </c>
      <c r="D73" s="1">
        <v>138.615145454545</v>
      </c>
      <c r="E73" s="1">
        <v>7.5038144919932499</v>
      </c>
      <c r="F73" s="1">
        <v>11</v>
      </c>
    </row>
    <row r="74" spans="1:6">
      <c r="A74" s="1" t="s">
        <v>8</v>
      </c>
      <c r="B74" s="1" t="s">
        <v>137</v>
      </c>
      <c r="C74" s="1" t="s">
        <v>79</v>
      </c>
      <c r="D74" s="1">
        <v>170.518844444444</v>
      </c>
      <c r="E74" s="1">
        <v>21.015932379871</v>
      </c>
      <c r="F74" s="1">
        <v>9</v>
      </c>
    </row>
    <row r="75" spans="1:6">
      <c r="A75" s="1" t="s">
        <v>8</v>
      </c>
      <c r="B75" s="1" t="s">
        <v>137</v>
      </c>
      <c r="C75" s="1" t="s">
        <v>78</v>
      </c>
      <c r="D75" s="1">
        <v>124.4594</v>
      </c>
      <c r="E75" s="1">
        <v>10.734179269148701</v>
      </c>
      <c r="F75" s="1">
        <v>10</v>
      </c>
    </row>
    <row r="76" spans="1:6">
      <c r="A76" s="1" t="s">
        <v>8</v>
      </c>
      <c r="B76" s="1" t="s">
        <v>137</v>
      </c>
      <c r="C76" s="1" t="s">
        <v>77</v>
      </c>
      <c r="D76" s="1">
        <v>158.37894117647099</v>
      </c>
      <c r="E76" s="1">
        <v>10.197518247849599</v>
      </c>
      <c r="F76" s="1">
        <v>17</v>
      </c>
    </row>
    <row r="77" spans="1:6">
      <c r="A77" s="1" t="s">
        <v>8</v>
      </c>
      <c r="B77" s="1" t="s">
        <v>137</v>
      </c>
      <c r="C77" s="1" t="s">
        <v>76</v>
      </c>
      <c r="D77" s="1">
        <v>112.284164285714</v>
      </c>
      <c r="E77" s="1">
        <v>13.319766884401201</v>
      </c>
      <c r="F77" s="1">
        <v>14</v>
      </c>
    </row>
    <row r="78" spans="1:6">
      <c r="A78" s="1" t="s">
        <v>8</v>
      </c>
      <c r="B78" s="1" t="s">
        <v>137</v>
      </c>
      <c r="C78" s="1" t="s">
        <v>75</v>
      </c>
      <c r="D78" s="1">
        <v>149.30835555555601</v>
      </c>
      <c r="E78" s="1">
        <v>13.272017740400999</v>
      </c>
      <c r="F78" s="1">
        <v>18</v>
      </c>
    </row>
    <row r="79" spans="1:6">
      <c r="A79" s="1" t="s">
        <v>6</v>
      </c>
      <c r="B79" s="1" t="s">
        <v>120</v>
      </c>
      <c r="C79" s="1" t="s">
        <v>74</v>
      </c>
      <c r="D79" s="1">
        <v>125.88030000000001</v>
      </c>
      <c r="E79" s="1">
        <v>5.8900371047379902</v>
      </c>
      <c r="F79" s="1">
        <v>44</v>
      </c>
    </row>
    <row r="80" spans="1:6">
      <c r="A80" s="1" t="s">
        <v>6</v>
      </c>
      <c r="B80" s="1" t="s">
        <v>120</v>
      </c>
      <c r="C80" s="1" t="s">
        <v>73</v>
      </c>
      <c r="D80" s="1">
        <v>119.667907142857</v>
      </c>
      <c r="E80" s="1">
        <v>5.1959046882610904</v>
      </c>
      <c r="F80" s="1">
        <v>42</v>
      </c>
    </row>
    <row r="81" spans="1:6">
      <c r="A81" s="1" t="s">
        <v>6</v>
      </c>
      <c r="B81" s="1" t="s">
        <v>120</v>
      </c>
      <c r="C81" s="1" t="s">
        <v>72</v>
      </c>
      <c r="D81" s="1">
        <v>119.1004075</v>
      </c>
      <c r="E81" s="1">
        <v>5.55525574317066</v>
      </c>
      <c r="F81" s="1">
        <v>40</v>
      </c>
    </row>
    <row r="82" spans="1:6">
      <c r="A82" s="1" t="s">
        <v>6</v>
      </c>
      <c r="B82" s="1" t="s">
        <v>120</v>
      </c>
      <c r="C82" s="1" t="s">
        <v>71</v>
      </c>
      <c r="D82" s="1">
        <v>110.36881627907</v>
      </c>
      <c r="E82" s="1">
        <v>5.4120298453668996</v>
      </c>
      <c r="F82" s="1">
        <v>43</v>
      </c>
    </row>
    <row r="83" spans="1:6">
      <c r="A83" s="1" t="s">
        <v>6</v>
      </c>
      <c r="B83" s="1" t="s">
        <v>120</v>
      </c>
      <c r="C83" s="1" t="s">
        <v>70</v>
      </c>
      <c r="D83" s="1">
        <v>122.634679069767</v>
      </c>
      <c r="E83" s="1">
        <v>5.813691096616</v>
      </c>
      <c r="F83" s="1">
        <v>43</v>
      </c>
    </row>
    <row r="84" spans="1:6">
      <c r="A84" s="1" t="s">
        <v>6</v>
      </c>
      <c r="B84" s="1" t="s">
        <v>120</v>
      </c>
      <c r="C84" s="1" t="s">
        <v>69</v>
      </c>
      <c r="D84" s="1">
        <v>132.65933000000001</v>
      </c>
      <c r="E84" s="1">
        <v>6.3830682160408401</v>
      </c>
      <c r="F84" s="1">
        <v>40</v>
      </c>
    </row>
    <row r="85" spans="1:6">
      <c r="A85" s="1" t="s">
        <v>6</v>
      </c>
      <c r="B85" s="1" t="s">
        <v>120</v>
      </c>
      <c r="C85" s="1" t="s">
        <v>68</v>
      </c>
      <c r="D85" s="1">
        <v>127.599111904762</v>
      </c>
      <c r="E85" s="1">
        <v>5.2131252740067398</v>
      </c>
      <c r="F85" s="1">
        <v>42</v>
      </c>
    </row>
    <row r="86" spans="1:6">
      <c r="A86" s="1" t="s">
        <v>6</v>
      </c>
      <c r="B86" s="1" t="s">
        <v>120</v>
      </c>
      <c r="C86" s="1" t="s">
        <v>67</v>
      </c>
      <c r="D86" s="1">
        <v>146.77652499999999</v>
      </c>
      <c r="E86" s="1">
        <v>5.9020861772564999</v>
      </c>
      <c r="F86" s="1">
        <v>52</v>
      </c>
    </row>
    <row r="87" spans="1:6">
      <c r="A87" s="1" t="s">
        <v>6</v>
      </c>
      <c r="B87" s="1" t="s">
        <v>120</v>
      </c>
      <c r="C87" s="1" t="s">
        <v>66</v>
      </c>
      <c r="D87" s="1">
        <v>157.47658235294099</v>
      </c>
      <c r="E87" s="1">
        <v>7.0838772900122002</v>
      </c>
      <c r="F87" s="1">
        <v>51</v>
      </c>
    </row>
    <row r="88" spans="1:6">
      <c r="A88" s="1" t="s">
        <v>6</v>
      </c>
      <c r="B88" s="1" t="s">
        <v>120</v>
      </c>
      <c r="C88" s="1" t="s">
        <v>65</v>
      </c>
      <c r="D88" s="1">
        <v>116.505467307692</v>
      </c>
      <c r="E88" s="1">
        <v>5.5675493467649702</v>
      </c>
      <c r="F88" s="1">
        <v>52</v>
      </c>
    </row>
    <row r="89" spans="1:6">
      <c r="A89" s="1" t="s">
        <v>6</v>
      </c>
      <c r="B89" s="1" t="s">
        <v>120</v>
      </c>
      <c r="C89" s="1" t="s">
        <v>64</v>
      </c>
      <c r="D89" s="1">
        <v>137.84974807692299</v>
      </c>
      <c r="E89" s="1">
        <v>5.42203834101986</v>
      </c>
      <c r="F89" s="1">
        <v>52</v>
      </c>
    </row>
    <row r="90" spans="1:6">
      <c r="A90" s="1" t="s">
        <v>6</v>
      </c>
      <c r="B90" s="1" t="s">
        <v>137</v>
      </c>
      <c r="C90" s="1" t="s">
        <v>74</v>
      </c>
      <c r="D90" s="1">
        <v>154.924825</v>
      </c>
      <c r="E90" s="1">
        <v>8.3834266704150195</v>
      </c>
      <c r="F90" s="1">
        <v>32</v>
      </c>
    </row>
    <row r="91" spans="1:6">
      <c r="A91" s="1" t="s">
        <v>6</v>
      </c>
      <c r="B91" s="1" t="s">
        <v>137</v>
      </c>
      <c r="C91" s="1" t="s">
        <v>73</v>
      </c>
      <c r="D91" s="1">
        <v>109.210353125</v>
      </c>
      <c r="E91" s="1">
        <v>10.6187731258686</v>
      </c>
      <c r="F91" s="1">
        <v>32</v>
      </c>
    </row>
    <row r="92" spans="1:6">
      <c r="A92" s="1" t="s">
        <v>6</v>
      </c>
      <c r="B92" s="1" t="s">
        <v>137</v>
      </c>
      <c r="C92" s="1" t="s">
        <v>72</v>
      </c>
      <c r="D92" s="1">
        <v>149.15391333333301</v>
      </c>
      <c r="E92" s="1">
        <v>10.7580381982254</v>
      </c>
      <c r="F92" s="1">
        <v>30</v>
      </c>
    </row>
    <row r="93" spans="1:6">
      <c r="A93" s="1" t="s">
        <v>6</v>
      </c>
      <c r="B93" s="1" t="s">
        <v>137</v>
      </c>
      <c r="C93" s="1" t="s">
        <v>71</v>
      </c>
      <c r="D93" s="1">
        <v>122.04000526315799</v>
      </c>
      <c r="E93" s="1">
        <v>8.8541595883084199</v>
      </c>
      <c r="F93" s="1">
        <v>38</v>
      </c>
    </row>
    <row r="94" spans="1:6">
      <c r="A94" s="1" t="s">
        <v>6</v>
      </c>
      <c r="B94" s="1" t="s">
        <v>137</v>
      </c>
      <c r="C94" s="1" t="s">
        <v>70</v>
      </c>
      <c r="D94" s="1">
        <v>128.62226944444399</v>
      </c>
      <c r="E94" s="1">
        <v>8.1078918640595408</v>
      </c>
      <c r="F94" s="1">
        <v>36</v>
      </c>
    </row>
    <row r="95" spans="1:6">
      <c r="A95" s="1" t="s">
        <v>6</v>
      </c>
      <c r="B95" s="1" t="s">
        <v>137</v>
      </c>
      <c r="C95" s="1" t="s">
        <v>69</v>
      </c>
      <c r="D95" s="1">
        <v>138.92511250000001</v>
      </c>
      <c r="E95" s="1">
        <v>7.1267863469176502</v>
      </c>
      <c r="F95" s="1">
        <v>32</v>
      </c>
    </row>
    <row r="96" spans="1:6">
      <c r="A96" s="1" t="s">
        <v>6</v>
      </c>
      <c r="B96" s="1" t="s">
        <v>137</v>
      </c>
      <c r="C96" s="1" t="s">
        <v>68</v>
      </c>
      <c r="D96" s="1">
        <v>152.018107407407</v>
      </c>
      <c r="E96" s="1">
        <v>6.3042482921824297</v>
      </c>
      <c r="F96" s="1">
        <v>27</v>
      </c>
    </row>
    <row r="97" spans="1:6">
      <c r="A97" s="1" t="s">
        <v>6</v>
      </c>
      <c r="B97" s="1" t="s">
        <v>137</v>
      </c>
      <c r="C97" s="1" t="s">
        <v>67</v>
      </c>
      <c r="D97" s="1">
        <v>166.61779000000001</v>
      </c>
      <c r="E97" s="1">
        <v>10.0602490339521</v>
      </c>
      <c r="F97" s="1">
        <v>30</v>
      </c>
    </row>
    <row r="98" spans="1:6">
      <c r="A98" s="1" t="s">
        <v>6</v>
      </c>
      <c r="B98" s="1" t="s">
        <v>137</v>
      </c>
      <c r="C98" s="1" t="s">
        <v>66</v>
      </c>
      <c r="D98" s="1">
        <v>155.47698333333301</v>
      </c>
      <c r="E98" s="1">
        <v>10.712531589314199</v>
      </c>
      <c r="F98" s="1">
        <v>36</v>
      </c>
    </row>
    <row r="99" spans="1:6">
      <c r="A99" s="1" t="s">
        <v>6</v>
      </c>
      <c r="B99" s="1" t="s">
        <v>137</v>
      </c>
      <c r="C99" s="1" t="s">
        <v>65</v>
      </c>
      <c r="D99" s="1">
        <v>108.078077272727</v>
      </c>
      <c r="E99" s="1">
        <v>7.3664242081549398</v>
      </c>
      <c r="F99" s="1">
        <v>44</v>
      </c>
    </row>
    <row r="100" spans="1:6">
      <c r="A100" s="1" t="s">
        <v>6</v>
      </c>
      <c r="B100" s="1" t="s">
        <v>137</v>
      </c>
      <c r="C100" s="1" t="s">
        <v>64</v>
      </c>
      <c r="D100" s="1">
        <v>141.439847222222</v>
      </c>
      <c r="E100" s="1">
        <v>10.2058930946926</v>
      </c>
      <c r="F100" s="1">
        <v>36</v>
      </c>
    </row>
    <row r="101" spans="1:6">
      <c r="A101" s="1" t="s">
        <v>4</v>
      </c>
      <c r="B101" s="1" t="s">
        <v>120</v>
      </c>
      <c r="C101" s="1" t="s">
        <v>63</v>
      </c>
      <c r="D101" s="1">
        <v>139.99160624999999</v>
      </c>
      <c r="E101" s="1">
        <v>5.6735326854986896</v>
      </c>
      <c r="F101" s="1">
        <v>64</v>
      </c>
    </row>
    <row r="102" spans="1:6">
      <c r="A102" s="1" t="s">
        <v>4</v>
      </c>
      <c r="B102" s="1" t="s">
        <v>120</v>
      </c>
      <c r="C102" s="1" t="s">
        <v>62</v>
      </c>
      <c r="D102" s="1">
        <v>118.308357352941</v>
      </c>
      <c r="E102" s="1">
        <v>3.5739600384093699</v>
      </c>
      <c r="F102" s="1">
        <v>68</v>
      </c>
    </row>
    <row r="103" spans="1:6">
      <c r="A103" s="1" t="s">
        <v>4</v>
      </c>
      <c r="B103" s="1" t="s">
        <v>120</v>
      </c>
      <c r="C103" s="1" t="s">
        <v>61</v>
      </c>
      <c r="D103" s="1">
        <v>113.648039344262</v>
      </c>
      <c r="E103" s="1">
        <v>3.8772583949836901</v>
      </c>
      <c r="F103" s="1">
        <v>61</v>
      </c>
    </row>
    <row r="104" spans="1:6">
      <c r="A104" s="1" t="s">
        <v>4</v>
      </c>
      <c r="B104" s="1" t="s">
        <v>120</v>
      </c>
      <c r="C104" s="1" t="s">
        <v>60</v>
      </c>
      <c r="D104" s="1">
        <v>117.06738275862099</v>
      </c>
      <c r="E104" s="1">
        <v>3.70951928689222</v>
      </c>
      <c r="F104" s="1">
        <v>58</v>
      </c>
    </row>
    <row r="105" spans="1:6">
      <c r="A105" s="1" t="s">
        <v>4</v>
      </c>
      <c r="B105" s="1" t="s">
        <v>120</v>
      </c>
      <c r="C105" s="1" t="s">
        <v>59</v>
      </c>
      <c r="D105" s="1">
        <v>119.727387931034</v>
      </c>
      <c r="E105" s="1">
        <v>4.1876196423963101</v>
      </c>
      <c r="F105" s="1">
        <v>58</v>
      </c>
    </row>
    <row r="106" spans="1:6">
      <c r="A106" s="1" t="s">
        <v>4</v>
      </c>
      <c r="B106" s="1" t="s">
        <v>120</v>
      </c>
      <c r="C106" s="1" t="s">
        <v>58</v>
      </c>
      <c r="D106" s="1">
        <v>128.42990545454501</v>
      </c>
      <c r="E106" s="1">
        <v>4.6062322555859199</v>
      </c>
      <c r="F106" s="1">
        <v>55</v>
      </c>
    </row>
    <row r="107" spans="1:6">
      <c r="A107" s="1" t="s">
        <v>4</v>
      </c>
      <c r="B107" s="1" t="s">
        <v>120</v>
      </c>
      <c r="C107" s="1" t="s">
        <v>57</v>
      </c>
      <c r="D107" s="1">
        <v>120.15589066666701</v>
      </c>
      <c r="E107" s="1">
        <v>3.7748376865562898</v>
      </c>
      <c r="F107" s="1">
        <v>75</v>
      </c>
    </row>
    <row r="108" spans="1:6">
      <c r="A108" s="1" t="s">
        <v>4</v>
      </c>
      <c r="B108" s="1" t="s">
        <v>120</v>
      </c>
      <c r="C108" s="1" t="s">
        <v>56</v>
      </c>
      <c r="D108" s="1">
        <v>134.67870625</v>
      </c>
      <c r="E108" s="1">
        <v>5.41770735511267</v>
      </c>
      <c r="F108" s="1">
        <v>48</v>
      </c>
    </row>
    <row r="109" spans="1:6">
      <c r="A109" s="1" t="s">
        <v>4</v>
      </c>
      <c r="B109" s="1" t="s">
        <v>120</v>
      </c>
      <c r="C109" s="1" t="s">
        <v>55</v>
      </c>
      <c r="D109" s="1">
        <v>133.380860869565</v>
      </c>
      <c r="E109" s="1">
        <v>4.8176971209592798</v>
      </c>
      <c r="F109" s="1">
        <v>46</v>
      </c>
    </row>
    <row r="110" spans="1:6">
      <c r="A110" s="1" t="s">
        <v>4</v>
      </c>
      <c r="B110" s="1" t="s">
        <v>120</v>
      </c>
      <c r="C110" s="1" t="s">
        <v>54</v>
      </c>
      <c r="D110" s="1">
        <v>123.034637037037</v>
      </c>
      <c r="E110" s="1">
        <v>4.2360566978907297</v>
      </c>
      <c r="F110" s="1">
        <v>54</v>
      </c>
    </row>
    <row r="111" spans="1:6">
      <c r="A111" s="1" t="s">
        <v>4</v>
      </c>
      <c r="B111" s="1" t="s">
        <v>120</v>
      </c>
      <c r="C111" s="1" t="s">
        <v>53</v>
      </c>
      <c r="D111" s="1">
        <v>141.58883636363601</v>
      </c>
      <c r="E111" s="1">
        <v>6.5801925568671802</v>
      </c>
      <c r="F111" s="1">
        <v>55</v>
      </c>
    </row>
    <row r="112" spans="1:6">
      <c r="A112" s="1" t="s">
        <v>4</v>
      </c>
      <c r="B112" s="1" t="s">
        <v>120</v>
      </c>
      <c r="C112" s="1" t="s">
        <v>52</v>
      </c>
      <c r="D112" s="1">
        <v>139.54037164179101</v>
      </c>
      <c r="E112" s="1">
        <v>5.0289703921254798</v>
      </c>
      <c r="F112" s="1">
        <v>67</v>
      </c>
    </row>
    <row r="113" spans="1:6">
      <c r="A113" s="1" t="s">
        <v>4</v>
      </c>
      <c r="B113" s="1" t="s">
        <v>120</v>
      </c>
      <c r="C113" s="1" t="s">
        <v>51</v>
      </c>
      <c r="D113" s="1">
        <v>123.61503714285701</v>
      </c>
      <c r="E113" s="1">
        <v>4.7741056280099397</v>
      </c>
      <c r="F113" s="1">
        <v>70</v>
      </c>
    </row>
    <row r="114" spans="1:6">
      <c r="A114" s="1" t="s">
        <v>4</v>
      </c>
      <c r="B114" s="1" t="s">
        <v>120</v>
      </c>
      <c r="C114" s="1" t="s">
        <v>50</v>
      </c>
      <c r="D114" s="1">
        <v>113.989751666667</v>
      </c>
      <c r="E114" s="1">
        <v>5.8555435821588802</v>
      </c>
      <c r="F114" s="1">
        <v>60</v>
      </c>
    </row>
    <row r="115" spans="1:6">
      <c r="A115" s="1" t="s">
        <v>4</v>
      </c>
      <c r="B115" s="1" t="s">
        <v>120</v>
      </c>
      <c r="C115" s="1" t="s">
        <v>49</v>
      </c>
      <c r="D115" s="1">
        <v>129.575416923077</v>
      </c>
      <c r="E115" s="1">
        <v>5.9829946962426099</v>
      </c>
      <c r="F115" s="1">
        <v>65</v>
      </c>
    </row>
    <row r="116" spans="1:6">
      <c r="A116" s="1" t="s">
        <v>4</v>
      </c>
      <c r="B116" s="1" t="s">
        <v>137</v>
      </c>
      <c r="C116" s="1" t="s">
        <v>63</v>
      </c>
      <c r="D116" s="1">
        <v>140.21210256410299</v>
      </c>
      <c r="E116" s="1">
        <v>7.7251396749890704</v>
      </c>
      <c r="F116" s="1">
        <v>39</v>
      </c>
    </row>
    <row r="117" spans="1:6">
      <c r="A117" s="1" t="s">
        <v>4</v>
      </c>
      <c r="B117" s="1" t="s">
        <v>137</v>
      </c>
      <c r="C117" s="1" t="s">
        <v>62</v>
      </c>
      <c r="D117" s="1">
        <v>138.283920512821</v>
      </c>
      <c r="E117" s="1">
        <v>9.8526198183752598</v>
      </c>
      <c r="F117" s="1">
        <v>39</v>
      </c>
    </row>
    <row r="118" spans="1:6">
      <c r="A118" s="1" t="s">
        <v>4</v>
      </c>
      <c r="B118" s="1" t="s">
        <v>137</v>
      </c>
      <c r="C118" s="1" t="s">
        <v>61</v>
      </c>
      <c r="D118" s="1">
        <v>121.78499600000001</v>
      </c>
      <c r="E118" s="1">
        <v>5.3380049404087497</v>
      </c>
      <c r="F118" s="1">
        <v>50</v>
      </c>
    </row>
    <row r="119" spans="1:6">
      <c r="A119" s="1" t="s">
        <v>4</v>
      </c>
      <c r="B119" s="1" t="s">
        <v>137</v>
      </c>
      <c r="C119" s="1" t="s">
        <v>60</v>
      </c>
      <c r="D119" s="1">
        <v>148.06044499999999</v>
      </c>
      <c r="E119" s="1">
        <v>6.6095106444648604</v>
      </c>
      <c r="F119" s="1">
        <v>40</v>
      </c>
    </row>
    <row r="120" spans="1:6">
      <c r="A120" s="1" t="s">
        <v>4</v>
      </c>
      <c r="B120" s="1" t="s">
        <v>137</v>
      </c>
      <c r="C120" s="1" t="s">
        <v>59</v>
      </c>
      <c r="D120" s="1">
        <v>142.035419047619</v>
      </c>
      <c r="E120" s="1">
        <v>7.9408299439860803</v>
      </c>
      <c r="F120" s="1">
        <v>42</v>
      </c>
    </row>
    <row r="121" spans="1:6">
      <c r="A121" s="1" t="s">
        <v>4</v>
      </c>
      <c r="B121" s="1" t="s">
        <v>137</v>
      </c>
      <c r="C121" s="1" t="s">
        <v>58</v>
      </c>
      <c r="D121" s="1">
        <v>152.52677631578899</v>
      </c>
      <c r="E121" s="1">
        <v>6.0619402021525097</v>
      </c>
      <c r="F121" s="1">
        <v>38</v>
      </c>
    </row>
    <row r="122" spans="1:6">
      <c r="A122" s="1" t="s">
        <v>4</v>
      </c>
      <c r="B122" s="1" t="s">
        <v>137</v>
      </c>
      <c r="C122" s="1" t="s">
        <v>57</v>
      </c>
      <c r="D122" s="1">
        <v>125.1520625</v>
      </c>
      <c r="E122" s="1">
        <v>8.2456014192113507</v>
      </c>
      <c r="F122" s="1">
        <v>48</v>
      </c>
    </row>
    <row r="123" spans="1:6">
      <c r="A123" s="1" t="s">
        <v>4</v>
      </c>
      <c r="B123" s="1" t="s">
        <v>137</v>
      </c>
      <c r="C123" s="1" t="s">
        <v>56</v>
      </c>
      <c r="D123" s="1">
        <v>119.783021276596</v>
      </c>
      <c r="E123" s="1">
        <v>8.6497205572508804</v>
      </c>
      <c r="F123" s="1">
        <v>47</v>
      </c>
    </row>
    <row r="124" spans="1:6">
      <c r="A124" s="1" t="s">
        <v>4</v>
      </c>
      <c r="B124" s="1" t="s">
        <v>137</v>
      </c>
      <c r="C124" s="1" t="s">
        <v>55</v>
      </c>
      <c r="D124" s="1">
        <v>118.36360714285701</v>
      </c>
      <c r="E124" s="1">
        <v>8.4460515166639603</v>
      </c>
      <c r="F124" s="1">
        <v>42</v>
      </c>
    </row>
    <row r="125" spans="1:6">
      <c r="A125" s="1" t="s">
        <v>4</v>
      </c>
      <c r="B125" s="1" t="s">
        <v>137</v>
      </c>
      <c r="C125" s="1" t="s">
        <v>54</v>
      </c>
      <c r="D125" s="1">
        <v>110.04974883720899</v>
      </c>
      <c r="E125" s="1">
        <v>6.6768897960094504</v>
      </c>
      <c r="F125" s="1">
        <v>43</v>
      </c>
    </row>
    <row r="126" spans="1:6">
      <c r="A126" s="1" t="s">
        <v>4</v>
      </c>
      <c r="B126" s="1" t="s">
        <v>137</v>
      </c>
      <c r="C126" s="1" t="s">
        <v>53</v>
      </c>
      <c r="D126" s="1">
        <v>147.065631914894</v>
      </c>
      <c r="E126" s="1">
        <v>9.0648640900069193</v>
      </c>
      <c r="F126" s="1">
        <v>47</v>
      </c>
    </row>
    <row r="127" spans="1:6">
      <c r="A127" s="1" t="s">
        <v>4</v>
      </c>
      <c r="B127" s="1" t="s">
        <v>137</v>
      </c>
      <c r="C127" s="1" t="s">
        <v>52</v>
      </c>
      <c r="D127" s="1">
        <v>159.35715416666699</v>
      </c>
      <c r="E127" s="1">
        <v>7.7203031404443099</v>
      </c>
      <c r="F127" s="1">
        <v>48</v>
      </c>
    </row>
    <row r="128" spans="1:6">
      <c r="A128" s="1" t="s">
        <v>4</v>
      </c>
      <c r="B128" s="1" t="s">
        <v>137</v>
      </c>
      <c r="C128" s="1" t="s">
        <v>51</v>
      </c>
      <c r="D128" s="1">
        <v>130.05738085106401</v>
      </c>
      <c r="E128" s="1">
        <v>8.5723259289421208</v>
      </c>
      <c r="F128" s="1">
        <v>47</v>
      </c>
    </row>
    <row r="129" spans="1:6">
      <c r="A129" s="1" t="s">
        <v>4</v>
      </c>
      <c r="B129" s="1" t="s">
        <v>137</v>
      </c>
      <c r="C129" s="1" t="s">
        <v>50</v>
      </c>
      <c r="D129" s="1">
        <v>140.61702325581399</v>
      </c>
      <c r="E129" s="1">
        <v>10.066233381594801</v>
      </c>
      <c r="F129" s="1">
        <v>43</v>
      </c>
    </row>
    <row r="130" spans="1:6">
      <c r="A130" s="1" t="s">
        <v>4</v>
      </c>
      <c r="B130" s="1" t="s">
        <v>137</v>
      </c>
      <c r="C130" s="1" t="s">
        <v>49</v>
      </c>
      <c r="D130" s="1">
        <v>115.294370175439</v>
      </c>
      <c r="E130" s="1">
        <v>7.9351386021129402</v>
      </c>
      <c r="F130" s="1">
        <v>57</v>
      </c>
    </row>
    <row r="131" spans="1:6">
      <c r="A131" s="1" t="s">
        <v>2</v>
      </c>
      <c r="B131" s="1" t="s">
        <v>120</v>
      </c>
      <c r="C131" s="1" t="s">
        <v>48</v>
      </c>
      <c r="D131" s="1">
        <v>86.386718380952402</v>
      </c>
      <c r="E131" s="1">
        <v>3.6712491031089298</v>
      </c>
      <c r="F131" s="1">
        <v>105</v>
      </c>
    </row>
    <row r="132" spans="1:6">
      <c r="A132" s="1" t="s">
        <v>2</v>
      </c>
      <c r="B132" s="1" t="s">
        <v>120</v>
      </c>
      <c r="C132" s="1" t="s">
        <v>47</v>
      </c>
      <c r="D132" s="1">
        <v>97.855209090909099</v>
      </c>
      <c r="E132" s="1">
        <v>2.4066208405353602</v>
      </c>
      <c r="F132" s="1">
        <v>99</v>
      </c>
    </row>
    <row r="133" spans="1:6">
      <c r="A133" s="1" t="s">
        <v>2</v>
      </c>
      <c r="B133" s="1" t="s">
        <v>120</v>
      </c>
      <c r="C133" s="1" t="s">
        <v>46</v>
      </c>
      <c r="D133" s="1">
        <v>159.200986849315</v>
      </c>
      <c r="E133" s="1">
        <v>7.0249373538926196</v>
      </c>
      <c r="F133" s="1">
        <v>73</v>
      </c>
    </row>
    <row r="134" spans="1:6">
      <c r="A134" s="1" t="s">
        <v>2</v>
      </c>
      <c r="B134" s="1" t="s">
        <v>120</v>
      </c>
      <c r="C134" s="1" t="s">
        <v>45</v>
      </c>
      <c r="D134" s="1">
        <v>148.67844285714301</v>
      </c>
      <c r="E134" s="1">
        <v>8.2508659936799695</v>
      </c>
      <c r="F134" s="1">
        <v>77</v>
      </c>
    </row>
    <row r="135" spans="1:6">
      <c r="A135" s="1" t="s">
        <v>2</v>
      </c>
      <c r="B135" s="1" t="s">
        <v>120</v>
      </c>
      <c r="C135" s="1" t="s">
        <v>44</v>
      </c>
      <c r="D135" s="1">
        <v>121.483062820513</v>
      </c>
      <c r="E135" s="1">
        <v>3.9717394122682199</v>
      </c>
      <c r="F135" s="1">
        <v>78</v>
      </c>
    </row>
    <row r="136" spans="1:6">
      <c r="A136" s="1" t="s">
        <v>2</v>
      </c>
      <c r="B136" s="1" t="s">
        <v>120</v>
      </c>
      <c r="C136" s="1" t="s">
        <v>43</v>
      </c>
      <c r="D136" s="1">
        <v>123.197247222222</v>
      </c>
      <c r="E136" s="1">
        <v>4.9982965819657998</v>
      </c>
      <c r="F136" s="1">
        <v>72</v>
      </c>
    </row>
    <row r="137" spans="1:6">
      <c r="A137" s="1" t="s">
        <v>2</v>
      </c>
      <c r="B137" s="1" t="s">
        <v>120</v>
      </c>
      <c r="C137" s="1" t="s">
        <v>42</v>
      </c>
      <c r="D137" s="1">
        <v>127.925098717949</v>
      </c>
      <c r="E137" s="1">
        <v>4.1393305738157302</v>
      </c>
      <c r="F137" s="1">
        <v>78</v>
      </c>
    </row>
    <row r="138" spans="1:6">
      <c r="A138" s="1" t="s">
        <v>2</v>
      </c>
      <c r="B138" s="1" t="s">
        <v>120</v>
      </c>
      <c r="C138" s="1" t="s">
        <v>41</v>
      </c>
      <c r="D138" s="1">
        <v>121.30456029411801</v>
      </c>
      <c r="E138" s="1">
        <v>3.7547378924279999</v>
      </c>
      <c r="F138" s="1">
        <v>68</v>
      </c>
    </row>
    <row r="139" spans="1:6">
      <c r="A139" s="1" t="s">
        <v>2</v>
      </c>
      <c r="B139" s="1" t="s">
        <v>120</v>
      </c>
      <c r="C139" s="1" t="s">
        <v>40</v>
      </c>
      <c r="D139" s="1">
        <v>161.50603809523801</v>
      </c>
      <c r="E139" s="1">
        <v>5.9141943379086799</v>
      </c>
      <c r="F139" s="1">
        <v>63</v>
      </c>
    </row>
    <row r="140" spans="1:6">
      <c r="A140" s="1" t="s">
        <v>2</v>
      </c>
      <c r="B140" s="1" t="s">
        <v>120</v>
      </c>
      <c r="C140" s="1" t="s">
        <v>39</v>
      </c>
      <c r="D140" s="1">
        <v>126.200024050633</v>
      </c>
      <c r="E140" s="1">
        <v>4.1277110597704203</v>
      </c>
      <c r="F140" s="1">
        <v>79</v>
      </c>
    </row>
    <row r="141" spans="1:6">
      <c r="A141" s="1" t="s">
        <v>2</v>
      </c>
      <c r="B141" s="1" t="s">
        <v>120</v>
      </c>
      <c r="C141" s="1" t="s">
        <v>37</v>
      </c>
      <c r="D141" s="1">
        <v>111.26644</v>
      </c>
      <c r="E141" s="1">
        <v>3.8852114858364799</v>
      </c>
      <c r="F141" s="1">
        <v>75</v>
      </c>
    </row>
    <row r="142" spans="1:6">
      <c r="A142" s="1" t="s">
        <v>2</v>
      </c>
      <c r="B142" s="1" t="s">
        <v>137</v>
      </c>
      <c r="C142" s="1" t="s">
        <v>48</v>
      </c>
      <c r="D142" s="1">
        <v>91.324579999999997</v>
      </c>
      <c r="E142" s="1">
        <v>5.0486748717805199</v>
      </c>
      <c r="F142" s="1">
        <v>60</v>
      </c>
    </row>
    <row r="143" spans="1:6">
      <c r="A143" s="1" t="s">
        <v>2</v>
      </c>
      <c r="B143" s="1" t="s">
        <v>137</v>
      </c>
      <c r="C143" s="1" t="s">
        <v>47</v>
      </c>
      <c r="D143" s="1">
        <v>116.54173921568599</v>
      </c>
      <c r="E143" s="1">
        <v>6.3638495269661499</v>
      </c>
      <c r="F143" s="1">
        <v>51</v>
      </c>
    </row>
    <row r="144" spans="1:6">
      <c r="A144" s="1" t="s">
        <v>2</v>
      </c>
      <c r="B144" s="1" t="s">
        <v>137</v>
      </c>
      <c r="C144" s="1" t="s">
        <v>46</v>
      </c>
      <c r="D144" s="1">
        <v>194.02782500000001</v>
      </c>
      <c r="E144" s="1">
        <v>11.0381528381655</v>
      </c>
      <c r="F144" s="1">
        <v>44</v>
      </c>
    </row>
    <row r="145" spans="1:6">
      <c r="A145" s="1" t="s">
        <v>2</v>
      </c>
      <c r="B145" s="1" t="s">
        <v>137</v>
      </c>
      <c r="C145" s="1" t="s">
        <v>45</v>
      </c>
      <c r="D145" s="1">
        <v>170.05140754716999</v>
      </c>
      <c r="E145" s="1">
        <v>10.792417314932599</v>
      </c>
      <c r="F145" s="1">
        <v>53</v>
      </c>
    </row>
    <row r="146" spans="1:6">
      <c r="A146" s="1" t="s">
        <v>2</v>
      </c>
      <c r="B146" s="1" t="s">
        <v>137</v>
      </c>
      <c r="C146" s="1" t="s">
        <v>44</v>
      </c>
      <c r="D146" s="1">
        <v>141.16940857142899</v>
      </c>
      <c r="E146" s="1">
        <v>9.7505337567619392</v>
      </c>
      <c r="F146" s="1">
        <v>35</v>
      </c>
    </row>
    <row r="147" spans="1:6">
      <c r="A147" s="1" t="s">
        <v>2</v>
      </c>
      <c r="B147" s="1" t="s">
        <v>137</v>
      </c>
      <c r="C147" s="1" t="s">
        <v>43</v>
      </c>
      <c r="D147" s="1">
        <v>151.22307499999999</v>
      </c>
      <c r="E147" s="1">
        <v>7.0125437283866701</v>
      </c>
      <c r="F147" s="1">
        <v>40</v>
      </c>
    </row>
    <row r="148" spans="1:6">
      <c r="A148" s="1" t="s">
        <v>2</v>
      </c>
      <c r="B148" s="1" t="s">
        <v>137</v>
      </c>
      <c r="C148" s="1" t="s">
        <v>42</v>
      </c>
      <c r="D148" s="1">
        <v>150.70797777777801</v>
      </c>
      <c r="E148" s="1">
        <v>7.2117390643282802</v>
      </c>
      <c r="F148" s="1">
        <v>45</v>
      </c>
    </row>
    <row r="149" spans="1:6">
      <c r="A149" s="1" t="s">
        <v>2</v>
      </c>
      <c r="B149" s="1" t="s">
        <v>137</v>
      </c>
      <c r="C149" s="1" t="s">
        <v>41</v>
      </c>
      <c r="D149" s="1">
        <v>138.7704</v>
      </c>
      <c r="E149" s="1">
        <v>10.4605525337609</v>
      </c>
      <c r="F149" s="1">
        <v>36</v>
      </c>
    </row>
    <row r="150" spans="1:6">
      <c r="A150" s="1" t="s">
        <v>2</v>
      </c>
      <c r="B150" s="1" t="s">
        <v>137</v>
      </c>
      <c r="C150" s="1" t="s">
        <v>40</v>
      </c>
      <c r="D150" s="1">
        <v>143.84720701754401</v>
      </c>
      <c r="E150" s="1">
        <v>8.1280841528096808</v>
      </c>
      <c r="F150" s="1">
        <v>57</v>
      </c>
    </row>
    <row r="151" spans="1:6">
      <c r="A151" s="1" t="s">
        <v>2</v>
      </c>
      <c r="B151" s="1" t="s">
        <v>137</v>
      </c>
      <c r="C151" s="1" t="s">
        <v>39</v>
      </c>
      <c r="D151" s="1">
        <v>142.01223877551001</v>
      </c>
      <c r="E151" s="1">
        <v>7.3358842668358699</v>
      </c>
      <c r="F151" s="1">
        <v>49</v>
      </c>
    </row>
    <row r="152" spans="1:6">
      <c r="A152" s="1" t="s">
        <v>2</v>
      </c>
      <c r="B152" s="1" t="s">
        <v>137</v>
      </c>
      <c r="C152" s="1" t="s">
        <v>37</v>
      </c>
      <c r="D152" s="1">
        <v>91.003912307692303</v>
      </c>
      <c r="E152" s="1">
        <v>6.4070492579138296</v>
      </c>
      <c r="F152" s="1">
        <v>65</v>
      </c>
    </row>
    <row r="153" spans="1:6">
      <c r="A153" s="1" t="s">
        <v>1</v>
      </c>
      <c r="B153" s="1" t="s">
        <v>120</v>
      </c>
      <c r="C153" s="1" t="s">
        <v>36</v>
      </c>
      <c r="D153" s="1">
        <v>93.158763505154596</v>
      </c>
      <c r="E153" s="1">
        <v>3.26024271820055</v>
      </c>
      <c r="F153" s="1">
        <v>97</v>
      </c>
    </row>
    <row r="154" spans="1:6">
      <c r="A154" s="1" t="s">
        <v>1</v>
      </c>
      <c r="B154" s="1" t="s">
        <v>120</v>
      </c>
      <c r="C154" s="1" t="s">
        <v>35</v>
      </c>
      <c r="D154" s="1">
        <v>97.742406185567006</v>
      </c>
      <c r="E154" s="1">
        <v>3.7201895773142102</v>
      </c>
      <c r="F154" s="1">
        <v>97</v>
      </c>
    </row>
    <row r="155" spans="1:6">
      <c r="A155" s="1" t="s">
        <v>1</v>
      </c>
      <c r="B155" s="1" t="s">
        <v>120</v>
      </c>
      <c r="C155" s="1" t="s">
        <v>34</v>
      </c>
      <c r="D155" s="1">
        <v>104.328363095238</v>
      </c>
      <c r="E155" s="1">
        <v>3.7531770904994599</v>
      </c>
      <c r="F155" s="1">
        <v>84</v>
      </c>
    </row>
    <row r="156" spans="1:6">
      <c r="A156" s="1" t="s">
        <v>1</v>
      </c>
      <c r="B156" s="1" t="s">
        <v>120</v>
      </c>
      <c r="C156" s="1" t="s">
        <v>33</v>
      </c>
      <c r="D156" s="1">
        <v>122.339717346939</v>
      </c>
      <c r="E156" s="1">
        <v>4.42238497794217</v>
      </c>
      <c r="F156" s="1">
        <v>98</v>
      </c>
    </row>
    <row r="157" spans="1:6">
      <c r="A157" s="1" t="s">
        <v>1</v>
      </c>
      <c r="B157" s="1" t="s">
        <v>120</v>
      </c>
      <c r="C157" s="1" t="s">
        <v>32</v>
      </c>
      <c r="D157" s="1">
        <v>135.988618918919</v>
      </c>
      <c r="E157" s="1">
        <v>6.5903224572928396</v>
      </c>
      <c r="F157" s="1">
        <v>74</v>
      </c>
    </row>
    <row r="158" spans="1:6">
      <c r="A158" s="1" t="s">
        <v>1</v>
      </c>
      <c r="B158" s="1" t="s">
        <v>120</v>
      </c>
      <c r="C158" s="1" t="s">
        <v>31</v>
      </c>
      <c r="D158" s="1">
        <v>145.897517567568</v>
      </c>
      <c r="E158" s="1">
        <v>5.6893956324558603</v>
      </c>
      <c r="F158" s="1">
        <v>74</v>
      </c>
    </row>
    <row r="159" spans="1:6">
      <c r="A159" s="1" t="s">
        <v>1</v>
      </c>
      <c r="B159" s="1" t="s">
        <v>120</v>
      </c>
      <c r="C159" s="1" t="s">
        <v>30</v>
      </c>
      <c r="D159" s="1">
        <v>133.94114444444401</v>
      </c>
      <c r="E159" s="1">
        <v>5.7564419677452197</v>
      </c>
      <c r="F159" s="1">
        <v>81</v>
      </c>
    </row>
    <row r="160" spans="1:6">
      <c r="A160" s="1" t="s">
        <v>1</v>
      </c>
      <c r="B160" s="1" t="s">
        <v>120</v>
      </c>
      <c r="C160" s="1" t="s">
        <v>29</v>
      </c>
      <c r="D160" s="1">
        <v>120.511306122449</v>
      </c>
      <c r="E160" s="1">
        <v>5.56753449248792</v>
      </c>
      <c r="F160" s="1">
        <v>98</v>
      </c>
    </row>
    <row r="161" spans="1:6">
      <c r="A161" s="1" t="s">
        <v>1</v>
      </c>
      <c r="B161" s="1" t="s">
        <v>120</v>
      </c>
      <c r="C161" s="1" t="s">
        <v>28</v>
      </c>
      <c r="D161" s="1">
        <v>126.51765098039201</v>
      </c>
      <c r="E161" s="1">
        <v>4.2184526276417298</v>
      </c>
      <c r="F161" s="1">
        <v>102</v>
      </c>
    </row>
    <row r="162" spans="1:6">
      <c r="A162" s="1" t="s">
        <v>1</v>
      </c>
      <c r="B162" s="1" t="s">
        <v>120</v>
      </c>
      <c r="C162" s="1" t="s">
        <v>27</v>
      </c>
      <c r="D162" s="1">
        <v>123.54306509433999</v>
      </c>
      <c r="E162" s="1">
        <v>3.8240587117807898</v>
      </c>
      <c r="F162" s="1">
        <v>106</v>
      </c>
    </row>
    <row r="163" spans="1:6">
      <c r="A163" s="1" t="s">
        <v>1</v>
      </c>
      <c r="B163" s="1" t="s">
        <v>137</v>
      </c>
      <c r="C163" s="1" t="s">
        <v>36</v>
      </c>
      <c r="D163" s="1">
        <v>90.467705063291106</v>
      </c>
      <c r="E163" s="1">
        <v>4.5559070702148796</v>
      </c>
      <c r="F163" s="1">
        <v>79</v>
      </c>
    </row>
    <row r="164" spans="1:6">
      <c r="A164" s="1" t="s">
        <v>1</v>
      </c>
      <c r="B164" s="1" t="s">
        <v>137</v>
      </c>
      <c r="C164" s="1" t="s">
        <v>35</v>
      </c>
      <c r="D164" s="1">
        <v>118.32524642857101</v>
      </c>
      <c r="E164" s="1">
        <v>5.9325063144350301</v>
      </c>
      <c r="F164" s="1">
        <v>56</v>
      </c>
    </row>
    <row r="165" spans="1:6">
      <c r="A165" s="1" t="s">
        <v>1</v>
      </c>
      <c r="B165" s="1" t="s">
        <v>137</v>
      </c>
      <c r="C165" s="1" t="s">
        <v>34</v>
      </c>
      <c r="D165" s="1">
        <v>108.914646296296</v>
      </c>
      <c r="E165" s="1">
        <v>6.6512217781746497</v>
      </c>
      <c r="F165" s="1">
        <v>54</v>
      </c>
    </row>
    <row r="166" spans="1:6">
      <c r="A166" s="1" t="s">
        <v>1</v>
      </c>
      <c r="B166" s="1" t="s">
        <v>137</v>
      </c>
      <c r="C166" s="1" t="s">
        <v>33</v>
      </c>
      <c r="D166" s="1">
        <v>140.66603148148101</v>
      </c>
      <c r="E166" s="1">
        <v>10.2439134612813</v>
      </c>
      <c r="F166" s="1">
        <v>54</v>
      </c>
    </row>
    <row r="167" spans="1:6">
      <c r="A167" s="1" t="s">
        <v>1</v>
      </c>
      <c r="B167" s="1" t="s">
        <v>137</v>
      </c>
      <c r="C167" s="1" t="s">
        <v>32</v>
      </c>
      <c r="D167" s="1">
        <v>135.20176181818201</v>
      </c>
      <c r="E167" s="1">
        <v>10.7907099846918</v>
      </c>
      <c r="F167" s="1">
        <v>55</v>
      </c>
    </row>
    <row r="168" spans="1:6">
      <c r="A168" s="1" t="s">
        <v>1</v>
      </c>
      <c r="B168" s="1" t="s">
        <v>137</v>
      </c>
      <c r="C168" s="1" t="s">
        <v>31</v>
      </c>
      <c r="D168" s="1">
        <v>127.162654166667</v>
      </c>
      <c r="E168" s="1">
        <v>10.847578794777601</v>
      </c>
      <c r="F168" s="1">
        <v>48</v>
      </c>
    </row>
    <row r="169" spans="1:6">
      <c r="A169" s="1" t="s">
        <v>1</v>
      </c>
      <c r="B169" s="1" t="s">
        <v>137</v>
      </c>
      <c r="C169" s="1" t="s">
        <v>30</v>
      </c>
      <c r="D169" s="1">
        <v>165.21414363636401</v>
      </c>
      <c r="E169" s="1">
        <v>11.2591301017703</v>
      </c>
      <c r="F169" s="1">
        <v>55</v>
      </c>
    </row>
    <row r="170" spans="1:6">
      <c r="A170" s="1" t="s">
        <v>1</v>
      </c>
      <c r="B170" s="1" t="s">
        <v>137</v>
      </c>
      <c r="C170" s="1" t="s">
        <v>29</v>
      </c>
      <c r="D170" s="1">
        <v>125.678713513514</v>
      </c>
      <c r="E170" s="1">
        <v>6.30307917791127</v>
      </c>
      <c r="F170" s="1">
        <v>74</v>
      </c>
    </row>
    <row r="171" spans="1:6">
      <c r="A171" s="1" t="s">
        <v>1</v>
      </c>
      <c r="B171" s="1" t="s">
        <v>137</v>
      </c>
      <c r="C171" s="1" t="s">
        <v>28</v>
      </c>
      <c r="D171" s="1">
        <v>113.60271470588199</v>
      </c>
      <c r="E171" s="1">
        <v>6.7661744396086601</v>
      </c>
      <c r="F171" s="1">
        <v>68</v>
      </c>
    </row>
    <row r="172" spans="1:6">
      <c r="A172" s="1" t="s">
        <v>1</v>
      </c>
      <c r="B172" s="1" t="s">
        <v>137</v>
      </c>
      <c r="C172" s="1" t="s">
        <v>27</v>
      </c>
      <c r="D172" s="1">
        <v>149.125337735849</v>
      </c>
      <c r="E172" s="1">
        <v>12.127220025154999</v>
      </c>
      <c r="F172" s="1">
        <v>53</v>
      </c>
    </row>
    <row r="173" spans="1:6">
      <c r="A173" s="1" t="s">
        <v>0</v>
      </c>
      <c r="B173" s="1" t="s">
        <v>120</v>
      </c>
      <c r="C173" s="1" t="s">
        <v>25</v>
      </c>
      <c r="D173" s="1">
        <v>140.591079831933</v>
      </c>
      <c r="E173" s="1">
        <v>4.2895533686639</v>
      </c>
      <c r="F173" s="1">
        <v>119</v>
      </c>
    </row>
    <row r="174" spans="1:6">
      <c r="A174" s="1" t="s">
        <v>0</v>
      </c>
      <c r="B174" s="1" t="s">
        <v>120</v>
      </c>
      <c r="C174" s="1" t="s">
        <v>24</v>
      </c>
      <c r="D174" s="1">
        <v>117.45342401709399</v>
      </c>
      <c r="E174" s="1">
        <v>3.7300729189754298</v>
      </c>
      <c r="F174" s="1">
        <v>117</v>
      </c>
    </row>
    <row r="175" spans="1:6">
      <c r="A175" s="1" t="s">
        <v>0</v>
      </c>
      <c r="B175" s="1" t="s">
        <v>120</v>
      </c>
      <c r="C175" s="1" t="s">
        <v>23</v>
      </c>
      <c r="D175" s="1">
        <v>116.83572527472499</v>
      </c>
      <c r="E175" s="1">
        <v>4.1793452968917304</v>
      </c>
      <c r="F175" s="1">
        <v>91</v>
      </c>
    </row>
    <row r="176" spans="1:6">
      <c r="A176" s="1" t="s">
        <v>0</v>
      </c>
      <c r="B176" s="1" t="s">
        <v>120</v>
      </c>
      <c r="C176" s="1" t="s">
        <v>22</v>
      </c>
      <c r="D176" s="1">
        <v>119.748406382979</v>
      </c>
      <c r="E176" s="1">
        <v>3.61486181072909</v>
      </c>
      <c r="F176" s="1">
        <v>94</v>
      </c>
    </row>
    <row r="177" spans="1:6">
      <c r="A177" s="1" t="s">
        <v>0</v>
      </c>
      <c r="B177" s="1" t="s">
        <v>120</v>
      </c>
      <c r="C177" s="1" t="s">
        <v>21</v>
      </c>
      <c r="D177" s="1">
        <v>118.619821505376</v>
      </c>
      <c r="E177" s="1">
        <v>4.3193370762959598</v>
      </c>
      <c r="F177" s="1">
        <v>93</v>
      </c>
    </row>
    <row r="178" spans="1:6">
      <c r="A178" s="1" t="s">
        <v>0</v>
      </c>
      <c r="B178" s="1" t="s">
        <v>120</v>
      </c>
      <c r="C178" s="1" t="s">
        <v>20</v>
      </c>
      <c r="D178" s="1">
        <v>138.21302499999999</v>
      </c>
      <c r="E178" s="1">
        <v>3.9810599399375</v>
      </c>
      <c r="F178" s="1">
        <v>132</v>
      </c>
    </row>
    <row r="179" spans="1:6">
      <c r="A179" s="1" t="s">
        <v>0</v>
      </c>
      <c r="B179" s="1" t="s">
        <v>120</v>
      </c>
      <c r="C179" s="1" t="s">
        <v>19</v>
      </c>
      <c r="D179" s="1">
        <v>109.57264173913001</v>
      </c>
      <c r="E179" s="1">
        <v>4.7276226233476697</v>
      </c>
      <c r="F179" s="1">
        <v>115</v>
      </c>
    </row>
    <row r="180" spans="1:6">
      <c r="A180" s="1" t="s">
        <v>0</v>
      </c>
      <c r="B180" s="1" t="s">
        <v>137</v>
      </c>
      <c r="C180" s="1" t="s">
        <v>25</v>
      </c>
      <c r="D180" s="1">
        <v>172.21140384615401</v>
      </c>
      <c r="E180" s="1">
        <v>18.386520975877801</v>
      </c>
      <c r="F180" s="1">
        <v>52</v>
      </c>
    </row>
    <row r="181" spans="1:6">
      <c r="A181" s="1" t="s">
        <v>0</v>
      </c>
      <c r="B181" s="1" t="s">
        <v>137</v>
      </c>
      <c r="C181" s="1" t="s">
        <v>24</v>
      </c>
      <c r="D181" s="1">
        <v>122.79763877550999</v>
      </c>
      <c r="E181" s="1">
        <v>19.8457234133901</v>
      </c>
      <c r="F181" s="1">
        <v>49</v>
      </c>
    </row>
    <row r="182" spans="1:6">
      <c r="A182" s="1" t="s">
        <v>0</v>
      </c>
      <c r="B182" s="1" t="s">
        <v>137</v>
      </c>
      <c r="C182" s="1" t="s">
        <v>23</v>
      </c>
      <c r="D182" s="1">
        <v>125.39337500000001</v>
      </c>
      <c r="E182" s="1">
        <v>10.282667673218</v>
      </c>
      <c r="F182" s="1">
        <v>52</v>
      </c>
    </row>
    <row r="183" spans="1:6">
      <c r="A183" s="1" t="s">
        <v>0</v>
      </c>
      <c r="B183" s="1" t="s">
        <v>137</v>
      </c>
      <c r="C183" s="1" t="s">
        <v>22</v>
      </c>
      <c r="D183" s="1">
        <v>112.06992096774199</v>
      </c>
      <c r="E183" s="1">
        <v>7.6888725471309503</v>
      </c>
      <c r="F183" s="1">
        <v>62</v>
      </c>
    </row>
    <row r="184" spans="1:6">
      <c r="A184" s="1" t="s">
        <v>0</v>
      </c>
      <c r="B184" s="1" t="s">
        <v>137</v>
      </c>
      <c r="C184" s="1" t="s">
        <v>21</v>
      </c>
      <c r="D184" s="1">
        <v>124.586369387755</v>
      </c>
      <c r="E184" s="1">
        <v>13.2596570384502</v>
      </c>
      <c r="F184" s="1">
        <v>49</v>
      </c>
    </row>
    <row r="185" spans="1:6">
      <c r="A185" s="1" t="s">
        <v>0</v>
      </c>
      <c r="B185" s="1" t="s">
        <v>137</v>
      </c>
      <c r="C185" s="1" t="s">
        <v>20</v>
      </c>
      <c r="D185" s="1">
        <v>139.977876857143</v>
      </c>
      <c r="E185" s="1">
        <v>12.729806224541999</v>
      </c>
      <c r="F185" s="1">
        <v>70</v>
      </c>
    </row>
    <row r="186" spans="1:6">
      <c r="A186" s="1" t="s">
        <v>0</v>
      </c>
      <c r="B186" s="1" t="s">
        <v>137</v>
      </c>
      <c r="C186" s="1" t="s">
        <v>19</v>
      </c>
      <c r="D186" s="1">
        <v>121.654652727273</v>
      </c>
      <c r="E186" s="1">
        <v>15.002729690260701</v>
      </c>
      <c r="F186" s="1">
        <v>55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="120" zoomScaleNormal="120" workbookViewId="0">
      <selection activeCell="J14" sqref="J14"/>
    </sheetView>
  </sheetViews>
  <sheetFormatPr defaultColWidth="8.7109375" defaultRowHeight="15"/>
  <cols>
    <col min="1" max="1" width="8.140625" style="22" customWidth="1"/>
    <col min="2" max="2" width="8.28515625" style="22" bestFit="1" customWidth="1"/>
    <col min="3" max="3" width="6.28515625" style="22" bestFit="1" customWidth="1"/>
    <col min="4" max="4" width="12.140625" style="22" bestFit="1" customWidth="1"/>
    <col min="5" max="5" width="6.42578125" style="22" bestFit="1" customWidth="1"/>
    <col min="6" max="6" width="9.28515625" style="22" bestFit="1" customWidth="1"/>
    <col min="7" max="7" width="15.85546875" style="22" customWidth="1"/>
    <col min="8" max="16384" width="8.7109375" style="21"/>
  </cols>
  <sheetData>
    <row r="1" spans="1:7" s="173" customFormat="1" ht="15.75">
      <c r="A1" s="171" t="s">
        <v>123</v>
      </c>
      <c r="B1" s="172"/>
      <c r="C1" s="172"/>
      <c r="D1" s="172"/>
      <c r="E1" s="172"/>
      <c r="F1" s="172"/>
      <c r="G1" s="172"/>
    </row>
    <row r="2" spans="1:7" s="177" customFormat="1">
      <c r="A2" s="174"/>
      <c r="B2" s="175" t="s">
        <v>152</v>
      </c>
      <c r="C2" s="175" t="s">
        <v>134</v>
      </c>
      <c r="D2" s="174" t="s">
        <v>153</v>
      </c>
      <c r="E2" s="175" t="s">
        <v>134</v>
      </c>
      <c r="F2" s="174" t="s">
        <v>121</v>
      </c>
      <c r="G2" s="176" t="s">
        <v>127</v>
      </c>
    </row>
    <row r="3" spans="1:7" s="31" customFormat="1">
      <c r="A3" s="174" t="s">
        <v>10</v>
      </c>
      <c r="B3" s="178">
        <v>107.25400597208048</v>
      </c>
      <c r="C3" s="179">
        <v>14.124544505266558</v>
      </c>
      <c r="D3" s="178">
        <v>137.56485535129855</v>
      </c>
      <c r="E3" s="179">
        <v>16.812944385964581</v>
      </c>
      <c r="F3" s="180">
        <v>21</v>
      </c>
      <c r="G3" s="181">
        <v>9.5370000000000008E-7</v>
      </c>
    </row>
    <row r="4" spans="1:7" s="31" customFormat="1">
      <c r="A4" s="174" t="s">
        <v>8</v>
      </c>
      <c r="B4" s="178">
        <v>112.10438191696167</v>
      </c>
      <c r="C4" s="179">
        <v>11.864126623297862</v>
      </c>
      <c r="D4" s="178">
        <v>150.54064982363113</v>
      </c>
      <c r="E4" s="179">
        <v>18.008155647015354</v>
      </c>
      <c r="F4" s="180">
        <v>16</v>
      </c>
      <c r="G4" s="181">
        <v>1.526E-5</v>
      </c>
    </row>
    <row r="5" spans="1:7" s="31" customFormat="1">
      <c r="A5" s="174" t="s">
        <v>6</v>
      </c>
      <c r="B5" s="178">
        <v>125.62395221665238</v>
      </c>
      <c r="C5" s="179">
        <v>15.560863882356323</v>
      </c>
      <c r="D5" s="178">
        <v>139.48870838499616</v>
      </c>
      <c r="E5" s="179">
        <v>19.755946240779359</v>
      </c>
      <c r="F5" s="180">
        <v>11</v>
      </c>
      <c r="G5" s="182">
        <v>6.7379999999999995E-2</v>
      </c>
    </row>
    <row r="6" spans="1:7" s="31" customFormat="1">
      <c r="A6" s="180"/>
      <c r="B6" s="183"/>
      <c r="C6" s="183"/>
      <c r="D6" s="183"/>
      <c r="E6" s="183"/>
      <c r="F6" s="180"/>
      <c r="G6" s="180"/>
    </row>
    <row r="7" spans="1:7" s="31" customFormat="1">
      <c r="A7" s="184" t="s">
        <v>163</v>
      </c>
      <c r="B7" s="184"/>
      <c r="C7" s="184"/>
      <c r="D7" s="184"/>
      <c r="E7" s="184"/>
      <c r="F7" s="184"/>
      <c r="G7" s="184"/>
    </row>
    <row r="8" spans="1:7" s="31" customFormat="1">
      <c r="A8" s="184" t="s">
        <v>164</v>
      </c>
      <c r="B8" s="184" t="s">
        <v>166</v>
      </c>
      <c r="C8" s="185"/>
      <c r="D8" s="185"/>
      <c r="E8" s="185"/>
      <c r="F8" s="184"/>
      <c r="G8" s="184"/>
    </row>
    <row r="9" spans="1:7" s="31" customFormat="1">
      <c r="A9" s="184"/>
      <c r="B9" s="184" t="s">
        <v>165</v>
      </c>
      <c r="C9" s="185"/>
      <c r="D9" s="185"/>
      <c r="E9" s="185"/>
      <c r="F9" s="184"/>
      <c r="G9" s="184"/>
    </row>
    <row r="10" spans="1:7" s="31" customFormat="1">
      <c r="A10" s="184"/>
      <c r="B10" s="184" t="s">
        <v>162</v>
      </c>
      <c r="C10" s="185"/>
      <c r="D10" s="185"/>
      <c r="E10" s="185"/>
      <c r="F10" s="184"/>
      <c r="G10" s="184"/>
    </row>
    <row r="11" spans="1:7">
      <c r="A11" s="50"/>
      <c r="B11" s="50"/>
      <c r="C11" s="50"/>
      <c r="D11" s="50"/>
      <c r="E11" s="50"/>
    </row>
    <row r="12" spans="1:7">
      <c r="A12" s="50"/>
      <c r="B12" s="50"/>
      <c r="C12" s="50"/>
      <c r="D12" s="50"/>
      <c r="E12" s="5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Figure 2A-B; Table 1_raw data</vt:lpstr>
      <vt:lpstr>Figure 2A_Table</vt:lpstr>
      <vt:lpstr>Figure 2C_Table_graphs</vt:lpstr>
      <vt:lpstr>Figure 2D_Table graphs</vt:lpstr>
      <vt:lpstr>Figure 2H_table raw data</vt:lpstr>
      <vt:lpstr>Figure 2I_raw data</vt:lpstr>
      <vt:lpstr>Figure 2I_Table </vt:lpstr>
      <vt:lpstr>Figure2J_rawdata</vt:lpstr>
      <vt:lpstr>Figure 2J_Table</vt:lpstr>
      <vt:lpstr>Figure 2K_rawdata</vt:lpstr>
      <vt:lpstr>FigureS2F_rawdata</vt:lpstr>
      <vt:lpstr>FigureS2F_Table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cbaroux</dc:creator>
  <cp:lastModifiedBy>Célia Baroux</cp:lastModifiedBy>
  <dcterms:created xsi:type="dcterms:W3CDTF">2020-04-03T07:16:01Z</dcterms:created>
  <dcterms:modified xsi:type="dcterms:W3CDTF">2020-08-20T13:30:35Z</dcterms:modified>
</cp:coreProperties>
</file>