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https://uflorida-my.sharepoint.com/personal/xinzhou34_ufl_edu/Documents/1 paper dnCRTC LC/revisions/2021-05-31/Source files Xin et al eLife 2021/"/>
    </mc:Choice>
  </mc:AlternateContent>
  <xr:revisionPtr revIDLastSave="498" documentId="11_AD4DA82427541F7ACA7EB843180F1FFE6AE8DE13" xr6:coauthVersionLast="47" xr6:coauthVersionMax="47" xr10:uidLastSave="{B9321677-2F44-4B66-9AD7-D9619ECF64F9}"/>
  <bookViews>
    <workbookView xWindow="-120" yWindow="-120" windowWidth="29040" windowHeight="15840" xr2:uid="{00000000-000D-0000-FFFF-FFFF00000000}"/>
  </bookViews>
  <sheets>
    <sheet name="Figure S5 dnCRTC targets qPC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1" i="1" l="1"/>
  <c r="F291" i="1" s="1"/>
  <c r="G291" i="1" s="1"/>
  <c r="E292" i="1"/>
  <c r="F292" i="1" s="1"/>
  <c r="G292" i="1" s="1"/>
  <c r="E293" i="1"/>
  <c r="F293" i="1" s="1"/>
  <c r="G293" i="1" s="1"/>
  <c r="E294" i="1"/>
  <c r="F294" i="1" s="1"/>
  <c r="G294" i="1" s="1"/>
  <c r="E295" i="1"/>
  <c r="F295" i="1" s="1"/>
  <c r="G295" i="1" s="1"/>
  <c r="E296" i="1"/>
  <c r="F296" i="1" s="1"/>
  <c r="G296" i="1" s="1"/>
  <c r="E297" i="1"/>
  <c r="F297" i="1" s="1"/>
  <c r="G297" i="1" s="1"/>
  <c r="E298" i="1"/>
  <c r="F298" i="1" s="1"/>
  <c r="G298" i="1" s="1"/>
  <c r="E299" i="1"/>
  <c r="F299" i="1" s="1"/>
  <c r="G299" i="1" s="1"/>
  <c r="E300" i="1"/>
  <c r="F300" i="1" s="1"/>
  <c r="G300" i="1" s="1"/>
  <c r="E301" i="1"/>
  <c r="F301" i="1" s="1"/>
  <c r="G301" i="1" s="1"/>
  <c r="E302" i="1"/>
  <c r="F302" i="1" s="1"/>
  <c r="G302" i="1" s="1"/>
  <c r="E303" i="1"/>
  <c r="F303" i="1" s="1"/>
  <c r="G303" i="1" s="1"/>
  <c r="E304" i="1"/>
  <c r="F304" i="1" s="1"/>
  <c r="G304" i="1" s="1"/>
  <c r="E305" i="1"/>
  <c r="F305" i="1" s="1"/>
  <c r="G305" i="1" s="1"/>
  <c r="E306" i="1"/>
  <c r="F306" i="1" s="1"/>
  <c r="G306" i="1" s="1"/>
  <c r="E307" i="1"/>
  <c r="F307" i="1" s="1"/>
  <c r="G307" i="1" s="1"/>
  <c r="E308" i="1"/>
  <c r="F308" i="1" s="1"/>
  <c r="G308" i="1" s="1"/>
  <c r="E309" i="1"/>
  <c r="F309" i="1" s="1"/>
  <c r="G309" i="1" s="1"/>
  <c r="E310" i="1"/>
  <c r="F310" i="1" s="1"/>
  <c r="G310" i="1" s="1"/>
  <c r="E311" i="1"/>
  <c r="F311" i="1" s="1"/>
  <c r="G311" i="1" s="1"/>
  <c r="E312" i="1"/>
  <c r="F312" i="1" s="1"/>
  <c r="G312" i="1" s="1"/>
  <c r="E313" i="1"/>
  <c r="F313" i="1" s="1"/>
  <c r="G313" i="1" s="1"/>
  <c r="E290" i="1"/>
  <c r="F290" i="1" s="1"/>
  <c r="G290" i="1" s="1"/>
  <c r="E267" i="1"/>
  <c r="F267" i="1" s="1"/>
  <c r="G267" i="1" s="1"/>
  <c r="E268" i="1"/>
  <c r="F268" i="1" s="1"/>
  <c r="G268" i="1" s="1"/>
  <c r="E269" i="1"/>
  <c r="F269" i="1" s="1"/>
  <c r="G269" i="1" s="1"/>
  <c r="E270" i="1"/>
  <c r="F270" i="1" s="1"/>
  <c r="G270" i="1" s="1"/>
  <c r="E271" i="1"/>
  <c r="F271" i="1" s="1"/>
  <c r="G271" i="1" s="1"/>
  <c r="E272" i="1"/>
  <c r="F272" i="1" s="1"/>
  <c r="G272" i="1" s="1"/>
  <c r="E273" i="1"/>
  <c r="F273" i="1" s="1"/>
  <c r="G273" i="1" s="1"/>
  <c r="E274" i="1"/>
  <c r="F274" i="1" s="1"/>
  <c r="G274" i="1" s="1"/>
  <c r="E275" i="1"/>
  <c r="F275" i="1" s="1"/>
  <c r="G275" i="1" s="1"/>
  <c r="E276" i="1"/>
  <c r="F276" i="1" s="1"/>
  <c r="G276" i="1" s="1"/>
  <c r="E277" i="1"/>
  <c r="F277" i="1" s="1"/>
  <c r="G277" i="1" s="1"/>
  <c r="E278" i="1"/>
  <c r="F278" i="1" s="1"/>
  <c r="G278" i="1" s="1"/>
  <c r="E279" i="1"/>
  <c r="F279" i="1" s="1"/>
  <c r="G279" i="1" s="1"/>
  <c r="E280" i="1"/>
  <c r="F280" i="1" s="1"/>
  <c r="G280" i="1" s="1"/>
  <c r="E281" i="1"/>
  <c r="F281" i="1" s="1"/>
  <c r="G281" i="1" s="1"/>
  <c r="E282" i="1"/>
  <c r="F282" i="1" s="1"/>
  <c r="G282" i="1" s="1"/>
  <c r="E283" i="1"/>
  <c r="F283" i="1" s="1"/>
  <c r="G283" i="1" s="1"/>
  <c r="E284" i="1"/>
  <c r="F284" i="1" s="1"/>
  <c r="G284" i="1" s="1"/>
  <c r="E285" i="1"/>
  <c r="F285" i="1" s="1"/>
  <c r="G285" i="1" s="1"/>
  <c r="E286" i="1"/>
  <c r="F286" i="1" s="1"/>
  <c r="G286" i="1" s="1"/>
  <c r="E287" i="1"/>
  <c r="F287" i="1" s="1"/>
  <c r="G287" i="1" s="1"/>
  <c r="E288" i="1"/>
  <c r="F288" i="1" s="1"/>
  <c r="G288" i="1" s="1"/>
  <c r="E289" i="1"/>
  <c r="F289" i="1" s="1"/>
  <c r="G289" i="1" s="1"/>
  <c r="E266" i="1"/>
  <c r="F266" i="1" s="1"/>
  <c r="G266" i="1" s="1"/>
  <c r="E243" i="1"/>
  <c r="F243" i="1" s="1"/>
  <c r="G243" i="1" s="1"/>
  <c r="E244" i="1"/>
  <c r="F244" i="1" s="1"/>
  <c r="G244" i="1" s="1"/>
  <c r="E245" i="1"/>
  <c r="F245" i="1" s="1"/>
  <c r="G245" i="1" s="1"/>
  <c r="E246" i="1"/>
  <c r="F246" i="1" s="1"/>
  <c r="G246" i="1" s="1"/>
  <c r="E247" i="1"/>
  <c r="F247" i="1" s="1"/>
  <c r="G247" i="1" s="1"/>
  <c r="E248" i="1"/>
  <c r="F248" i="1" s="1"/>
  <c r="G248" i="1" s="1"/>
  <c r="E249" i="1"/>
  <c r="F249" i="1" s="1"/>
  <c r="G249" i="1" s="1"/>
  <c r="E250" i="1"/>
  <c r="F250" i="1" s="1"/>
  <c r="G250" i="1" s="1"/>
  <c r="E251" i="1"/>
  <c r="F251" i="1" s="1"/>
  <c r="G251" i="1" s="1"/>
  <c r="E252" i="1"/>
  <c r="F252" i="1" s="1"/>
  <c r="G252" i="1" s="1"/>
  <c r="E253" i="1"/>
  <c r="F253" i="1" s="1"/>
  <c r="G253" i="1" s="1"/>
  <c r="E254" i="1"/>
  <c r="F254" i="1" s="1"/>
  <c r="G254" i="1" s="1"/>
  <c r="E255" i="1"/>
  <c r="F255" i="1" s="1"/>
  <c r="G255" i="1" s="1"/>
  <c r="E256" i="1"/>
  <c r="F256" i="1" s="1"/>
  <c r="G256" i="1" s="1"/>
  <c r="E257" i="1"/>
  <c r="F257" i="1" s="1"/>
  <c r="G257" i="1" s="1"/>
  <c r="E258" i="1"/>
  <c r="F258" i="1" s="1"/>
  <c r="G258" i="1" s="1"/>
  <c r="E259" i="1"/>
  <c r="F259" i="1" s="1"/>
  <c r="G259" i="1" s="1"/>
  <c r="E260" i="1"/>
  <c r="F260" i="1" s="1"/>
  <c r="G260" i="1" s="1"/>
  <c r="E261" i="1"/>
  <c r="F261" i="1" s="1"/>
  <c r="G261" i="1" s="1"/>
  <c r="E262" i="1"/>
  <c r="F262" i="1" s="1"/>
  <c r="G262" i="1" s="1"/>
  <c r="E263" i="1"/>
  <c r="F263" i="1" s="1"/>
  <c r="G263" i="1" s="1"/>
  <c r="E264" i="1"/>
  <c r="F264" i="1" s="1"/>
  <c r="G264" i="1" s="1"/>
  <c r="E265" i="1"/>
  <c r="F265" i="1" s="1"/>
  <c r="G265" i="1" s="1"/>
  <c r="E242" i="1"/>
  <c r="F242" i="1" s="1"/>
  <c r="G242" i="1" s="1"/>
  <c r="E219" i="1"/>
  <c r="F219" i="1" s="1"/>
  <c r="G219" i="1" s="1"/>
  <c r="E220" i="1"/>
  <c r="F220" i="1" s="1"/>
  <c r="G220" i="1" s="1"/>
  <c r="E221" i="1"/>
  <c r="F221" i="1" s="1"/>
  <c r="G221" i="1" s="1"/>
  <c r="E222" i="1"/>
  <c r="F222" i="1" s="1"/>
  <c r="G222" i="1" s="1"/>
  <c r="E223" i="1"/>
  <c r="F223" i="1" s="1"/>
  <c r="G223" i="1" s="1"/>
  <c r="E224" i="1"/>
  <c r="F224" i="1" s="1"/>
  <c r="G224" i="1" s="1"/>
  <c r="E225" i="1"/>
  <c r="F225" i="1" s="1"/>
  <c r="G225" i="1" s="1"/>
  <c r="E226" i="1"/>
  <c r="F226" i="1" s="1"/>
  <c r="G226" i="1" s="1"/>
  <c r="E227" i="1"/>
  <c r="F227" i="1" s="1"/>
  <c r="G227" i="1" s="1"/>
  <c r="E228" i="1"/>
  <c r="F228" i="1" s="1"/>
  <c r="G228" i="1" s="1"/>
  <c r="E229" i="1"/>
  <c r="F229" i="1" s="1"/>
  <c r="G229" i="1" s="1"/>
  <c r="E230" i="1"/>
  <c r="F230" i="1" s="1"/>
  <c r="G230" i="1" s="1"/>
  <c r="E231" i="1"/>
  <c r="F231" i="1" s="1"/>
  <c r="G231" i="1" s="1"/>
  <c r="E232" i="1"/>
  <c r="F232" i="1" s="1"/>
  <c r="G232" i="1" s="1"/>
  <c r="E233" i="1"/>
  <c r="F233" i="1" s="1"/>
  <c r="G233" i="1" s="1"/>
  <c r="E234" i="1"/>
  <c r="F234" i="1" s="1"/>
  <c r="G234" i="1" s="1"/>
  <c r="E235" i="1"/>
  <c r="F235" i="1" s="1"/>
  <c r="G235" i="1" s="1"/>
  <c r="E236" i="1"/>
  <c r="F236" i="1" s="1"/>
  <c r="G236" i="1" s="1"/>
  <c r="E237" i="1"/>
  <c r="F237" i="1" s="1"/>
  <c r="G237" i="1" s="1"/>
  <c r="E238" i="1"/>
  <c r="F238" i="1" s="1"/>
  <c r="G238" i="1" s="1"/>
  <c r="E239" i="1"/>
  <c r="F239" i="1" s="1"/>
  <c r="G239" i="1" s="1"/>
  <c r="E240" i="1"/>
  <c r="F240" i="1" s="1"/>
  <c r="G240" i="1" s="1"/>
  <c r="E241" i="1"/>
  <c r="F241" i="1" s="1"/>
  <c r="G241" i="1" s="1"/>
  <c r="E218" i="1"/>
  <c r="F218" i="1" s="1"/>
  <c r="G218" i="1" s="1"/>
  <c r="E195" i="1"/>
  <c r="F195" i="1" s="1"/>
  <c r="G195" i="1" s="1"/>
  <c r="E196" i="1"/>
  <c r="F196" i="1" s="1"/>
  <c r="G196" i="1" s="1"/>
  <c r="E197" i="1"/>
  <c r="F197" i="1" s="1"/>
  <c r="G197" i="1" s="1"/>
  <c r="E198" i="1"/>
  <c r="F198" i="1" s="1"/>
  <c r="G198" i="1" s="1"/>
  <c r="E199" i="1"/>
  <c r="F199" i="1" s="1"/>
  <c r="G199" i="1" s="1"/>
  <c r="E200" i="1"/>
  <c r="F200" i="1" s="1"/>
  <c r="G200" i="1" s="1"/>
  <c r="E201" i="1"/>
  <c r="F201" i="1" s="1"/>
  <c r="G201" i="1" s="1"/>
  <c r="E202" i="1"/>
  <c r="F202" i="1" s="1"/>
  <c r="G202" i="1" s="1"/>
  <c r="E203" i="1"/>
  <c r="F203" i="1" s="1"/>
  <c r="G203" i="1" s="1"/>
  <c r="E204" i="1"/>
  <c r="F204" i="1" s="1"/>
  <c r="G204" i="1" s="1"/>
  <c r="E205" i="1"/>
  <c r="F205" i="1" s="1"/>
  <c r="G205" i="1" s="1"/>
  <c r="E206" i="1"/>
  <c r="F206" i="1" s="1"/>
  <c r="G206" i="1" s="1"/>
  <c r="E207" i="1"/>
  <c r="F207" i="1" s="1"/>
  <c r="G207" i="1" s="1"/>
  <c r="E208" i="1"/>
  <c r="F208" i="1" s="1"/>
  <c r="G208" i="1" s="1"/>
  <c r="E209" i="1"/>
  <c r="F209" i="1" s="1"/>
  <c r="G209" i="1" s="1"/>
  <c r="E210" i="1"/>
  <c r="F210" i="1" s="1"/>
  <c r="G210" i="1" s="1"/>
  <c r="E211" i="1"/>
  <c r="F211" i="1" s="1"/>
  <c r="G211" i="1" s="1"/>
  <c r="E212" i="1"/>
  <c r="F212" i="1" s="1"/>
  <c r="G212" i="1" s="1"/>
  <c r="E213" i="1"/>
  <c r="F213" i="1" s="1"/>
  <c r="G213" i="1" s="1"/>
  <c r="E214" i="1"/>
  <c r="F214" i="1" s="1"/>
  <c r="G214" i="1" s="1"/>
  <c r="E215" i="1"/>
  <c r="F215" i="1" s="1"/>
  <c r="G215" i="1" s="1"/>
  <c r="E216" i="1"/>
  <c r="F216" i="1" s="1"/>
  <c r="G216" i="1" s="1"/>
  <c r="E217" i="1"/>
  <c r="F217" i="1" s="1"/>
  <c r="G217" i="1" s="1"/>
  <c r="E194" i="1"/>
  <c r="F194" i="1" s="1"/>
  <c r="G194" i="1" s="1"/>
  <c r="E171" i="1"/>
  <c r="F171" i="1" s="1"/>
  <c r="G171" i="1" s="1"/>
  <c r="E172" i="1"/>
  <c r="F172" i="1" s="1"/>
  <c r="G172" i="1" s="1"/>
  <c r="E173" i="1"/>
  <c r="F173" i="1" s="1"/>
  <c r="G173" i="1" s="1"/>
  <c r="E174" i="1"/>
  <c r="F174" i="1" s="1"/>
  <c r="G174" i="1" s="1"/>
  <c r="E175" i="1"/>
  <c r="F175" i="1" s="1"/>
  <c r="G175" i="1" s="1"/>
  <c r="E176" i="1"/>
  <c r="F176" i="1" s="1"/>
  <c r="G176" i="1" s="1"/>
  <c r="E177" i="1"/>
  <c r="F177" i="1" s="1"/>
  <c r="G177" i="1" s="1"/>
  <c r="E178" i="1"/>
  <c r="F178" i="1" s="1"/>
  <c r="G178" i="1" s="1"/>
  <c r="E179" i="1"/>
  <c r="F179" i="1" s="1"/>
  <c r="G179" i="1" s="1"/>
  <c r="E180" i="1"/>
  <c r="F180" i="1" s="1"/>
  <c r="G180" i="1" s="1"/>
  <c r="E181" i="1"/>
  <c r="F181" i="1" s="1"/>
  <c r="G181" i="1" s="1"/>
  <c r="E182" i="1"/>
  <c r="F182" i="1" s="1"/>
  <c r="G182" i="1" s="1"/>
  <c r="E183" i="1"/>
  <c r="F183" i="1" s="1"/>
  <c r="G183" i="1" s="1"/>
  <c r="E184" i="1"/>
  <c r="F184" i="1" s="1"/>
  <c r="G184" i="1" s="1"/>
  <c r="E185" i="1"/>
  <c r="F185" i="1" s="1"/>
  <c r="G185" i="1" s="1"/>
  <c r="E186" i="1"/>
  <c r="F186" i="1" s="1"/>
  <c r="G186" i="1" s="1"/>
  <c r="E187" i="1"/>
  <c r="F187" i="1" s="1"/>
  <c r="G187" i="1" s="1"/>
  <c r="E188" i="1"/>
  <c r="F188" i="1" s="1"/>
  <c r="G188" i="1" s="1"/>
  <c r="E189" i="1"/>
  <c r="F189" i="1" s="1"/>
  <c r="G189" i="1" s="1"/>
  <c r="E190" i="1"/>
  <c r="F190" i="1" s="1"/>
  <c r="G190" i="1" s="1"/>
  <c r="E191" i="1"/>
  <c r="F191" i="1" s="1"/>
  <c r="G191" i="1" s="1"/>
  <c r="E192" i="1"/>
  <c r="F192" i="1" s="1"/>
  <c r="G192" i="1" s="1"/>
  <c r="E193" i="1"/>
  <c r="F193" i="1" s="1"/>
  <c r="G193" i="1" s="1"/>
  <c r="E170" i="1"/>
  <c r="F170" i="1" s="1"/>
  <c r="G170" i="1" s="1"/>
  <c r="E147" i="1"/>
  <c r="F147" i="1" s="1"/>
  <c r="G147" i="1" s="1"/>
  <c r="E148" i="1"/>
  <c r="F148" i="1" s="1"/>
  <c r="G148" i="1" s="1"/>
  <c r="E149" i="1"/>
  <c r="F149" i="1" s="1"/>
  <c r="G149" i="1" s="1"/>
  <c r="E150" i="1"/>
  <c r="F150" i="1" s="1"/>
  <c r="G150" i="1" s="1"/>
  <c r="E151" i="1"/>
  <c r="F151" i="1" s="1"/>
  <c r="G151" i="1" s="1"/>
  <c r="E152" i="1"/>
  <c r="F152" i="1" s="1"/>
  <c r="G152" i="1" s="1"/>
  <c r="E153" i="1"/>
  <c r="F153" i="1" s="1"/>
  <c r="G153" i="1" s="1"/>
  <c r="E154" i="1"/>
  <c r="F154" i="1" s="1"/>
  <c r="G154" i="1" s="1"/>
  <c r="E155" i="1"/>
  <c r="F155" i="1" s="1"/>
  <c r="G155" i="1" s="1"/>
  <c r="E156" i="1"/>
  <c r="F156" i="1" s="1"/>
  <c r="G156" i="1" s="1"/>
  <c r="E157" i="1"/>
  <c r="F157" i="1" s="1"/>
  <c r="G157" i="1" s="1"/>
  <c r="E158" i="1"/>
  <c r="F158" i="1" s="1"/>
  <c r="G158" i="1" s="1"/>
  <c r="E159" i="1"/>
  <c r="F159" i="1" s="1"/>
  <c r="G159" i="1" s="1"/>
  <c r="E160" i="1"/>
  <c r="F160" i="1" s="1"/>
  <c r="G160" i="1" s="1"/>
  <c r="E161" i="1"/>
  <c r="F161" i="1" s="1"/>
  <c r="G161" i="1" s="1"/>
  <c r="E162" i="1"/>
  <c r="F162" i="1" s="1"/>
  <c r="G162" i="1" s="1"/>
  <c r="E163" i="1"/>
  <c r="F163" i="1" s="1"/>
  <c r="G163" i="1" s="1"/>
  <c r="E164" i="1"/>
  <c r="F164" i="1" s="1"/>
  <c r="G164" i="1" s="1"/>
  <c r="E165" i="1"/>
  <c r="F165" i="1" s="1"/>
  <c r="G165" i="1" s="1"/>
  <c r="E166" i="1"/>
  <c r="F166" i="1" s="1"/>
  <c r="G166" i="1" s="1"/>
  <c r="E167" i="1"/>
  <c r="F167" i="1" s="1"/>
  <c r="G167" i="1" s="1"/>
  <c r="E168" i="1"/>
  <c r="F168" i="1" s="1"/>
  <c r="G168" i="1" s="1"/>
  <c r="E169" i="1"/>
  <c r="F169" i="1" s="1"/>
  <c r="G169" i="1" s="1"/>
  <c r="E146" i="1"/>
  <c r="F146" i="1" s="1"/>
  <c r="G146" i="1" s="1"/>
  <c r="E123" i="1"/>
  <c r="F123" i="1" s="1"/>
  <c r="G123" i="1" s="1"/>
  <c r="E124" i="1"/>
  <c r="F124" i="1" s="1"/>
  <c r="G124" i="1" s="1"/>
  <c r="E125" i="1"/>
  <c r="F125" i="1" s="1"/>
  <c r="G125" i="1" s="1"/>
  <c r="E126" i="1"/>
  <c r="F126" i="1" s="1"/>
  <c r="G126" i="1" s="1"/>
  <c r="E127" i="1"/>
  <c r="F127" i="1" s="1"/>
  <c r="G127" i="1" s="1"/>
  <c r="E128" i="1"/>
  <c r="F128" i="1" s="1"/>
  <c r="G128" i="1" s="1"/>
  <c r="E129" i="1"/>
  <c r="F129" i="1" s="1"/>
  <c r="G129" i="1" s="1"/>
  <c r="E130" i="1"/>
  <c r="F130" i="1" s="1"/>
  <c r="G130" i="1" s="1"/>
  <c r="E131" i="1"/>
  <c r="F131" i="1" s="1"/>
  <c r="G131" i="1" s="1"/>
  <c r="E132" i="1"/>
  <c r="F132" i="1" s="1"/>
  <c r="G132" i="1" s="1"/>
  <c r="E133" i="1"/>
  <c r="F133" i="1" s="1"/>
  <c r="G133" i="1" s="1"/>
  <c r="E134" i="1"/>
  <c r="F134" i="1" s="1"/>
  <c r="G134" i="1" s="1"/>
  <c r="E135" i="1"/>
  <c r="F135" i="1" s="1"/>
  <c r="G135" i="1" s="1"/>
  <c r="E136" i="1"/>
  <c r="F136" i="1" s="1"/>
  <c r="G136" i="1" s="1"/>
  <c r="E137" i="1"/>
  <c r="F137" i="1" s="1"/>
  <c r="G137" i="1" s="1"/>
  <c r="E138" i="1"/>
  <c r="F138" i="1" s="1"/>
  <c r="G138" i="1" s="1"/>
  <c r="E139" i="1"/>
  <c r="F139" i="1" s="1"/>
  <c r="G139" i="1" s="1"/>
  <c r="E140" i="1"/>
  <c r="F140" i="1" s="1"/>
  <c r="G140" i="1" s="1"/>
  <c r="E141" i="1"/>
  <c r="F141" i="1" s="1"/>
  <c r="G141" i="1" s="1"/>
  <c r="E142" i="1"/>
  <c r="F142" i="1" s="1"/>
  <c r="G142" i="1" s="1"/>
  <c r="E143" i="1"/>
  <c r="F143" i="1" s="1"/>
  <c r="G143" i="1" s="1"/>
  <c r="E144" i="1"/>
  <c r="F144" i="1" s="1"/>
  <c r="G144" i="1" s="1"/>
  <c r="E145" i="1"/>
  <c r="F145" i="1" s="1"/>
  <c r="G145" i="1" s="1"/>
  <c r="E122" i="1"/>
  <c r="F122" i="1" s="1"/>
  <c r="G122" i="1" s="1"/>
  <c r="E99" i="1"/>
  <c r="F99" i="1" s="1"/>
  <c r="G99" i="1" s="1"/>
  <c r="E100" i="1"/>
  <c r="F100" i="1" s="1"/>
  <c r="G100" i="1" s="1"/>
  <c r="E101" i="1"/>
  <c r="F101" i="1" s="1"/>
  <c r="G101" i="1" s="1"/>
  <c r="E102" i="1"/>
  <c r="F102" i="1" s="1"/>
  <c r="G102" i="1" s="1"/>
  <c r="E103" i="1"/>
  <c r="F103" i="1" s="1"/>
  <c r="G103" i="1" s="1"/>
  <c r="E104" i="1"/>
  <c r="F104" i="1" s="1"/>
  <c r="G104" i="1" s="1"/>
  <c r="E105" i="1"/>
  <c r="F105" i="1" s="1"/>
  <c r="G105" i="1" s="1"/>
  <c r="E106" i="1"/>
  <c r="F106" i="1" s="1"/>
  <c r="G106" i="1" s="1"/>
  <c r="E107" i="1"/>
  <c r="F107" i="1" s="1"/>
  <c r="G107" i="1" s="1"/>
  <c r="E108" i="1"/>
  <c r="F108" i="1" s="1"/>
  <c r="G108" i="1" s="1"/>
  <c r="E109" i="1"/>
  <c r="F109" i="1" s="1"/>
  <c r="G109" i="1" s="1"/>
  <c r="E110" i="1"/>
  <c r="F110" i="1" s="1"/>
  <c r="G110" i="1" s="1"/>
  <c r="E111" i="1"/>
  <c r="F111" i="1" s="1"/>
  <c r="G111" i="1" s="1"/>
  <c r="E112" i="1"/>
  <c r="F112" i="1" s="1"/>
  <c r="G112" i="1" s="1"/>
  <c r="E113" i="1"/>
  <c r="F113" i="1" s="1"/>
  <c r="G113" i="1" s="1"/>
  <c r="E114" i="1"/>
  <c r="F114" i="1" s="1"/>
  <c r="G114" i="1" s="1"/>
  <c r="E115" i="1"/>
  <c r="F115" i="1" s="1"/>
  <c r="G115" i="1" s="1"/>
  <c r="E116" i="1"/>
  <c r="F116" i="1" s="1"/>
  <c r="G116" i="1" s="1"/>
  <c r="E117" i="1"/>
  <c r="F117" i="1" s="1"/>
  <c r="G117" i="1" s="1"/>
  <c r="E118" i="1"/>
  <c r="F118" i="1" s="1"/>
  <c r="G118" i="1" s="1"/>
  <c r="E119" i="1"/>
  <c r="F119" i="1" s="1"/>
  <c r="G119" i="1" s="1"/>
  <c r="E120" i="1"/>
  <c r="F120" i="1" s="1"/>
  <c r="G120" i="1" s="1"/>
  <c r="E121" i="1"/>
  <c r="F121" i="1" s="1"/>
  <c r="G121" i="1" s="1"/>
  <c r="E98" i="1"/>
  <c r="F98" i="1" s="1"/>
  <c r="G98" i="1" s="1"/>
  <c r="E75" i="1"/>
  <c r="F75" i="1" s="1"/>
  <c r="G75" i="1" s="1"/>
  <c r="E76" i="1"/>
  <c r="F76" i="1" s="1"/>
  <c r="G76" i="1" s="1"/>
  <c r="E77" i="1"/>
  <c r="F77" i="1" s="1"/>
  <c r="G77" i="1" s="1"/>
  <c r="E78" i="1"/>
  <c r="F78" i="1" s="1"/>
  <c r="G78" i="1" s="1"/>
  <c r="E79" i="1"/>
  <c r="F79" i="1" s="1"/>
  <c r="G79" i="1" s="1"/>
  <c r="E80" i="1"/>
  <c r="F80" i="1" s="1"/>
  <c r="G80" i="1" s="1"/>
  <c r="E81" i="1"/>
  <c r="F81" i="1" s="1"/>
  <c r="G81" i="1" s="1"/>
  <c r="E82" i="1"/>
  <c r="F82" i="1" s="1"/>
  <c r="G82" i="1" s="1"/>
  <c r="E83" i="1"/>
  <c r="F83" i="1" s="1"/>
  <c r="G83" i="1" s="1"/>
  <c r="E84" i="1"/>
  <c r="F84" i="1" s="1"/>
  <c r="G84" i="1" s="1"/>
  <c r="E85" i="1"/>
  <c r="F85" i="1" s="1"/>
  <c r="G85" i="1" s="1"/>
  <c r="E86" i="1"/>
  <c r="F86" i="1" s="1"/>
  <c r="G86" i="1" s="1"/>
  <c r="E87" i="1"/>
  <c r="F87" i="1" s="1"/>
  <c r="G87" i="1" s="1"/>
  <c r="E88" i="1"/>
  <c r="F88" i="1" s="1"/>
  <c r="G88" i="1" s="1"/>
  <c r="E89" i="1"/>
  <c r="F89" i="1" s="1"/>
  <c r="G89" i="1" s="1"/>
  <c r="E90" i="1"/>
  <c r="F90" i="1" s="1"/>
  <c r="G90" i="1" s="1"/>
  <c r="E91" i="1"/>
  <c r="F91" i="1" s="1"/>
  <c r="G91" i="1" s="1"/>
  <c r="E92" i="1"/>
  <c r="F92" i="1" s="1"/>
  <c r="G92" i="1" s="1"/>
  <c r="E93" i="1"/>
  <c r="F93" i="1" s="1"/>
  <c r="G93" i="1" s="1"/>
  <c r="E94" i="1"/>
  <c r="F94" i="1" s="1"/>
  <c r="G94" i="1" s="1"/>
  <c r="E95" i="1"/>
  <c r="F95" i="1" s="1"/>
  <c r="G95" i="1" s="1"/>
  <c r="E96" i="1"/>
  <c r="F96" i="1" s="1"/>
  <c r="G96" i="1" s="1"/>
  <c r="E97" i="1"/>
  <c r="F97" i="1" s="1"/>
  <c r="G97" i="1" s="1"/>
  <c r="E74" i="1"/>
  <c r="F74" i="1" s="1"/>
  <c r="G74" i="1" s="1"/>
  <c r="E51" i="1"/>
  <c r="F51" i="1" s="1"/>
  <c r="G51" i="1" s="1"/>
  <c r="E52" i="1"/>
  <c r="F52" i="1" s="1"/>
  <c r="G52" i="1" s="1"/>
  <c r="E53" i="1"/>
  <c r="F53" i="1" s="1"/>
  <c r="G53" i="1" s="1"/>
  <c r="E54" i="1"/>
  <c r="F54" i="1" s="1"/>
  <c r="G54" i="1" s="1"/>
  <c r="E55" i="1"/>
  <c r="F55" i="1" s="1"/>
  <c r="G55" i="1" s="1"/>
  <c r="E56" i="1"/>
  <c r="F56" i="1" s="1"/>
  <c r="G56" i="1" s="1"/>
  <c r="E57" i="1"/>
  <c r="F57" i="1" s="1"/>
  <c r="G57" i="1" s="1"/>
  <c r="E58" i="1"/>
  <c r="F58" i="1" s="1"/>
  <c r="G58" i="1" s="1"/>
  <c r="E59" i="1"/>
  <c r="F59" i="1" s="1"/>
  <c r="G59" i="1" s="1"/>
  <c r="E60" i="1"/>
  <c r="F60" i="1" s="1"/>
  <c r="G60" i="1" s="1"/>
  <c r="E61" i="1"/>
  <c r="F61" i="1" s="1"/>
  <c r="G61" i="1" s="1"/>
  <c r="E62" i="1"/>
  <c r="F62" i="1" s="1"/>
  <c r="G62" i="1" s="1"/>
  <c r="E63" i="1"/>
  <c r="F63" i="1" s="1"/>
  <c r="G63" i="1" s="1"/>
  <c r="E64" i="1"/>
  <c r="F64" i="1" s="1"/>
  <c r="G64" i="1" s="1"/>
  <c r="E65" i="1"/>
  <c r="F65" i="1" s="1"/>
  <c r="G65" i="1" s="1"/>
  <c r="E66" i="1"/>
  <c r="F66" i="1" s="1"/>
  <c r="G66" i="1" s="1"/>
  <c r="E67" i="1"/>
  <c r="F67" i="1" s="1"/>
  <c r="G67" i="1" s="1"/>
  <c r="E68" i="1"/>
  <c r="F68" i="1" s="1"/>
  <c r="G68" i="1" s="1"/>
  <c r="E69" i="1"/>
  <c r="F69" i="1" s="1"/>
  <c r="G69" i="1" s="1"/>
  <c r="E70" i="1"/>
  <c r="F70" i="1" s="1"/>
  <c r="G70" i="1" s="1"/>
  <c r="E71" i="1"/>
  <c r="F71" i="1" s="1"/>
  <c r="G71" i="1" s="1"/>
  <c r="E72" i="1"/>
  <c r="F72" i="1" s="1"/>
  <c r="G72" i="1" s="1"/>
  <c r="E73" i="1"/>
  <c r="F73" i="1" s="1"/>
  <c r="G73" i="1" s="1"/>
  <c r="E50" i="1"/>
  <c r="F50" i="1" s="1"/>
  <c r="G50" i="1" s="1"/>
  <c r="E27" i="1"/>
  <c r="F27" i="1" s="1"/>
  <c r="G27" i="1" s="1"/>
  <c r="E28" i="1"/>
  <c r="F28" i="1" s="1"/>
  <c r="G28" i="1" s="1"/>
  <c r="E29" i="1"/>
  <c r="F29" i="1" s="1"/>
  <c r="G29" i="1" s="1"/>
  <c r="E30" i="1"/>
  <c r="F30" i="1" s="1"/>
  <c r="G30" i="1" s="1"/>
  <c r="E31" i="1"/>
  <c r="F31" i="1" s="1"/>
  <c r="G31" i="1" s="1"/>
  <c r="E32" i="1"/>
  <c r="F32" i="1" s="1"/>
  <c r="G32" i="1" s="1"/>
  <c r="E33" i="1"/>
  <c r="F33" i="1" s="1"/>
  <c r="G33" i="1" s="1"/>
  <c r="E34" i="1"/>
  <c r="F34" i="1" s="1"/>
  <c r="G34" i="1" s="1"/>
  <c r="E35" i="1"/>
  <c r="F35" i="1" s="1"/>
  <c r="G35" i="1" s="1"/>
  <c r="E36" i="1"/>
  <c r="F36" i="1" s="1"/>
  <c r="G36" i="1" s="1"/>
  <c r="E37" i="1"/>
  <c r="F37" i="1" s="1"/>
  <c r="G37" i="1" s="1"/>
  <c r="E38" i="1"/>
  <c r="F38" i="1" s="1"/>
  <c r="G38" i="1" s="1"/>
  <c r="E39" i="1"/>
  <c r="F39" i="1" s="1"/>
  <c r="G39" i="1" s="1"/>
  <c r="E40" i="1"/>
  <c r="F40" i="1" s="1"/>
  <c r="G40" i="1" s="1"/>
  <c r="E41" i="1"/>
  <c r="F41" i="1" s="1"/>
  <c r="G41" i="1" s="1"/>
  <c r="E42" i="1"/>
  <c r="F42" i="1" s="1"/>
  <c r="G42" i="1" s="1"/>
  <c r="E43" i="1"/>
  <c r="F43" i="1" s="1"/>
  <c r="G43" i="1" s="1"/>
  <c r="E44" i="1"/>
  <c r="F44" i="1" s="1"/>
  <c r="G44" i="1" s="1"/>
  <c r="E45" i="1"/>
  <c r="F45" i="1" s="1"/>
  <c r="G45" i="1" s="1"/>
  <c r="E46" i="1"/>
  <c r="F46" i="1" s="1"/>
  <c r="G46" i="1" s="1"/>
  <c r="E47" i="1"/>
  <c r="F47" i="1" s="1"/>
  <c r="G47" i="1" s="1"/>
  <c r="E48" i="1"/>
  <c r="F48" i="1" s="1"/>
  <c r="G48" i="1" s="1"/>
  <c r="E49" i="1"/>
  <c r="F49" i="1" s="1"/>
  <c r="G49" i="1" s="1"/>
  <c r="E26" i="1"/>
  <c r="F26" i="1" s="1"/>
  <c r="G26" i="1" s="1"/>
  <c r="E3" i="1"/>
  <c r="F3" i="1" s="1"/>
  <c r="G3" i="1" s="1"/>
  <c r="E4" i="1"/>
  <c r="F4" i="1" s="1"/>
  <c r="G4" i="1" s="1"/>
  <c r="E5" i="1"/>
  <c r="F5" i="1" s="1"/>
  <c r="G5" i="1" s="1"/>
  <c r="E6" i="1"/>
  <c r="F6" i="1" s="1"/>
  <c r="G6" i="1" s="1"/>
  <c r="E7" i="1"/>
  <c r="F7" i="1" s="1"/>
  <c r="G7" i="1" s="1"/>
  <c r="E8" i="1"/>
  <c r="F8" i="1" s="1"/>
  <c r="E9" i="1"/>
  <c r="E10" i="1"/>
  <c r="E11" i="1"/>
  <c r="E12" i="1"/>
  <c r="F12" i="1" s="1"/>
  <c r="E13" i="1"/>
  <c r="E14" i="1"/>
  <c r="E15" i="1"/>
  <c r="E16" i="1"/>
  <c r="F16" i="1" s="1"/>
  <c r="E17" i="1"/>
  <c r="E18" i="1"/>
  <c r="E19" i="1"/>
  <c r="E20" i="1"/>
  <c r="F20" i="1" s="1"/>
  <c r="E21" i="1"/>
  <c r="E22" i="1"/>
  <c r="E23" i="1"/>
  <c r="F23" i="1" s="1"/>
  <c r="E24" i="1"/>
  <c r="F24" i="1" s="1"/>
  <c r="E25" i="1"/>
  <c r="E2" i="1"/>
  <c r="F2" i="1" s="1"/>
  <c r="G2" i="1" s="1"/>
  <c r="F19" i="1" l="1"/>
  <c r="G19" i="1" s="1"/>
  <c r="F15" i="1"/>
  <c r="G15" i="1" s="1"/>
  <c r="F11" i="1"/>
  <c r="G11" i="1" s="1"/>
  <c r="G23" i="1"/>
  <c r="F22" i="1"/>
  <c r="G22" i="1" s="1"/>
  <c r="F18" i="1"/>
  <c r="G18" i="1" s="1"/>
  <c r="F14" i="1"/>
  <c r="G14" i="1" s="1"/>
  <c r="F10" i="1"/>
  <c r="G10" i="1" s="1"/>
  <c r="F25" i="1"/>
  <c r="G25" i="1" s="1"/>
  <c r="F21" i="1"/>
  <c r="G21" i="1" s="1"/>
  <c r="F17" i="1"/>
  <c r="G17" i="1" s="1"/>
  <c r="F13" i="1"/>
  <c r="G13" i="1" s="1"/>
  <c r="F9" i="1"/>
  <c r="G9" i="1" s="1"/>
  <c r="G24" i="1"/>
  <c r="G20" i="1"/>
  <c r="G16" i="1"/>
  <c r="G12" i="1"/>
  <c r="G8" i="1"/>
</calcChain>
</file>

<file path=xl/sharedStrings.xml><?xml version="1.0" encoding="utf-8"?>
<sst xmlns="http://schemas.openxmlformats.org/spreadsheetml/2006/main" count="679" uniqueCount="37">
  <si>
    <t>Sample Name</t>
  </si>
  <si>
    <t>Cт Mean</t>
  </si>
  <si>
    <t>A549 dnCRTC</t>
    <phoneticPr fontId="3" type="noConversion"/>
  </si>
  <si>
    <t>CPS1</t>
  </si>
  <si>
    <t>A549 GFP</t>
    <phoneticPr fontId="3" type="noConversion"/>
  </si>
  <si>
    <t>H157 dnCRTC</t>
    <phoneticPr fontId="3" type="noConversion"/>
  </si>
  <si>
    <t>H157 GFP</t>
    <phoneticPr fontId="3" type="noConversion"/>
  </si>
  <si>
    <t>H322 dnCRTC</t>
    <phoneticPr fontId="3" type="noConversion"/>
  </si>
  <si>
    <t>H322 GFP</t>
    <phoneticPr fontId="3" type="noConversion"/>
  </si>
  <si>
    <t>H522 dnCRTC</t>
    <phoneticPr fontId="3" type="noConversion"/>
  </si>
  <si>
    <t>H522 GFP</t>
    <phoneticPr fontId="3" type="noConversion"/>
  </si>
  <si>
    <t>GAPDH</t>
  </si>
  <si>
    <t>ID1</t>
  </si>
  <si>
    <t>NR4A1</t>
  </si>
  <si>
    <t>NR4A3</t>
  </si>
  <si>
    <t>PDE4B</t>
  </si>
  <si>
    <t>PDE4D</t>
  </si>
  <si>
    <t>PDK4</t>
  </si>
  <si>
    <t>PTGS2</t>
  </si>
  <si>
    <t>SIK1</t>
  </si>
  <si>
    <t>TMSF20</t>
  </si>
  <si>
    <t>A549 dnCRTC</t>
  </si>
  <si>
    <t>A549 GFP</t>
  </si>
  <si>
    <t>H157 dnCRTC</t>
  </si>
  <si>
    <t>H157 GFP</t>
  </si>
  <si>
    <t>H322 dnCRTC</t>
  </si>
  <si>
    <t>H322 GFP</t>
  </si>
  <si>
    <t>H522 dnCRTC</t>
  </si>
  <si>
    <t>H522 GFP</t>
  </si>
  <si>
    <t>INSL4</t>
  </si>
  <si>
    <t>LINC00473</t>
  </si>
  <si>
    <t>NR4A2</t>
  </si>
  <si>
    <t xml:space="preserve">Target Name </t>
    <phoneticPr fontId="1" type="noConversion"/>
  </si>
  <si>
    <t>Cт value</t>
    <phoneticPr fontId="1" type="noConversion"/>
  </si>
  <si>
    <t>dt                                        (Ct (target-GAPDH))</t>
    <phoneticPr fontId="1" type="noConversion"/>
  </si>
  <si>
    <t>Fold change</t>
    <phoneticPr fontId="1" type="noConversion"/>
  </si>
  <si>
    <t>ddt                                           (Normalize to H322-GFP sample)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</si>
</sst>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Arial"/>
      <family val="2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1" applyAlignment="1">
      <alignment horizontal="center"/>
    </xf>
    <xf numFmtId="0" fontId="0" fillId="3" borderId="0" xfId="0" applyFill="1" applyAlignment="1">
      <alignment horizontal="center"/>
    </xf>
  </cellXfs>
  <cellStyles count="2">
    <cellStyle name="常规" xfId="0" builtinId="0"/>
    <cellStyle name="常规 2" xfId="1" xr:uid="{35625050-E0E6-4992-84FA-C087AA6E07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7"/>
  <sheetViews>
    <sheetView tabSelected="1" workbookViewId="0">
      <selection activeCell="B35" sqref="B35"/>
    </sheetView>
  </sheetViews>
  <sheetFormatPr defaultRowHeight="14.25" x14ac:dyDescent="0.2"/>
  <cols>
    <col min="1" max="1" width="15.5" style="2" customWidth="1"/>
    <col min="2" max="2" width="15.25" style="2" customWidth="1"/>
    <col min="3" max="4" width="9" style="2"/>
    <col min="5" max="5" width="23.5" style="2" customWidth="1"/>
    <col min="6" max="6" width="28.25" style="2" customWidth="1"/>
    <col min="7" max="7" width="13.625" style="2" customWidth="1"/>
    <col min="8" max="189" width="9" style="2"/>
    <col min="190" max="190" width="11.375" style="2" customWidth="1"/>
    <col min="191" max="205" width="9" style="2"/>
    <col min="206" max="206" width="10.25" style="2" customWidth="1"/>
    <col min="207" max="212" width="9" style="2"/>
    <col min="213" max="213" width="11.875" style="2" bestFit="1" customWidth="1"/>
    <col min="214" max="445" width="9" style="2"/>
    <col min="446" max="446" width="11.375" style="2" customWidth="1"/>
    <col min="447" max="461" width="9" style="2"/>
    <col min="462" max="462" width="10.25" style="2" customWidth="1"/>
    <col min="463" max="468" width="9" style="2"/>
    <col min="469" max="469" width="11.875" style="2" bestFit="1" customWidth="1"/>
    <col min="470" max="701" width="9" style="2"/>
    <col min="702" max="702" width="11.375" style="2" customWidth="1"/>
    <col min="703" max="717" width="9" style="2"/>
    <col min="718" max="718" width="10.25" style="2" customWidth="1"/>
    <col min="719" max="724" width="9" style="2"/>
    <col min="725" max="725" width="11.875" style="2" bestFit="1" customWidth="1"/>
    <col min="726" max="957" width="9" style="2"/>
    <col min="958" max="958" width="11.375" style="2" customWidth="1"/>
    <col min="959" max="973" width="9" style="2"/>
    <col min="974" max="974" width="10.25" style="2" customWidth="1"/>
    <col min="975" max="980" width="9" style="2"/>
    <col min="981" max="981" width="11.875" style="2" bestFit="1" customWidth="1"/>
    <col min="982" max="1213" width="9" style="2"/>
    <col min="1214" max="1214" width="11.375" style="2" customWidth="1"/>
    <col min="1215" max="1229" width="9" style="2"/>
    <col min="1230" max="1230" width="10.25" style="2" customWidth="1"/>
    <col min="1231" max="1236" width="9" style="2"/>
    <col min="1237" max="1237" width="11.875" style="2" bestFit="1" customWidth="1"/>
    <col min="1238" max="1469" width="9" style="2"/>
    <col min="1470" max="1470" width="11.375" style="2" customWidth="1"/>
    <col min="1471" max="1485" width="9" style="2"/>
    <col min="1486" max="1486" width="10.25" style="2" customWidth="1"/>
    <col min="1487" max="1492" width="9" style="2"/>
    <col min="1493" max="1493" width="11.875" style="2" bestFit="1" customWidth="1"/>
    <col min="1494" max="1725" width="9" style="2"/>
    <col min="1726" max="1726" width="11.375" style="2" customWidth="1"/>
    <col min="1727" max="1741" width="9" style="2"/>
    <col min="1742" max="1742" width="10.25" style="2" customWidth="1"/>
    <col min="1743" max="1748" width="9" style="2"/>
    <col min="1749" max="1749" width="11.875" style="2" bestFit="1" customWidth="1"/>
    <col min="1750" max="1981" width="9" style="2"/>
    <col min="1982" max="1982" width="11.375" style="2" customWidth="1"/>
    <col min="1983" max="1997" width="9" style="2"/>
    <col min="1998" max="1998" width="10.25" style="2" customWidth="1"/>
    <col min="1999" max="2004" width="9" style="2"/>
    <col min="2005" max="2005" width="11.875" style="2" bestFit="1" customWidth="1"/>
    <col min="2006" max="2237" width="9" style="2"/>
    <col min="2238" max="2238" width="11.375" style="2" customWidth="1"/>
    <col min="2239" max="2253" width="9" style="2"/>
    <col min="2254" max="2254" width="10.25" style="2" customWidth="1"/>
    <col min="2255" max="2260" width="9" style="2"/>
    <col min="2261" max="2261" width="11.875" style="2" bestFit="1" customWidth="1"/>
    <col min="2262" max="2493" width="9" style="2"/>
    <col min="2494" max="2494" width="11.375" style="2" customWidth="1"/>
    <col min="2495" max="2509" width="9" style="2"/>
    <col min="2510" max="2510" width="10.25" style="2" customWidth="1"/>
    <col min="2511" max="2516" width="9" style="2"/>
    <col min="2517" max="2517" width="11.875" style="2" bestFit="1" customWidth="1"/>
    <col min="2518" max="2749" width="9" style="2"/>
    <col min="2750" max="2750" width="11.375" style="2" customWidth="1"/>
    <col min="2751" max="2765" width="9" style="2"/>
    <col min="2766" max="2766" width="10.25" style="2" customWidth="1"/>
    <col min="2767" max="2772" width="9" style="2"/>
    <col min="2773" max="2773" width="11.875" style="2" bestFit="1" customWidth="1"/>
    <col min="2774" max="3005" width="9" style="2"/>
    <col min="3006" max="3006" width="11.375" style="2" customWidth="1"/>
    <col min="3007" max="3021" width="9" style="2"/>
    <col min="3022" max="3022" width="10.25" style="2" customWidth="1"/>
    <col min="3023" max="3028" width="9" style="2"/>
    <col min="3029" max="3029" width="11.875" style="2" bestFit="1" customWidth="1"/>
    <col min="3030" max="3261" width="9" style="2"/>
    <col min="3262" max="3262" width="11.375" style="2" customWidth="1"/>
    <col min="3263" max="3277" width="9" style="2"/>
    <col min="3278" max="3278" width="10.25" style="2" customWidth="1"/>
    <col min="3279" max="3284" width="9" style="2"/>
    <col min="3285" max="3285" width="11.875" style="2" bestFit="1" customWidth="1"/>
    <col min="3286" max="3517" width="9" style="2"/>
    <col min="3518" max="3518" width="11.375" style="2" customWidth="1"/>
    <col min="3519" max="3533" width="9" style="2"/>
    <col min="3534" max="3534" width="10.25" style="2" customWidth="1"/>
    <col min="3535" max="3540" width="9" style="2"/>
    <col min="3541" max="3541" width="11.875" style="2" bestFit="1" customWidth="1"/>
    <col min="3542" max="3773" width="9" style="2"/>
    <col min="3774" max="3774" width="11.375" style="2" customWidth="1"/>
    <col min="3775" max="3789" width="9" style="2"/>
    <col min="3790" max="3790" width="10.25" style="2" customWidth="1"/>
    <col min="3791" max="3796" width="9" style="2"/>
    <col min="3797" max="3797" width="11.875" style="2" bestFit="1" customWidth="1"/>
    <col min="3798" max="4029" width="9" style="2"/>
    <col min="4030" max="4030" width="11.375" style="2" customWidth="1"/>
    <col min="4031" max="4045" width="9" style="2"/>
    <col min="4046" max="4046" width="10.25" style="2" customWidth="1"/>
    <col min="4047" max="4052" width="9" style="2"/>
    <col min="4053" max="4053" width="11.875" style="2" bestFit="1" customWidth="1"/>
    <col min="4054" max="4285" width="9" style="2"/>
    <col min="4286" max="4286" width="11.375" style="2" customWidth="1"/>
    <col min="4287" max="4301" width="9" style="2"/>
    <col min="4302" max="4302" width="10.25" style="2" customWidth="1"/>
    <col min="4303" max="4308" width="9" style="2"/>
    <col min="4309" max="4309" width="11.875" style="2" bestFit="1" customWidth="1"/>
    <col min="4310" max="4541" width="9" style="2"/>
    <col min="4542" max="4542" width="11.375" style="2" customWidth="1"/>
    <col min="4543" max="4557" width="9" style="2"/>
    <col min="4558" max="4558" width="10.25" style="2" customWidth="1"/>
    <col min="4559" max="4564" width="9" style="2"/>
    <col min="4565" max="4565" width="11.875" style="2" bestFit="1" customWidth="1"/>
    <col min="4566" max="4797" width="9" style="2"/>
    <col min="4798" max="4798" width="11.375" style="2" customWidth="1"/>
    <col min="4799" max="4813" width="9" style="2"/>
    <col min="4814" max="4814" width="10.25" style="2" customWidth="1"/>
    <col min="4815" max="4820" width="9" style="2"/>
    <col min="4821" max="4821" width="11.875" style="2" bestFit="1" customWidth="1"/>
    <col min="4822" max="5053" width="9" style="2"/>
    <col min="5054" max="5054" width="11.375" style="2" customWidth="1"/>
    <col min="5055" max="5069" width="9" style="2"/>
    <col min="5070" max="5070" width="10.25" style="2" customWidth="1"/>
    <col min="5071" max="5076" width="9" style="2"/>
    <col min="5077" max="5077" width="11.875" style="2" bestFit="1" customWidth="1"/>
    <col min="5078" max="5309" width="9" style="2"/>
    <col min="5310" max="5310" width="11.375" style="2" customWidth="1"/>
    <col min="5311" max="5325" width="9" style="2"/>
    <col min="5326" max="5326" width="10.25" style="2" customWidth="1"/>
    <col min="5327" max="5332" width="9" style="2"/>
    <col min="5333" max="5333" width="11.875" style="2" bestFit="1" customWidth="1"/>
    <col min="5334" max="5565" width="9" style="2"/>
    <col min="5566" max="5566" width="11.375" style="2" customWidth="1"/>
    <col min="5567" max="5581" width="9" style="2"/>
    <col min="5582" max="5582" width="10.25" style="2" customWidth="1"/>
    <col min="5583" max="5588" width="9" style="2"/>
    <col min="5589" max="5589" width="11.875" style="2" bestFit="1" customWidth="1"/>
    <col min="5590" max="5821" width="9" style="2"/>
    <col min="5822" max="5822" width="11.375" style="2" customWidth="1"/>
    <col min="5823" max="5837" width="9" style="2"/>
    <col min="5838" max="5838" width="10.25" style="2" customWidth="1"/>
    <col min="5839" max="5844" width="9" style="2"/>
    <col min="5845" max="5845" width="11.875" style="2" bestFit="1" customWidth="1"/>
    <col min="5846" max="6077" width="9" style="2"/>
    <col min="6078" max="6078" width="11.375" style="2" customWidth="1"/>
    <col min="6079" max="6093" width="9" style="2"/>
    <col min="6094" max="6094" width="10.25" style="2" customWidth="1"/>
    <col min="6095" max="6100" width="9" style="2"/>
    <col min="6101" max="6101" width="11.875" style="2" bestFit="1" customWidth="1"/>
    <col min="6102" max="6333" width="9" style="2"/>
    <col min="6334" max="6334" width="11.375" style="2" customWidth="1"/>
    <col min="6335" max="6349" width="9" style="2"/>
    <col min="6350" max="6350" width="10.25" style="2" customWidth="1"/>
    <col min="6351" max="6356" width="9" style="2"/>
    <col min="6357" max="6357" width="11.875" style="2" bestFit="1" customWidth="1"/>
    <col min="6358" max="6589" width="9" style="2"/>
    <col min="6590" max="6590" width="11.375" style="2" customWidth="1"/>
    <col min="6591" max="6605" width="9" style="2"/>
    <col min="6606" max="6606" width="10.25" style="2" customWidth="1"/>
    <col min="6607" max="6612" width="9" style="2"/>
    <col min="6613" max="6613" width="11.875" style="2" bestFit="1" customWidth="1"/>
    <col min="6614" max="6845" width="9" style="2"/>
    <col min="6846" max="6846" width="11.375" style="2" customWidth="1"/>
    <col min="6847" max="6861" width="9" style="2"/>
    <col min="6862" max="6862" width="10.25" style="2" customWidth="1"/>
    <col min="6863" max="6868" width="9" style="2"/>
    <col min="6869" max="6869" width="11.875" style="2" bestFit="1" customWidth="1"/>
    <col min="6870" max="7101" width="9" style="2"/>
    <col min="7102" max="7102" width="11.375" style="2" customWidth="1"/>
    <col min="7103" max="7117" width="9" style="2"/>
    <col min="7118" max="7118" width="10.25" style="2" customWidth="1"/>
    <col min="7119" max="7124" width="9" style="2"/>
    <col min="7125" max="7125" width="11.875" style="2" bestFit="1" customWidth="1"/>
    <col min="7126" max="7357" width="9" style="2"/>
    <col min="7358" max="7358" width="11.375" style="2" customWidth="1"/>
    <col min="7359" max="7373" width="9" style="2"/>
    <col min="7374" max="7374" width="10.25" style="2" customWidth="1"/>
    <col min="7375" max="7380" width="9" style="2"/>
    <col min="7381" max="7381" width="11.875" style="2" bestFit="1" customWidth="1"/>
    <col min="7382" max="7613" width="9" style="2"/>
    <col min="7614" max="7614" width="11.375" style="2" customWidth="1"/>
    <col min="7615" max="7629" width="9" style="2"/>
    <col min="7630" max="7630" width="10.25" style="2" customWidth="1"/>
    <col min="7631" max="7636" width="9" style="2"/>
    <col min="7637" max="7637" width="11.875" style="2" bestFit="1" customWidth="1"/>
    <col min="7638" max="7869" width="9" style="2"/>
    <col min="7870" max="7870" width="11.375" style="2" customWidth="1"/>
    <col min="7871" max="7885" width="9" style="2"/>
    <col min="7886" max="7886" width="10.25" style="2" customWidth="1"/>
    <col min="7887" max="7892" width="9" style="2"/>
    <col min="7893" max="7893" width="11.875" style="2" bestFit="1" customWidth="1"/>
    <col min="7894" max="8125" width="9" style="2"/>
    <col min="8126" max="8126" width="11.375" style="2" customWidth="1"/>
    <col min="8127" max="8141" width="9" style="2"/>
    <col min="8142" max="8142" width="10.25" style="2" customWidth="1"/>
    <col min="8143" max="8148" width="9" style="2"/>
    <col min="8149" max="8149" width="11.875" style="2" bestFit="1" customWidth="1"/>
    <col min="8150" max="8381" width="9" style="2"/>
    <col min="8382" max="8382" width="11.375" style="2" customWidth="1"/>
    <col min="8383" max="8397" width="9" style="2"/>
    <col min="8398" max="8398" width="10.25" style="2" customWidth="1"/>
    <col min="8399" max="8404" width="9" style="2"/>
    <col min="8405" max="8405" width="11.875" style="2" bestFit="1" customWidth="1"/>
    <col min="8406" max="8637" width="9" style="2"/>
    <col min="8638" max="8638" width="11.375" style="2" customWidth="1"/>
    <col min="8639" max="8653" width="9" style="2"/>
    <col min="8654" max="8654" width="10.25" style="2" customWidth="1"/>
    <col min="8655" max="8660" width="9" style="2"/>
    <col min="8661" max="8661" width="11.875" style="2" bestFit="1" customWidth="1"/>
    <col min="8662" max="8893" width="9" style="2"/>
    <col min="8894" max="8894" width="11.375" style="2" customWidth="1"/>
    <col min="8895" max="8909" width="9" style="2"/>
    <col min="8910" max="8910" width="10.25" style="2" customWidth="1"/>
    <col min="8911" max="8916" width="9" style="2"/>
    <col min="8917" max="8917" width="11.875" style="2" bestFit="1" customWidth="1"/>
    <col min="8918" max="9149" width="9" style="2"/>
    <col min="9150" max="9150" width="11.375" style="2" customWidth="1"/>
    <col min="9151" max="9165" width="9" style="2"/>
    <col min="9166" max="9166" width="10.25" style="2" customWidth="1"/>
    <col min="9167" max="9172" width="9" style="2"/>
    <col min="9173" max="9173" width="11.875" style="2" bestFit="1" customWidth="1"/>
    <col min="9174" max="9405" width="9" style="2"/>
    <col min="9406" max="9406" width="11.375" style="2" customWidth="1"/>
    <col min="9407" max="9421" width="9" style="2"/>
    <col min="9422" max="9422" width="10.25" style="2" customWidth="1"/>
    <col min="9423" max="9428" width="9" style="2"/>
    <col min="9429" max="9429" width="11.875" style="2" bestFit="1" customWidth="1"/>
    <col min="9430" max="9661" width="9" style="2"/>
    <col min="9662" max="9662" width="11.375" style="2" customWidth="1"/>
    <col min="9663" max="9677" width="9" style="2"/>
    <col min="9678" max="9678" width="10.25" style="2" customWidth="1"/>
    <col min="9679" max="9684" width="9" style="2"/>
    <col min="9685" max="9685" width="11.875" style="2" bestFit="1" customWidth="1"/>
    <col min="9686" max="9917" width="9" style="2"/>
    <col min="9918" max="9918" width="11.375" style="2" customWidth="1"/>
    <col min="9919" max="9933" width="9" style="2"/>
    <col min="9934" max="9934" width="10.25" style="2" customWidth="1"/>
    <col min="9935" max="9940" width="9" style="2"/>
    <col min="9941" max="9941" width="11.875" style="2" bestFit="1" customWidth="1"/>
    <col min="9942" max="10173" width="9" style="2"/>
    <col min="10174" max="10174" width="11.375" style="2" customWidth="1"/>
    <col min="10175" max="10189" width="9" style="2"/>
    <col min="10190" max="10190" width="10.25" style="2" customWidth="1"/>
    <col min="10191" max="10196" width="9" style="2"/>
    <col min="10197" max="10197" width="11.875" style="2" bestFit="1" customWidth="1"/>
    <col min="10198" max="10429" width="9" style="2"/>
    <col min="10430" max="10430" width="11.375" style="2" customWidth="1"/>
    <col min="10431" max="10445" width="9" style="2"/>
    <col min="10446" max="10446" width="10.25" style="2" customWidth="1"/>
    <col min="10447" max="10452" width="9" style="2"/>
    <col min="10453" max="10453" width="11.875" style="2" bestFit="1" customWidth="1"/>
    <col min="10454" max="10685" width="9" style="2"/>
    <col min="10686" max="10686" width="11.375" style="2" customWidth="1"/>
    <col min="10687" max="10701" width="9" style="2"/>
    <col min="10702" max="10702" width="10.25" style="2" customWidth="1"/>
    <col min="10703" max="10708" width="9" style="2"/>
    <col min="10709" max="10709" width="11.875" style="2" bestFit="1" customWidth="1"/>
    <col min="10710" max="10941" width="9" style="2"/>
    <col min="10942" max="10942" width="11.375" style="2" customWidth="1"/>
    <col min="10943" max="10957" width="9" style="2"/>
    <col min="10958" max="10958" width="10.25" style="2" customWidth="1"/>
    <col min="10959" max="10964" width="9" style="2"/>
    <col min="10965" max="10965" width="11.875" style="2" bestFit="1" customWidth="1"/>
    <col min="10966" max="11197" width="9" style="2"/>
    <col min="11198" max="11198" width="11.375" style="2" customWidth="1"/>
    <col min="11199" max="11213" width="9" style="2"/>
    <col min="11214" max="11214" width="10.25" style="2" customWidth="1"/>
    <col min="11215" max="11220" width="9" style="2"/>
    <col min="11221" max="11221" width="11.875" style="2" bestFit="1" customWidth="1"/>
    <col min="11222" max="11453" width="9" style="2"/>
    <col min="11454" max="11454" width="11.375" style="2" customWidth="1"/>
    <col min="11455" max="11469" width="9" style="2"/>
    <col min="11470" max="11470" width="10.25" style="2" customWidth="1"/>
    <col min="11471" max="11476" width="9" style="2"/>
    <col min="11477" max="11477" width="11.875" style="2" bestFit="1" customWidth="1"/>
    <col min="11478" max="11709" width="9" style="2"/>
    <col min="11710" max="11710" width="11.375" style="2" customWidth="1"/>
    <col min="11711" max="11725" width="9" style="2"/>
    <col min="11726" max="11726" width="10.25" style="2" customWidth="1"/>
    <col min="11727" max="11732" width="9" style="2"/>
    <col min="11733" max="11733" width="11.875" style="2" bestFit="1" customWidth="1"/>
    <col min="11734" max="11965" width="9" style="2"/>
    <col min="11966" max="11966" width="11.375" style="2" customWidth="1"/>
    <col min="11967" max="11981" width="9" style="2"/>
    <col min="11982" max="11982" width="10.25" style="2" customWidth="1"/>
    <col min="11983" max="11988" width="9" style="2"/>
    <col min="11989" max="11989" width="11.875" style="2" bestFit="1" customWidth="1"/>
    <col min="11990" max="12221" width="9" style="2"/>
    <col min="12222" max="12222" width="11.375" style="2" customWidth="1"/>
    <col min="12223" max="12237" width="9" style="2"/>
    <col min="12238" max="12238" width="10.25" style="2" customWidth="1"/>
    <col min="12239" max="12244" width="9" style="2"/>
    <col min="12245" max="12245" width="11.875" style="2" bestFit="1" customWidth="1"/>
    <col min="12246" max="12477" width="9" style="2"/>
    <col min="12478" max="12478" width="11.375" style="2" customWidth="1"/>
    <col min="12479" max="12493" width="9" style="2"/>
    <col min="12494" max="12494" width="10.25" style="2" customWidth="1"/>
    <col min="12495" max="12500" width="9" style="2"/>
    <col min="12501" max="12501" width="11.875" style="2" bestFit="1" customWidth="1"/>
    <col min="12502" max="12733" width="9" style="2"/>
    <col min="12734" max="12734" width="11.375" style="2" customWidth="1"/>
    <col min="12735" max="12749" width="9" style="2"/>
    <col min="12750" max="12750" width="10.25" style="2" customWidth="1"/>
    <col min="12751" max="12756" width="9" style="2"/>
    <col min="12757" max="12757" width="11.875" style="2" bestFit="1" customWidth="1"/>
    <col min="12758" max="12989" width="9" style="2"/>
    <col min="12990" max="12990" width="11.375" style="2" customWidth="1"/>
    <col min="12991" max="13005" width="9" style="2"/>
    <col min="13006" max="13006" width="10.25" style="2" customWidth="1"/>
    <col min="13007" max="13012" width="9" style="2"/>
    <col min="13013" max="13013" width="11.875" style="2" bestFit="1" customWidth="1"/>
    <col min="13014" max="13245" width="9" style="2"/>
    <col min="13246" max="13246" width="11.375" style="2" customWidth="1"/>
    <col min="13247" max="13261" width="9" style="2"/>
    <col min="13262" max="13262" width="10.25" style="2" customWidth="1"/>
    <col min="13263" max="13268" width="9" style="2"/>
    <col min="13269" max="13269" width="11.875" style="2" bestFit="1" customWidth="1"/>
    <col min="13270" max="13501" width="9" style="2"/>
    <col min="13502" max="13502" width="11.375" style="2" customWidth="1"/>
    <col min="13503" max="13517" width="9" style="2"/>
    <col min="13518" max="13518" width="10.25" style="2" customWidth="1"/>
    <col min="13519" max="13524" width="9" style="2"/>
    <col min="13525" max="13525" width="11.875" style="2" bestFit="1" customWidth="1"/>
    <col min="13526" max="13757" width="9" style="2"/>
    <col min="13758" max="13758" width="11.375" style="2" customWidth="1"/>
    <col min="13759" max="13773" width="9" style="2"/>
    <col min="13774" max="13774" width="10.25" style="2" customWidth="1"/>
    <col min="13775" max="13780" width="9" style="2"/>
    <col min="13781" max="13781" width="11.875" style="2" bestFit="1" customWidth="1"/>
    <col min="13782" max="14013" width="9" style="2"/>
    <col min="14014" max="14014" width="11.375" style="2" customWidth="1"/>
    <col min="14015" max="14029" width="9" style="2"/>
    <col min="14030" max="14030" width="10.25" style="2" customWidth="1"/>
    <col min="14031" max="14036" width="9" style="2"/>
    <col min="14037" max="14037" width="11.875" style="2" bestFit="1" customWidth="1"/>
    <col min="14038" max="14269" width="9" style="2"/>
    <col min="14270" max="14270" width="11.375" style="2" customWidth="1"/>
    <col min="14271" max="14285" width="9" style="2"/>
    <col min="14286" max="14286" width="10.25" style="2" customWidth="1"/>
    <col min="14287" max="14292" width="9" style="2"/>
    <col min="14293" max="14293" width="11.875" style="2" bestFit="1" customWidth="1"/>
    <col min="14294" max="14525" width="9" style="2"/>
    <col min="14526" max="14526" width="11.375" style="2" customWidth="1"/>
    <col min="14527" max="14541" width="9" style="2"/>
    <col min="14542" max="14542" width="10.25" style="2" customWidth="1"/>
    <col min="14543" max="14548" width="9" style="2"/>
    <col min="14549" max="14549" width="11.875" style="2" bestFit="1" customWidth="1"/>
    <col min="14550" max="14781" width="9" style="2"/>
    <col min="14782" max="14782" width="11.375" style="2" customWidth="1"/>
    <col min="14783" max="14797" width="9" style="2"/>
    <col min="14798" max="14798" width="10.25" style="2" customWidth="1"/>
    <col min="14799" max="14804" width="9" style="2"/>
    <col min="14805" max="14805" width="11.875" style="2" bestFit="1" customWidth="1"/>
    <col min="14806" max="15037" width="9" style="2"/>
    <col min="15038" max="15038" width="11.375" style="2" customWidth="1"/>
    <col min="15039" max="15053" width="9" style="2"/>
    <col min="15054" max="15054" width="10.25" style="2" customWidth="1"/>
    <col min="15055" max="15060" width="9" style="2"/>
    <col min="15061" max="15061" width="11.875" style="2" bestFit="1" customWidth="1"/>
    <col min="15062" max="15293" width="9" style="2"/>
    <col min="15294" max="15294" width="11.375" style="2" customWidth="1"/>
    <col min="15295" max="15309" width="9" style="2"/>
    <col min="15310" max="15310" width="10.25" style="2" customWidth="1"/>
    <col min="15311" max="15316" width="9" style="2"/>
    <col min="15317" max="15317" width="11.875" style="2" bestFit="1" customWidth="1"/>
    <col min="15318" max="15549" width="9" style="2"/>
    <col min="15550" max="15550" width="11.375" style="2" customWidth="1"/>
    <col min="15551" max="15565" width="9" style="2"/>
    <col min="15566" max="15566" width="10.25" style="2" customWidth="1"/>
    <col min="15567" max="15572" width="9" style="2"/>
    <col min="15573" max="15573" width="11.875" style="2" bestFit="1" customWidth="1"/>
    <col min="15574" max="15805" width="9" style="2"/>
    <col min="15806" max="15806" width="11.375" style="2" customWidth="1"/>
    <col min="15807" max="15821" width="9" style="2"/>
    <col min="15822" max="15822" width="10.25" style="2" customWidth="1"/>
    <col min="15823" max="15828" width="9" style="2"/>
    <col min="15829" max="15829" width="11.875" style="2" bestFit="1" customWidth="1"/>
    <col min="15830" max="16061" width="9" style="2"/>
    <col min="16062" max="16062" width="11.375" style="2" customWidth="1"/>
    <col min="16063" max="16077" width="9" style="2"/>
    <col min="16078" max="16078" width="10.25" style="2" customWidth="1"/>
    <col min="16079" max="16084" width="9" style="2"/>
    <col min="16085" max="16085" width="11.875" style="2" bestFit="1" customWidth="1"/>
    <col min="16086" max="16384" width="9" style="2"/>
  </cols>
  <sheetData>
    <row r="1" spans="1:7" ht="28.5" x14ac:dyDescent="0.2">
      <c r="A1" s="1" t="s">
        <v>0</v>
      </c>
      <c r="B1" s="1" t="s">
        <v>32</v>
      </c>
      <c r="C1" s="1" t="s">
        <v>33</v>
      </c>
      <c r="D1" s="1" t="s">
        <v>1</v>
      </c>
      <c r="E1" s="1" t="s">
        <v>34</v>
      </c>
      <c r="F1" s="1" t="s">
        <v>36</v>
      </c>
      <c r="G1" s="1" t="s">
        <v>35</v>
      </c>
    </row>
    <row r="2" spans="1:7" x14ac:dyDescent="0.2">
      <c r="A2" s="2" t="s">
        <v>26</v>
      </c>
      <c r="B2" s="2" t="s">
        <v>29</v>
      </c>
      <c r="C2" s="2">
        <v>37.143742149047903</v>
      </c>
      <c r="D2" s="2">
        <v>38.547386222349303</v>
      </c>
      <c r="E2" s="2">
        <f t="shared" ref="E2:E25" si="0">C2-D314</f>
        <v>20.329101562500053</v>
      </c>
      <c r="F2" s="2">
        <f>E2-21.73275</f>
        <v>-1.4036484374999461</v>
      </c>
      <c r="G2" s="5">
        <f>2^(-F2)</f>
        <v>2.6456980854937342</v>
      </c>
    </row>
    <row r="3" spans="1:7" x14ac:dyDescent="0.2">
      <c r="A3" s="2" t="s">
        <v>26</v>
      </c>
      <c r="B3" s="2" t="s">
        <v>29</v>
      </c>
      <c r="C3" s="2">
        <v>38.498416517999999</v>
      </c>
      <c r="D3" s="2">
        <v>38.547386222349303</v>
      </c>
      <c r="E3" s="2">
        <f t="shared" si="0"/>
        <v>21.68377593145215</v>
      </c>
      <c r="F3" s="2">
        <f t="shared" ref="F3:F25" si="1">E3-21.73275</f>
        <v>-4.897406854784947E-2</v>
      </c>
      <c r="G3" s="5">
        <f t="shared" ref="G3:G66" si="2">2^(-F3)</f>
        <v>1.0345289864040392</v>
      </c>
    </row>
    <row r="4" spans="1:7" x14ac:dyDescent="0.2">
      <c r="A4" s="2" t="s">
        <v>26</v>
      </c>
      <c r="B4" s="2" t="s">
        <v>29</v>
      </c>
      <c r="C4" s="2">
        <v>40</v>
      </c>
      <c r="D4" s="2">
        <v>38.547386222349303</v>
      </c>
      <c r="E4" s="2">
        <f t="shared" si="0"/>
        <v>23.185359413452151</v>
      </c>
      <c r="F4" s="2">
        <f t="shared" si="1"/>
        <v>1.4526094134521514</v>
      </c>
      <c r="G4" s="5">
        <f t="shared" si="2"/>
        <v>0.36535999660807045</v>
      </c>
    </row>
    <row r="5" spans="1:7" x14ac:dyDescent="0.2">
      <c r="A5" s="2" t="s">
        <v>25</v>
      </c>
      <c r="B5" s="2" t="s">
        <v>29</v>
      </c>
      <c r="C5" s="2">
        <v>39.385060628255196</v>
      </c>
      <c r="D5" s="2">
        <v>38.709537082248254</v>
      </c>
      <c r="E5" s="2">
        <f t="shared" si="0"/>
        <v>22.422405242919911</v>
      </c>
      <c r="F5" s="2">
        <f t="shared" si="1"/>
        <v>0.68965524291991187</v>
      </c>
      <c r="G5" s="5">
        <f t="shared" si="2"/>
        <v>0.62000199253110255</v>
      </c>
    </row>
    <row r="6" spans="1:7" x14ac:dyDescent="0.2">
      <c r="A6" s="2" t="s">
        <v>25</v>
      </c>
      <c r="B6" s="2" t="s">
        <v>29</v>
      </c>
      <c r="C6" s="2">
        <v>40</v>
      </c>
      <c r="D6" s="2">
        <v>38.709537082248254</v>
      </c>
      <c r="E6" s="2">
        <f t="shared" si="0"/>
        <v>23.037344614664715</v>
      </c>
      <c r="F6" s="2">
        <f t="shared" si="1"/>
        <v>1.3045946146647154</v>
      </c>
      <c r="G6" s="5">
        <f t="shared" si="2"/>
        <v>0.40483484752597615</v>
      </c>
    </row>
    <row r="7" spans="1:7" x14ac:dyDescent="0.2">
      <c r="A7" s="2" t="s">
        <v>25</v>
      </c>
      <c r="B7" s="2" t="s">
        <v>29</v>
      </c>
      <c r="C7" s="2">
        <v>36.743550618489579</v>
      </c>
      <c r="D7" s="2">
        <v>38.709537082248254</v>
      </c>
      <c r="E7" s="2">
        <f t="shared" si="0"/>
        <v>19.780895233154293</v>
      </c>
      <c r="F7" s="2">
        <f t="shared" si="1"/>
        <v>-1.951854766845706</v>
      </c>
      <c r="G7" s="5">
        <f t="shared" si="2"/>
        <v>3.8687158431536499</v>
      </c>
    </row>
    <row r="8" spans="1:7" x14ac:dyDescent="0.2">
      <c r="A8" s="2" t="s">
        <v>28</v>
      </c>
      <c r="B8" s="2" t="s">
        <v>29</v>
      </c>
      <c r="C8" s="2">
        <v>37.272752289428702</v>
      </c>
      <c r="D8" s="2">
        <v>37.76899497009277</v>
      </c>
      <c r="E8" s="2">
        <f t="shared" si="0"/>
        <v>19.280578613281243</v>
      </c>
      <c r="F8" s="2">
        <f t="shared" si="1"/>
        <v>-2.4521713867187565</v>
      </c>
      <c r="G8" s="5">
        <f t="shared" si="2"/>
        <v>5.4723912763996925</v>
      </c>
    </row>
    <row r="9" spans="1:7" x14ac:dyDescent="0.2">
      <c r="A9" s="2" t="s">
        <v>28</v>
      </c>
      <c r="B9" s="2" t="s">
        <v>29</v>
      </c>
      <c r="C9" s="2">
        <v>36.0342326208496</v>
      </c>
      <c r="D9" s="2">
        <v>37.76899497009277</v>
      </c>
      <c r="E9" s="2">
        <f t="shared" si="0"/>
        <v>18.042058944702141</v>
      </c>
      <c r="F9" s="2">
        <f t="shared" si="1"/>
        <v>-3.690691055297858</v>
      </c>
      <c r="G9" s="5">
        <f t="shared" si="2"/>
        <v>12.912451769988458</v>
      </c>
    </row>
    <row r="10" spans="1:7" x14ac:dyDescent="0.2">
      <c r="A10" s="2" t="s">
        <v>28</v>
      </c>
      <c r="B10" s="2" t="s">
        <v>29</v>
      </c>
      <c r="C10" s="2">
        <v>40</v>
      </c>
      <c r="D10" s="2">
        <v>37.76899497009277</v>
      </c>
      <c r="E10" s="2">
        <f t="shared" si="0"/>
        <v>22.007826323852541</v>
      </c>
      <c r="F10" s="2">
        <f t="shared" si="1"/>
        <v>0.27507632385254155</v>
      </c>
      <c r="G10" s="5">
        <f t="shared" si="2"/>
        <v>0.82640659706144282</v>
      </c>
    </row>
    <row r="11" spans="1:7" x14ac:dyDescent="0.2">
      <c r="A11" s="2" t="s">
        <v>27</v>
      </c>
      <c r="B11" s="2" t="s">
        <v>29</v>
      </c>
      <c r="C11" s="2">
        <v>35.56240255570475</v>
      </c>
      <c r="D11" s="2">
        <v>38.520800851901583</v>
      </c>
      <c r="E11" s="2">
        <f t="shared" si="0"/>
        <v>17.645051956176754</v>
      </c>
      <c r="F11" s="2">
        <f t="shared" si="1"/>
        <v>-4.0876980438232451</v>
      </c>
      <c r="G11" s="5">
        <f t="shared" si="2"/>
        <v>17.002771735936506</v>
      </c>
    </row>
    <row r="12" spans="1:7" x14ac:dyDescent="0.2">
      <c r="A12" s="2" t="s">
        <v>27</v>
      </c>
      <c r="B12" s="2" t="s">
        <v>29</v>
      </c>
      <c r="C12" s="2">
        <v>40</v>
      </c>
      <c r="D12" s="2">
        <v>38.520800851901583</v>
      </c>
      <c r="E12" s="2">
        <f t="shared" si="0"/>
        <v>22.082649400472004</v>
      </c>
      <c r="F12" s="2">
        <f t="shared" si="1"/>
        <v>0.34989940047200463</v>
      </c>
      <c r="G12" s="5">
        <f t="shared" si="2"/>
        <v>0.78463880907244021</v>
      </c>
    </row>
    <row r="13" spans="1:7" x14ac:dyDescent="0.2">
      <c r="A13" s="2" t="s">
        <v>27</v>
      </c>
      <c r="B13" s="2" t="s">
        <v>29</v>
      </c>
      <c r="C13" s="2">
        <v>40</v>
      </c>
      <c r="D13" s="2">
        <v>38.520800851901583</v>
      </c>
      <c r="E13" s="2">
        <f t="shared" si="0"/>
        <v>22.082649400472004</v>
      </c>
      <c r="F13" s="2">
        <f t="shared" si="1"/>
        <v>0.34989940047200463</v>
      </c>
      <c r="G13" s="5">
        <f t="shared" si="2"/>
        <v>0.78463880907244021</v>
      </c>
    </row>
    <row r="14" spans="1:7" x14ac:dyDescent="0.2">
      <c r="A14" s="2" t="s">
        <v>22</v>
      </c>
      <c r="B14" s="2" t="s">
        <v>29</v>
      </c>
      <c r="C14" s="2">
        <v>19.863746007283499</v>
      </c>
      <c r="D14" s="2">
        <v>19.826592902471234</v>
      </c>
      <c r="E14" s="2">
        <f t="shared" si="0"/>
        <v>2.8373126983642294</v>
      </c>
      <c r="F14" s="2">
        <f t="shared" si="1"/>
        <v>-18.89543730163577</v>
      </c>
      <c r="G14" s="5">
        <f t="shared" si="2"/>
        <v>487633.36004490609</v>
      </c>
    </row>
    <row r="15" spans="1:7" x14ac:dyDescent="0.2">
      <c r="A15" s="2" t="s">
        <v>22</v>
      </c>
      <c r="B15" s="2" t="s">
        <v>29</v>
      </c>
      <c r="C15" s="2">
        <v>19.714614650000001</v>
      </c>
      <c r="D15" s="2">
        <v>19.826592902471234</v>
      </c>
      <c r="E15" s="2">
        <f t="shared" si="0"/>
        <v>2.6881813410807318</v>
      </c>
      <c r="F15" s="2">
        <f t="shared" si="1"/>
        <v>-19.044568658919268</v>
      </c>
      <c r="G15" s="5">
        <f t="shared" si="2"/>
        <v>540737.4153229997</v>
      </c>
    </row>
    <row r="16" spans="1:7" x14ac:dyDescent="0.2">
      <c r="A16" s="2" t="s">
        <v>22</v>
      </c>
      <c r="B16" s="2" t="s">
        <v>29</v>
      </c>
      <c r="C16" s="2">
        <v>19.9014180501302</v>
      </c>
      <c r="D16" s="2">
        <v>19.826592902471234</v>
      </c>
      <c r="E16" s="2">
        <f t="shared" si="0"/>
        <v>2.8749847412109304</v>
      </c>
      <c r="F16" s="2">
        <f t="shared" si="1"/>
        <v>-18.857765258789069</v>
      </c>
      <c r="G16" s="5">
        <f t="shared" si="2"/>
        <v>475064.95488351415</v>
      </c>
    </row>
    <row r="17" spans="1:7" x14ac:dyDescent="0.2">
      <c r="A17" s="2" t="s">
        <v>21</v>
      </c>
      <c r="B17" s="2" t="s">
        <v>29</v>
      </c>
      <c r="C17" s="2">
        <v>26.337925593058198</v>
      </c>
      <c r="D17" s="2">
        <v>26.738454411485534</v>
      </c>
      <c r="E17" s="2">
        <f t="shared" si="0"/>
        <v>9.4621524810790696</v>
      </c>
      <c r="F17" s="2">
        <f t="shared" si="1"/>
        <v>-12.27059751892093</v>
      </c>
      <c r="G17" s="5">
        <f t="shared" si="2"/>
        <v>4941.034859768105</v>
      </c>
    </row>
    <row r="18" spans="1:7" x14ac:dyDescent="0.2">
      <c r="A18" s="2" t="s">
        <v>21</v>
      </c>
      <c r="B18" s="2" t="s">
        <v>29</v>
      </c>
      <c r="C18" s="2">
        <v>27.019841561890001</v>
      </c>
      <c r="D18" s="2">
        <v>26.738454411485534</v>
      </c>
      <c r="E18" s="2">
        <f t="shared" si="0"/>
        <v>10.144068449910872</v>
      </c>
      <c r="F18" s="2">
        <f t="shared" si="1"/>
        <v>-11.588681550089127</v>
      </c>
      <c r="G18" s="5">
        <f t="shared" si="2"/>
        <v>3079.9293668117666</v>
      </c>
    </row>
    <row r="19" spans="1:7" x14ac:dyDescent="0.2">
      <c r="A19" s="2" t="s">
        <v>21</v>
      </c>
      <c r="B19" s="2" t="s">
        <v>29</v>
      </c>
      <c r="C19" s="2">
        <v>26.857596079508401</v>
      </c>
      <c r="D19" s="2">
        <v>26.738454411485534</v>
      </c>
      <c r="E19" s="2">
        <f t="shared" si="0"/>
        <v>9.981822967529272</v>
      </c>
      <c r="F19" s="2">
        <f t="shared" si="1"/>
        <v>-11.750927032470727</v>
      </c>
      <c r="G19" s="5">
        <f t="shared" si="2"/>
        <v>3446.5256392879078</v>
      </c>
    </row>
    <row r="20" spans="1:7" x14ac:dyDescent="0.2">
      <c r="A20" s="2" t="s">
        <v>24</v>
      </c>
      <c r="B20" s="2" t="s">
        <v>29</v>
      </c>
      <c r="C20" s="2">
        <v>32.994184500000003</v>
      </c>
      <c r="D20" s="2">
        <v>33.749544227050784</v>
      </c>
      <c r="E20" s="2">
        <f t="shared" si="0"/>
        <v>16.151338461181641</v>
      </c>
      <c r="F20" s="2">
        <f t="shared" si="1"/>
        <v>-5.5814115388183581</v>
      </c>
      <c r="G20" s="5">
        <f t="shared" si="2"/>
        <v>47.882000994265105</v>
      </c>
    </row>
    <row r="21" spans="1:7" x14ac:dyDescent="0.2">
      <c r="A21" s="2" t="s">
        <v>24</v>
      </c>
      <c r="B21" s="2" t="s">
        <v>29</v>
      </c>
      <c r="C21" s="2">
        <v>35.566463592529303</v>
      </c>
      <c r="D21" s="2">
        <v>33.749544227050784</v>
      </c>
      <c r="E21" s="2">
        <f t="shared" si="0"/>
        <v>18.723617553710941</v>
      </c>
      <c r="F21" s="2">
        <f t="shared" si="1"/>
        <v>-3.0091324462890583</v>
      </c>
      <c r="G21" s="5">
        <f t="shared" si="2"/>
        <v>8.0508016560658824</v>
      </c>
    </row>
    <row r="22" spans="1:7" x14ac:dyDescent="0.2">
      <c r="A22" s="2" t="s">
        <v>24</v>
      </c>
      <c r="B22" s="2" t="s">
        <v>29</v>
      </c>
      <c r="C22" s="2">
        <v>32.687984588623053</v>
      </c>
      <c r="D22" s="2">
        <v>33.749544227050784</v>
      </c>
      <c r="E22" s="2">
        <f t="shared" si="0"/>
        <v>15.845138549804691</v>
      </c>
      <c r="F22" s="2">
        <f t="shared" si="1"/>
        <v>-5.8876114501953083</v>
      </c>
      <c r="G22" s="5">
        <f t="shared" si="2"/>
        <v>59.203536420308872</v>
      </c>
    </row>
    <row r="23" spans="1:7" x14ac:dyDescent="0.2">
      <c r="A23" s="2" t="s">
        <v>23</v>
      </c>
      <c r="B23" s="2" t="s">
        <v>29</v>
      </c>
      <c r="C23" s="2">
        <v>36.981864100000003</v>
      </c>
      <c r="D23" s="2">
        <v>35.339914935595679</v>
      </c>
      <c r="E23" s="2">
        <f t="shared" si="0"/>
        <v>19.94156716396488</v>
      </c>
      <c r="F23" s="2">
        <f t="shared" si="1"/>
        <v>-1.7911828360351194</v>
      </c>
      <c r="G23" s="5">
        <f t="shared" si="2"/>
        <v>3.4609853531201877</v>
      </c>
    </row>
    <row r="24" spans="1:7" x14ac:dyDescent="0.2">
      <c r="A24" s="2" t="s">
        <v>23</v>
      </c>
      <c r="B24" s="2" t="s">
        <v>29</v>
      </c>
      <c r="C24" s="2">
        <v>33.085501098632776</v>
      </c>
      <c r="D24" s="2">
        <v>35.339914935595679</v>
      </c>
      <c r="E24" s="2">
        <f t="shared" si="0"/>
        <v>16.045204162597653</v>
      </c>
      <c r="F24" s="2">
        <f t="shared" si="1"/>
        <v>-5.6875458374023466</v>
      </c>
      <c r="G24" s="5">
        <f t="shared" si="2"/>
        <v>51.53732804376228</v>
      </c>
    </row>
    <row r="25" spans="1:7" x14ac:dyDescent="0.2">
      <c r="A25" s="2" t="s">
        <v>23</v>
      </c>
      <c r="B25" s="2" t="s">
        <v>29</v>
      </c>
      <c r="C25" s="2">
        <v>35.95237960815426</v>
      </c>
      <c r="D25" s="2">
        <v>35.339914935595679</v>
      </c>
      <c r="E25" s="2">
        <f t="shared" si="0"/>
        <v>18.912082672119137</v>
      </c>
      <c r="F25" s="2">
        <f t="shared" si="1"/>
        <v>-2.8206673278808623</v>
      </c>
      <c r="G25" s="5">
        <f t="shared" si="2"/>
        <v>7.0648911255270033</v>
      </c>
    </row>
    <row r="26" spans="1:7" x14ac:dyDescent="0.2">
      <c r="A26" s="3" t="s">
        <v>8</v>
      </c>
      <c r="B26" s="2" t="s">
        <v>3</v>
      </c>
      <c r="C26" s="2">
        <v>30.920862197875977</v>
      </c>
      <c r="D26" s="2">
        <v>31.260265399291995</v>
      </c>
      <c r="E26" s="2">
        <f t="shared" ref="E26:E49" si="3">C26-D314</f>
        <v>14.106221611328127</v>
      </c>
      <c r="F26" s="2">
        <f>E26-14.44562</f>
        <v>-0.33939838867187255</v>
      </c>
      <c r="G26" s="5">
        <f t="shared" si="2"/>
        <v>1.26522887693189</v>
      </c>
    </row>
    <row r="27" spans="1:7" x14ac:dyDescent="0.2">
      <c r="A27" s="3" t="s">
        <v>8</v>
      </c>
      <c r="B27" s="2" t="s">
        <v>3</v>
      </c>
      <c r="C27" s="2">
        <v>30.985336</v>
      </c>
      <c r="D27" s="2">
        <v>31.260265399291995</v>
      </c>
      <c r="E27" s="2">
        <f t="shared" si="3"/>
        <v>14.170695413452151</v>
      </c>
      <c r="F27" s="2">
        <f t="shared" ref="F27:F49" si="4">E27-14.44562</f>
        <v>-0.2749245865478489</v>
      </c>
      <c r="G27" s="5">
        <f t="shared" si="2"/>
        <v>1.2099308413090468</v>
      </c>
    </row>
    <row r="28" spans="1:7" x14ac:dyDescent="0.2">
      <c r="A28" s="3" t="s">
        <v>8</v>
      </c>
      <c r="B28" s="2" t="s">
        <v>3</v>
      </c>
      <c r="C28" s="2">
        <v>31.874597999999999</v>
      </c>
      <c r="D28" s="2">
        <v>31.260265399291995</v>
      </c>
      <c r="E28" s="2">
        <f t="shared" si="3"/>
        <v>15.05995741345215</v>
      </c>
      <c r="F28" s="2">
        <f t="shared" si="4"/>
        <v>0.61433741345214976</v>
      </c>
      <c r="G28" s="5">
        <f t="shared" si="2"/>
        <v>0.65322983352649255</v>
      </c>
    </row>
    <row r="29" spans="1:7" x14ac:dyDescent="0.2">
      <c r="A29" s="3" t="s">
        <v>7</v>
      </c>
      <c r="B29" s="2" t="s">
        <v>3</v>
      </c>
      <c r="C29" s="2">
        <v>30.66783332824707</v>
      </c>
      <c r="D29" s="2">
        <v>30.301271109415691</v>
      </c>
      <c r="E29" s="2">
        <f t="shared" si="3"/>
        <v>13.705177942911785</v>
      </c>
      <c r="F29" s="2">
        <f t="shared" si="4"/>
        <v>-0.74044205708821487</v>
      </c>
      <c r="G29" s="5">
        <f t="shared" si="2"/>
        <v>1.6706876768905861</v>
      </c>
    </row>
    <row r="30" spans="1:7" x14ac:dyDescent="0.2">
      <c r="A30" s="3" t="s">
        <v>7</v>
      </c>
      <c r="B30" s="2" t="s">
        <v>3</v>
      </c>
      <c r="C30" s="2">
        <v>30.547979999999999</v>
      </c>
      <c r="D30" s="2">
        <v>30.301271109415691</v>
      </c>
      <c r="E30" s="2">
        <f t="shared" si="3"/>
        <v>13.585324614664714</v>
      </c>
      <c r="F30" s="2">
        <f t="shared" si="4"/>
        <v>-0.86029538533528616</v>
      </c>
      <c r="G30" s="5">
        <f t="shared" si="2"/>
        <v>1.8154099696295927</v>
      </c>
    </row>
    <row r="31" spans="1:7" x14ac:dyDescent="0.2">
      <c r="A31" s="3" t="s">
        <v>7</v>
      </c>
      <c r="B31" s="2" t="s">
        <v>3</v>
      </c>
      <c r="C31" s="2">
        <v>29.687999999999999</v>
      </c>
      <c r="D31" s="2">
        <v>30.301271109415691</v>
      </c>
      <c r="E31" s="2">
        <f t="shared" si="3"/>
        <v>12.725344614664714</v>
      </c>
      <c r="F31" s="2">
        <f t="shared" si="4"/>
        <v>-1.7202753853352863</v>
      </c>
      <c r="G31" s="5">
        <f t="shared" si="2"/>
        <v>3.2949929657668982</v>
      </c>
    </row>
    <row r="32" spans="1:7" x14ac:dyDescent="0.2">
      <c r="A32" s="3" t="s">
        <v>10</v>
      </c>
      <c r="B32" s="2" t="s">
        <v>3</v>
      </c>
      <c r="C32" s="2">
        <v>31.551240921020508</v>
      </c>
      <c r="D32" s="2">
        <v>32.439646973673504</v>
      </c>
      <c r="E32" s="2">
        <f t="shared" si="3"/>
        <v>13.559067244873049</v>
      </c>
      <c r="F32" s="2">
        <f t="shared" si="4"/>
        <v>-0.8865527551269512</v>
      </c>
      <c r="G32" s="5">
        <f t="shared" si="2"/>
        <v>1.8487533417869284</v>
      </c>
    </row>
    <row r="33" spans="1:7" x14ac:dyDescent="0.2">
      <c r="A33" s="3" t="s">
        <v>10</v>
      </c>
      <c r="B33" s="2" t="s">
        <v>3</v>
      </c>
      <c r="C33" s="2">
        <v>32.549900000000001</v>
      </c>
      <c r="D33" s="2">
        <v>32.439646973673504</v>
      </c>
      <c r="E33" s="2">
        <f t="shared" si="3"/>
        <v>14.557726323852542</v>
      </c>
      <c r="F33" s="2">
        <f t="shared" si="4"/>
        <v>0.11210632385254193</v>
      </c>
      <c r="G33" s="5">
        <f t="shared" si="2"/>
        <v>0.92523623739216199</v>
      </c>
    </row>
    <row r="34" spans="1:7" x14ac:dyDescent="0.2">
      <c r="A34" s="3" t="s">
        <v>10</v>
      </c>
      <c r="B34" s="2" t="s">
        <v>3</v>
      </c>
      <c r="C34" s="2">
        <v>33.217799999999997</v>
      </c>
      <c r="D34" s="2">
        <v>32.439646973673504</v>
      </c>
      <c r="E34" s="2">
        <f t="shared" si="3"/>
        <v>15.225626323852538</v>
      </c>
      <c r="F34" s="2">
        <f t="shared" si="4"/>
        <v>0.78000632385253788</v>
      </c>
      <c r="G34" s="5">
        <f t="shared" si="2"/>
        <v>0.58236424051619162</v>
      </c>
    </row>
    <row r="35" spans="1:7" x14ac:dyDescent="0.2">
      <c r="A35" s="3" t="s">
        <v>9</v>
      </c>
      <c r="B35" s="2" t="s">
        <v>3</v>
      </c>
      <c r="C35" s="2">
        <v>31.620706558227539</v>
      </c>
      <c r="D35" s="2">
        <v>32.029468852742518</v>
      </c>
      <c r="E35" s="2">
        <f t="shared" si="3"/>
        <v>13.703355958699543</v>
      </c>
      <c r="F35" s="2">
        <f t="shared" si="4"/>
        <v>-0.74226404130045687</v>
      </c>
      <c r="G35" s="5">
        <f t="shared" si="2"/>
        <v>1.6727989266083376</v>
      </c>
    </row>
    <row r="36" spans="1:7" x14ac:dyDescent="0.2">
      <c r="A36" s="3" t="s">
        <v>9</v>
      </c>
      <c r="B36" s="2" t="s">
        <v>3</v>
      </c>
      <c r="C36" s="2">
        <v>33.218800000000002</v>
      </c>
      <c r="D36" s="2">
        <v>32.029468852742518</v>
      </c>
      <c r="E36" s="2">
        <f t="shared" si="3"/>
        <v>15.301449400472006</v>
      </c>
      <c r="F36" s="2">
        <f t="shared" si="4"/>
        <v>0.85582940047200573</v>
      </c>
      <c r="G36" s="5">
        <f t="shared" si="2"/>
        <v>0.55254757760945983</v>
      </c>
    </row>
    <row r="37" spans="1:7" x14ac:dyDescent="0.2">
      <c r="A37" s="3" t="s">
        <v>9</v>
      </c>
      <c r="B37" s="2" t="s">
        <v>3</v>
      </c>
      <c r="C37" s="2">
        <v>31.248899999999999</v>
      </c>
      <c r="D37" s="2">
        <v>32.029468852742518</v>
      </c>
      <c r="E37" s="2">
        <f t="shared" si="3"/>
        <v>13.331549400472003</v>
      </c>
      <c r="F37" s="2">
        <f t="shared" si="4"/>
        <v>-1.1140705995279969</v>
      </c>
      <c r="G37" s="5">
        <f t="shared" si="2"/>
        <v>2.1645552108386634</v>
      </c>
    </row>
    <row r="38" spans="1:7" x14ac:dyDescent="0.2">
      <c r="A38" s="3" t="s">
        <v>4</v>
      </c>
      <c r="B38" s="2" t="s">
        <v>3</v>
      </c>
      <c r="C38" s="2">
        <v>22.6462097167968</v>
      </c>
      <c r="D38" s="2">
        <v>22.571783701578752</v>
      </c>
      <c r="E38" s="2">
        <f t="shared" si="3"/>
        <v>5.6197764078775307</v>
      </c>
      <c r="F38" s="2">
        <f t="shared" si="4"/>
        <v>-8.8258435921224692</v>
      </c>
      <c r="G38" s="5">
        <f t="shared" si="2"/>
        <v>453.77823155324711</v>
      </c>
    </row>
    <row r="39" spans="1:7" x14ac:dyDescent="0.2">
      <c r="A39" s="3" t="s">
        <v>4</v>
      </c>
      <c r="B39" s="2" t="s">
        <v>3</v>
      </c>
      <c r="C39" s="2">
        <v>22.559041976928711</v>
      </c>
      <c r="D39" s="2">
        <v>22.571783701578752</v>
      </c>
      <c r="E39" s="2">
        <f t="shared" si="3"/>
        <v>5.5326086680094413</v>
      </c>
      <c r="F39" s="2">
        <f t="shared" si="4"/>
        <v>-8.9130113319905586</v>
      </c>
      <c r="G39" s="5">
        <f t="shared" si="2"/>
        <v>482.04076013376908</v>
      </c>
    </row>
    <row r="40" spans="1:7" x14ac:dyDescent="0.2">
      <c r="A40" s="3" t="s">
        <v>4</v>
      </c>
      <c r="B40" s="2" t="s">
        <v>3</v>
      </c>
      <c r="C40" s="2">
        <v>22.510099411010742</v>
      </c>
      <c r="D40" s="2">
        <v>22.571783701578752</v>
      </c>
      <c r="E40" s="2">
        <f t="shared" si="3"/>
        <v>5.4836661020914725</v>
      </c>
      <c r="F40" s="2">
        <f t="shared" si="4"/>
        <v>-8.9619538979085274</v>
      </c>
      <c r="G40" s="5">
        <f t="shared" si="2"/>
        <v>498.67424983721889</v>
      </c>
    </row>
    <row r="41" spans="1:7" x14ac:dyDescent="0.2">
      <c r="A41" s="3" t="s">
        <v>2</v>
      </c>
      <c r="B41" s="2" t="s">
        <v>3</v>
      </c>
      <c r="C41" s="2">
        <v>25.437515258788999</v>
      </c>
      <c r="D41" s="2">
        <v>25.755239486694318</v>
      </c>
      <c r="E41" s="2">
        <f t="shared" si="3"/>
        <v>8.5617421468098698</v>
      </c>
      <c r="F41" s="2">
        <f t="shared" si="4"/>
        <v>-5.8838778531901301</v>
      </c>
      <c r="G41" s="5">
        <f t="shared" si="2"/>
        <v>59.050519763603987</v>
      </c>
    </row>
    <row r="42" spans="1:7" x14ac:dyDescent="0.2">
      <c r="A42" s="3" t="s">
        <v>2</v>
      </c>
      <c r="B42" s="2" t="s">
        <v>3</v>
      </c>
      <c r="C42" s="2">
        <v>25.930713653564453</v>
      </c>
      <c r="D42" s="2">
        <v>25.755239486694318</v>
      </c>
      <c r="E42" s="2">
        <f t="shared" si="3"/>
        <v>9.0549405415853244</v>
      </c>
      <c r="F42" s="2">
        <f t="shared" si="4"/>
        <v>-5.3906794584146756</v>
      </c>
      <c r="G42" s="5">
        <f t="shared" si="2"/>
        <v>41.95234234319414</v>
      </c>
    </row>
    <row r="43" spans="1:7" x14ac:dyDescent="0.2">
      <c r="A43" s="3" t="s">
        <v>2</v>
      </c>
      <c r="B43" s="2" t="s">
        <v>3</v>
      </c>
      <c r="C43" s="2">
        <v>25.897489547729492</v>
      </c>
      <c r="D43" s="2">
        <v>25.755239486694318</v>
      </c>
      <c r="E43" s="2">
        <f t="shared" si="3"/>
        <v>9.0217164357503634</v>
      </c>
      <c r="F43" s="2">
        <f t="shared" si="4"/>
        <v>-5.4239035642496365</v>
      </c>
      <c r="G43" s="5">
        <f t="shared" si="2"/>
        <v>42.929681501459612</v>
      </c>
    </row>
    <row r="44" spans="1:7" x14ac:dyDescent="0.2">
      <c r="A44" s="3" t="s">
        <v>6</v>
      </c>
      <c r="B44" s="2" t="s">
        <v>3</v>
      </c>
      <c r="C44" s="2">
        <v>30.904365539550781</v>
      </c>
      <c r="D44" s="2">
        <v>31.01190517985026</v>
      </c>
      <c r="E44" s="2">
        <f t="shared" si="3"/>
        <v>14.06151950073242</v>
      </c>
      <c r="F44" s="2">
        <f t="shared" si="4"/>
        <v>-0.38410049926758028</v>
      </c>
      <c r="G44" s="5">
        <f t="shared" si="2"/>
        <v>1.3050458550399631</v>
      </c>
    </row>
    <row r="45" spans="1:7" x14ac:dyDescent="0.2">
      <c r="A45" s="3" t="s">
        <v>6</v>
      </c>
      <c r="B45" s="2" t="s">
        <v>3</v>
      </c>
      <c r="C45" s="2">
        <v>31.259899999999998</v>
      </c>
      <c r="D45" s="2">
        <v>31.01190517985026</v>
      </c>
      <c r="E45" s="2">
        <f t="shared" si="3"/>
        <v>14.417053961181637</v>
      </c>
      <c r="F45" s="2">
        <f t="shared" si="4"/>
        <v>-2.8566038818363282E-2</v>
      </c>
      <c r="G45" s="5">
        <f t="shared" si="2"/>
        <v>1.0199977988123206</v>
      </c>
    </row>
    <row r="46" spans="1:7" x14ac:dyDescent="0.2">
      <c r="A46" s="3" t="s">
        <v>6</v>
      </c>
      <c r="B46" s="2" t="s">
        <v>3</v>
      </c>
      <c r="C46" s="2">
        <v>30.871449999999999</v>
      </c>
      <c r="D46" s="2">
        <v>31.01190517985026</v>
      </c>
      <c r="E46" s="2">
        <f t="shared" si="3"/>
        <v>14.028603961181638</v>
      </c>
      <c r="F46" s="2">
        <f t="shared" si="4"/>
        <v>-0.41701603881836213</v>
      </c>
      <c r="G46" s="5">
        <f t="shared" si="2"/>
        <v>1.3351631465715488</v>
      </c>
    </row>
    <row r="47" spans="1:7" x14ac:dyDescent="0.2">
      <c r="A47" s="3" t="s">
        <v>5</v>
      </c>
      <c r="B47" s="2" t="s">
        <v>3</v>
      </c>
      <c r="C47" s="2">
        <v>32.944871902465799</v>
      </c>
      <c r="D47" s="2">
        <v>32.997497300821941</v>
      </c>
      <c r="E47" s="2">
        <f t="shared" si="3"/>
        <v>15.904574966430676</v>
      </c>
      <c r="F47" s="2">
        <f t="shared" si="4"/>
        <v>1.4589549664306762</v>
      </c>
      <c r="G47" s="5">
        <f t="shared" si="2"/>
        <v>0.36375652535198488</v>
      </c>
    </row>
    <row r="48" spans="1:7" x14ac:dyDescent="0.2">
      <c r="A48" s="3" t="s">
        <v>5</v>
      </c>
      <c r="B48" s="2" t="s">
        <v>3</v>
      </c>
      <c r="C48" s="2">
        <v>32.588970000000003</v>
      </c>
      <c r="D48" s="2">
        <v>32.997497300821941</v>
      </c>
      <c r="E48" s="2">
        <f t="shared" si="3"/>
        <v>15.54867306396488</v>
      </c>
      <c r="F48" s="2">
        <f t="shared" si="4"/>
        <v>1.1030530639648806</v>
      </c>
      <c r="G48" s="5">
        <f t="shared" si="2"/>
        <v>0.4655302868666541</v>
      </c>
    </row>
    <row r="49" spans="1:7" x14ac:dyDescent="0.2">
      <c r="A49" s="3" t="s">
        <v>5</v>
      </c>
      <c r="B49" s="2" t="s">
        <v>3</v>
      </c>
      <c r="C49" s="2">
        <v>33.458649999999999</v>
      </c>
      <c r="D49" s="2">
        <v>32.997497300821941</v>
      </c>
      <c r="E49" s="2">
        <f t="shared" si="3"/>
        <v>16.418353063964876</v>
      </c>
      <c r="F49" s="2">
        <f t="shared" si="4"/>
        <v>1.9727330639648759</v>
      </c>
      <c r="G49" s="5">
        <f t="shared" si="2"/>
        <v>0.25476993384509899</v>
      </c>
    </row>
    <row r="50" spans="1:7" x14ac:dyDescent="0.2">
      <c r="A50" s="2" t="s">
        <v>26</v>
      </c>
      <c r="B50" s="2" t="s">
        <v>31</v>
      </c>
      <c r="C50" s="2">
        <v>23.4984918</v>
      </c>
      <c r="D50" s="2">
        <v>23.446059440942381</v>
      </c>
      <c r="E50" s="2">
        <f t="shared" ref="E50:E73" si="5">C50-D314</f>
        <v>6.6838512134521508</v>
      </c>
      <c r="F50" s="2">
        <f>E50-6.631419</f>
        <v>5.2432213452150656E-2</v>
      </c>
      <c r="G50" s="5">
        <f t="shared" si="2"/>
        <v>0.964309246274341</v>
      </c>
    </row>
    <row r="51" spans="1:7" x14ac:dyDescent="0.2">
      <c r="A51" s="2" t="s">
        <v>26</v>
      </c>
      <c r="B51" s="2" t="s">
        <v>31</v>
      </c>
      <c r="C51" s="2">
        <v>23.444334571533201</v>
      </c>
      <c r="D51" s="2">
        <v>23.446059440942381</v>
      </c>
      <c r="E51" s="2">
        <f t="shared" si="5"/>
        <v>6.6296939849853516</v>
      </c>
      <c r="F51" s="2">
        <f t="shared" ref="F51:F73" si="6">E51-6.631419</f>
        <v>-1.7250150146486121E-3</v>
      </c>
      <c r="G51" s="5">
        <f t="shared" si="2"/>
        <v>1.0011964044152635</v>
      </c>
    </row>
    <row r="52" spans="1:7" x14ac:dyDescent="0.2">
      <c r="A52" s="2" t="s">
        <v>26</v>
      </c>
      <c r="B52" s="2" t="s">
        <v>31</v>
      </c>
      <c r="C52" s="2">
        <v>23.395351951293943</v>
      </c>
      <c r="D52" s="2">
        <v>23.446059440942381</v>
      </c>
      <c r="E52" s="2">
        <f t="shared" si="5"/>
        <v>6.5807113647460938</v>
      </c>
      <c r="F52" s="2">
        <f t="shared" si="6"/>
        <v>-5.0707635253906425E-2</v>
      </c>
      <c r="G52" s="5">
        <f t="shared" si="2"/>
        <v>1.0357728410600886</v>
      </c>
    </row>
    <row r="53" spans="1:7" x14ac:dyDescent="0.2">
      <c r="A53" s="2" t="s">
        <v>25</v>
      </c>
      <c r="B53" s="2" t="s">
        <v>31</v>
      </c>
      <c r="C53" s="2">
        <v>25.298546000000002</v>
      </c>
      <c r="D53" s="2">
        <v>25.098362870903859</v>
      </c>
      <c r="E53" s="2">
        <f t="shared" si="5"/>
        <v>8.3358906146647165</v>
      </c>
      <c r="F53" s="2">
        <f t="shared" si="6"/>
        <v>1.7044716146647163</v>
      </c>
      <c r="G53" s="5">
        <f t="shared" si="2"/>
        <v>0.30683360117679953</v>
      </c>
    </row>
    <row r="54" spans="1:7" x14ac:dyDescent="0.2">
      <c r="A54" s="2" t="s">
        <v>25</v>
      </c>
      <c r="B54" s="2" t="s">
        <v>31</v>
      </c>
      <c r="C54" s="2">
        <v>25.109851201375324</v>
      </c>
      <c r="D54" s="2">
        <v>25.098362870903859</v>
      </c>
      <c r="E54" s="2">
        <f t="shared" si="5"/>
        <v>8.1471958160400391</v>
      </c>
      <c r="F54" s="2">
        <f t="shared" si="6"/>
        <v>1.5157768160400389</v>
      </c>
      <c r="G54" s="5">
        <f t="shared" si="2"/>
        <v>0.34970811611240921</v>
      </c>
    </row>
    <row r="55" spans="1:7" x14ac:dyDescent="0.2">
      <c r="A55" s="2" t="s">
        <v>25</v>
      </c>
      <c r="B55" s="2" t="s">
        <v>31</v>
      </c>
      <c r="C55" s="2">
        <v>24.886691411336262</v>
      </c>
      <c r="D55" s="2">
        <v>25.098362870903859</v>
      </c>
      <c r="E55" s="2">
        <f t="shared" si="5"/>
        <v>7.9240360260009766</v>
      </c>
      <c r="F55" s="2">
        <f t="shared" si="6"/>
        <v>1.2926170260009764</v>
      </c>
      <c r="G55" s="5">
        <f t="shared" si="2"/>
        <v>0.40820987100357931</v>
      </c>
    </row>
    <row r="56" spans="1:7" x14ac:dyDescent="0.2">
      <c r="A56" s="2" t="s">
        <v>28</v>
      </c>
      <c r="B56" s="2" t="s">
        <v>31</v>
      </c>
      <c r="C56" s="2">
        <v>26.825192932739256</v>
      </c>
      <c r="D56" s="2">
        <v>26.910597774137369</v>
      </c>
      <c r="E56" s="2">
        <f t="shared" si="5"/>
        <v>8.8330192565917969</v>
      </c>
      <c r="F56" s="2">
        <f t="shared" si="6"/>
        <v>2.2016002565917967</v>
      </c>
      <c r="G56" s="5">
        <f t="shared" si="2"/>
        <v>0.21739636808471208</v>
      </c>
    </row>
    <row r="57" spans="1:7" x14ac:dyDescent="0.2">
      <c r="A57" s="2" t="s">
        <v>28</v>
      </c>
      <c r="B57" s="2" t="s">
        <v>31</v>
      </c>
      <c r="C57" s="2">
        <v>26.7498416</v>
      </c>
      <c r="D57" s="2">
        <v>26.910597774137369</v>
      </c>
      <c r="E57" s="2">
        <f t="shared" si="5"/>
        <v>8.7576679238525408</v>
      </c>
      <c r="F57" s="2">
        <f t="shared" si="6"/>
        <v>2.1262489238525406</v>
      </c>
      <c r="G57" s="5">
        <f t="shared" si="2"/>
        <v>0.22905263681870797</v>
      </c>
    </row>
    <row r="58" spans="1:7" x14ac:dyDescent="0.2">
      <c r="A58" s="2" t="s">
        <v>28</v>
      </c>
      <c r="B58" s="2" t="s">
        <v>31</v>
      </c>
      <c r="C58" s="2">
        <v>27.15675878967285</v>
      </c>
      <c r="D58" s="2">
        <v>26.910597774137369</v>
      </c>
      <c r="E58" s="2">
        <f t="shared" si="5"/>
        <v>9.1645851135253906</v>
      </c>
      <c r="F58" s="2">
        <f t="shared" si="6"/>
        <v>2.5331661135253905</v>
      </c>
      <c r="G58" s="5">
        <f t="shared" si="2"/>
        <v>0.17275913299048393</v>
      </c>
    </row>
    <row r="59" spans="1:7" x14ac:dyDescent="0.2">
      <c r="A59" s="2" t="s">
        <v>27</v>
      </c>
      <c r="B59" s="2" t="s">
        <v>31</v>
      </c>
      <c r="C59" s="2">
        <v>26.078945144999999</v>
      </c>
      <c r="D59" s="2">
        <v>26.161556761698677</v>
      </c>
      <c r="E59" s="2">
        <f t="shared" si="5"/>
        <v>8.1615945454720027</v>
      </c>
      <c r="F59" s="2">
        <f t="shared" si="6"/>
        <v>1.5301755454720025</v>
      </c>
      <c r="G59" s="5">
        <f t="shared" si="2"/>
        <v>0.34623523495962666</v>
      </c>
    </row>
    <row r="60" spans="1:7" x14ac:dyDescent="0.2">
      <c r="A60" s="2" t="s">
        <v>27</v>
      </c>
      <c r="B60" s="2" t="s">
        <v>31</v>
      </c>
      <c r="C60" s="2">
        <v>26.058254072428387</v>
      </c>
      <c r="D60" s="2">
        <v>26.161556761698677</v>
      </c>
      <c r="E60" s="2">
        <f t="shared" si="5"/>
        <v>8.1409034729003906</v>
      </c>
      <c r="F60" s="2">
        <f t="shared" si="6"/>
        <v>1.5094844729003905</v>
      </c>
      <c r="G60" s="5">
        <f t="shared" si="2"/>
        <v>0.35123670608687324</v>
      </c>
    </row>
    <row r="61" spans="1:7" x14ac:dyDescent="0.2">
      <c r="A61" s="2" t="s">
        <v>27</v>
      </c>
      <c r="B61" s="2" t="s">
        <v>31</v>
      </c>
      <c r="C61" s="2">
        <v>26.347471067667644</v>
      </c>
      <c r="D61" s="2">
        <v>26.161556761698677</v>
      </c>
      <c r="E61" s="2">
        <f t="shared" si="5"/>
        <v>8.4301204681396484</v>
      </c>
      <c r="F61" s="2">
        <f t="shared" si="6"/>
        <v>1.7987014681396483</v>
      </c>
      <c r="G61" s="5">
        <f t="shared" si="2"/>
        <v>0.28743318340295376</v>
      </c>
    </row>
    <row r="62" spans="1:7" x14ac:dyDescent="0.2">
      <c r="A62" s="2" t="s">
        <v>22</v>
      </c>
      <c r="B62" s="2" t="s">
        <v>31</v>
      </c>
      <c r="C62" s="2">
        <v>22.720427831013996</v>
      </c>
      <c r="D62" s="2">
        <v>22.769676483696831</v>
      </c>
      <c r="E62" s="2">
        <f t="shared" si="5"/>
        <v>5.6939945220947266</v>
      </c>
      <c r="F62" s="2">
        <f t="shared" si="6"/>
        <v>-0.93742447790527361</v>
      </c>
      <c r="G62" s="5">
        <f t="shared" si="2"/>
        <v>1.9151063069279044</v>
      </c>
    </row>
    <row r="63" spans="1:7" x14ac:dyDescent="0.2">
      <c r="A63" s="2" t="s">
        <v>22</v>
      </c>
      <c r="B63" s="2" t="s">
        <v>31</v>
      </c>
      <c r="C63" s="2">
        <v>22.884164999999999</v>
      </c>
      <c r="D63" s="2">
        <v>22.769676483696831</v>
      </c>
      <c r="E63" s="2">
        <f t="shared" si="5"/>
        <v>5.8577316910807298</v>
      </c>
      <c r="F63" s="2">
        <f t="shared" si="6"/>
        <v>-0.7736873089192704</v>
      </c>
      <c r="G63" s="5">
        <f t="shared" si="2"/>
        <v>1.7096337679929932</v>
      </c>
    </row>
    <row r="64" spans="1:7" x14ac:dyDescent="0.2">
      <c r="A64" s="2" t="s">
        <v>22</v>
      </c>
      <c r="B64" s="2" t="s">
        <v>31</v>
      </c>
      <c r="C64" s="2">
        <v>22.704436620076496</v>
      </c>
      <c r="D64" s="2">
        <v>22.769676483696831</v>
      </c>
      <c r="E64" s="2">
        <f t="shared" si="5"/>
        <v>5.6780033111572266</v>
      </c>
      <c r="F64" s="2">
        <f t="shared" si="6"/>
        <v>-0.95341568884277361</v>
      </c>
      <c r="G64" s="5">
        <f t="shared" si="2"/>
        <v>1.9364519301799679</v>
      </c>
    </row>
    <row r="65" spans="1:7" x14ac:dyDescent="0.2">
      <c r="A65" s="2" t="s">
        <v>21</v>
      </c>
      <c r="B65" s="2" t="s">
        <v>31</v>
      </c>
      <c r="C65" s="2">
        <v>26.138027826944949</v>
      </c>
      <c r="D65" s="2">
        <v>26.511086726488688</v>
      </c>
      <c r="E65" s="2">
        <f t="shared" si="5"/>
        <v>9.2622547149658203</v>
      </c>
      <c r="F65" s="2">
        <f t="shared" si="6"/>
        <v>2.6308357149658201</v>
      </c>
      <c r="G65" s="5">
        <f t="shared" si="2"/>
        <v>0.16145055271418565</v>
      </c>
    </row>
    <row r="66" spans="1:7" x14ac:dyDescent="0.2">
      <c r="A66" s="2" t="s">
        <v>21</v>
      </c>
      <c r="B66" s="2" t="s">
        <v>31</v>
      </c>
      <c r="C66" s="2">
        <v>26.411080042521121</v>
      </c>
      <c r="D66" s="2">
        <v>26.511086726488688</v>
      </c>
      <c r="E66" s="2">
        <f t="shared" si="5"/>
        <v>9.5353069305419922</v>
      </c>
      <c r="F66" s="2">
        <f t="shared" si="6"/>
        <v>2.903887930541992</v>
      </c>
      <c r="G66" s="5">
        <f t="shared" si="2"/>
        <v>0.13361112749466747</v>
      </c>
    </row>
    <row r="67" spans="1:7" x14ac:dyDescent="0.2">
      <c r="A67" s="2" t="s">
        <v>21</v>
      </c>
      <c r="B67" s="2" t="s">
        <v>31</v>
      </c>
      <c r="C67" s="2">
        <v>26.984152309999999</v>
      </c>
      <c r="D67" s="2">
        <v>26.511086726488688</v>
      </c>
      <c r="E67" s="2">
        <f t="shared" si="5"/>
        <v>10.10837919802087</v>
      </c>
      <c r="F67" s="2">
        <f t="shared" si="6"/>
        <v>3.47696019802087</v>
      </c>
      <c r="G67" s="5">
        <f t="shared" ref="G67:G130" si="7">2^(-F67)</f>
        <v>8.9811238768826782E-2</v>
      </c>
    </row>
    <row r="68" spans="1:7" x14ac:dyDescent="0.2">
      <c r="A68" s="2" t="s">
        <v>24</v>
      </c>
      <c r="B68" s="2" t="s">
        <v>31</v>
      </c>
      <c r="C68" s="2">
        <v>22.489641500000001</v>
      </c>
      <c r="D68" s="2">
        <v>22.655805136840822</v>
      </c>
      <c r="E68" s="2">
        <f t="shared" si="5"/>
        <v>5.6467954611816396</v>
      </c>
      <c r="F68" s="2">
        <f t="shared" si="6"/>
        <v>-0.98462353881836062</v>
      </c>
      <c r="G68" s="5">
        <f t="shared" si="7"/>
        <v>1.9787968922445747</v>
      </c>
    </row>
    <row r="69" spans="1:7" x14ac:dyDescent="0.2">
      <c r="A69" s="2" t="s">
        <v>24</v>
      </c>
      <c r="B69" s="2" t="s">
        <v>31</v>
      </c>
      <c r="C69" s="2">
        <v>22.704025390625002</v>
      </c>
      <c r="D69" s="2">
        <v>22.655805136840822</v>
      </c>
      <c r="E69" s="2">
        <f t="shared" si="5"/>
        <v>5.8611793518066406</v>
      </c>
      <c r="F69" s="2">
        <f t="shared" si="6"/>
        <v>-0.77023964819335955</v>
      </c>
      <c r="G69" s="5">
        <f t="shared" si="7"/>
        <v>1.7055530719337162</v>
      </c>
    </row>
    <row r="70" spans="1:7" x14ac:dyDescent="0.2">
      <c r="A70" s="2" t="s">
        <v>24</v>
      </c>
      <c r="B70" s="2" t="s">
        <v>31</v>
      </c>
      <c r="C70" s="2">
        <v>22.773748519897463</v>
      </c>
      <c r="D70" s="2">
        <v>22.655805136840822</v>
      </c>
      <c r="E70" s="2">
        <f t="shared" si="5"/>
        <v>5.9309024810791016</v>
      </c>
      <c r="F70" s="2">
        <f t="shared" si="6"/>
        <v>-0.70051651892089861</v>
      </c>
      <c r="G70" s="5">
        <f t="shared" si="7"/>
        <v>1.6250865079490522</v>
      </c>
    </row>
    <row r="71" spans="1:7" x14ac:dyDescent="0.2">
      <c r="A71" s="2" t="s">
        <v>23</v>
      </c>
      <c r="B71" s="2" t="s">
        <v>31</v>
      </c>
      <c r="C71" s="2">
        <v>25.872883224487271</v>
      </c>
      <c r="D71" s="2">
        <v>25.814205629409159</v>
      </c>
      <c r="E71" s="2">
        <f t="shared" si="5"/>
        <v>8.8325862884521484</v>
      </c>
      <c r="F71" s="2">
        <f t="shared" si="6"/>
        <v>2.2011672884521483</v>
      </c>
      <c r="G71" s="5">
        <f t="shared" si="7"/>
        <v>0.21746162084005072</v>
      </c>
    </row>
    <row r="72" spans="1:7" x14ac:dyDescent="0.2">
      <c r="A72" s="2" t="s">
        <v>23</v>
      </c>
      <c r="B72" s="2" t="s">
        <v>31</v>
      </c>
      <c r="C72" s="2">
        <v>25.978941580000001</v>
      </c>
      <c r="D72" s="2">
        <v>25.814205629409159</v>
      </c>
      <c r="E72" s="2">
        <f t="shared" si="5"/>
        <v>8.9386446439648779</v>
      </c>
      <c r="F72" s="2">
        <f t="shared" si="6"/>
        <v>2.3072256439648777</v>
      </c>
      <c r="G72" s="5">
        <f t="shared" si="7"/>
        <v>0.20204861342204378</v>
      </c>
    </row>
    <row r="73" spans="1:7" x14ac:dyDescent="0.2">
      <c r="A73" s="2" t="s">
        <v>23</v>
      </c>
      <c r="B73" s="2" t="s">
        <v>31</v>
      </c>
      <c r="C73" s="2">
        <v>25.590792083740201</v>
      </c>
      <c r="D73" s="2">
        <v>25.814205629409159</v>
      </c>
      <c r="E73" s="2">
        <f t="shared" si="5"/>
        <v>8.5504951477050781</v>
      </c>
      <c r="F73" s="2">
        <f t="shared" si="6"/>
        <v>1.919076147705078</v>
      </c>
      <c r="G73" s="5">
        <f t="shared" si="7"/>
        <v>0.26442378383458781</v>
      </c>
    </row>
    <row r="74" spans="1:7" x14ac:dyDescent="0.2">
      <c r="A74" s="3" t="s">
        <v>8</v>
      </c>
      <c r="B74" s="2" t="s">
        <v>17</v>
      </c>
      <c r="C74" s="2">
        <v>32.574405670166016</v>
      </c>
      <c r="D74" s="2">
        <v>32.549601890055335</v>
      </c>
      <c r="E74" s="2">
        <f t="shared" ref="E74:E97" si="8">C74-D314</f>
        <v>15.759765083618166</v>
      </c>
      <c r="F74" s="2">
        <f>E74-15.73496</f>
        <v>2.4805083618167245E-2</v>
      </c>
      <c r="G74" s="5">
        <f t="shared" si="7"/>
        <v>0.98295339222040023</v>
      </c>
    </row>
    <row r="75" spans="1:7" x14ac:dyDescent="0.2">
      <c r="A75" s="3" t="s">
        <v>8</v>
      </c>
      <c r="B75" s="2" t="s">
        <v>17</v>
      </c>
      <c r="C75" s="2">
        <v>31.258600000000001</v>
      </c>
      <c r="D75" s="2">
        <v>32.549601890055335</v>
      </c>
      <c r="E75" s="2">
        <f t="shared" si="8"/>
        <v>14.443959413452152</v>
      </c>
      <c r="F75" s="2">
        <f t="shared" ref="F75:F97" si="9">E75-15.73496</f>
        <v>-1.2910005865478471</v>
      </c>
      <c r="G75" s="5">
        <f t="shared" si="7"/>
        <v>2.4469770771162858</v>
      </c>
    </row>
    <row r="76" spans="1:7" x14ac:dyDescent="0.2">
      <c r="A76" s="3" t="s">
        <v>8</v>
      </c>
      <c r="B76" s="2" t="s">
        <v>17</v>
      </c>
      <c r="C76" s="2">
        <v>33.815800000000003</v>
      </c>
      <c r="D76" s="2">
        <v>32.549601890055335</v>
      </c>
      <c r="E76" s="2">
        <f t="shared" si="8"/>
        <v>17.001159413452154</v>
      </c>
      <c r="F76" s="2">
        <f t="shared" si="9"/>
        <v>1.2661994134521546</v>
      </c>
      <c r="G76" s="5">
        <f t="shared" si="7"/>
        <v>0.41575357856194145</v>
      </c>
    </row>
    <row r="77" spans="1:7" x14ac:dyDescent="0.2">
      <c r="A77" s="3" t="s">
        <v>7</v>
      </c>
      <c r="B77" s="2" t="s">
        <v>17</v>
      </c>
      <c r="C77" s="2">
        <v>33.107803344726563</v>
      </c>
      <c r="D77" s="2">
        <v>33.07312444824219</v>
      </c>
      <c r="E77" s="2">
        <f t="shared" si="8"/>
        <v>16.145147959391277</v>
      </c>
      <c r="F77" s="2">
        <f t="shared" si="9"/>
        <v>0.41018795939127806</v>
      </c>
      <c r="G77" s="5">
        <f t="shared" si="7"/>
        <v>0.75252532566873476</v>
      </c>
    </row>
    <row r="78" spans="1:7" x14ac:dyDescent="0.2">
      <c r="A78" s="3" t="s">
        <v>7</v>
      </c>
      <c r="B78" s="2" t="s">
        <v>17</v>
      </c>
      <c r="C78" s="2">
        <v>32.156120000000001</v>
      </c>
      <c r="D78" s="2">
        <v>33.07312444824219</v>
      </c>
      <c r="E78" s="2">
        <f t="shared" si="8"/>
        <v>15.193464614664716</v>
      </c>
      <c r="F78" s="2">
        <f t="shared" si="9"/>
        <v>-0.54149538533528307</v>
      </c>
      <c r="G78" s="5">
        <f t="shared" si="7"/>
        <v>1.4554803733375379</v>
      </c>
    </row>
    <row r="79" spans="1:7" x14ac:dyDescent="0.2">
      <c r="A79" s="3" t="s">
        <v>7</v>
      </c>
      <c r="B79" s="2" t="s">
        <v>17</v>
      </c>
      <c r="C79" s="2">
        <v>33.955449999999999</v>
      </c>
      <c r="D79" s="2">
        <v>33.07312444824219</v>
      </c>
      <c r="E79" s="2">
        <f t="shared" si="8"/>
        <v>16.992794614664714</v>
      </c>
      <c r="F79" s="2">
        <f t="shared" si="9"/>
        <v>1.2578346146647146</v>
      </c>
      <c r="G79" s="5">
        <f t="shared" si="7"/>
        <v>0.41817113483407931</v>
      </c>
    </row>
    <row r="80" spans="1:7" x14ac:dyDescent="0.2">
      <c r="A80" s="3" t="s">
        <v>10</v>
      </c>
      <c r="B80" s="2" t="s">
        <v>17</v>
      </c>
      <c r="C80" s="2">
        <v>27.567777633666992</v>
      </c>
      <c r="D80" s="2">
        <v>27.450852544555662</v>
      </c>
      <c r="E80" s="2">
        <f t="shared" si="8"/>
        <v>9.5756039575195331</v>
      </c>
      <c r="F80" s="2">
        <f t="shared" si="9"/>
        <v>-6.1593560424804661</v>
      </c>
      <c r="G80" s="5">
        <f t="shared" si="7"/>
        <v>71.474466562753321</v>
      </c>
    </row>
    <row r="81" spans="1:7" x14ac:dyDescent="0.2">
      <c r="A81" s="3" t="s">
        <v>10</v>
      </c>
      <c r="B81" s="2" t="s">
        <v>17</v>
      </c>
      <c r="C81" s="2">
        <v>27.658799999999999</v>
      </c>
      <c r="D81" s="2">
        <v>27.450852544555662</v>
      </c>
      <c r="E81" s="2">
        <f t="shared" si="8"/>
        <v>9.6666263238525403</v>
      </c>
      <c r="F81" s="2">
        <f t="shared" si="9"/>
        <v>-6.0683336761474589</v>
      </c>
      <c r="G81" s="5">
        <f t="shared" si="7"/>
        <v>67.104316973140627</v>
      </c>
    </row>
    <row r="82" spans="1:7" x14ac:dyDescent="0.2">
      <c r="A82" s="3" t="s">
        <v>10</v>
      </c>
      <c r="B82" s="2" t="s">
        <v>17</v>
      </c>
      <c r="C82" s="2">
        <v>27.125979999999998</v>
      </c>
      <c r="D82" s="2">
        <v>27.450852544555662</v>
      </c>
      <c r="E82" s="2">
        <f t="shared" si="8"/>
        <v>9.1338063238525393</v>
      </c>
      <c r="F82" s="2">
        <f t="shared" si="9"/>
        <v>-6.6011536761474598</v>
      </c>
      <c r="G82" s="5">
        <f t="shared" si="7"/>
        <v>97.083463702040035</v>
      </c>
    </row>
    <row r="83" spans="1:7" x14ac:dyDescent="0.2">
      <c r="A83" s="3" t="s">
        <v>9</v>
      </c>
      <c r="B83" s="2" t="s">
        <v>17</v>
      </c>
      <c r="C83" s="2">
        <v>27.808601379394531</v>
      </c>
      <c r="D83" s="2">
        <v>27.675513793131511</v>
      </c>
      <c r="E83" s="2">
        <f t="shared" si="8"/>
        <v>9.8912507798665352</v>
      </c>
      <c r="F83" s="2">
        <f t="shared" si="9"/>
        <v>-5.8437092201334639</v>
      </c>
      <c r="G83" s="5">
        <f t="shared" si="7"/>
        <v>57.429067061331843</v>
      </c>
    </row>
    <row r="84" spans="1:7" x14ac:dyDescent="0.2">
      <c r="A84" s="3" t="s">
        <v>9</v>
      </c>
      <c r="B84" s="2" t="s">
        <v>17</v>
      </c>
      <c r="C84" s="2">
        <v>27.569400000000002</v>
      </c>
      <c r="D84" s="2">
        <v>27.675513793131511</v>
      </c>
      <c r="E84" s="2">
        <f t="shared" si="8"/>
        <v>9.6520494004720057</v>
      </c>
      <c r="F84" s="2">
        <f t="shared" si="9"/>
        <v>-6.0829105995279935</v>
      </c>
      <c r="G84" s="5">
        <f t="shared" si="7"/>
        <v>67.785772762195307</v>
      </c>
    </row>
    <row r="85" spans="1:7" x14ac:dyDescent="0.2">
      <c r="A85" s="3" t="s">
        <v>9</v>
      </c>
      <c r="B85" s="2" t="s">
        <v>17</v>
      </c>
      <c r="C85" s="2">
        <v>27.648540000000001</v>
      </c>
      <c r="D85" s="2">
        <v>27.675513793131511</v>
      </c>
      <c r="E85" s="2">
        <f t="shared" si="8"/>
        <v>9.7311894004720045</v>
      </c>
      <c r="F85" s="2">
        <f t="shared" si="9"/>
        <v>-6.0037705995279946</v>
      </c>
      <c r="G85" s="5">
        <f t="shared" si="7"/>
        <v>64.167487923878866</v>
      </c>
    </row>
    <row r="86" spans="1:7" x14ac:dyDescent="0.2">
      <c r="A86" s="3" t="s">
        <v>4</v>
      </c>
      <c r="B86" s="2" t="s">
        <v>17</v>
      </c>
      <c r="C86" s="2">
        <v>20.419944763183501</v>
      </c>
      <c r="D86" s="2">
        <v>20.755999247233042</v>
      </c>
      <c r="E86" s="2">
        <f t="shared" si="8"/>
        <v>3.3935114542642317</v>
      </c>
      <c r="F86" s="2">
        <f t="shared" si="9"/>
        <v>-12.341448545735767</v>
      </c>
      <c r="G86" s="5">
        <f t="shared" si="7"/>
        <v>5189.7471874649491</v>
      </c>
    </row>
    <row r="87" spans="1:7" x14ac:dyDescent="0.2">
      <c r="A87" s="3" t="s">
        <v>4</v>
      </c>
      <c r="B87" s="2" t="s">
        <v>17</v>
      </c>
      <c r="C87" s="4">
        <v>20.926177978515625</v>
      </c>
      <c r="D87" s="2">
        <v>20.755999247233042</v>
      </c>
      <c r="E87" s="2">
        <f t="shared" si="8"/>
        <v>3.8997446695963554</v>
      </c>
      <c r="F87" s="2">
        <f t="shared" si="9"/>
        <v>-11.835215330403644</v>
      </c>
      <c r="G87" s="5">
        <f t="shared" si="7"/>
        <v>3653.8845378036681</v>
      </c>
    </row>
    <row r="88" spans="1:7" x14ac:dyDescent="0.2">
      <c r="A88" s="3" t="s">
        <v>4</v>
      </c>
      <c r="B88" s="2" t="s">
        <v>17</v>
      </c>
      <c r="C88" s="4">
        <v>20.921875</v>
      </c>
      <c r="D88" s="2">
        <v>20.755999247233042</v>
      </c>
      <c r="E88" s="2">
        <f t="shared" si="8"/>
        <v>3.8954416910807304</v>
      </c>
      <c r="F88" s="2">
        <f t="shared" si="9"/>
        <v>-11.839518308919269</v>
      </c>
      <c r="G88" s="5">
        <f t="shared" si="7"/>
        <v>3664.7988728642158</v>
      </c>
    </row>
    <row r="89" spans="1:7" x14ac:dyDescent="0.2">
      <c r="A89" s="3" t="s">
        <v>2</v>
      </c>
      <c r="B89" s="2" t="s">
        <v>17</v>
      </c>
      <c r="C89" s="2">
        <v>23.499301910400391</v>
      </c>
      <c r="D89" s="2">
        <v>23.786591847737629</v>
      </c>
      <c r="E89" s="2">
        <f t="shared" si="8"/>
        <v>6.6235287984212619</v>
      </c>
      <c r="F89" s="2">
        <f t="shared" si="9"/>
        <v>-9.1114312015787373</v>
      </c>
      <c r="G89" s="5">
        <f t="shared" si="7"/>
        <v>553.11329183832311</v>
      </c>
    </row>
    <row r="90" spans="1:7" x14ac:dyDescent="0.2">
      <c r="A90" s="3" t="s">
        <v>2</v>
      </c>
      <c r="B90" s="2" t="s">
        <v>17</v>
      </c>
      <c r="C90" s="4">
        <v>23.929044723510742</v>
      </c>
      <c r="D90" s="2">
        <v>23.786591847737629</v>
      </c>
      <c r="E90" s="2">
        <f t="shared" si="8"/>
        <v>7.0532716115316134</v>
      </c>
      <c r="F90" s="2">
        <f t="shared" si="9"/>
        <v>-8.6816883884683858</v>
      </c>
      <c r="G90" s="5">
        <f t="shared" si="7"/>
        <v>410.62805494967478</v>
      </c>
    </row>
    <row r="91" spans="1:7" x14ac:dyDescent="0.2">
      <c r="A91" s="3" t="s">
        <v>2</v>
      </c>
      <c r="B91" s="2" t="s">
        <v>17</v>
      </c>
      <c r="C91" s="4">
        <v>23.931428909301758</v>
      </c>
      <c r="D91" s="2">
        <v>23.786591847737629</v>
      </c>
      <c r="E91" s="2">
        <f t="shared" si="8"/>
        <v>7.055655797322629</v>
      </c>
      <c r="F91" s="2">
        <f t="shared" si="9"/>
        <v>-8.6793042026773701</v>
      </c>
      <c r="G91" s="5">
        <f t="shared" si="7"/>
        <v>409.95001486713051</v>
      </c>
    </row>
    <row r="92" spans="1:7" x14ac:dyDescent="0.2">
      <c r="A92" s="3" t="s">
        <v>6</v>
      </c>
      <c r="B92" s="2" t="s">
        <v>17</v>
      </c>
      <c r="C92" s="2">
        <v>35.951015472412109</v>
      </c>
      <c r="D92" s="2">
        <v>34.445037327470708</v>
      </c>
      <c r="E92" s="2">
        <f t="shared" si="8"/>
        <v>19.108169433593748</v>
      </c>
      <c r="F92" s="2">
        <f t="shared" si="9"/>
        <v>3.3732094335937486</v>
      </c>
      <c r="G92" s="5">
        <f t="shared" si="7"/>
        <v>9.65078807340609E-2</v>
      </c>
    </row>
    <row r="93" spans="1:7" x14ac:dyDescent="0.2">
      <c r="A93" s="3" t="s">
        <v>6</v>
      </c>
      <c r="B93" s="2" t="s">
        <v>17</v>
      </c>
      <c r="C93" s="2">
        <v>32.225949999999997</v>
      </c>
      <c r="D93" s="2">
        <v>34.445037327470708</v>
      </c>
      <c r="E93" s="2">
        <f t="shared" si="8"/>
        <v>15.383103961181636</v>
      </c>
      <c r="F93" s="2">
        <f t="shared" si="9"/>
        <v>-0.35185603881836336</v>
      </c>
      <c r="G93" s="5">
        <f t="shared" si="7"/>
        <v>1.2762014150740988</v>
      </c>
    </row>
    <row r="94" spans="1:7" x14ac:dyDescent="0.2">
      <c r="A94" s="3" t="s">
        <v>6</v>
      </c>
      <c r="B94" s="2" t="s">
        <v>17</v>
      </c>
      <c r="C94" s="2">
        <v>35.158146510000002</v>
      </c>
      <c r="D94" s="2">
        <v>34.445037327470708</v>
      </c>
      <c r="E94" s="2">
        <f t="shared" si="8"/>
        <v>18.31530047118164</v>
      </c>
      <c r="F94" s="2">
        <f t="shared" si="9"/>
        <v>2.5803404711816409</v>
      </c>
      <c r="G94" s="5">
        <f t="shared" si="7"/>
        <v>0.16720148070421842</v>
      </c>
    </row>
    <row r="95" spans="1:7" x14ac:dyDescent="0.2">
      <c r="A95" s="3" t="s">
        <v>5</v>
      </c>
      <c r="B95" s="2" t="s">
        <v>17</v>
      </c>
      <c r="C95" s="2">
        <v>36.939041137695313</v>
      </c>
      <c r="D95" s="2">
        <v>34.924143712565105</v>
      </c>
      <c r="E95" s="2">
        <f t="shared" si="8"/>
        <v>19.89874420166019</v>
      </c>
      <c r="F95" s="2">
        <f t="shared" si="9"/>
        <v>4.1637842016601905</v>
      </c>
      <c r="G95" s="5">
        <f t="shared" si="7"/>
        <v>5.5792530540257367E-2</v>
      </c>
    </row>
    <row r="96" spans="1:7" x14ac:dyDescent="0.2">
      <c r="A96" s="3" t="s">
        <v>5</v>
      </c>
      <c r="B96" s="2" t="s">
        <v>17</v>
      </c>
      <c r="C96" s="2">
        <v>33.584850000000003</v>
      </c>
      <c r="D96" s="2">
        <v>34.924143712565105</v>
      </c>
      <c r="E96" s="2">
        <f t="shared" si="8"/>
        <v>16.54455306396488</v>
      </c>
      <c r="F96" s="2">
        <f t="shared" si="9"/>
        <v>0.80959306396488095</v>
      </c>
      <c r="G96" s="5">
        <f t="shared" si="7"/>
        <v>0.57054276627821721</v>
      </c>
    </row>
    <row r="97" spans="1:7" x14ac:dyDescent="0.2">
      <c r="A97" s="3" t="s">
        <v>5</v>
      </c>
      <c r="B97" s="2" t="s">
        <v>17</v>
      </c>
      <c r="C97" s="2">
        <v>34.248539999999998</v>
      </c>
      <c r="D97" s="2">
        <v>34.924143712565105</v>
      </c>
      <c r="E97" s="2">
        <f t="shared" si="8"/>
        <v>17.208243063964876</v>
      </c>
      <c r="F97" s="2">
        <f t="shared" si="9"/>
        <v>1.4732830639648764</v>
      </c>
      <c r="G97" s="5">
        <f t="shared" si="7"/>
        <v>0.36016176474141026</v>
      </c>
    </row>
    <row r="98" spans="1:7" x14ac:dyDescent="0.2">
      <c r="A98" s="2" t="s">
        <v>26</v>
      </c>
      <c r="B98" s="2" t="s">
        <v>30</v>
      </c>
      <c r="C98" s="2">
        <v>34.014845399999999</v>
      </c>
      <c r="D98" s="2">
        <v>33.419093979361982</v>
      </c>
      <c r="E98" s="2">
        <f t="shared" ref="E98:E121" si="10">C98-D314</f>
        <v>17.200204813452149</v>
      </c>
      <c r="F98" s="2">
        <f>E98-16.60445</f>
        <v>0.59575481345214953</v>
      </c>
      <c r="G98" s="5">
        <f t="shared" si="7"/>
        <v>0.66169816624309086</v>
      </c>
    </row>
    <row r="99" spans="1:7" x14ac:dyDescent="0.2">
      <c r="A99" s="2" t="s">
        <v>26</v>
      </c>
      <c r="B99" s="2" t="s">
        <v>30</v>
      </c>
      <c r="C99" s="2">
        <v>33.5947423626709</v>
      </c>
      <c r="D99" s="2">
        <v>33.419093979361982</v>
      </c>
      <c r="E99" s="2">
        <f t="shared" si="10"/>
        <v>16.78010177612305</v>
      </c>
      <c r="F99" s="2">
        <f t="shared" ref="F99:F121" si="11">E99-16.60445</f>
        <v>0.1756517761230505</v>
      </c>
      <c r="G99" s="5">
        <f t="shared" si="7"/>
        <v>0.88536744028290282</v>
      </c>
    </row>
    <row r="100" spans="1:7" x14ac:dyDescent="0.2">
      <c r="A100" s="2" t="s">
        <v>26</v>
      </c>
      <c r="B100" s="2" t="s">
        <v>30</v>
      </c>
      <c r="C100" s="2">
        <v>32.64769417541504</v>
      </c>
      <c r="D100" s="2">
        <v>33.419093979361982</v>
      </c>
      <c r="E100" s="2">
        <f t="shared" si="10"/>
        <v>15.833053588867191</v>
      </c>
      <c r="F100" s="2">
        <f t="shared" si="11"/>
        <v>-0.77139641113280888</v>
      </c>
      <c r="G100" s="5">
        <f t="shared" si="7"/>
        <v>1.706921144666425</v>
      </c>
    </row>
    <row r="101" spans="1:7" x14ac:dyDescent="0.2">
      <c r="A101" s="2" t="s">
        <v>25</v>
      </c>
      <c r="B101" s="2" t="s">
        <v>30</v>
      </c>
      <c r="C101" s="2">
        <v>34.698813999999999</v>
      </c>
      <c r="D101" s="2">
        <v>34.048624119927297</v>
      </c>
      <c r="E101" s="2">
        <f t="shared" si="10"/>
        <v>17.736158614664713</v>
      </c>
      <c r="F101" s="2">
        <f t="shared" si="11"/>
        <v>1.1317086146647135</v>
      </c>
      <c r="G101" s="5">
        <f t="shared" si="7"/>
        <v>0.45637491033879118</v>
      </c>
    </row>
    <row r="102" spans="1:7" x14ac:dyDescent="0.2">
      <c r="A102" s="2" t="s">
        <v>25</v>
      </c>
      <c r="B102" s="2" t="s">
        <v>30</v>
      </c>
      <c r="C102" s="2">
        <v>34.249711354573563</v>
      </c>
      <c r="D102" s="2">
        <v>34.048624119927297</v>
      </c>
      <c r="E102" s="2">
        <f t="shared" si="10"/>
        <v>17.287055969238278</v>
      </c>
      <c r="F102" s="2">
        <f t="shared" si="11"/>
        <v>0.68260596923827777</v>
      </c>
      <c r="G102" s="5">
        <f t="shared" si="7"/>
        <v>0.62303884973676427</v>
      </c>
    </row>
    <row r="103" spans="1:7" x14ac:dyDescent="0.2">
      <c r="A103" s="2" t="s">
        <v>25</v>
      </c>
      <c r="B103" s="2" t="s">
        <v>30</v>
      </c>
      <c r="C103" s="2">
        <v>33.197347005208329</v>
      </c>
      <c r="D103" s="2">
        <v>34.048624119927297</v>
      </c>
      <c r="E103" s="2">
        <f t="shared" si="10"/>
        <v>16.234691619873043</v>
      </c>
      <c r="F103" s="2">
        <f t="shared" si="11"/>
        <v>-0.36975838012695661</v>
      </c>
      <c r="G103" s="5">
        <f t="shared" si="7"/>
        <v>1.2921364079207904</v>
      </c>
    </row>
    <row r="104" spans="1:7" x14ac:dyDescent="0.2">
      <c r="A104" s="2" t="s">
        <v>28</v>
      </c>
      <c r="B104" s="2" t="s">
        <v>30</v>
      </c>
      <c r="C104" s="2">
        <v>32.041697983398436</v>
      </c>
      <c r="D104" s="2">
        <v>32.91978245279622</v>
      </c>
      <c r="E104" s="2">
        <f t="shared" si="10"/>
        <v>14.049524307250977</v>
      </c>
      <c r="F104" s="2">
        <f t="shared" si="11"/>
        <v>-2.5549256927490234</v>
      </c>
      <c r="G104" s="5">
        <f t="shared" si="7"/>
        <v>5.8763718577234414</v>
      </c>
    </row>
    <row r="105" spans="1:7" x14ac:dyDescent="0.2">
      <c r="A105" s="2" t="s">
        <v>28</v>
      </c>
      <c r="B105" s="2" t="s">
        <v>30</v>
      </c>
      <c r="C105" s="2">
        <v>32.228232864990233</v>
      </c>
      <c r="D105" s="2">
        <v>32.91978245279622</v>
      </c>
      <c r="E105" s="2">
        <f t="shared" si="10"/>
        <v>14.236059188842773</v>
      </c>
      <c r="F105" s="2">
        <f t="shared" si="11"/>
        <v>-2.3683908111572265</v>
      </c>
      <c r="G105" s="5">
        <f t="shared" si="7"/>
        <v>5.1636485513247434</v>
      </c>
    </row>
    <row r="106" spans="1:7" x14ac:dyDescent="0.2">
      <c r="A106" s="2" t="s">
        <v>28</v>
      </c>
      <c r="B106" s="2" t="s">
        <v>30</v>
      </c>
      <c r="C106" s="2">
        <v>34.489416509999998</v>
      </c>
      <c r="D106" s="2">
        <v>32.91978245279622</v>
      </c>
      <c r="E106" s="2">
        <f t="shared" si="10"/>
        <v>16.497242833852539</v>
      </c>
      <c r="F106" s="2">
        <f t="shared" si="11"/>
        <v>-0.10720716614746095</v>
      </c>
      <c r="G106" s="5">
        <f t="shared" si="7"/>
        <v>1.0771410389125813</v>
      </c>
    </row>
    <row r="107" spans="1:7" x14ac:dyDescent="0.2">
      <c r="A107" s="2" t="s">
        <v>27</v>
      </c>
      <c r="B107" s="2" t="s">
        <v>30</v>
      </c>
      <c r="C107" s="2">
        <v>31.164113828898113</v>
      </c>
      <c r="D107" s="2">
        <v>32.200233617481551</v>
      </c>
      <c r="E107" s="2">
        <f t="shared" si="10"/>
        <v>13.246763229370117</v>
      </c>
      <c r="F107" s="2">
        <f t="shared" si="11"/>
        <v>-3.3576867706298827</v>
      </c>
      <c r="G107" s="5">
        <f t="shared" si="7"/>
        <v>10.250957524703196</v>
      </c>
    </row>
    <row r="108" spans="1:7" x14ac:dyDescent="0.2">
      <c r="A108" s="2" t="s">
        <v>27</v>
      </c>
      <c r="B108" s="2" t="s">
        <v>30</v>
      </c>
      <c r="C108" s="2">
        <v>32.896145679999997</v>
      </c>
      <c r="D108" s="2">
        <v>32.200233617481551</v>
      </c>
      <c r="E108" s="2">
        <f t="shared" si="10"/>
        <v>14.978795080472</v>
      </c>
      <c r="F108" s="2">
        <f t="shared" si="11"/>
        <v>-1.6256549195279995</v>
      </c>
      <c r="G108" s="5">
        <f t="shared" si="7"/>
        <v>3.0858221592323494</v>
      </c>
    </row>
    <row r="109" spans="1:7" x14ac:dyDescent="0.2">
      <c r="A109" s="2" t="s">
        <v>27</v>
      </c>
      <c r="B109" s="2" t="s">
        <v>30</v>
      </c>
      <c r="C109" s="2">
        <v>32.540441343546547</v>
      </c>
      <c r="D109" s="2">
        <v>32.200233617481551</v>
      </c>
      <c r="E109" s="2">
        <f t="shared" si="10"/>
        <v>14.623090744018551</v>
      </c>
      <c r="F109" s="2">
        <f t="shared" si="11"/>
        <v>-1.9813592559814488</v>
      </c>
      <c r="G109" s="5">
        <f t="shared" si="7"/>
        <v>3.9486493430085563</v>
      </c>
    </row>
    <row r="110" spans="1:7" x14ac:dyDescent="0.2">
      <c r="A110" s="2" t="s">
        <v>22</v>
      </c>
      <c r="B110" s="2" t="s">
        <v>30</v>
      </c>
      <c r="C110" s="2">
        <v>24.310568465814001</v>
      </c>
      <c r="D110" s="2">
        <v>24.152609922496808</v>
      </c>
      <c r="E110" s="2">
        <f t="shared" si="10"/>
        <v>7.284135156894731</v>
      </c>
      <c r="F110" s="2">
        <f t="shared" si="11"/>
        <v>-9.3203148431052689</v>
      </c>
      <c r="G110" s="5">
        <f t="shared" si="7"/>
        <v>639.28473859312055</v>
      </c>
    </row>
    <row r="111" spans="1:7" x14ac:dyDescent="0.2">
      <c r="A111" s="2" t="s">
        <v>22</v>
      </c>
      <c r="B111" s="2" t="s">
        <v>30</v>
      </c>
      <c r="C111" s="2">
        <v>24.12067159016927</v>
      </c>
      <c r="D111" s="2">
        <v>24.152609922496808</v>
      </c>
      <c r="E111" s="2">
        <f t="shared" si="10"/>
        <v>7.09423828125</v>
      </c>
      <c r="F111" s="2">
        <f t="shared" si="11"/>
        <v>-9.5102117187499999</v>
      </c>
      <c r="G111" s="5">
        <f t="shared" si="7"/>
        <v>729.22070707664375</v>
      </c>
    </row>
    <row r="112" spans="1:7" x14ac:dyDescent="0.2">
      <c r="A112" s="2" t="s">
        <v>22</v>
      </c>
      <c r="B112" s="2" t="s">
        <v>30</v>
      </c>
      <c r="C112" s="2">
        <v>24.02658971150716</v>
      </c>
      <c r="D112" s="2">
        <v>24.152609922496808</v>
      </c>
      <c r="E112" s="2">
        <f t="shared" si="10"/>
        <v>7.0001564025878906</v>
      </c>
      <c r="F112" s="2">
        <f t="shared" si="11"/>
        <v>-9.6042935974121093</v>
      </c>
      <c r="G112" s="5">
        <f t="shared" si="7"/>
        <v>778.35991144301659</v>
      </c>
    </row>
    <row r="113" spans="1:7" x14ac:dyDescent="0.2">
      <c r="A113" s="2" t="s">
        <v>21</v>
      </c>
      <c r="B113" s="2" t="s">
        <v>30</v>
      </c>
      <c r="C113" s="2">
        <v>28.876890818277957</v>
      </c>
      <c r="D113" s="2">
        <v>29.112130037808999</v>
      </c>
      <c r="E113" s="2">
        <f t="shared" si="10"/>
        <v>12.001117706298828</v>
      </c>
      <c r="F113" s="2">
        <f t="shared" si="11"/>
        <v>-4.6033322937011718</v>
      </c>
      <c r="G113" s="5">
        <f t="shared" si="7"/>
        <v>24.307545111306254</v>
      </c>
    </row>
    <row r="114" spans="1:7" x14ac:dyDescent="0.2">
      <c r="A114" s="2" t="s">
        <v>21</v>
      </c>
      <c r="B114" s="2" t="s">
        <v>30</v>
      </c>
      <c r="C114" s="2">
        <v>29.178410784</v>
      </c>
      <c r="D114" s="2">
        <v>29.112130037808999</v>
      </c>
      <c r="E114" s="2">
        <f t="shared" si="10"/>
        <v>12.302637672020872</v>
      </c>
      <c r="F114" s="2">
        <f t="shared" si="11"/>
        <v>-4.3018123279791283</v>
      </c>
      <c r="G114" s="5">
        <f t="shared" si="7"/>
        <v>19.723071377969521</v>
      </c>
    </row>
    <row r="115" spans="1:7" x14ac:dyDescent="0.2">
      <c r="A115" s="2" t="s">
        <v>21</v>
      </c>
      <c r="B115" s="2" t="s">
        <v>30</v>
      </c>
      <c r="C115" s="2">
        <v>29.281088511149051</v>
      </c>
      <c r="D115" s="2">
        <v>29.112130037808999</v>
      </c>
      <c r="E115" s="2">
        <f t="shared" si="10"/>
        <v>12.405315399169922</v>
      </c>
      <c r="F115" s="2">
        <f t="shared" si="11"/>
        <v>-4.1991346008300781</v>
      </c>
      <c r="G115" s="5">
        <f t="shared" si="7"/>
        <v>18.368152257022608</v>
      </c>
    </row>
    <row r="116" spans="1:7" x14ac:dyDescent="0.2">
      <c r="A116" s="2" t="s">
        <v>24</v>
      </c>
      <c r="B116" s="2" t="s">
        <v>30</v>
      </c>
      <c r="C116" s="2">
        <v>22.091220977783205</v>
      </c>
      <c r="D116" s="2">
        <v>22.181208060555019</v>
      </c>
      <c r="E116" s="2">
        <f t="shared" si="10"/>
        <v>5.2483749389648438</v>
      </c>
      <c r="F116" s="2">
        <f t="shared" si="11"/>
        <v>-11.356075061035156</v>
      </c>
      <c r="G116" s="5">
        <f t="shared" si="7"/>
        <v>2621.3150826905039</v>
      </c>
    </row>
    <row r="117" spans="1:7" x14ac:dyDescent="0.2">
      <c r="A117" s="2" t="s">
        <v>24</v>
      </c>
      <c r="B117" s="2" t="s">
        <v>30</v>
      </c>
      <c r="C117" s="2">
        <v>22.385106100000002</v>
      </c>
      <c r="D117" s="2">
        <v>22.181208060555019</v>
      </c>
      <c r="E117" s="2">
        <f t="shared" si="10"/>
        <v>5.5422600611816399</v>
      </c>
      <c r="F117" s="2">
        <f t="shared" si="11"/>
        <v>-11.06218993881836</v>
      </c>
      <c r="G117" s="5">
        <f t="shared" si="7"/>
        <v>2138.2131164670755</v>
      </c>
    </row>
    <row r="118" spans="1:7" x14ac:dyDescent="0.2">
      <c r="A118" s="2" t="s">
        <v>24</v>
      </c>
      <c r="B118" s="2" t="s">
        <v>30</v>
      </c>
      <c r="C118" s="2">
        <v>22.067297103881838</v>
      </c>
      <c r="D118" s="2">
        <v>22.181208060555019</v>
      </c>
      <c r="E118" s="2">
        <f t="shared" si="10"/>
        <v>5.2244510650634766</v>
      </c>
      <c r="F118" s="2">
        <f t="shared" si="11"/>
        <v>-11.379998934936523</v>
      </c>
      <c r="G118" s="5">
        <f t="shared" si="7"/>
        <v>2665.1461524115448</v>
      </c>
    </row>
    <row r="119" spans="1:7" x14ac:dyDescent="0.2">
      <c r="A119" s="2" t="s">
        <v>23</v>
      </c>
      <c r="B119" s="2" t="s">
        <v>30</v>
      </c>
      <c r="C119" s="2">
        <v>26.989148400000001</v>
      </c>
      <c r="D119" s="2">
        <v>26.689551694449847</v>
      </c>
      <c r="E119" s="2">
        <f t="shared" si="10"/>
        <v>9.9488514639648784</v>
      </c>
      <c r="F119" s="2">
        <f t="shared" si="11"/>
        <v>-6.6555985360351215</v>
      </c>
      <c r="G119" s="5">
        <f t="shared" si="7"/>
        <v>100.81723873298996</v>
      </c>
    </row>
    <row r="120" spans="1:7" x14ac:dyDescent="0.2">
      <c r="A120" s="2" t="s">
        <v>23</v>
      </c>
      <c r="B120" s="2" t="s">
        <v>30</v>
      </c>
      <c r="C120" s="2">
        <v>26.747288131713834</v>
      </c>
      <c r="D120" s="2">
        <v>26.689551694449847</v>
      </c>
      <c r="E120" s="2">
        <f t="shared" si="10"/>
        <v>9.7069911956787109</v>
      </c>
      <c r="F120" s="2">
        <f t="shared" si="11"/>
        <v>-6.897458804321289</v>
      </c>
      <c r="G120" s="5">
        <f t="shared" si="7"/>
        <v>119.21804450425218</v>
      </c>
    </row>
    <row r="121" spans="1:7" x14ac:dyDescent="0.2">
      <c r="A121" s="2" t="s">
        <v>23</v>
      </c>
      <c r="B121" s="2" t="s">
        <v>30</v>
      </c>
      <c r="C121" s="2">
        <v>26.332218551635709</v>
      </c>
      <c r="D121" s="2">
        <v>26.689551694449847</v>
      </c>
      <c r="E121" s="2">
        <f t="shared" si="10"/>
        <v>9.2919216156005859</v>
      </c>
      <c r="F121" s="2">
        <f t="shared" si="11"/>
        <v>-7.312528384399414</v>
      </c>
      <c r="G121" s="5">
        <f t="shared" si="7"/>
        <v>158.96092740196536</v>
      </c>
    </row>
    <row r="122" spans="1:7" x14ac:dyDescent="0.2">
      <c r="A122" s="3" t="s">
        <v>8</v>
      </c>
      <c r="B122" s="2" t="s">
        <v>13</v>
      </c>
      <c r="C122" s="2">
        <v>32.332008361816406</v>
      </c>
      <c r="D122" s="2">
        <v>32.596792787272136</v>
      </c>
      <c r="E122" s="2">
        <f t="shared" ref="E122:E145" si="12">C122-D314</f>
        <v>15.517367775268557</v>
      </c>
      <c r="F122" s="2">
        <f>E122-15.78215</f>
        <v>-0.26478222473144264</v>
      </c>
      <c r="G122" s="5">
        <f t="shared" si="7"/>
        <v>1.2014546758781355</v>
      </c>
    </row>
    <row r="123" spans="1:7" x14ac:dyDescent="0.2">
      <c r="A123" s="3" t="s">
        <v>8</v>
      </c>
      <c r="B123" s="2" t="s">
        <v>13</v>
      </c>
      <c r="C123" s="2">
        <v>31.968399999999999</v>
      </c>
      <c r="D123" s="2">
        <v>32.596792787272136</v>
      </c>
      <c r="E123" s="2">
        <f t="shared" si="12"/>
        <v>15.15375941345215</v>
      </c>
      <c r="F123" s="2">
        <f t="shared" ref="F123:F145" si="13">E123-15.78215</f>
        <v>-0.62839058654784985</v>
      </c>
      <c r="G123" s="5">
        <f t="shared" si="7"/>
        <v>1.5458395539192484</v>
      </c>
    </row>
    <row r="124" spans="1:7" x14ac:dyDescent="0.2">
      <c r="A124" s="3" t="s">
        <v>8</v>
      </c>
      <c r="B124" s="2" t="s">
        <v>13</v>
      </c>
      <c r="C124" s="2">
        <v>33.48997</v>
      </c>
      <c r="D124" s="2">
        <v>32.596792787272136</v>
      </c>
      <c r="E124" s="2">
        <f t="shared" si="12"/>
        <v>16.67532941345215</v>
      </c>
      <c r="F124" s="2">
        <f t="shared" si="13"/>
        <v>0.89317941345215068</v>
      </c>
      <c r="G124" s="5">
        <f t="shared" si="7"/>
        <v>0.53842622528597939</v>
      </c>
    </row>
    <row r="125" spans="1:7" x14ac:dyDescent="0.2">
      <c r="A125" s="3" t="s">
        <v>7</v>
      </c>
      <c r="B125" s="2" t="s">
        <v>13</v>
      </c>
      <c r="C125" s="2">
        <v>33.223930358886697</v>
      </c>
      <c r="D125" s="2">
        <v>34.309443452962235</v>
      </c>
      <c r="E125" s="2">
        <f t="shared" si="12"/>
        <v>16.261274973551412</v>
      </c>
      <c r="F125" s="2">
        <f t="shared" si="13"/>
        <v>0.47912497355141248</v>
      </c>
      <c r="G125" s="5">
        <f t="shared" si="7"/>
        <v>0.71741261869698969</v>
      </c>
    </row>
    <row r="126" spans="1:7" x14ac:dyDescent="0.2">
      <c r="A126" s="3" t="s">
        <v>7</v>
      </c>
      <c r="B126" s="2" t="s">
        <v>13</v>
      </c>
      <c r="C126" s="2">
        <v>35.489510000000003</v>
      </c>
      <c r="D126" s="2">
        <v>34.309443452962235</v>
      </c>
      <c r="E126" s="2">
        <f t="shared" si="12"/>
        <v>18.526854614664718</v>
      </c>
      <c r="F126" s="2">
        <f t="shared" si="13"/>
        <v>2.7447046146647178</v>
      </c>
      <c r="G126" s="5">
        <f t="shared" si="7"/>
        <v>0.14919751227303338</v>
      </c>
    </row>
    <row r="127" spans="1:7" x14ac:dyDescent="0.2">
      <c r="A127" s="3" t="s">
        <v>7</v>
      </c>
      <c r="B127" s="2" t="s">
        <v>13</v>
      </c>
      <c r="C127" s="2">
        <v>34.214889999999997</v>
      </c>
      <c r="D127" s="2">
        <v>34.309443452962235</v>
      </c>
      <c r="E127" s="2">
        <f t="shared" si="12"/>
        <v>17.252234614664712</v>
      </c>
      <c r="F127" s="2">
        <f t="shared" si="13"/>
        <v>1.470084614664712</v>
      </c>
      <c r="G127" s="5">
        <f t="shared" si="7"/>
        <v>0.36096112773937949</v>
      </c>
    </row>
    <row r="128" spans="1:7" x14ac:dyDescent="0.2">
      <c r="A128" s="3" t="s">
        <v>10</v>
      </c>
      <c r="B128" s="2" t="s">
        <v>13</v>
      </c>
      <c r="C128" s="2">
        <v>32.385913848876953</v>
      </c>
      <c r="D128" s="2">
        <v>32.993717949625648</v>
      </c>
      <c r="E128" s="2">
        <f t="shared" si="12"/>
        <v>14.393740172729494</v>
      </c>
      <c r="F128" s="2">
        <f t="shared" si="13"/>
        <v>-1.3884098272705057</v>
      </c>
      <c r="G128" s="5">
        <f t="shared" si="7"/>
        <v>2.6178997056776656</v>
      </c>
    </row>
    <row r="129" spans="1:7" x14ac:dyDescent="0.2">
      <c r="A129" s="3" t="s">
        <v>10</v>
      </c>
      <c r="B129" s="2" t="s">
        <v>13</v>
      </c>
      <c r="C129" s="2">
        <v>33.697839999999999</v>
      </c>
      <c r="D129" s="2">
        <v>32.993717949625648</v>
      </c>
      <c r="E129" s="2">
        <f t="shared" si="12"/>
        <v>15.70566632385254</v>
      </c>
      <c r="F129" s="2">
        <f t="shared" si="13"/>
        <v>-7.6483676147459434E-2</v>
      </c>
      <c r="G129" s="5">
        <f t="shared" si="7"/>
        <v>1.0544448759177736</v>
      </c>
    </row>
    <row r="130" spans="1:7" x14ac:dyDescent="0.2">
      <c r="A130" s="3" t="s">
        <v>10</v>
      </c>
      <c r="B130" s="2" t="s">
        <v>13</v>
      </c>
      <c r="C130" s="2">
        <v>32.897399999999998</v>
      </c>
      <c r="D130" s="2">
        <v>32.993717949625648</v>
      </c>
      <c r="E130" s="2">
        <f t="shared" si="12"/>
        <v>14.905226323852538</v>
      </c>
      <c r="F130" s="2">
        <f t="shared" si="13"/>
        <v>-0.87692367614746125</v>
      </c>
      <c r="G130" s="5">
        <f t="shared" si="7"/>
        <v>1.8364551668262474</v>
      </c>
    </row>
    <row r="131" spans="1:7" x14ac:dyDescent="0.2">
      <c r="A131" s="3" t="s">
        <v>9</v>
      </c>
      <c r="B131" s="2" t="s">
        <v>13</v>
      </c>
      <c r="C131" s="2">
        <v>34.589440000000003</v>
      </c>
      <c r="D131" s="2">
        <v>33.75805487996417</v>
      </c>
      <c r="E131" s="2">
        <f t="shared" si="12"/>
        <v>16.672089400472007</v>
      </c>
      <c r="F131" s="2">
        <f t="shared" si="13"/>
        <v>0.88993940047200759</v>
      </c>
      <c r="G131" s="5">
        <f t="shared" ref="G131:G194" si="14">2^(-F131)</f>
        <v>0.53963678489119571</v>
      </c>
    </row>
    <row r="132" spans="1:7" x14ac:dyDescent="0.2">
      <c r="A132" s="3" t="s">
        <v>9</v>
      </c>
      <c r="B132" s="2" t="s">
        <v>13</v>
      </c>
      <c r="C132" s="2">
        <v>33.5669746398925</v>
      </c>
      <c r="D132" s="2">
        <v>33.75805487996417</v>
      </c>
      <c r="E132" s="2">
        <f t="shared" si="12"/>
        <v>15.649624040364504</v>
      </c>
      <c r="F132" s="2">
        <f t="shared" si="13"/>
        <v>-0.13252595963549574</v>
      </c>
      <c r="G132" s="5">
        <f t="shared" si="14"/>
        <v>1.0962113365670905</v>
      </c>
    </row>
    <row r="133" spans="1:7" x14ac:dyDescent="0.2">
      <c r="A133" s="3" t="s">
        <v>9</v>
      </c>
      <c r="B133" s="2" t="s">
        <v>13</v>
      </c>
      <c r="C133" s="2">
        <v>33.117750000000001</v>
      </c>
      <c r="D133" s="2">
        <v>33.75805487996417</v>
      </c>
      <c r="E133" s="2">
        <f t="shared" si="12"/>
        <v>15.200399400472005</v>
      </c>
      <c r="F133" s="2">
        <f t="shared" si="13"/>
        <v>-0.58175059952799479</v>
      </c>
      <c r="G133" s="5">
        <f t="shared" si="14"/>
        <v>1.4966642342348417</v>
      </c>
    </row>
    <row r="134" spans="1:7" x14ac:dyDescent="0.2">
      <c r="A134" s="3" t="s">
        <v>4</v>
      </c>
      <c r="B134" s="2" t="s">
        <v>13</v>
      </c>
      <c r="C134" s="2">
        <v>25.231307983398398</v>
      </c>
      <c r="D134" s="2">
        <v>25.559907277425115</v>
      </c>
      <c r="E134" s="2">
        <f t="shared" si="12"/>
        <v>8.2048746744791288</v>
      </c>
      <c r="F134" s="2">
        <f t="shared" si="13"/>
        <v>-7.5772753255208709</v>
      </c>
      <c r="G134" s="5">
        <f t="shared" si="14"/>
        <v>190.97967871254926</v>
      </c>
    </row>
    <row r="135" spans="1:7" x14ac:dyDescent="0.2">
      <c r="A135" s="3" t="s">
        <v>4</v>
      </c>
      <c r="B135" s="2" t="s">
        <v>13</v>
      </c>
      <c r="C135" s="4">
        <v>25.50663948059082</v>
      </c>
      <c r="D135" s="2">
        <v>25.559907277425115</v>
      </c>
      <c r="E135" s="2">
        <f t="shared" si="12"/>
        <v>8.4802061716715507</v>
      </c>
      <c r="F135" s="2">
        <f t="shared" si="13"/>
        <v>-7.301943828328449</v>
      </c>
      <c r="G135" s="5">
        <f t="shared" si="14"/>
        <v>157.79895360029622</v>
      </c>
    </row>
    <row r="136" spans="1:7" x14ac:dyDescent="0.2">
      <c r="A136" s="3" t="s">
        <v>4</v>
      </c>
      <c r="B136" s="2" t="s">
        <v>13</v>
      </c>
      <c r="C136" s="4">
        <v>25.941774368286133</v>
      </c>
      <c r="D136" s="2">
        <v>25.559907277425115</v>
      </c>
      <c r="E136" s="2">
        <f t="shared" si="12"/>
        <v>8.9153410593668632</v>
      </c>
      <c r="F136" s="2">
        <f t="shared" si="13"/>
        <v>-6.8668089406331365</v>
      </c>
      <c r="G136" s="5">
        <f t="shared" si="14"/>
        <v>116.7119877305453</v>
      </c>
    </row>
    <row r="137" spans="1:7" x14ac:dyDescent="0.2">
      <c r="A137" s="3" t="s">
        <v>2</v>
      </c>
      <c r="B137" s="2" t="s">
        <v>13</v>
      </c>
      <c r="C137" s="2">
        <v>26.956678390502901</v>
      </c>
      <c r="D137" s="2">
        <v>26.799640655517567</v>
      </c>
      <c r="E137" s="2">
        <f t="shared" si="12"/>
        <v>10.080905278523772</v>
      </c>
      <c r="F137" s="2">
        <f t="shared" si="13"/>
        <v>-5.7012447214762272</v>
      </c>
      <c r="G137" s="5">
        <f t="shared" si="14"/>
        <v>52.029023357746283</v>
      </c>
    </row>
    <row r="138" spans="1:7" x14ac:dyDescent="0.2">
      <c r="A138" s="3" t="s">
        <v>2</v>
      </c>
      <c r="B138" s="2" t="s">
        <v>13</v>
      </c>
      <c r="C138" s="4">
        <v>26.536045074462891</v>
      </c>
      <c r="D138" s="2">
        <v>26.799640655517567</v>
      </c>
      <c r="E138" s="2">
        <f t="shared" si="12"/>
        <v>9.6602719624837619</v>
      </c>
      <c r="F138" s="2">
        <f t="shared" si="13"/>
        <v>-6.1218780375162378</v>
      </c>
      <c r="G138" s="5">
        <f t="shared" si="14"/>
        <v>69.641628657428228</v>
      </c>
    </row>
    <row r="139" spans="1:7" x14ac:dyDescent="0.2">
      <c r="A139" s="3" t="s">
        <v>2</v>
      </c>
      <c r="B139" s="2" t="s">
        <v>13</v>
      </c>
      <c r="C139" s="4">
        <v>26.906198501586914</v>
      </c>
      <c r="D139" s="2">
        <v>26.799640655517567</v>
      </c>
      <c r="E139" s="2">
        <f t="shared" si="12"/>
        <v>10.030425389607785</v>
      </c>
      <c r="F139" s="2">
        <f t="shared" si="13"/>
        <v>-5.7517246103922144</v>
      </c>
      <c r="G139" s="5">
        <f t="shared" si="14"/>
        <v>53.881742804181066</v>
      </c>
    </row>
    <row r="140" spans="1:7" x14ac:dyDescent="0.2">
      <c r="A140" s="3" t="s">
        <v>6</v>
      </c>
      <c r="B140" s="2" t="s">
        <v>13</v>
      </c>
      <c r="C140" s="2">
        <v>31.318277359008789</v>
      </c>
      <c r="D140" s="2">
        <v>31.487159119669595</v>
      </c>
      <c r="E140" s="2">
        <f t="shared" si="12"/>
        <v>14.475431320190427</v>
      </c>
      <c r="F140" s="2">
        <f t="shared" si="13"/>
        <v>-1.3067186798095722</v>
      </c>
      <c r="G140" s="5">
        <f t="shared" si="14"/>
        <v>2.4737825319074003</v>
      </c>
    </row>
    <row r="141" spans="1:7" x14ac:dyDescent="0.2">
      <c r="A141" s="3" t="s">
        <v>6</v>
      </c>
      <c r="B141" s="2" t="s">
        <v>13</v>
      </c>
      <c r="C141" s="2">
        <v>31.895399999999999</v>
      </c>
      <c r="D141" s="2">
        <v>31.487159119669595</v>
      </c>
      <c r="E141" s="2">
        <f t="shared" si="12"/>
        <v>15.052553961181637</v>
      </c>
      <c r="F141" s="2">
        <f t="shared" si="13"/>
        <v>-0.72959603881836266</v>
      </c>
      <c r="G141" s="5">
        <f t="shared" si="14"/>
        <v>1.6581747301443055</v>
      </c>
    </row>
    <row r="142" spans="1:7" x14ac:dyDescent="0.2">
      <c r="A142" s="3" t="s">
        <v>6</v>
      </c>
      <c r="B142" s="2" t="s">
        <v>13</v>
      </c>
      <c r="C142" s="2">
        <v>31.247800000000002</v>
      </c>
      <c r="D142" s="2">
        <v>31.487159119669595</v>
      </c>
      <c r="E142" s="2">
        <f t="shared" si="12"/>
        <v>14.40495396118164</v>
      </c>
      <c r="F142" s="2">
        <f t="shared" si="13"/>
        <v>-1.3771960388183597</v>
      </c>
      <c r="G142" s="5">
        <f t="shared" si="14"/>
        <v>2.5976301572168738</v>
      </c>
    </row>
    <row r="143" spans="1:7" x14ac:dyDescent="0.2">
      <c r="A143" s="3" t="s">
        <v>5</v>
      </c>
      <c r="B143" s="2" t="s">
        <v>13</v>
      </c>
      <c r="C143" s="2">
        <v>32.627126693725501</v>
      </c>
      <c r="D143" s="2">
        <v>32.638275564575167</v>
      </c>
      <c r="E143" s="2">
        <f t="shared" si="12"/>
        <v>15.586829757690378</v>
      </c>
      <c r="F143" s="2">
        <f t="shared" si="13"/>
        <v>-0.19532024230962186</v>
      </c>
      <c r="G143" s="5">
        <f t="shared" si="14"/>
        <v>1.144978289010101</v>
      </c>
    </row>
    <row r="144" spans="1:7" x14ac:dyDescent="0.2">
      <c r="A144" s="3" t="s">
        <v>5</v>
      </c>
      <c r="B144" s="2" t="s">
        <v>13</v>
      </c>
      <c r="C144" s="2">
        <v>32.588999999999999</v>
      </c>
      <c r="D144" s="2">
        <v>32.638275564575167</v>
      </c>
      <c r="E144" s="2">
        <f t="shared" si="12"/>
        <v>15.548703063964876</v>
      </c>
      <c r="F144" s="2">
        <f t="shared" si="13"/>
        <v>-0.2334469360351239</v>
      </c>
      <c r="G144" s="5">
        <f t="shared" si="14"/>
        <v>1.1756404765583379</v>
      </c>
    </row>
    <row r="145" spans="1:7" x14ac:dyDescent="0.2">
      <c r="A145" s="3" t="s">
        <v>5</v>
      </c>
      <c r="B145" s="2" t="s">
        <v>13</v>
      </c>
      <c r="C145" s="2">
        <v>32.698700000000002</v>
      </c>
      <c r="D145" s="2">
        <v>32.638275564575167</v>
      </c>
      <c r="E145" s="2">
        <f t="shared" si="12"/>
        <v>15.658403063964879</v>
      </c>
      <c r="F145" s="2">
        <f t="shared" si="13"/>
        <v>-0.12374693603512021</v>
      </c>
      <c r="G145" s="5">
        <f t="shared" si="14"/>
        <v>1.0895609749343111</v>
      </c>
    </row>
    <row r="146" spans="1:7" x14ac:dyDescent="0.2">
      <c r="A146" s="3" t="s">
        <v>8</v>
      </c>
      <c r="B146" s="2" t="s">
        <v>20</v>
      </c>
      <c r="C146" s="2">
        <v>35.29010009765625</v>
      </c>
      <c r="D146" s="2">
        <v>33.972810032552083</v>
      </c>
      <c r="E146" s="2">
        <f t="shared" ref="E146:E169" si="15">C146-D314</f>
        <v>18.475459511108401</v>
      </c>
      <c r="F146" s="2">
        <f>E146-17.15817</f>
        <v>1.3172895111084024</v>
      </c>
      <c r="G146" s="5">
        <f t="shared" si="14"/>
        <v>0.40128815825446879</v>
      </c>
    </row>
    <row r="147" spans="1:7" x14ac:dyDescent="0.2">
      <c r="A147" s="3" t="s">
        <v>8</v>
      </c>
      <c r="B147" s="2" t="s">
        <v>20</v>
      </c>
      <c r="C147" s="2">
        <v>32.659840000000003</v>
      </c>
      <c r="D147" s="2">
        <v>33.972810032552083</v>
      </c>
      <c r="E147" s="2">
        <f t="shared" si="15"/>
        <v>15.845199413452153</v>
      </c>
      <c r="F147" s="2">
        <f t="shared" ref="F147:F169" si="16">E147-17.15817</f>
        <v>-1.3129705865478449</v>
      </c>
      <c r="G147" s="5">
        <f t="shared" si="14"/>
        <v>2.4845259089074014</v>
      </c>
    </row>
    <row r="148" spans="1:7" x14ac:dyDescent="0.2">
      <c r="A148" s="3" t="s">
        <v>8</v>
      </c>
      <c r="B148" s="2" t="s">
        <v>20</v>
      </c>
      <c r="C148" s="2">
        <v>33.968490000000003</v>
      </c>
      <c r="D148" s="2">
        <v>33.972810032552083</v>
      </c>
      <c r="E148" s="2">
        <f t="shared" si="15"/>
        <v>17.153849413452154</v>
      </c>
      <c r="F148" s="2">
        <f t="shared" si="16"/>
        <v>-4.3205865478448402E-3</v>
      </c>
      <c r="G148" s="5">
        <f t="shared" si="14"/>
        <v>1.0029992912846684</v>
      </c>
    </row>
    <row r="149" spans="1:7" x14ac:dyDescent="0.2">
      <c r="A149" s="3" t="s">
        <v>7</v>
      </c>
      <c r="B149" s="2" t="s">
        <v>20</v>
      </c>
      <c r="C149" s="2">
        <v>35.528789520263672</v>
      </c>
      <c r="D149" s="2">
        <v>34.609313173421221</v>
      </c>
      <c r="E149" s="2">
        <f t="shared" si="15"/>
        <v>18.566134134928387</v>
      </c>
      <c r="F149" s="2">
        <f t="shared" si="16"/>
        <v>1.4079641349283882</v>
      </c>
      <c r="G149" s="5">
        <f t="shared" si="14"/>
        <v>0.37684309550706219</v>
      </c>
    </row>
    <row r="150" spans="1:7" x14ac:dyDescent="0.2">
      <c r="A150" s="3" t="s">
        <v>7</v>
      </c>
      <c r="B150" s="2" t="s">
        <v>20</v>
      </c>
      <c r="C150" s="2">
        <v>35.183999999999997</v>
      </c>
      <c r="D150" s="2">
        <v>34.609313173421221</v>
      </c>
      <c r="E150" s="2">
        <f t="shared" si="15"/>
        <v>18.221344614664712</v>
      </c>
      <c r="F150" s="2">
        <f t="shared" si="16"/>
        <v>1.0631746146647139</v>
      </c>
      <c r="G150" s="5">
        <f t="shared" si="14"/>
        <v>0.47857780156799923</v>
      </c>
    </row>
    <row r="151" spans="1:7" x14ac:dyDescent="0.2">
      <c r="A151" s="3" t="s">
        <v>7</v>
      </c>
      <c r="B151" s="2" t="s">
        <v>20</v>
      </c>
      <c r="C151" s="2">
        <v>33.11515</v>
      </c>
      <c r="D151" s="2">
        <v>34.609313173421221</v>
      </c>
      <c r="E151" s="2">
        <f t="shared" si="15"/>
        <v>16.152494614664715</v>
      </c>
      <c r="F151" s="2">
        <f t="shared" si="16"/>
        <v>-1.0056753853352838</v>
      </c>
      <c r="G151" s="5">
        <f t="shared" si="14"/>
        <v>2.0078832503911781</v>
      </c>
    </row>
    <row r="152" spans="1:7" x14ac:dyDescent="0.2">
      <c r="A152" s="3" t="s">
        <v>10</v>
      </c>
      <c r="B152" s="2" t="s">
        <v>20</v>
      </c>
      <c r="C152" s="2">
        <v>36.950088500976563</v>
      </c>
      <c r="D152" s="2">
        <v>34.552346166992187</v>
      </c>
      <c r="E152" s="2">
        <f t="shared" si="15"/>
        <v>18.957914824829103</v>
      </c>
      <c r="F152" s="2">
        <f t="shared" si="16"/>
        <v>1.799744824829105</v>
      </c>
      <c r="G152" s="5">
        <f t="shared" si="14"/>
        <v>0.28722538694549005</v>
      </c>
    </row>
    <row r="153" spans="1:7" x14ac:dyDescent="0.2">
      <c r="A153" s="3" t="s">
        <v>10</v>
      </c>
      <c r="B153" s="2" t="s">
        <v>20</v>
      </c>
      <c r="C153" s="2">
        <v>34.158450000000002</v>
      </c>
      <c r="D153" s="2">
        <v>34.552346166992187</v>
      </c>
      <c r="E153" s="2">
        <f t="shared" si="15"/>
        <v>16.166276323852543</v>
      </c>
      <c r="F153" s="2">
        <f t="shared" si="16"/>
        <v>-0.99189367614745549</v>
      </c>
      <c r="G153" s="5">
        <f t="shared" si="14"/>
        <v>1.9887937616663209</v>
      </c>
    </row>
    <row r="154" spans="1:7" x14ac:dyDescent="0.2">
      <c r="A154" s="3" t="s">
        <v>10</v>
      </c>
      <c r="B154" s="2" t="s">
        <v>20</v>
      </c>
      <c r="C154" s="2">
        <v>32.548499999999997</v>
      </c>
      <c r="D154" s="2">
        <v>34.552346166992187</v>
      </c>
      <c r="E154" s="2">
        <f t="shared" si="15"/>
        <v>14.556326323852538</v>
      </c>
      <c r="F154" s="2">
        <f t="shared" si="16"/>
        <v>-2.6018436761474604</v>
      </c>
      <c r="G154" s="5">
        <f t="shared" si="14"/>
        <v>6.0706191916583876</v>
      </c>
    </row>
    <row r="155" spans="1:7" x14ac:dyDescent="0.2">
      <c r="A155" s="3" t="s">
        <v>9</v>
      </c>
      <c r="B155" s="2" t="s">
        <v>20</v>
      </c>
      <c r="C155" s="2">
        <v>36.786952972412109</v>
      </c>
      <c r="D155" s="2">
        <v>35.106791357470705</v>
      </c>
      <c r="E155" s="2">
        <f t="shared" si="15"/>
        <v>18.869602372884113</v>
      </c>
      <c r="F155" s="2">
        <f t="shared" si="16"/>
        <v>1.711432372884115</v>
      </c>
      <c r="G155" s="5">
        <f t="shared" si="14"/>
        <v>0.30535674688335468</v>
      </c>
    </row>
    <row r="156" spans="1:7" x14ac:dyDescent="0.2">
      <c r="A156" s="3" t="s">
        <v>9</v>
      </c>
      <c r="B156" s="2" t="s">
        <v>20</v>
      </c>
      <c r="C156" s="2">
        <v>33.118251999999998</v>
      </c>
      <c r="D156" s="2">
        <v>35.106791357470705</v>
      </c>
      <c r="E156" s="2">
        <f t="shared" si="15"/>
        <v>15.200901400472002</v>
      </c>
      <c r="F156" s="2">
        <f t="shared" si="16"/>
        <v>-1.9572685995279961</v>
      </c>
      <c r="G156" s="5">
        <f t="shared" si="14"/>
        <v>3.8832607934130943</v>
      </c>
    </row>
    <row r="157" spans="1:7" x14ac:dyDescent="0.2">
      <c r="A157" s="3" t="s">
        <v>9</v>
      </c>
      <c r="B157" s="2" t="s">
        <v>20</v>
      </c>
      <c r="C157" s="2">
        <v>35.4151691</v>
      </c>
      <c r="D157" s="2">
        <v>35.106791357470705</v>
      </c>
      <c r="E157" s="2">
        <f t="shared" si="15"/>
        <v>17.497818500472004</v>
      </c>
      <c r="F157" s="2">
        <f t="shared" si="16"/>
        <v>0.33964850047200557</v>
      </c>
      <c r="G157" s="5">
        <f t="shared" si="14"/>
        <v>0.79023382169568979</v>
      </c>
    </row>
    <row r="158" spans="1:7" x14ac:dyDescent="0.2">
      <c r="A158" s="3" t="s">
        <v>4</v>
      </c>
      <c r="B158" s="2" t="s">
        <v>20</v>
      </c>
      <c r="C158" s="2">
        <v>21.26390266418457</v>
      </c>
      <c r="D158" s="2">
        <v>21.767960230509441</v>
      </c>
      <c r="E158" s="2">
        <f t="shared" si="15"/>
        <v>4.2374693552653007</v>
      </c>
      <c r="F158" s="2">
        <f t="shared" si="16"/>
        <v>-12.920700644734698</v>
      </c>
      <c r="G158" s="5">
        <f t="shared" si="14"/>
        <v>7753.8689936016863</v>
      </c>
    </row>
    <row r="159" spans="1:7" x14ac:dyDescent="0.2">
      <c r="A159" s="3" t="s">
        <v>4</v>
      </c>
      <c r="B159" s="2" t="s">
        <v>20</v>
      </c>
      <c r="C159" s="4">
        <v>22.04139518737793</v>
      </c>
      <c r="D159" s="2">
        <v>21.767960230509441</v>
      </c>
      <c r="E159" s="2">
        <f t="shared" si="15"/>
        <v>5.01496187845866</v>
      </c>
      <c r="F159" s="2">
        <f t="shared" si="16"/>
        <v>-12.143208121541338</v>
      </c>
      <c r="G159" s="5">
        <f t="shared" si="14"/>
        <v>4523.4509787940042</v>
      </c>
    </row>
    <row r="160" spans="1:7" x14ac:dyDescent="0.2">
      <c r="A160" s="3" t="s">
        <v>4</v>
      </c>
      <c r="B160" s="2" t="s">
        <v>20</v>
      </c>
      <c r="C160" s="4">
        <v>21.99858283996582</v>
      </c>
      <c r="D160" s="2">
        <v>21.767960230509441</v>
      </c>
      <c r="E160" s="2">
        <f t="shared" si="15"/>
        <v>4.9721495310465507</v>
      </c>
      <c r="F160" s="2">
        <f t="shared" si="16"/>
        <v>-12.186020468953448</v>
      </c>
      <c r="G160" s="5">
        <f t="shared" si="14"/>
        <v>4659.6971246673402</v>
      </c>
    </row>
    <row r="161" spans="1:7" x14ac:dyDescent="0.2">
      <c r="A161" s="3" t="s">
        <v>2</v>
      </c>
      <c r="B161" s="2" t="s">
        <v>20</v>
      </c>
      <c r="C161" s="2">
        <v>24.204200744628899</v>
      </c>
      <c r="D161" s="2">
        <v>24.043918609619141</v>
      </c>
      <c r="E161" s="2">
        <f t="shared" si="15"/>
        <v>7.3284276326497704</v>
      </c>
      <c r="F161" s="2">
        <f t="shared" si="16"/>
        <v>-9.829742367350228</v>
      </c>
      <c r="G161" s="5">
        <f t="shared" si="14"/>
        <v>910.01238340844316</v>
      </c>
    </row>
    <row r="162" spans="1:7" x14ac:dyDescent="0.2">
      <c r="A162" s="3" t="s">
        <v>2</v>
      </c>
      <c r="B162" s="2" t="s">
        <v>20</v>
      </c>
      <c r="C162" s="4">
        <v>24.034637451171875</v>
      </c>
      <c r="D162" s="2">
        <v>24.043918609619141</v>
      </c>
      <c r="E162" s="2">
        <f t="shared" si="15"/>
        <v>7.1588643391927462</v>
      </c>
      <c r="F162" s="2">
        <f t="shared" si="16"/>
        <v>-9.9993056608072521</v>
      </c>
      <c r="G162" s="5">
        <f t="shared" si="14"/>
        <v>1023.5072886194964</v>
      </c>
    </row>
    <row r="163" spans="1:7" x14ac:dyDescent="0.2">
      <c r="A163" s="3" t="s">
        <v>2</v>
      </c>
      <c r="B163" s="2" t="s">
        <v>20</v>
      </c>
      <c r="C163" s="4">
        <v>23.892917633056641</v>
      </c>
      <c r="D163" s="2">
        <v>24.043918609619141</v>
      </c>
      <c r="E163" s="2">
        <f t="shared" si="15"/>
        <v>7.0171445210775119</v>
      </c>
      <c r="F163" s="2">
        <f t="shared" si="16"/>
        <v>-10.141025478922487</v>
      </c>
      <c r="G163" s="5">
        <f t="shared" si="14"/>
        <v>1129.1531643777278</v>
      </c>
    </row>
    <row r="164" spans="1:7" x14ac:dyDescent="0.2">
      <c r="A164" s="3" t="s">
        <v>6</v>
      </c>
      <c r="B164" s="2" t="s">
        <v>20</v>
      </c>
      <c r="C164" s="2">
        <v>21.564382553100501</v>
      </c>
      <c r="D164" s="2">
        <v>21.549610184366831</v>
      </c>
      <c r="E164" s="2">
        <f t="shared" si="15"/>
        <v>4.7215365142821391</v>
      </c>
      <c r="F164" s="2">
        <f t="shared" si="16"/>
        <v>-12.436633485717859</v>
      </c>
      <c r="G164" s="5">
        <f t="shared" si="14"/>
        <v>5543.7000522840208</v>
      </c>
    </row>
    <row r="165" spans="1:7" x14ac:dyDescent="0.2">
      <c r="A165" s="3" t="s">
        <v>6</v>
      </c>
      <c r="B165" s="2" t="s">
        <v>20</v>
      </c>
      <c r="C165" s="2">
        <v>21.125648000000002</v>
      </c>
      <c r="D165" s="2">
        <v>21.549610184366831</v>
      </c>
      <c r="E165" s="2">
        <f t="shared" si="15"/>
        <v>4.2828019611816401</v>
      </c>
      <c r="F165" s="2">
        <f t="shared" si="16"/>
        <v>-12.875368038818358</v>
      </c>
      <c r="G165" s="5">
        <f t="shared" si="14"/>
        <v>7514.0137404485613</v>
      </c>
    </row>
    <row r="166" spans="1:7" x14ac:dyDescent="0.2">
      <c r="A166" s="3" t="s">
        <v>6</v>
      </c>
      <c r="B166" s="2" t="s">
        <v>20</v>
      </c>
      <c r="C166" s="2">
        <v>21.9588</v>
      </c>
      <c r="D166" s="2">
        <v>21.549610184366831</v>
      </c>
      <c r="E166" s="2">
        <f t="shared" si="15"/>
        <v>5.1159539611816385</v>
      </c>
      <c r="F166" s="2">
        <f t="shared" si="16"/>
        <v>-12.04221603881836</v>
      </c>
      <c r="G166" s="5">
        <f t="shared" si="14"/>
        <v>4217.6277102821377</v>
      </c>
    </row>
    <row r="167" spans="1:7" x14ac:dyDescent="0.2">
      <c r="A167" s="3" t="s">
        <v>5</v>
      </c>
      <c r="B167" s="2" t="s">
        <v>20</v>
      </c>
      <c r="C167" s="2">
        <v>26.458690643310501</v>
      </c>
      <c r="D167" s="2">
        <v>26.398490214436833</v>
      </c>
      <c r="E167" s="2">
        <f t="shared" si="15"/>
        <v>9.4183937072753778</v>
      </c>
      <c r="F167" s="2">
        <f t="shared" si="16"/>
        <v>-7.7397762927246205</v>
      </c>
      <c r="G167" s="5">
        <f t="shared" si="14"/>
        <v>213.74936038612447</v>
      </c>
    </row>
    <row r="168" spans="1:7" x14ac:dyDescent="0.2">
      <c r="A168" s="3" t="s">
        <v>5</v>
      </c>
      <c r="B168" s="2" t="s">
        <v>20</v>
      </c>
      <c r="C168" s="2">
        <v>26.581800000000001</v>
      </c>
      <c r="D168" s="2">
        <v>26.398490214436833</v>
      </c>
      <c r="E168" s="2">
        <f t="shared" si="15"/>
        <v>9.5415030639648784</v>
      </c>
      <c r="F168" s="2">
        <f t="shared" si="16"/>
        <v>-7.61666693603512</v>
      </c>
      <c r="G168" s="5">
        <f t="shared" si="14"/>
        <v>196.26606476293182</v>
      </c>
    </row>
    <row r="169" spans="1:7" x14ac:dyDescent="0.2">
      <c r="A169" s="3" t="s">
        <v>5</v>
      </c>
      <c r="B169" s="2" t="s">
        <v>20</v>
      </c>
      <c r="C169" s="2">
        <v>26.154979999999998</v>
      </c>
      <c r="D169" s="2">
        <v>26.398490214436833</v>
      </c>
      <c r="E169" s="2">
        <f t="shared" si="15"/>
        <v>9.1146830639648755</v>
      </c>
      <c r="F169" s="2">
        <f t="shared" si="16"/>
        <v>-8.0434869360351229</v>
      </c>
      <c r="G169" s="5">
        <f t="shared" si="14"/>
        <v>263.83404592980344</v>
      </c>
    </row>
    <row r="170" spans="1:7" x14ac:dyDescent="0.2">
      <c r="A170" s="3" t="s">
        <v>8</v>
      </c>
      <c r="B170" s="2" t="s">
        <v>14</v>
      </c>
      <c r="C170" s="2">
        <v>26.787273406982422</v>
      </c>
      <c r="D170" s="2">
        <v>26.682957802327476</v>
      </c>
      <c r="E170" s="2">
        <f t="shared" ref="E170:E193" si="17">C170-D314</f>
        <v>9.9726328204345727</v>
      </c>
      <c r="F170" s="2">
        <f>E170-9.868317</f>
        <v>0.10431582043457333</v>
      </c>
      <c r="G170" s="5">
        <f t="shared" si="14"/>
        <v>0.93024599522040008</v>
      </c>
    </row>
    <row r="171" spans="1:7" x14ac:dyDescent="0.2">
      <c r="A171" s="3" t="s">
        <v>8</v>
      </c>
      <c r="B171" s="2" t="s">
        <v>14</v>
      </c>
      <c r="C171" s="2">
        <v>26.842700000000001</v>
      </c>
      <c r="D171" s="2">
        <v>26.682957802327476</v>
      </c>
      <c r="E171" s="2">
        <f t="shared" si="17"/>
        <v>10.028059413452151</v>
      </c>
      <c r="F171" s="2">
        <f t="shared" ref="F171:F193" si="18">E171-9.868317</f>
        <v>0.15974241345215212</v>
      </c>
      <c r="G171" s="5">
        <f t="shared" si="14"/>
        <v>0.89518488779463368</v>
      </c>
    </row>
    <row r="172" spans="1:7" x14ac:dyDescent="0.2">
      <c r="A172" s="3" t="s">
        <v>8</v>
      </c>
      <c r="B172" s="2" t="s">
        <v>14</v>
      </c>
      <c r="C172" s="2">
        <v>26.418900000000001</v>
      </c>
      <c r="D172" s="2">
        <v>26.682957802327476</v>
      </c>
      <c r="E172" s="2">
        <f t="shared" si="17"/>
        <v>9.6042594134521515</v>
      </c>
      <c r="F172" s="2">
        <f t="shared" si="18"/>
        <v>-0.26405758654784783</v>
      </c>
      <c r="G172" s="5">
        <f t="shared" si="14"/>
        <v>1.2008513596553401</v>
      </c>
    </row>
    <row r="173" spans="1:7" x14ac:dyDescent="0.2">
      <c r="A173" s="3" t="s">
        <v>7</v>
      </c>
      <c r="B173" s="2" t="s">
        <v>14</v>
      </c>
      <c r="C173" s="2">
        <v>26.603620529174805</v>
      </c>
      <c r="D173" s="2">
        <v>26.627076843058273</v>
      </c>
      <c r="E173" s="2">
        <f t="shared" si="17"/>
        <v>9.6409651438395194</v>
      </c>
      <c r="F173" s="2">
        <f t="shared" si="18"/>
        <v>-0.22735185616047993</v>
      </c>
      <c r="G173" s="5">
        <f t="shared" si="14"/>
        <v>1.1706841225933649</v>
      </c>
    </row>
    <row r="174" spans="1:7" x14ac:dyDescent="0.2">
      <c r="A174" s="3" t="s">
        <v>7</v>
      </c>
      <c r="B174" s="2" t="s">
        <v>14</v>
      </c>
      <c r="C174" s="2">
        <v>26.412800000000001</v>
      </c>
      <c r="D174" s="2">
        <v>26.627076843058273</v>
      </c>
      <c r="E174" s="2">
        <f t="shared" si="17"/>
        <v>9.4501446146647154</v>
      </c>
      <c r="F174" s="2">
        <f t="shared" si="18"/>
        <v>-0.41817238533528389</v>
      </c>
      <c r="G174" s="5">
        <f t="shared" si="14"/>
        <v>1.3362337332944605</v>
      </c>
    </row>
    <row r="175" spans="1:7" x14ac:dyDescent="0.2">
      <c r="A175" s="3" t="s">
        <v>7</v>
      </c>
      <c r="B175" s="2" t="s">
        <v>14</v>
      </c>
      <c r="C175" s="2">
        <v>26.864809999999999</v>
      </c>
      <c r="D175" s="2">
        <v>26.627076843058273</v>
      </c>
      <c r="E175" s="2">
        <f t="shared" si="17"/>
        <v>9.9021546146647133</v>
      </c>
      <c r="F175" s="2">
        <f t="shared" si="18"/>
        <v>3.3837614664713911E-2</v>
      </c>
      <c r="G175" s="5">
        <f t="shared" si="14"/>
        <v>0.97681847047012327</v>
      </c>
    </row>
    <row r="176" spans="1:7" x14ac:dyDescent="0.2">
      <c r="A176" s="3" t="s">
        <v>10</v>
      </c>
      <c r="B176" s="2" t="s">
        <v>14</v>
      </c>
      <c r="C176" s="2">
        <v>29.850484848022461</v>
      </c>
      <c r="D176" s="2">
        <v>29.462354949340821</v>
      </c>
      <c r="E176" s="2">
        <f t="shared" si="17"/>
        <v>11.858311171875002</v>
      </c>
      <c r="F176" s="2">
        <f t="shared" si="18"/>
        <v>1.9899941718750025</v>
      </c>
      <c r="G176" s="5">
        <f t="shared" si="14"/>
        <v>0.25173990447800443</v>
      </c>
    </row>
    <row r="177" spans="1:7" x14ac:dyDescent="0.2">
      <c r="A177" s="3" t="s">
        <v>10</v>
      </c>
      <c r="B177" s="2" t="s">
        <v>14</v>
      </c>
      <c r="C177" s="2">
        <v>28.968</v>
      </c>
      <c r="D177" s="2">
        <v>29.462354949340821</v>
      </c>
      <c r="E177" s="2">
        <f t="shared" si="17"/>
        <v>10.975826323852541</v>
      </c>
      <c r="F177" s="2">
        <f t="shared" si="18"/>
        <v>1.1075093238525415</v>
      </c>
      <c r="G177" s="5">
        <f t="shared" si="14"/>
        <v>0.464094554961412</v>
      </c>
    </row>
    <row r="178" spans="1:7" x14ac:dyDescent="0.2">
      <c r="A178" s="3" t="s">
        <v>10</v>
      </c>
      <c r="B178" s="2" t="s">
        <v>14</v>
      </c>
      <c r="C178" s="2">
        <v>29.568580000000001</v>
      </c>
      <c r="D178" s="2">
        <v>29.462354949340821</v>
      </c>
      <c r="E178" s="2">
        <f t="shared" si="17"/>
        <v>11.576406323852542</v>
      </c>
      <c r="F178" s="2">
        <f t="shared" si="18"/>
        <v>1.7080893238525423</v>
      </c>
      <c r="G178" s="5">
        <f t="shared" si="14"/>
        <v>0.30606514761939119</v>
      </c>
    </row>
    <row r="179" spans="1:7" x14ac:dyDescent="0.2">
      <c r="A179" s="3" t="s">
        <v>9</v>
      </c>
      <c r="B179" s="2" t="s">
        <v>14</v>
      </c>
      <c r="C179" s="2">
        <v>30.02522087097168</v>
      </c>
      <c r="D179" s="2">
        <v>29.653739623657227</v>
      </c>
      <c r="E179" s="2">
        <f t="shared" si="17"/>
        <v>12.107870271443684</v>
      </c>
      <c r="F179" s="2">
        <f t="shared" si="18"/>
        <v>2.2395532714436843</v>
      </c>
      <c r="G179" s="5">
        <f t="shared" si="14"/>
        <v>0.21175188662361188</v>
      </c>
    </row>
    <row r="180" spans="1:7" x14ac:dyDescent="0.2">
      <c r="A180" s="3" t="s">
        <v>9</v>
      </c>
      <c r="B180" s="2" t="s">
        <v>14</v>
      </c>
      <c r="C180" s="2">
        <v>29.788399999999999</v>
      </c>
      <c r="D180" s="2">
        <v>29.653739623657227</v>
      </c>
      <c r="E180" s="2">
        <f t="shared" si="17"/>
        <v>11.871049400472003</v>
      </c>
      <c r="F180" s="2">
        <f t="shared" si="18"/>
        <v>2.002732400472004</v>
      </c>
      <c r="G180" s="5">
        <f t="shared" si="14"/>
        <v>0.24952695917974491</v>
      </c>
    </row>
    <row r="181" spans="1:7" x14ac:dyDescent="0.2">
      <c r="A181" s="3" t="s">
        <v>9</v>
      </c>
      <c r="B181" s="2" t="s">
        <v>14</v>
      </c>
      <c r="C181" s="2">
        <v>29.147597999999999</v>
      </c>
      <c r="D181" s="2">
        <v>29.653739623657227</v>
      </c>
      <c r="E181" s="2">
        <f t="shared" si="17"/>
        <v>11.230247400472003</v>
      </c>
      <c r="F181" s="2">
        <f t="shared" si="18"/>
        <v>1.3619304004720032</v>
      </c>
      <c r="G181" s="5">
        <f t="shared" si="14"/>
        <v>0.38906135720176893</v>
      </c>
    </row>
    <row r="182" spans="1:7" x14ac:dyDescent="0.2">
      <c r="A182" s="3" t="s">
        <v>4</v>
      </c>
      <c r="B182" s="2" t="s">
        <v>14</v>
      </c>
      <c r="C182" s="2">
        <v>27.677656173706055</v>
      </c>
      <c r="D182" s="2">
        <v>27.253179550170888</v>
      </c>
      <c r="E182" s="2">
        <f t="shared" si="17"/>
        <v>10.651222864786785</v>
      </c>
      <c r="F182" s="2">
        <f t="shared" si="18"/>
        <v>0.7829058647867857</v>
      </c>
      <c r="G182" s="5">
        <f t="shared" si="14"/>
        <v>0.58119497523689678</v>
      </c>
    </row>
    <row r="183" spans="1:7" x14ac:dyDescent="0.2">
      <c r="A183" s="3" t="s">
        <v>4</v>
      </c>
      <c r="B183" s="2" t="s">
        <v>14</v>
      </c>
      <c r="C183" s="4">
        <v>27.150880813598601</v>
      </c>
      <c r="D183" s="2">
        <v>27.253179550170888</v>
      </c>
      <c r="E183" s="2">
        <f t="shared" si="17"/>
        <v>10.124447504679331</v>
      </c>
      <c r="F183" s="2">
        <f t="shared" si="18"/>
        <v>0.25613050467933185</v>
      </c>
      <c r="G183" s="5">
        <f t="shared" si="14"/>
        <v>0.83733074002247121</v>
      </c>
    </row>
    <row r="184" spans="1:7" x14ac:dyDescent="0.2">
      <c r="A184" s="3" t="s">
        <v>4</v>
      </c>
      <c r="B184" s="2" t="s">
        <v>14</v>
      </c>
      <c r="C184" s="4">
        <v>26.931001663208001</v>
      </c>
      <c r="D184" s="2">
        <v>27.253179550170888</v>
      </c>
      <c r="E184" s="2">
        <f t="shared" si="17"/>
        <v>9.9045683542887311</v>
      </c>
      <c r="F184" s="2">
        <f t="shared" si="18"/>
        <v>3.6251354288731719E-2</v>
      </c>
      <c r="G184" s="5">
        <f t="shared" si="14"/>
        <v>0.97518554452090034</v>
      </c>
    </row>
    <row r="185" spans="1:7" x14ac:dyDescent="0.2">
      <c r="A185" s="3" t="s">
        <v>2</v>
      </c>
      <c r="B185" s="2" t="s">
        <v>14</v>
      </c>
      <c r="C185" s="2">
        <v>28.961471557617099</v>
      </c>
      <c r="D185" s="2">
        <v>29.061499277750599</v>
      </c>
      <c r="E185" s="2">
        <f t="shared" si="17"/>
        <v>12.08569844563797</v>
      </c>
      <c r="F185" s="2">
        <f t="shared" si="18"/>
        <v>2.2173814456379706</v>
      </c>
      <c r="G185" s="5">
        <f t="shared" si="14"/>
        <v>0.21503129629827353</v>
      </c>
    </row>
    <row r="186" spans="1:7" x14ac:dyDescent="0.2">
      <c r="A186" s="3" t="s">
        <v>2</v>
      </c>
      <c r="B186" s="2" t="s">
        <v>14</v>
      </c>
      <c r="C186" s="4">
        <v>29.3301086425781</v>
      </c>
      <c r="D186" s="2">
        <v>29.061499277750599</v>
      </c>
      <c r="E186" s="2">
        <f t="shared" si="17"/>
        <v>12.454335530598971</v>
      </c>
      <c r="F186" s="2">
        <f t="shared" si="18"/>
        <v>2.586018530598972</v>
      </c>
      <c r="G186" s="5">
        <f t="shared" si="14"/>
        <v>0.16654471395043927</v>
      </c>
    </row>
    <row r="187" spans="1:7" x14ac:dyDescent="0.2">
      <c r="A187" s="3" t="s">
        <v>2</v>
      </c>
      <c r="B187" s="2" t="s">
        <v>14</v>
      </c>
      <c r="C187" s="4">
        <v>28.892917633056602</v>
      </c>
      <c r="D187" s="2">
        <v>29.061499277750599</v>
      </c>
      <c r="E187" s="2">
        <f t="shared" si="17"/>
        <v>12.017144521077473</v>
      </c>
      <c r="F187" s="2">
        <f t="shared" si="18"/>
        <v>2.1488275210774734</v>
      </c>
      <c r="G187" s="5">
        <f t="shared" si="14"/>
        <v>0.22549580174658929</v>
      </c>
    </row>
    <row r="188" spans="1:7" x14ac:dyDescent="0.2">
      <c r="A188" s="3" t="s">
        <v>6</v>
      </c>
      <c r="B188" s="2" t="s">
        <v>14</v>
      </c>
      <c r="C188" s="2">
        <v>27.289600372314453</v>
      </c>
      <c r="D188" s="2">
        <v>27.299063457438152</v>
      </c>
      <c r="E188" s="2">
        <f t="shared" si="17"/>
        <v>10.446754333496092</v>
      </c>
      <c r="F188" s="2">
        <f t="shared" si="18"/>
        <v>0.57843733349609217</v>
      </c>
      <c r="G188" s="5">
        <f t="shared" si="14"/>
        <v>0.66968876334711347</v>
      </c>
    </row>
    <row r="189" spans="1:7" x14ac:dyDescent="0.2">
      <c r="A189" s="3" t="s">
        <v>6</v>
      </c>
      <c r="B189" s="2" t="s">
        <v>14</v>
      </c>
      <c r="C189" s="2">
        <v>26.96584</v>
      </c>
      <c r="D189" s="2">
        <v>27.299063457438152</v>
      </c>
      <c r="E189" s="2">
        <f t="shared" si="17"/>
        <v>10.122993961181638</v>
      </c>
      <c r="F189" s="2">
        <f t="shared" si="18"/>
        <v>0.25467696118163907</v>
      </c>
      <c r="G189" s="5">
        <f t="shared" si="14"/>
        <v>0.83817479226385383</v>
      </c>
    </row>
    <row r="190" spans="1:7" x14ac:dyDescent="0.2">
      <c r="A190" s="3" t="s">
        <v>6</v>
      </c>
      <c r="B190" s="2" t="s">
        <v>14</v>
      </c>
      <c r="C190" s="2">
        <v>27.641749999999998</v>
      </c>
      <c r="D190" s="2">
        <v>27.299063457438152</v>
      </c>
      <c r="E190" s="2">
        <f t="shared" si="17"/>
        <v>10.798903961181637</v>
      </c>
      <c r="F190" s="2">
        <f t="shared" si="18"/>
        <v>0.93058696118163731</v>
      </c>
      <c r="G190" s="5">
        <f t="shared" si="14"/>
        <v>0.52464484637226483</v>
      </c>
    </row>
    <row r="191" spans="1:7" x14ac:dyDescent="0.2">
      <c r="A191" s="3" t="s">
        <v>5</v>
      </c>
      <c r="B191" s="2" t="s">
        <v>14</v>
      </c>
      <c r="C191" s="2">
        <v>28.170509338378899</v>
      </c>
      <c r="D191" s="2">
        <v>28.101846446126299</v>
      </c>
      <c r="E191" s="2">
        <f t="shared" si="17"/>
        <v>11.130212402343776</v>
      </c>
      <c r="F191" s="2">
        <f t="shared" si="18"/>
        <v>1.261895402343777</v>
      </c>
      <c r="G191" s="5">
        <f t="shared" si="14"/>
        <v>0.41699575366357827</v>
      </c>
    </row>
    <row r="192" spans="1:7" x14ac:dyDescent="0.2">
      <c r="A192" s="3" t="s">
        <v>5</v>
      </c>
      <c r="B192" s="2" t="s">
        <v>14</v>
      </c>
      <c r="C192" s="2">
        <v>28.147559999999999</v>
      </c>
      <c r="D192" s="2">
        <v>28.101846446126299</v>
      </c>
      <c r="E192" s="2">
        <f t="shared" si="17"/>
        <v>11.107263063964876</v>
      </c>
      <c r="F192" s="2">
        <f t="shared" si="18"/>
        <v>1.2389460639648764</v>
      </c>
      <c r="G192" s="5">
        <f t="shared" si="14"/>
        <v>0.4236820567894018</v>
      </c>
    </row>
    <row r="193" spans="1:7" x14ac:dyDescent="0.2">
      <c r="A193" s="3" t="s">
        <v>5</v>
      </c>
      <c r="B193" s="2" t="s">
        <v>14</v>
      </c>
      <c r="C193" s="2">
        <v>27.987469999999998</v>
      </c>
      <c r="D193" s="2">
        <v>28.101846446126299</v>
      </c>
      <c r="E193" s="2">
        <f t="shared" si="17"/>
        <v>10.947173063964875</v>
      </c>
      <c r="F193" s="2">
        <f t="shared" si="18"/>
        <v>1.0788560639648761</v>
      </c>
      <c r="G193" s="5">
        <f t="shared" si="14"/>
        <v>0.47340404424270366</v>
      </c>
    </row>
    <row r="194" spans="1:7" x14ac:dyDescent="0.2">
      <c r="A194" s="3" t="s">
        <v>8</v>
      </c>
      <c r="B194" s="2" t="s">
        <v>18</v>
      </c>
      <c r="C194" s="2">
        <v>28.299184799194336</v>
      </c>
      <c r="D194" s="2">
        <v>28.529838266398112</v>
      </c>
      <c r="E194" s="2">
        <f t="shared" ref="E194:E217" si="19">C194-D314</f>
        <v>11.484544212646487</v>
      </c>
      <c r="F194" s="2">
        <f>E194-11.7152</f>
        <v>-0.23065578735351266</v>
      </c>
      <c r="G194" s="5">
        <f t="shared" si="14"/>
        <v>1.1733681909350777</v>
      </c>
    </row>
    <row r="195" spans="1:7" x14ac:dyDescent="0.2">
      <c r="A195" s="3" t="s">
        <v>8</v>
      </c>
      <c r="B195" s="2" t="s">
        <v>18</v>
      </c>
      <c r="C195" s="2">
        <v>28.34845</v>
      </c>
      <c r="D195" s="2">
        <v>28.529838266398112</v>
      </c>
      <c r="E195" s="2">
        <f t="shared" si="19"/>
        <v>11.53380941345215</v>
      </c>
      <c r="F195" s="2">
        <f t="shared" ref="F195:F217" si="20">E195-11.7152</f>
        <v>-0.1813905865478489</v>
      </c>
      <c r="G195" s="5">
        <f t="shared" ref="G195:G258" si="21">2^(-F195)</f>
        <v>1.1339763771438347</v>
      </c>
    </row>
    <row r="196" spans="1:7" x14ac:dyDescent="0.2">
      <c r="A196" s="3" t="s">
        <v>8</v>
      </c>
      <c r="B196" s="2" t="s">
        <v>18</v>
      </c>
      <c r="C196" s="2">
        <v>28.941880000000001</v>
      </c>
      <c r="D196" s="2">
        <v>28.529838266398112</v>
      </c>
      <c r="E196" s="2">
        <f t="shared" si="19"/>
        <v>12.127239413452152</v>
      </c>
      <c r="F196" s="2">
        <f t="shared" si="20"/>
        <v>0.41203941345215256</v>
      </c>
      <c r="G196" s="5">
        <f t="shared" si="21"/>
        <v>0.7515602066361009</v>
      </c>
    </row>
    <row r="197" spans="1:7" x14ac:dyDescent="0.2">
      <c r="A197" s="3" t="s">
        <v>7</v>
      </c>
      <c r="B197" s="2" t="s">
        <v>18</v>
      </c>
      <c r="C197" s="2">
        <v>28.400941848754883</v>
      </c>
      <c r="D197" s="2">
        <v>28.142587949584961</v>
      </c>
      <c r="E197" s="2">
        <f t="shared" si="19"/>
        <v>11.438286463419598</v>
      </c>
      <c r="F197" s="2">
        <f t="shared" si="20"/>
        <v>-0.27691353658040185</v>
      </c>
      <c r="G197" s="5">
        <f t="shared" si="21"/>
        <v>1.2116000447912094</v>
      </c>
    </row>
    <row r="198" spans="1:7" x14ac:dyDescent="0.2">
      <c r="A198" s="3" t="s">
        <v>7</v>
      </c>
      <c r="B198" s="2" t="s">
        <v>18</v>
      </c>
      <c r="C198" s="2">
        <v>27.912179999999999</v>
      </c>
      <c r="D198" s="2">
        <v>28.142587949584961</v>
      </c>
      <c r="E198" s="2">
        <f t="shared" si="19"/>
        <v>10.949524614664714</v>
      </c>
      <c r="F198" s="2">
        <f t="shared" si="20"/>
        <v>-0.76567538533528534</v>
      </c>
      <c r="G198" s="5">
        <f t="shared" si="21"/>
        <v>1.7001657300399664</v>
      </c>
    </row>
    <row r="199" spans="1:7" x14ac:dyDescent="0.2">
      <c r="A199" s="3" t="s">
        <v>7</v>
      </c>
      <c r="B199" s="2" t="s">
        <v>18</v>
      </c>
      <c r="C199" s="2">
        <v>28.114642</v>
      </c>
      <c r="D199" s="2">
        <v>28.142587949584961</v>
      </c>
      <c r="E199" s="2">
        <f t="shared" si="19"/>
        <v>11.151986614664715</v>
      </c>
      <c r="F199" s="2">
        <f t="shared" si="20"/>
        <v>-0.56321338533528476</v>
      </c>
      <c r="G199" s="5">
        <f t="shared" si="21"/>
        <v>1.4775565890391404</v>
      </c>
    </row>
    <row r="200" spans="1:7" x14ac:dyDescent="0.2">
      <c r="A200" s="3" t="s">
        <v>10</v>
      </c>
      <c r="B200" s="2" t="s">
        <v>18</v>
      </c>
      <c r="C200" s="2">
        <v>30.583768844604492</v>
      </c>
      <c r="D200" s="2">
        <v>30.665719614868166</v>
      </c>
      <c r="E200" s="2">
        <f t="shared" si="19"/>
        <v>12.591595168457033</v>
      </c>
      <c r="F200" s="2">
        <f t="shared" si="20"/>
        <v>0.87639516845703369</v>
      </c>
      <c r="G200" s="5">
        <f t="shared" si="21"/>
        <v>0.54472682959786356</v>
      </c>
    </row>
    <row r="201" spans="1:7" x14ac:dyDescent="0.2">
      <c r="A201" s="3" t="s">
        <v>10</v>
      </c>
      <c r="B201" s="2" t="s">
        <v>18</v>
      </c>
      <c r="C201" s="2">
        <v>30.148610000000001</v>
      </c>
      <c r="D201" s="2">
        <v>30.665719614868166</v>
      </c>
      <c r="E201" s="2">
        <f t="shared" si="19"/>
        <v>12.156436323852542</v>
      </c>
      <c r="F201" s="2">
        <f t="shared" si="20"/>
        <v>0.44123632385254297</v>
      </c>
      <c r="G201" s="5">
        <f t="shared" si="21"/>
        <v>0.73650318849247631</v>
      </c>
    </row>
    <row r="202" spans="1:7" x14ac:dyDescent="0.2">
      <c r="A202" s="3" t="s">
        <v>10</v>
      </c>
      <c r="B202" s="2" t="s">
        <v>18</v>
      </c>
      <c r="C202" s="2">
        <v>31.264779999999998</v>
      </c>
      <c r="D202" s="2">
        <v>30.665719614868166</v>
      </c>
      <c r="E202" s="2">
        <f t="shared" si="19"/>
        <v>13.272606323852539</v>
      </c>
      <c r="F202" s="2">
        <f t="shared" si="20"/>
        <v>1.5574063238525397</v>
      </c>
      <c r="G202" s="5">
        <f t="shared" si="21"/>
        <v>0.33976135585320977</v>
      </c>
    </row>
    <row r="203" spans="1:7" x14ac:dyDescent="0.2">
      <c r="A203" s="3" t="s">
        <v>9</v>
      </c>
      <c r="B203" s="2" t="s">
        <v>18</v>
      </c>
      <c r="C203" s="2">
        <v>31.283334732055664</v>
      </c>
      <c r="D203" s="2">
        <v>31.887892844018555</v>
      </c>
      <c r="E203" s="2">
        <f t="shared" si="19"/>
        <v>13.365984132527668</v>
      </c>
      <c r="F203" s="2">
        <f t="shared" si="20"/>
        <v>1.6507841325276686</v>
      </c>
      <c r="G203" s="5">
        <f t="shared" si="21"/>
        <v>0.31846701682724465</v>
      </c>
    </row>
    <row r="204" spans="1:7" x14ac:dyDescent="0.2">
      <c r="A204" s="3" t="s">
        <v>9</v>
      </c>
      <c r="B204" s="2" t="s">
        <v>18</v>
      </c>
      <c r="C204" s="2">
        <v>32.965483999999996</v>
      </c>
      <c r="D204" s="2">
        <v>31.887892844018555</v>
      </c>
      <c r="E204" s="2">
        <f t="shared" si="19"/>
        <v>15.048133400472</v>
      </c>
      <c r="F204" s="2">
        <f t="shared" si="20"/>
        <v>3.332933400472001</v>
      </c>
      <c r="G204" s="5">
        <f t="shared" si="21"/>
        <v>9.9240072507479571E-2</v>
      </c>
    </row>
    <row r="205" spans="1:7" x14ac:dyDescent="0.2">
      <c r="A205" s="3" t="s">
        <v>9</v>
      </c>
      <c r="B205" s="2" t="s">
        <v>18</v>
      </c>
      <c r="C205" s="2">
        <v>31.414859799999999</v>
      </c>
      <c r="D205" s="2">
        <v>31.887892844018555</v>
      </c>
      <c r="E205" s="2">
        <f t="shared" si="19"/>
        <v>13.497509200472003</v>
      </c>
      <c r="F205" s="2">
        <f t="shared" si="20"/>
        <v>1.7823092004720031</v>
      </c>
      <c r="G205" s="5">
        <f t="shared" si="21"/>
        <v>0.29071769667557251</v>
      </c>
    </row>
    <row r="206" spans="1:7" x14ac:dyDescent="0.2">
      <c r="A206" s="3" t="s">
        <v>4</v>
      </c>
      <c r="B206" s="2" t="s">
        <v>18</v>
      </c>
      <c r="C206" s="2">
        <v>18.945844650268501</v>
      </c>
      <c r="D206" s="2">
        <v>19.152376810709615</v>
      </c>
      <c r="E206" s="2">
        <f t="shared" si="19"/>
        <v>1.9194113413492317</v>
      </c>
      <c r="F206" s="2">
        <f t="shared" si="20"/>
        <v>-9.7957886586507676</v>
      </c>
      <c r="G206" s="5">
        <f t="shared" si="21"/>
        <v>888.84537597982558</v>
      </c>
    </row>
    <row r="207" spans="1:7" x14ac:dyDescent="0.2">
      <c r="A207" s="3" t="s">
        <v>4</v>
      </c>
      <c r="B207" s="2" t="s">
        <v>18</v>
      </c>
      <c r="C207" s="4">
        <v>19.266475677490234</v>
      </c>
      <c r="D207" s="2">
        <v>19.152376810709615</v>
      </c>
      <c r="E207" s="2">
        <f t="shared" si="19"/>
        <v>2.2400423685709647</v>
      </c>
      <c r="F207" s="2">
        <f t="shared" si="20"/>
        <v>-9.4751576314290347</v>
      </c>
      <c r="G207" s="5">
        <f t="shared" si="21"/>
        <v>711.71588765631884</v>
      </c>
    </row>
    <row r="208" spans="1:7" x14ac:dyDescent="0.2">
      <c r="A208" s="3" t="s">
        <v>4</v>
      </c>
      <c r="B208" s="2" t="s">
        <v>18</v>
      </c>
      <c r="C208" s="4">
        <v>19.244810104370117</v>
      </c>
      <c r="D208" s="2">
        <v>19.152376810709615</v>
      </c>
      <c r="E208" s="2">
        <f t="shared" si="19"/>
        <v>2.2183767954508475</v>
      </c>
      <c r="F208" s="2">
        <f t="shared" si="20"/>
        <v>-9.4968232045491519</v>
      </c>
      <c r="G208" s="5">
        <f t="shared" si="21"/>
        <v>722.48468932003982</v>
      </c>
    </row>
    <row r="209" spans="1:7" x14ac:dyDescent="0.2">
      <c r="A209" s="3" t="s">
        <v>2</v>
      </c>
      <c r="B209" s="2" t="s">
        <v>18</v>
      </c>
      <c r="C209" s="2">
        <v>21.5286045074462</v>
      </c>
      <c r="D209" s="2">
        <v>21.122840881347628</v>
      </c>
      <c r="E209" s="2">
        <f t="shared" si="19"/>
        <v>4.6528313954670715</v>
      </c>
      <c r="F209" s="2">
        <f t="shared" si="20"/>
        <v>-7.0623686045329279</v>
      </c>
      <c r="G209" s="5">
        <f t="shared" si="21"/>
        <v>133.65487079221921</v>
      </c>
    </row>
    <row r="210" spans="1:7" x14ac:dyDescent="0.2">
      <c r="A210" s="3" t="s">
        <v>2</v>
      </c>
      <c r="B210" s="2" t="s">
        <v>18</v>
      </c>
      <c r="C210" s="4">
        <v>20.886859893798828</v>
      </c>
      <c r="D210" s="2">
        <v>21.122840881347628</v>
      </c>
      <c r="E210" s="2">
        <f t="shared" si="19"/>
        <v>4.0110867818196994</v>
      </c>
      <c r="F210" s="2">
        <f t="shared" si="20"/>
        <v>-7.7041132181803</v>
      </c>
      <c r="G210" s="5">
        <f t="shared" si="21"/>
        <v>208.53030030755926</v>
      </c>
    </row>
    <row r="211" spans="1:7" x14ac:dyDescent="0.2">
      <c r="A211" s="3" t="s">
        <v>2</v>
      </c>
      <c r="B211" s="2" t="s">
        <v>18</v>
      </c>
      <c r="C211" s="4">
        <v>20.953058242797852</v>
      </c>
      <c r="D211" s="2">
        <v>21.122840881347628</v>
      </c>
      <c r="E211" s="2">
        <f t="shared" si="19"/>
        <v>4.0772851308187228</v>
      </c>
      <c r="F211" s="2">
        <f t="shared" si="20"/>
        <v>-7.6379148691812766</v>
      </c>
      <c r="G211" s="5">
        <f t="shared" si="21"/>
        <v>199.17805171569731</v>
      </c>
    </row>
    <row r="212" spans="1:7" x14ac:dyDescent="0.2">
      <c r="A212" s="3" t="s">
        <v>6</v>
      </c>
      <c r="B212" s="2" t="s">
        <v>18</v>
      </c>
      <c r="C212" s="2">
        <v>19.474418640136701</v>
      </c>
      <c r="D212" s="2">
        <v>19.879366213378898</v>
      </c>
      <c r="E212" s="2">
        <f t="shared" si="19"/>
        <v>2.6315726013183394</v>
      </c>
      <c r="F212" s="2">
        <f t="shared" si="20"/>
        <v>-9.08362739868166</v>
      </c>
      <c r="G212" s="5">
        <f t="shared" si="21"/>
        <v>542.55568247440954</v>
      </c>
    </row>
    <row r="213" spans="1:7" x14ac:dyDescent="0.2">
      <c r="A213" s="3" t="s">
        <v>6</v>
      </c>
      <c r="B213" s="2" t="s">
        <v>18</v>
      </c>
      <c r="C213" s="2">
        <v>19.91478</v>
      </c>
      <c r="D213" s="2">
        <v>19.879366213378898</v>
      </c>
      <c r="E213" s="2">
        <f t="shared" si="19"/>
        <v>3.0719339611816388</v>
      </c>
      <c r="F213" s="2">
        <f t="shared" si="20"/>
        <v>-8.6432660388183606</v>
      </c>
      <c r="G213" s="5">
        <f t="shared" si="21"/>
        <v>399.83640887309133</v>
      </c>
    </row>
    <row r="214" spans="1:7" x14ac:dyDescent="0.2">
      <c r="A214" s="3" t="s">
        <v>6</v>
      </c>
      <c r="B214" s="2" t="s">
        <v>18</v>
      </c>
      <c r="C214" s="2">
        <v>20.248899999999999</v>
      </c>
      <c r="D214" s="2">
        <v>19.879366213378898</v>
      </c>
      <c r="E214" s="2">
        <f t="shared" si="19"/>
        <v>3.4060539611816374</v>
      </c>
      <c r="F214" s="2">
        <f t="shared" si="20"/>
        <v>-8.309146038818362</v>
      </c>
      <c r="G214" s="5">
        <f t="shared" si="21"/>
        <v>317.17737172969089</v>
      </c>
    </row>
    <row r="215" spans="1:7" x14ac:dyDescent="0.2">
      <c r="A215" s="3" t="s">
        <v>5</v>
      </c>
      <c r="B215" s="2" t="s">
        <v>18</v>
      </c>
      <c r="C215" s="2">
        <v>22.429380416870099</v>
      </c>
      <c r="D215" s="2">
        <v>22.577567138956699</v>
      </c>
      <c r="E215" s="2">
        <f t="shared" si="19"/>
        <v>5.3890834808349766</v>
      </c>
      <c r="F215" s="2">
        <f t="shared" si="20"/>
        <v>-6.3261165191650228</v>
      </c>
      <c r="G215" s="5">
        <f t="shared" si="21"/>
        <v>80.232593026350671</v>
      </c>
    </row>
    <row r="216" spans="1:7" x14ac:dyDescent="0.2">
      <c r="A216" s="3" t="s">
        <v>5</v>
      </c>
      <c r="B216" s="2" t="s">
        <v>18</v>
      </c>
      <c r="C216" s="2">
        <v>22.58914</v>
      </c>
      <c r="D216" s="2">
        <v>22.577567138956699</v>
      </c>
      <c r="E216" s="2">
        <f t="shared" si="19"/>
        <v>5.5488430639648776</v>
      </c>
      <c r="F216" s="2">
        <f t="shared" si="20"/>
        <v>-6.1663569360351218</v>
      </c>
      <c r="G216" s="5">
        <f t="shared" si="21"/>
        <v>71.822150017104704</v>
      </c>
    </row>
    <row r="217" spans="1:7" x14ac:dyDescent="0.2">
      <c r="A217" s="3" t="s">
        <v>5</v>
      </c>
      <c r="B217" s="2" t="s">
        <v>18</v>
      </c>
      <c r="C217" s="2">
        <v>22.714181</v>
      </c>
      <c r="D217" s="2">
        <v>22.577567138956699</v>
      </c>
      <c r="E217" s="2">
        <f t="shared" si="19"/>
        <v>5.6738840639648771</v>
      </c>
      <c r="F217" s="2">
        <f t="shared" si="20"/>
        <v>-6.0413159360351223</v>
      </c>
      <c r="G217" s="5">
        <f t="shared" si="21"/>
        <v>65.859330272169117</v>
      </c>
    </row>
    <row r="218" spans="1:7" x14ac:dyDescent="0.2">
      <c r="A218" s="3" t="s">
        <v>8</v>
      </c>
      <c r="B218" s="2" t="s">
        <v>19</v>
      </c>
      <c r="C218" s="2">
        <v>26.792669296264648</v>
      </c>
      <c r="D218" s="2">
        <v>26.455225098754884</v>
      </c>
      <c r="E218" s="2">
        <f t="shared" ref="E218:E241" si="22">C218-D314</f>
        <v>9.9780287097167992</v>
      </c>
      <c r="F218" s="2">
        <f>E218-9.640585</f>
        <v>0.33744370971679949</v>
      </c>
      <c r="G218" s="5">
        <f t="shared" si="21"/>
        <v>0.79144241546216865</v>
      </c>
    </row>
    <row r="219" spans="1:7" x14ac:dyDescent="0.2">
      <c r="A219" s="3" t="s">
        <v>8</v>
      </c>
      <c r="B219" s="2" t="s">
        <v>19</v>
      </c>
      <c r="C219" s="2">
        <v>26.148458000000002</v>
      </c>
      <c r="D219" s="2">
        <v>26.455225098754884</v>
      </c>
      <c r="E219" s="2">
        <f t="shared" si="22"/>
        <v>9.3338174134521523</v>
      </c>
      <c r="F219" s="2">
        <f t="shared" ref="F219:F241" si="23">E219-9.640585</f>
        <v>-0.30676758654784742</v>
      </c>
      <c r="G219" s="5">
        <f t="shared" si="21"/>
        <v>1.2369331967436785</v>
      </c>
    </row>
    <row r="220" spans="1:7" x14ac:dyDescent="0.2">
      <c r="A220" s="3" t="s">
        <v>8</v>
      </c>
      <c r="B220" s="2" t="s">
        <v>19</v>
      </c>
      <c r="C220" s="2">
        <v>26.424548000000001</v>
      </c>
      <c r="D220" s="2">
        <v>26.455225098754884</v>
      </c>
      <c r="E220" s="2">
        <f t="shared" si="22"/>
        <v>9.6099074134521523</v>
      </c>
      <c r="F220" s="2">
        <f t="shared" si="23"/>
        <v>-3.0677586547847469E-2</v>
      </c>
      <c r="G220" s="5">
        <f t="shared" si="21"/>
        <v>1.0214917742475536</v>
      </c>
    </row>
    <row r="221" spans="1:7" x14ac:dyDescent="0.2">
      <c r="A221" s="3" t="s">
        <v>7</v>
      </c>
      <c r="B221" s="2" t="s">
        <v>19</v>
      </c>
      <c r="C221" s="2">
        <v>26.681816101074219</v>
      </c>
      <c r="D221" s="2">
        <v>26.733265367024739</v>
      </c>
      <c r="E221" s="2">
        <f t="shared" si="22"/>
        <v>9.7191607157389335</v>
      </c>
      <c r="F221" s="2">
        <f t="shared" si="23"/>
        <v>7.8575715738933738E-2</v>
      </c>
      <c r="G221" s="5">
        <f t="shared" si="21"/>
        <v>0.94699209255568062</v>
      </c>
    </row>
    <row r="222" spans="1:7" x14ac:dyDescent="0.2">
      <c r="A222" s="3" t="s">
        <v>7</v>
      </c>
      <c r="B222" s="2" t="s">
        <v>19</v>
      </c>
      <c r="C222" s="2">
        <v>27.158480000000001</v>
      </c>
      <c r="D222" s="2">
        <v>26.733265367024739</v>
      </c>
      <c r="E222" s="2">
        <f t="shared" si="22"/>
        <v>10.195824614664716</v>
      </c>
      <c r="F222" s="2">
        <f t="shared" si="23"/>
        <v>0.55523961466471583</v>
      </c>
      <c r="G222" s="5">
        <f t="shared" si="21"/>
        <v>0.68054401851173763</v>
      </c>
    </row>
    <row r="223" spans="1:7" x14ac:dyDescent="0.2">
      <c r="A223" s="3" t="s">
        <v>7</v>
      </c>
      <c r="B223" s="2" t="s">
        <v>19</v>
      </c>
      <c r="C223" s="2">
        <v>26.359500000000001</v>
      </c>
      <c r="D223" s="2">
        <v>26.733265367024739</v>
      </c>
      <c r="E223" s="2">
        <f t="shared" si="22"/>
        <v>9.3968446146647153</v>
      </c>
      <c r="F223" s="2">
        <f t="shared" si="23"/>
        <v>-0.24374038533528442</v>
      </c>
      <c r="G223" s="5">
        <f t="shared" si="21"/>
        <v>1.1840585199617144</v>
      </c>
    </row>
    <row r="224" spans="1:7" x14ac:dyDescent="0.2">
      <c r="A224" s="3" t="s">
        <v>10</v>
      </c>
      <c r="B224" s="2" t="s">
        <v>19</v>
      </c>
      <c r="C224" s="2">
        <v>26.875127792358398</v>
      </c>
      <c r="D224" s="2">
        <v>26.6134055974528</v>
      </c>
      <c r="E224" s="2">
        <f t="shared" si="22"/>
        <v>8.8829541162109393</v>
      </c>
      <c r="F224" s="2">
        <f t="shared" si="23"/>
        <v>-0.75763088378906041</v>
      </c>
      <c r="G224" s="5">
        <f t="shared" si="21"/>
        <v>1.6907119476151005</v>
      </c>
    </row>
    <row r="225" spans="1:7" x14ac:dyDescent="0.2">
      <c r="A225" s="3" t="s">
        <v>10</v>
      </c>
      <c r="B225" s="2" t="s">
        <v>19</v>
      </c>
      <c r="C225" s="2">
        <v>26.378540000000001</v>
      </c>
      <c r="D225" s="2">
        <v>26.6134055974528</v>
      </c>
      <c r="E225" s="2">
        <f t="shared" si="22"/>
        <v>8.3863663238525419</v>
      </c>
      <c r="F225" s="2">
        <f t="shared" si="23"/>
        <v>-1.2542186761474579</v>
      </c>
      <c r="G225" s="5">
        <f t="shared" si="21"/>
        <v>2.3853792805409024</v>
      </c>
    </row>
    <row r="226" spans="1:7" x14ac:dyDescent="0.2">
      <c r="A226" s="3" t="s">
        <v>10</v>
      </c>
      <c r="B226" s="2" t="s">
        <v>19</v>
      </c>
      <c r="C226" s="2">
        <v>26.586549000000002</v>
      </c>
      <c r="D226" s="2">
        <v>26.6134055974528</v>
      </c>
      <c r="E226" s="2">
        <f t="shared" si="22"/>
        <v>8.5943753238525424</v>
      </c>
      <c r="F226" s="2">
        <f t="shared" si="23"/>
        <v>-1.0462096761474573</v>
      </c>
      <c r="G226" s="5">
        <f t="shared" si="21"/>
        <v>2.0650971830104408</v>
      </c>
    </row>
    <row r="227" spans="1:7" x14ac:dyDescent="0.2">
      <c r="A227" s="3" t="s">
        <v>9</v>
      </c>
      <c r="B227" s="2" t="s">
        <v>19</v>
      </c>
      <c r="C227" s="2">
        <v>26.841775894165039</v>
      </c>
      <c r="D227" s="2">
        <v>26.539591298055011</v>
      </c>
      <c r="E227" s="2">
        <f t="shared" si="22"/>
        <v>8.924425294637043</v>
      </c>
      <c r="F227" s="2">
        <f t="shared" si="23"/>
        <v>-0.7161597053629567</v>
      </c>
      <c r="G227" s="5">
        <f t="shared" si="21"/>
        <v>1.6428032486446611</v>
      </c>
    </row>
    <row r="228" spans="1:7" x14ac:dyDescent="0.2">
      <c r="A228" s="3" t="s">
        <v>9</v>
      </c>
      <c r="B228" s="2" t="s">
        <v>19</v>
      </c>
      <c r="C228" s="2">
        <v>26.458458</v>
      </c>
      <c r="D228" s="2">
        <v>26.539591298055011</v>
      </c>
      <c r="E228" s="2">
        <f t="shared" si="22"/>
        <v>8.5411074004720042</v>
      </c>
      <c r="F228" s="2">
        <f t="shared" si="23"/>
        <v>-1.0994775995279955</v>
      </c>
      <c r="G228" s="5">
        <f t="shared" si="21"/>
        <v>2.1427708863534112</v>
      </c>
    </row>
    <row r="229" spans="1:7" x14ac:dyDescent="0.2">
      <c r="A229" s="3" t="s">
        <v>9</v>
      </c>
      <c r="B229" s="2" t="s">
        <v>19</v>
      </c>
      <c r="C229" s="2">
        <v>26.318539999999999</v>
      </c>
      <c r="D229" s="2">
        <v>26.539591298055011</v>
      </c>
      <c r="E229" s="2">
        <f t="shared" si="22"/>
        <v>8.4011894004720027</v>
      </c>
      <c r="F229" s="2">
        <f t="shared" si="23"/>
        <v>-1.239395599527997</v>
      </c>
      <c r="G229" s="5">
        <f t="shared" si="21"/>
        <v>2.3609960035572359</v>
      </c>
    </row>
    <row r="230" spans="1:7" x14ac:dyDescent="0.2">
      <c r="A230" s="3" t="s">
        <v>4</v>
      </c>
      <c r="B230" s="2" t="s">
        <v>19</v>
      </c>
      <c r="C230" s="2">
        <v>22.503106689453102</v>
      </c>
      <c r="D230" s="2">
        <v>22.779586664835605</v>
      </c>
      <c r="E230" s="2">
        <f t="shared" si="22"/>
        <v>5.4766733805338319</v>
      </c>
      <c r="F230" s="2">
        <f t="shared" si="23"/>
        <v>-4.1639116194661678</v>
      </c>
      <c r="G230" s="5">
        <f t="shared" si="21"/>
        <v>17.925129287183196</v>
      </c>
    </row>
    <row r="231" spans="1:7" x14ac:dyDescent="0.2">
      <c r="A231" s="3" t="s">
        <v>4</v>
      </c>
      <c r="B231" s="2" t="s">
        <v>19</v>
      </c>
      <c r="C231" s="4">
        <v>22.895320892333984</v>
      </c>
      <c r="D231" s="2">
        <v>22.779586664835605</v>
      </c>
      <c r="E231" s="2">
        <f t="shared" si="22"/>
        <v>5.8688875834147147</v>
      </c>
      <c r="F231" s="2">
        <f t="shared" si="23"/>
        <v>-3.771697416585285</v>
      </c>
      <c r="G231" s="5">
        <f t="shared" si="21"/>
        <v>13.658218525547271</v>
      </c>
    </row>
    <row r="232" spans="1:7" x14ac:dyDescent="0.2">
      <c r="A232" s="3" t="s">
        <v>4</v>
      </c>
      <c r="B232" s="2" t="s">
        <v>19</v>
      </c>
      <c r="C232" s="4">
        <v>22.940332412719727</v>
      </c>
      <c r="D232" s="2">
        <v>22.779586664835605</v>
      </c>
      <c r="E232" s="2">
        <f t="shared" si="22"/>
        <v>5.9138991038004569</v>
      </c>
      <c r="F232" s="2">
        <f t="shared" si="23"/>
        <v>-3.7266858961995428</v>
      </c>
      <c r="G232" s="5">
        <f t="shared" si="21"/>
        <v>13.238666418838669</v>
      </c>
    </row>
    <row r="233" spans="1:7" x14ac:dyDescent="0.2">
      <c r="A233" s="3" t="s">
        <v>2</v>
      </c>
      <c r="B233" s="2" t="s">
        <v>19</v>
      </c>
      <c r="C233" s="2">
        <v>23.569383239745999</v>
      </c>
      <c r="D233" s="2">
        <v>23.306543858845998</v>
      </c>
      <c r="E233" s="2">
        <f t="shared" si="22"/>
        <v>6.6936101277668705</v>
      </c>
      <c r="F233" s="2">
        <f t="shared" si="23"/>
        <v>-2.9469748722331293</v>
      </c>
      <c r="G233" s="5">
        <f t="shared" si="21"/>
        <v>7.7113041511145095</v>
      </c>
    </row>
    <row r="234" spans="1:7" x14ac:dyDescent="0.2">
      <c r="A234" s="3" t="s">
        <v>2</v>
      </c>
      <c r="B234" s="2" t="s">
        <v>19</v>
      </c>
      <c r="C234" s="4">
        <v>23.18696403503418</v>
      </c>
      <c r="D234" s="2">
        <v>23.306543858845998</v>
      </c>
      <c r="E234" s="2">
        <f t="shared" si="22"/>
        <v>6.3111909230550509</v>
      </c>
      <c r="F234" s="2">
        <f t="shared" si="23"/>
        <v>-3.3293940769449488</v>
      </c>
      <c r="G234" s="5">
        <f t="shared" si="21"/>
        <v>10.051884379806973</v>
      </c>
    </row>
    <row r="235" spans="1:7" x14ac:dyDescent="0.2">
      <c r="A235" s="3" t="s">
        <v>2</v>
      </c>
      <c r="B235" s="2" t="s">
        <v>19</v>
      </c>
      <c r="C235" s="4">
        <v>23.163284301757813</v>
      </c>
      <c r="D235" s="2">
        <v>23.306543858845998</v>
      </c>
      <c r="E235" s="2">
        <f t="shared" si="22"/>
        <v>6.2875111897786837</v>
      </c>
      <c r="F235" s="2">
        <f t="shared" si="23"/>
        <v>-3.353073810221316</v>
      </c>
      <c r="G235" s="5">
        <f t="shared" si="21"/>
        <v>10.218232838744282</v>
      </c>
    </row>
    <row r="236" spans="1:7" x14ac:dyDescent="0.2">
      <c r="A236" s="3" t="s">
        <v>6</v>
      </c>
      <c r="B236" s="2" t="s">
        <v>19</v>
      </c>
      <c r="C236" s="2">
        <v>22.725406646728501</v>
      </c>
      <c r="D236" s="2">
        <v>22.577795548909496</v>
      </c>
      <c r="E236" s="2">
        <f t="shared" si="22"/>
        <v>5.8825606079101398</v>
      </c>
      <c r="F236" s="2">
        <f t="shared" si="23"/>
        <v>-3.7580243920898599</v>
      </c>
      <c r="G236" s="5">
        <f t="shared" si="21"/>
        <v>13.529385341595813</v>
      </c>
    </row>
    <row r="237" spans="1:7" x14ac:dyDescent="0.2">
      <c r="A237" s="3" t="s">
        <v>6</v>
      </c>
      <c r="B237" s="2" t="s">
        <v>19</v>
      </c>
      <c r="C237" s="2">
        <v>22.689499999999999</v>
      </c>
      <c r="D237" s="2">
        <v>22.577795548909496</v>
      </c>
      <c r="E237" s="2">
        <f t="shared" si="22"/>
        <v>5.8466539611816373</v>
      </c>
      <c r="F237" s="2">
        <f t="shared" si="23"/>
        <v>-3.7939310388183625</v>
      </c>
      <c r="G237" s="5">
        <f t="shared" si="21"/>
        <v>13.87033799478422</v>
      </c>
    </row>
    <row r="238" spans="1:7" x14ac:dyDescent="0.2">
      <c r="A238" s="3" t="s">
        <v>6</v>
      </c>
      <c r="B238" s="2" t="s">
        <v>19</v>
      </c>
      <c r="C238" s="2">
        <v>22.318480000000001</v>
      </c>
      <c r="D238" s="2">
        <v>22.577795548909496</v>
      </c>
      <c r="E238" s="2">
        <f t="shared" si="22"/>
        <v>5.4756339611816394</v>
      </c>
      <c r="F238" s="2">
        <f t="shared" si="23"/>
        <v>-4.1649510388183604</v>
      </c>
      <c r="G238" s="5">
        <f t="shared" si="21"/>
        <v>17.938048469103848</v>
      </c>
    </row>
    <row r="239" spans="1:7" x14ac:dyDescent="0.2">
      <c r="A239" s="3" t="s">
        <v>5</v>
      </c>
      <c r="B239" s="2" t="s">
        <v>19</v>
      </c>
      <c r="C239" s="2">
        <v>24.781785964965799</v>
      </c>
      <c r="D239" s="2">
        <v>24.512153648321931</v>
      </c>
      <c r="E239" s="2">
        <f t="shared" si="22"/>
        <v>7.7414890289306761</v>
      </c>
      <c r="F239" s="2">
        <f t="shared" si="23"/>
        <v>-1.8990959710693236</v>
      </c>
      <c r="G239" s="5">
        <f t="shared" si="21"/>
        <v>3.7297940511387662</v>
      </c>
    </row>
    <row r="240" spans="1:7" x14ac:dyDescent="0.2">
      <c r="A240" s="3" t="s">
        <v>5</v>
      </c>
      <c r="B240" s="2" t="s">
        <v>19</v>
      </c>
      <c r="C240" s="2">
        <v>24.594999999999999</v>
      </c>
      <c r="D240" s="2">
        <v>24.512153648321931</v>
      </c>
      <c r="E240" s="2">
        <f t="shared" si="22"/>
        <v>7.554703063964876</v>
      </c>
      <c r="F240" s="2">
        <f t="shared" si="23"/>
        <v>-2.0858819360351237</v>
      </c>
      <c r="G240" s="5">
        <f t="shared" si="21"/>
        <v>4.2453454007518703</v>
      </c>
    </row>
    <row r="241" spans="1:7" x14ac:dyDescent="0.2">
      <c r="A241" s="3" t="s">
        <v>5</v>
      </c>
      <c r="B241" s="2" t="s">
        <v>19</v>
      </c>
      <c r="C241" s="2">
        <v>24.159674979999998</v>
      </c>
      <c r="D241" s="2">
        <v>24.512153648321931</v>
      </c>
      <c r="E241" s="2">
        <f t="shared" si="22"/>
        <v>7.1193780439648755</v>
      </c>
      <c r="F241" s="2">
        <f t="shared" si="23"/>
        <v>-2.5212069560351242</v>
      </c>
      <c r="G241" s="5">
        <f t="shared" si="21"/>
        <v>5.7406215772252072</v>
      </c>
    </row>
    <row r="242" spans="1:7" x14ac:dyDescent="0.2">
      <c r="A242" s="3" t="s">
        <v>8</v>
      </c>
      <c r="B242" s="2" t="s">
        <v>15</v>
      </c>
      <c r="C242" s="2">
        <v>35.956474304199219</v>
      </c>
      <c r="D242" s="2">
        <v>35.21026143473307</v>
      </c>
      <c r="E242" s="2">
        <f t="shared" ref="E242:E265" si="24">C242-D314</f>
        <v>19.14183371765137</v>
      </c>
      <c r="F242" s="2">
        <f>E242-18.39562</f>
        <v>0.74621371765136857</v>
      </c>
      <c r="G242" s="5">
        <f t="shared" si="21"/>
        <v>0.59616611489438631</v>
      </c>
    </row>
    <row r="243" spans="1:7" x14ac:dyDescent="0.2">
      <c r="A243" s="3" t="s">
        <v>8</v>
      </c>
      <c r="B243" s="2" t="s">
        <v>15</v>
      </c>
      <c r="C243" s="2">
        <v>35.54851</v>
      </c>
      <c r="D243" s="2">
        <v>35.21026143473307</v>
      </c>
      <c r="E243" s="2">
        <f t="shared" si="24"/>
        <v>18.733869413452151</v>
      </c>
      <c r="F243" s="2">
        <f t="shared" ref="F243:F265" si="25">E243-18.39562</f>
        <v>0.33824941345215009</v>
      </c>
      <c r="G243" s="5">
        <f t="shared" si="21"/>
        <v>0.79100054100785444</v>
      </c>
    </row>
    <row r="244" spans="1:7" x14ac:dyDescent="0.2">
      <c r="A244" s="3" t="s">
        <v>8</v>
      </c>
      <c r="B244" s="2" t="s">
        <v>15</v>
      </c>
      <c r="C244" s="2">
        <v>34.125799999999998</v>
      </c>
      <c r="D244" s="2">
        <v>35.21026143473307</v>
      </c>
      <c r="E244" s="2">
        <f t="shared" si="24"/>
        <v>17.311159413452149</v>
      </c>
      <c r="F244" s="2">
        <f t="shared" si="25"/>
        <v>-1.084460586547852</v>
      </c>
      <c r="G244" s="5">
        <f t="shared" si="21"/>
        <v>2.1205824637378696</v>
      </c>
    </row>
    <row r="245" spans="1:7" x14ac:dyDescent="0.2">
      <c r="A245" s="3" t="s">
        <v>7</v>
      </c>
      <c r="B245" s="2" t="s">
        <v>15</v>
      </c>
      <c r="C245" s="2">
        <v>31.981767654418945</v>
      </c>
      <c r="D245" s="2">
        <v>32.211722551472981</v>
      </c>
      <c r="E245" s="2">
        <f t="shared" si="24"/>
        <v>15.01911226908366</v>
      </c>
      <c r="F245" s="2">
        <f t="shared" si="25"/>
        <v>-3.3765077309163409</v>
      </c>
      <c r="G245" s="5">
        <f t="shared" si="21"/>
        <v>10.385564507547377</v>
      </c>
    </row>
    <row r="246" spans="1:7" x14ac:dyDescent="0.2">
      <c r="A246" s="3" t="s">
        <v>7</v>
      </c>
      <c r="B246" s="2" t="s">
        <v>15</v>
      </c>
      <c r="C246" s="2">
        <v>32.895000000000003</v>
      </c>
      <c r="D246" s="2">
        <v>32.211722551472981</v>
      </c>
      <c r="E246" s="2">
        <f t="shared" si="24"/>
        <v>15.932344614664718</v>
      </c>
      <c r="F246" s="2">
        <f t="shared" si="25"/>
        <v>-2.4632753853352831</v>
      </c>
      <c r="G246" s="5">
        <f t="shared" si="21"/>
        <v>5.514673166421824</v>
      </c>
    </row>
    <row r="247" spans="1:7" x14ac:dyDescent="0.2">
      <c r="A247" s="3" t="s">
        <v>7</v>
      </c>
      <c r="B247" s="2" t="s">
        <v>15</v>
      </c>
      <c r="C247" s="2">
        <v>31.758400000000002</v>
      </c>
      <c r="D247" s="2">
        <v>32.211722551472981</v>
      </c>
      <c r="E247" s="2">
        <f t="shared" si="24"/>
        <v>14.795744614664716</v>
      </c>
      <c r="F247" s="2">
        <f t="shared" si="25"/>
        <v>-3.5998753853352845</v>
      </c>
      <c r="G247" s="5">
        <f t="shared" si="21"/>
        <v>12.124685201362713</v>
      </c>
    </row>
    <row r="248" spans="1:7" x14ac:dyDescent="0.2">
      <c r="A248" s="3" t="s">
        <v>10</v>
      </c>
      <c r="B248" s="2" t="s">
        <v>15</v>
      </c>
      <c r="C248" s="2">
        <v>37.15655517578125</v>
      </c>
      <c r="D248" s="2">
        <v>35.307078391927085</v>
      </c>
      <c r="E248" s="2">
        <f t="shared" si="24"/>
        <v>19.164381499633791</v>
      </c>
      <c r="F248" s="2">
        <f t="shared" si="25"/>
        <v>0.76876149963378992</v>
      </c>
      <c r="G248" s="5">
        <f t="shared" si="21"/>
        <v>0.58692110848672652</v>
      </c>
    </row>
    <row r="249" spans="1:7" x14ac:dyDescent="0.2">
      <c r="A249" s="3" t="s">
        <v>10</v>
      </c>
      <c r="B249" s="2" t="s">
        <v>15</v>
      </c>
      <c r="C249" s="2">
        <v>35.178980000000003</v>
      </c>
      <c r="D249" s="2">
        <v>35.307078391927085</v>
      </c>
      <c r="E249" s="2">
        <f t="shared" si="24"/>
        <v>17.186806323852544</v>
      </c>
      <c r="F249" s="2">
        <f t="shared" si="25"/>
        <v>-1.2088136761474573</v>
      </c>
      <c r="G249" s="5">
        <f t="shared" si="21"/>
        <v>2.3114748671919796</v>
      </c>
    </row>
    <row r="250" spans="1:7" x14ac:dyDescent="0.2">
      <c r="A250" s="3" t="s">
        <v>10</v>
      </c>
      <c r="B250" s="2" t="s">
        <v>15</v>
      </c>
      <c r="C250" s="2">
        <v>33.585700000000003</v>
      </c>
      <c r="D250" s="2">
        <v>35.307078391927085</v>
      </c>
      <c r="E250" s="2">
        <f t="shared" si="24"/>
        <v>15.593526323852544</v>
      </c>
      <c r="F250" s="2">
        <f t="shared" si="25"/>
        <v>-2.8020936761474573</v>
      </c>
      <c r="G250" s="5">
        <f t="shared" si="21"/>
        <v>6.9745187665656383</v>
      </c>
    </row>
    <row r="251" spans="1:7" x14ac:dyDescent="0.2">
      <c r="A251" s="3" t="s">
        <v>9</v>
      </c>
      <c r="B251" s="2" t="s">
        <v>15</v>
      </c>
      <c r="C251" s="2">
        <v>32.575302124023438</v>
      </c>
      <c r="D251" s="2">
        <v>34.317657374674475</v>
      </c>
      <c r="E251" s="2">
        <f t="shared" si="24"/>
        <v>14.657951524495441</v>
      </c>
      <c r="F251" s="2">
        <f t="shared" si="25"/>
        <v>-3.7376684755045595</v>
      </c>
      <c r="G251" s="5">
        <f t="shared" si="21"/>
        <v>13.339830918923337</v>
      </c>
    </row>
    <row r="252" spans="1:7" x14ac:dyDescent="0.2">
      <c r="A252" s="3" t="s">
        <v>9</v>
      </c>
      <c r="B252" s="2" t="s">
        <v>15</v>
      </c>
      <c r="C252" s="2">
        <v>38.218989999999998</v>
      </c>
      <c r="D252" s="2">
        <v>34.317657374674475</v>
      </c>
      <c r="E252" s="2">
        <f t="shared" si="24"/>
        <v>20.301639400472002</v>
      </c>
      <c r="F252" s="2">
        <f t="shared" si="25"/>
        <v>1.906019400472001</v>
      </c>
      <c r="G252" s="5">
        <f t="shared" si="21"/>
        <v>0.26682774635110584</v>
      </c>
    </row>
    <row r="253" spans="1:7" x14ac:dyDescent="0.2">
      <c r="A253" s="3" t="s">
        <v>9</v>
      </c>
      <c r="B253" s="2" t="s">
        <v>15</v>
      </c>
      <c r="C253" s="2">
        <v>32.158679999999997</v>
      </c>
      <c r="D253" s="2">
        <v>34.317657374674475</v>
      </c>
      <c r="E253" s="2">
        <f t="shared" si="24"/>
        <v>14.241329400472001</v>
      </c>
      <c r="F253" s="2">
        <f t="shared" si="25"/>
        <v>-4.1542905995280002</v>
      </c>
      <c r="G253" s="5">
        <f t="shared" si="21"/>
        <v>17.805988197083831</v>
      </c>
    </row>
    <row r="254" spans="1:7" x14ac:dyDescent="0.2">
      <c r="A254" s="3" t="s">
        <v>4</v>
      </c>
      <c r="B254" s="2" t="s">
        <v>15</v>
      </c>
      <c r="C254" s="2">
        <v>24.807031631469702</v>
      </c>
      <c r="D254" s="2">
        <v>24.783195495605458</v>
      </c>
      <c r="E254" s="2">
        <f t="shared" si="24"/>
        <v>7.780598322550432</v>
      </c>
      <c r="F254" s="2">
        <f t="shared" si="25"/>
        <v>-10.615021677449569</v>
      </c>
      <c r="G254" s="5">
        <f t="shared" si="21"/>
        <v>1568.3389541802799</v>
      </c>
    </row>
    <row r="255" spans="1:7" x14ac:dyDescent="0.2">
      <c r="A255" s="3" t="s">
        <v>4</v>
      </c>
      <c r="B255" s="2" t="s">
        <v>15</v>
      </c>
      <c r="C255" s="4">
        <v>24.731964111328125</v>
      </c>
      <c r="D255" s="2">
        <v>24.783195495605458</v>
      </c>
      <c r="E255" s="2">
        <f t="shared" si="24"/>
        <v>7.7055308024088554</v>
      </c>
      <c r="F255" s="2">
        <f t="shared" si="25"/>
        <v>-10.690089197591146</v>
      </c>
      <c r="G255" s="5">
        <f t="shared" si="21"/>
        <v>1652.1044644892186</v>
      </c>
    </row>
    <row r="256" spans="1:7" x14ac:dyDescent="0.2">
      <c r="A256" s="3" t="s">
        <v>4</v>
      </c>
      <c r="B256" s="2" t="s">
        <v>15</v>
      </c>
      <c r="C256" s="4">
        <v>24.810590744018555</v>
      </c>
      <c r="D256" s="2">
        <v>24.783195495605458</v>
      </c>
      <c r="E256" s="2">
        <f t="shared" si="24"/>
        <v>7.784157435099285</v>
      </c>
      <c r="F256" s="2">
        <f t="shared" si="25"/>
        <v>-10.611462564900716</v>
      </c>
      <c r="G256" s="5">
        <f t="shared" si="21"/>
        <v>1564.4746480608355</v>
      </c>
    </row>
    <row r="257" spans="1:7" x14ac:dyDescent="0.2">
      <c r="A257" s="3" t="s">
        <v>2</v>
      </c>
      <c r="B257" s="2" t="s">
        <v>15</v>
      </c>
      <c r="C257" s="2">
        <v>26.0542793273925</v>
      </c>
      <c r="D257" s="2">
        <v>25.948572794596327</v>
      </c>
      <c r="E257" s="2">
        <f t="shared" si="24"/>
        <v>9.1785062154133712</v>
      </c>
      <c r="F257" s="2">
        <f t="shared" si="25"/>
        <v>-9.2171137845866298</v>
      </c>
      <c r="G257" s="5">
        <f t="shared" si="21"/>
        <v>595.15176049947627</v>
      </c>
    </row>
    <row r="258" spans="1:7" x14ac:dyDescent="0.2">
      <c r="A258" s="3" t="s">
        <v>2</v>
      </c>
      <c r="B258" s="2" t="s">
        <v>15</v>
      </c>
      <c r="C258" s="4">
        <v>25.903278350830078</v>
      </c>
      <c r="D258" s="2">
        <v>25.948572794596327</v>
      </c>
      <c r="E258" s="2">
        <f t="shared" si="24"/>
        <v>9.0275052388509494</v>
      </c>
      <c r="F258" s="2">
        <f t="shared" si="25"/>
        <v>-9.3681147611490516</v>
      </c>
      <c r="G258" s="5">
        <f t="shared" si="21"/>
        <v>660.82055889528874</v>
      </c>
    </row>
    <row r="259" spans="1:7" x14ac:dyDescent="0.2">
      <c r="A259" s="3" t="s">
        <v>2</v>
      </c>
      <c r="B259" s="2" t="s">
        <v>15</v>
      </c>
      <c r="C259" s="4">
        <v>25.888160705566406</v>
      </c>
      <c r="D259" s="2">
        <v>25.948572794596327</v>
      </c>
      <c r="E259" s="2">
        <f t="shared" si="24"/>
        <v>9.0123875935872775</v>
      </c>
      <c r="F259" s="2">
        <f t="shared" si="25"/>
        <v>-9.3832324064127235</v>
      </c>
      <c r="G259" s="5">
        <f t="shared" ref="G259:G313" si="26">2^(-F259)</f>
        <v>667.78154195199158</v>
      </c>
    </row>
    <row r="260" spans="1:7" x14ac:dyDescent="0.2">
      <c r="A260" s="3" t="s">
        <v>6</v>
      </c>
      <c r="B260" s="2" t="s">
        <v>15</v>
      </c>
      <c r="C260" s="2">
        <v>18.680994033813477</v>
      </c>
      <c r="D260" s="2">
        <v>18.451784677937827</v>
      </c>
      <c r="E260" s="2">
        <f t="shared" si="24"/>
        <v>1.8381479949951149</v>
      </c>
      <c r="F260" s="2">
        <f t="shared" si="25"/>
        <v>-16.557472005004886</v>
      </c>
      <c r="G260" s="5">
        <f t="shared" si="26"/>
        <v>96448.555106440544</v>
      </c>
    </row>
    <row r="261" spans="1:7" x14ac:dyDescent="0.2">
      <c r="A261" s="3" t="s">
        <v>6</v>
      </c>
      <c r="B261" s="2" t="s">
        <v>15</v>
      </c>
      <c r="C261" s="2">
        <v>18.214559999999999</v>
      </c>
      <c r="D261" s="2">
        <v>18.451784677937827</v>
      </c>
      <c r="E261" s="2">
        <f t="shared" si="24"/>
        <v>1.3717139611816371</v>
      </c>
      <c r="F261" s="2">
        <f t="shared" si="25"/>
        <v>-17.023906038818364</v>
      </c>
      <c r="G261" s="5">
        <f t="shared" si="26"/>
        <v>133262.01048317956</v>
      </c>
    </row>
    <row r="262" spans="1:7" x14ac:dyDescent="0.2">
      <c r="A262" s="3" t="s">
        <v>6</v>
      </c>
      <c r="B262" s="2" t="s">
        <v>15</v>
      </c>
      <c r="C262" s="2">
        <v>18.459800000000001</v>
      </c>
      <c r="D262" s="2">
        <v>18.451784677937827</v>
      </c>
      <c r="E262" s="2">
        <f t="shared" si="24"/>
        <v>1.6169539611816397</v>
      </c>
      <c r="F262" s="2">
        <f t="shared" si="25"/>
        <v>-16.778666038818361</v>
      </c>
      <c r="G262" s="5">
        <f t="shared" si="26"/>
        <v>112429.88460416104</v>
      </c>
    </row>
    <row r="263" spans="1:7" x14ac:dyDescent="0.2">
      <c r="A263" s="3" t="s">
        <v>5</v>
      </c>
      <c r="B263" s="2" t="s">
        <v>15</v>
      </c>
      <c r="C263" s="2">
        <v>20.9479465484619</v>
      </c>
      <c r="D263" s="2">
        <v>20.831365516153966</v>
      </c>
      <c r="E263" s="2">
        <f t="shared" si="24"/>
        <v>3.907649612426777</v>
      </c>
      <c r="F263" s="2">
        <f t="shared" si="25"/>
        <v>-14.487970387573224</v>
      </c>
      <c r="G263" s="5">
        <f t="shared" si="26"/>
        <v>22978.0760749771</v>
      </c>
    </row>
    <row r="264" spans="1:7" x14ac:dyDescent="0.2">
      <c r="A264" s="3" t="s">
        <v>5</v>
      </c>
      <c r="B264" s="2" t="s">
        <v>15</v>
      </c>
      <c r="C264" s="2">
        <v>20.54758</v>
      </c>
      <c r="D264" s="2">
        <v>20.831365516153966</v>
      </c>
      <c r="E264" s="2">
        <f t="shared" si="24"/>
        <v>3.5072830639648771</v>
      </c>
      <c r="F264" s="2">
        <f t="shared" si="25"/>
        <v>-14.888336936035124</v>
      </c>
      <c r="G264" s="5">
        <f t="shared" si="26"/>
        <v>30327.457535287329</v>
      </c>
    </row>
    <row r="265" spans="1:7" x14ac:dyDescent="0.2">
      <c r="A265" s="3" t="s">
        <v>5</v>
      </c>
      <c r="B265" s="2" t="s">
        <v>15</v>
      </c>
      <c r="C265" s="2">
        <v>20.998570000000001</v>
      </c>
      <c r="D265" s="2">
        <v>20.831365516153966</v>
      </c>
      <c r="E265" s="2">
        <f t="shared" si="24"/>
        <v>3.958273063964878</v>
      </c>
      <c r="F265" s="2">
        <f t="shared" si="25"/>
        <v>-14.437346936035123</v>
      </c>
      <c r="G265" s="5">
        <f t="shared" si="26"/>
        <v>22185.768938004607</v>
      </c>
    </row>
    <row r="266" spans="1:7" x14ac:dyDescent="0.2">
      <c r="A266" s="3" t="s">
        <v>8</v>
      </c>
      <c r="B266" s="2" t="s">
        <v>16</v>
      </c>
      <c r="C266" s="2">
        <v>29.940820693969727</v>
      </c>
      <c r="D266" s="2">
        <v>29.909360564656577</v>
      </c>
      <c r="E266" s="2">
        <f t="shared" ref="E266:E289" si="27">C266-D314</f>
        <v>13.126180107421877</v>
      </c>
      <c r="F266" s="2">
        <f>E266-13.09472</f>
        <v>3.1460107421876771E-2</v>
      </c>
      <c r="G266" s="5">
        <f t="shared" si="26"/>
        <v>0.97842955776330209</v>
      </c>
    </row>
    <row r="267" spans="1:7" x14ac:dyDescent="0.2">
      <c r="A267" s="3" t="s">
        <v>8</v>
      </c>
      <c r="B267" s="2" t="s">
        <v>16</v>
      </c>
      <c r="C267" s="2">
        <v>29.158981000000001</v>
      </c>
      <c r="D267" s="2">
        <v>29.909360564656577</v>
      </c>
      <c r="E267" s="2">
        <f t="shared" si="27"/>
        <v>12.344340413452151</v>
      </c>
      <c r="F267" s="2">
        <f t="shared" ref="F267:F289" si="28">E267-13.09472</f>
        <v>-0.75037958654784909</v>
      </c>
      <c r="G267" s="5">
        <f t="shared" si="26"/>
        <v>1.6822353841356406</v>
      </c>
    </row>
    <row r="268" spans="1:7" x14ac:dyDescent="0.2">
      <c r="A268" s="3" t="s">
        <v>8</v>
      </c>
      <c r="B268" s="2" t="s">
        <v>16</v>
      </c>
      <c r="C268" s="2">
        <v>30.62828</v>
      </c>
      <c r="D268" s="2">
        <v>29.909360564656577</v>
      </c>
      <c r="E268" s="2">
        <f t="shared" si="27"/>
        <v>13.813639413452151</v>
      </c>
      <c r="F268" s="2">
        <f t="shared" si="28"/>
        <v>0.71891941345215038</v>
      </c>
      <c r="G268" s="5">
        <f t="shared" si="26"/>
        <v>0.60755233186846647</v>
      </c>
    </row>
    <row r="269" spans="1:7" x14ac:dyDescent="0.2">
      <c r="A269" s="3" t="s">
        <v>7</v>
      </c>
      <c r="B269" s="2" t="s">
        <v>16</v>
      </c>
      <c r="C269" s="2">
        <v>29.934629440307617</v>
      </c>
      <c r="D269" s="2">
        <v>29.762395280102538</v>
      </c>
      <c r="E269" s="2">
        <f t="shared" si="27"/>
        <v>12.971974054972332</v>
      </c>
      <c r="F269" s="2">
        <f t="shared" si="28"/>
        <v>-0.12274594502766867</v>
      </c>
      <c r="G269" s="5">
        <f t="shared" si="26"/>
        <v>1.0888052625815918</v>
      </c>
    </row>
    <row r="270" spans="1:7" x14ac:dyDescent="0.2">
      <c r="A270" s="3" t="s">
        <v>7</v>
      </c>
      <c r="B270" s="2" t="s">
        <v>16</v>
      </c>
      <c r="C270" s="2">
        <v>30.179258000000001</v>
      </c>
      <c r="D270" s="2">
        <v>29.762395280102538</v>
      </c>
      <c r="E270" s="2">
        <f t="shared" si="27"/>
        <v>13.216602614664716</v>
      </c>
      <c r="F270" s="2">
        <f t="shared" si="28"/>
        <v>0.12188261466471495</v>
      </c>
      <c r="G270" s="5">
        <f t="shared" si="26"/>
        <v>0.91898765415635775</v>
      </c>
    </row>
    <row r="271" spans="1:7" x14ac:dyDescent="0.2">
      <c r="A271" s="3" t="s">
        <v>7</v>
      </c>
      <c r="B271" s="2" t="s">
        <v>16</v>
      </c>
      <c r="C271" s="2">
        <v>29.1732984</v>
      </c>
      <c r="D271" s="2">
        <v>29.762395280102538</v>
      </c>
      <c r="E271" s="2">
        <f t="shared" si="27"/>
        <v>12.210643014664715</v>
      </c>
      <c r="F271" s="2">
        <f t="shared" si="28"/>
        <v>-0.88407698533528567</v>
      </c>
      <c r="G271" s="5">
        <f t="shared" si="26"/>
        <v>1.8455834670151798</v>
      </c>
    </row>
    <row r="272" spans="1:7" x14ac:dyDescent="0.2">
      <c r="A272" s="3" t="s">
        <v>10</v>
      </c>
      <c r="B272" s="2" t="s">
        <v>16</v>
      </c>
      <c r="C272" s="2">
        <v>30.66673469543457</v>
      </c>
      <c r="D272" s="2">
        <v>31.295038698478191</v>
      </c>
      <c r="E272" s="2">
        <f t="shared" si="27"/>
        <v>12.674561019287111</v>
      </c>
      <c r="F272" s="2">
        <f t="shared" si="28"/>
        <v>-0.42015898071288937</v>
      </c>
      <c r="G272" s="5">
        <f t="shared" si="26"/>
        <v>1.338074998556672</v>
      </c>
    </row>
    <row r="273" spans="1:7" x14ac:dyDescent="0.2">
      <c r="A273" s="3" t="s">
        <v>10</v>
      </c>
      <c r="B273" s="2" t="s">
        <v>16</v>
      </c>
      <c r="C273" s="2">
        <v>31.9634854</v>
      </c>
      <c r="D273" s="2">
        <v>31.295038698478191</v>
      </c>
      <c r="E273" s="2">
        <f t="shared" si="27"/>
        <v>13.971311723852541</v>
      </c>
      <c r="F273" s="2">
        <f t="shared" si="28"/>
        <v>0.87659172385254003</v>
      </c>
      <c r="G273" s="5">
        <f t="shared" si="26"/>
        <v>0.54465262007950122</v>
      </c>
    </row>
    <row r="274" spans="1:7" x14ac:dyDescent="0.2">
      <c r="A274" s="3" t="s">
        <v>10</v>
      </c>
      <c r="B274" s="2" t="s">
        <v>16</v>
      </c>
      <c r="C274" s="2">
        <v>31.254895999999999</v>
      </c>
      <c r="D274" s="2">
        <v>31.295038698478191</v>
      </c>
      <c r="E274" s="2">
        <f t="shared" si="27"/>
        <v>13.26272232385254</v>
      </c>
      <c r="F274" s="2">
        <f t="shared" si="28"/>
        <v>0.16800232385253899</v>
      </c>
      <c r="G274" s="5">
        <f t="shared" si="26"/>
        <v>0.8900742995447285</v>
      </c>
    </row>
    <row r="275" spans="1:7" x14ac:dyDescent="0.2">
      <c r="A275" s="3" t="s">
        <v>9</v>
      </c>
      <c r="B275" s="2" t="s">
        <v>16</v>
      </c>
      <c r="C275" s="2">
        <v>30.791898727416992</v>
      </c>
      <c r="D275" s="2">
        <v>30.621759742472332</v>
      </c>
      <c r="E275" s="2">
        <f t="shared" si="27"/>
        <v>12.874548127888996</v>
      </c>
      <c r="F275" s="2">
        <f t="shared" si="28"/>
        <v>-0.22017187211100442</v>
      </c>
      <c r="G275" s="5">
        <f t="shared" si="26"/>
        <v>1.1648723525550946</v>
      </c>
    </row>
    <row r="276" spans="1:7" x14ac:dyDescent="0.2">
      <c r="A276" s="3" t="s">
        <v>9</v>
      </c>
      <c r="B276" s="2" t="s">
        <v>16</v>
      </c>
      <c r="C276" s="2">
        <v>30.117896500000001</v>
      </c>
      <c r="D276" s="2">
        <v>30.621759742472332</v>
      </c>
      <c r="E276" s="2">
        <f t="shared" si="27"/>
        <v>12.200545900472004</v>
      </c>
      <c r="F276" s="2">
        <f t="shared" si="28"/>
        <v>-0.89417409952799609</v>
      </c>
      <c r="G276" s="5">
        <f t="shared" si="26"/>
        <v>1.8585456179299991</v>
      </c>
    </row>
    <row r="277" spans="1:7" x14ac:dyDescent="0.2">
      <c r="A277" s="3" t="s">
        <v>9</v>
      </c>
      <c r="B277" s="2" t="s">
        <v>16</v>
      </c>
      <c r="C277" s="2">
        <v>30.955483999999998</v>
      </c>
      <c r="D277" s="2">
        <v>30.621759742472332</v>
      </c>
      <c r="E277" s="2">
        <f t="shared" si="27"/>
        <v>13.038133400472002</v>
      </c>
      <c r="F277" s="2">
        <f t="shared" si="28"/>
        <v>-5.658659952799816E-2</v>
      </c>
      <c r="G277" s="5">
        <f t="shared" si="26"/>
        <v>1.0400022139200629</v>
      </c>
    </row>
    <row r="278" spans="1:7" x14ac:dyDescent="0.2">
      <c r="A278" s="3" t="s">
        <v>4</v>
      </c>
      <c r="B278" s="2" t="s">
        <v>16</v>
      </c>
      <c r="C278" s="2">
        <v>21.208049774169901</v>
      </c>
      <c r="D278" s="2">
        <v>21.054231007893872</v>
      </c>
      <c r="E278" s="2">
        <f t="shared" si="27"/>
        <v>4.1816164652506309</v>
      </c>
      <c r="F278" s="2">
        <f t="shared" si="28"/>
        <v>-8.9131035347493697</v>
      </c>
      <c r="G278" s="5">
        <f t="shared" si="26"/>
        <v>482.07156838289393</v>
      </c>
    </row>
    <row r="279" spans="1:7" x14ac:dyDescent="0.2">
      <c r="A279" s="3" t="s">
        <v>4</v>
      </c>
      <c r="B279" s="2" t="s">
        <v>16</v>
      </c>
      <c r="C279" s="2">
        <v>21.055362701416016</v>
      </c>
      <c r="D279" s="2">
        <v>21.054231007893872</v>
      </c>
      <c r="E279" s="2">
        <f t="shared" si="27"/>
        <v>4.028929392496746</v>
      </c>
      <c r="F279" s="2">
        <f t="shared" si="28"/>
        <v>-9.0657906075032546</v>
      </c>
      <c r="G279" s="5">
        <f t="shared" si="26"/>
        <v>535.88907988238202</v>
      </c>
    </row>
    <row r="280" spans="1:7" x14ac:dyDescent="0.2">
      <c r="A280" s="3" t="s">
        <v>4</v>
      </c>
      <c r="B280" s="2" t="s">
        <v>16</v>
      </c>
      <c r="C280" s="2">
        <v>20.899280548095703</v>
      </c>
      <c r="D280" s="2">
        <v>21.054231007893872</v>
      </c>
      <c r="E280" s="2">
        <f t="shared" si="27"/>
        <v>3.8728472391764335</v>
      </c>
      <c r="F280" s="2">
        <f t="shared" si="28"/>
        <v>-9.2218727608235671</v>
      </c>
      <c r="G280" s="5">
        <f t="shared" si="26"/>
        <v>597.11821188413751</v>
      </c>
    </row>
    <row r="281" spans="1:7" x14ac:dyDescent="0.2">
      <c r="A281" s="3" t="s">
        <v>2</v>
      </c>
      <c r="B281" s="2" t="s">
        <v>16</v>
      </c>
      <c r="C281" s="2">
        <v>22.1989631652832</v>
      </c>
      <c r="D281" s="2">
        <v>22.143901189168293</v>
      </c>
      <c r="E281" s="2">
        <f t="shared" si="27"/>
        <v>5.3231900533040708</v>
      </c>
      <c r="F281" s="2">
        <f t="shared" si="28"/>
        <v>-7.7715299466959298</v>
      </c>
      <c r="G281" s="5">
        <f t="shared" si="26"/>
        <v>218.50613046485952</v>
      </c>
    </row>
    <row r="282" spans="1:7" x14ac:dyDescent="0.2">
      <c r="A282" s="3" t="s">
        <v>2</v>
      </c>
      <c r="B282" s="2" t="s">
        <v>16</v>
      </c>
      <c r="C282" s="2">
        <v>22.12529182434082</v>
      </c>
      <c r="D282" s="2">
        <v>22.143901189168293</v>
      </c>
      <c r="E282" s="2">
        <f t="shared" si="27"/>
        <v>5.2495187123616915</v>
      </c>
      <c r="F282" s="2">
        <f t="shared" si="28"/>
        <v>-7.845201287638309</v>
      </c>
      <c r="G282" s="5">
        <f t="shared" si="26"/>
        <v>229.95396884841378</v>
      </c>
    </row>
    <row r="283" spans="1:7" x14ac:dyDescent="0.2">
      <c r="A283" s="3" t="s">
        <v>2</v>
      </c>
      <c r="B283" s="2" t="s">
        <v>16</v>
      </c>
      <c r="C283" s="2">
        <v>22.107448577880859</v>
      </c>
      <c r="D283" s="2">
        <v>22.143901189168293</v>
      </c>
      <c r="E283" s="2">
        <f t="shared" si="27"/>
        <v>5.2316754659017306</v>
      </c>
      <c r="F283" s="2">
        <f t="shared" si="28"/>
        <v>-7.86304453409827</v>
      </c>
      <c r="G283" s="5">
        <f t="shared" si="26"/>
        <v>232.81569906446359</v>
      </c>
    </row>
    <row r="284" spans="1:7" x14ac:dyDescent="0.2">
      <c r="A284" s="3" t="s">
        <v>6</v>
      </c>
      <c r="B284" s="2" t="s">
        <v>16</v>
      </c>
      <c r="C284" s="2">
        <v>21.901178359985298</v>
      </c>
      <c r="D284" s="2">
        <v>22.138292786661765</v>
      </c>
      <c r="E284" s="2">
        <f t="shared" si="27"/>
        <v>5.0583323211669367</v>
      </c>
      <c r="F284" s="2">
        <f t="shared" si="28"/>
        <v>-8.0363876788330639</v>
      </c>
      <c r="G284" s="5">
        <f t="shared" si="26"/>
        <v>262.53895249231556</v>
      </c>
    </row>
    <row r="285" spans="1:7" x14ac:dyDescent="0.2">
      <c r="A285" s="3" t="s">
        <v>6</v>
      </c>
      <c r="B285" s="2" t="s">
        <v>16</v>
      </c>
      <c r="C285" s="2">
        <v>22.1448</v>
      </c>
      <c r="D285" s="2">
        <v>22.138292786661765</v>
      </c>
      <c r="E285" s="2">
        <f t="shared" si="27"/>
        <v>5.3019539611816384</v>
      </c>
      <c r="F285" s="2">
        <f t="shared" si="28"/>
        <v>-7.7927660388183622</v>
      </c>
      <c r="G285" s="5">
        <f t="shared" si="26"/>
        <v>221.74627183297758</v>
      </c>
    </row>
    <row r="286" spans="1:7" x14ac:dyDescent="0.2">
      <c r="A286" s="3" t="s">
        <v>6</v>
      </c>
      <c r="B286" s="2" t="s">
        <v>16</v>
      </c>
      <c r="C286" s="2">
        <v>22.3689</v>
      </c>
      <c r="D286" s="2">
        <v>22.138292786661765</v>
      </c>
      <c r="E286" s="2">
        <f t="shared" si="27"/>
        <v>5.5260539611816384</v>
      </c>
      <c r="F286" s="2">
        <f t="shared" si="28"/>
        <v>-7.5686660388183622</v>
      </c>
      <c r="G286" s="5">
        <f t="shared" si="26"/>
        <v>189.84340068739127</v>
      </c>
    </row>
    <row r="287" spans="1:7" x14ac:dyDescent="0.2">
      <c r="A287" s="3" t="s">
        <v>5</v>
      </c>
      <c r="B287" s="2" t="s">
        <v>16</v>
      </c>
      <c r="C287" s="2">
        <v>25.830070495605401</v>
      </c>
      <c r="D287" s="2">
        <v>25.851876098535133</v>
      </c>
      <c r="E287" s="2">
        <f t="shared" si="27"/>
        <v>8.7897735595702784</v>
      </c>
      <c r="F287" s="2">
        <f t="shared" si="28"/>
        <v>-4.3049464404297222</v>
      </c>
      <c r="G287" s="5">
        <f t="shared" si="26"/>
        <v>19.765964375601154</v>
      </c>
    </row>
    <row r="288" spans="1:7" x14ac:dyDescent="0.2">
      <c r="A288" s="3" t="s">
        <v>5</v>
      </c>
      <c r="B288" s="2" t="s">
        <v>16</v>
      </c>
      <c r="C288" s="2">
        <v>26.100257800000001</v>
      </c>
      <c r="D288" s="2">
        <v>25.851876098535133</v>
      </c>
      <c r="E288" s="2">
        <f t="shared" si="27"/>
        <v>9.0599608639648785</v>
      </c>
      <c r="F288" s="2">
        <f t="shared" si="28"/>
        <v>-4.034759136035122</v>
      </c>
      <c r="G288" s="5">
        <f t="shared" si="26"/>
        <v>16.390172532299829</v>
      </c>
    </row>
    <row r="289" spans="1:7" x14ac:dyDescent="0.2">
      <c r="A289" s="3" t="s">
        <v>5</v>
      </c>
      <c r="B289" s="2" t="s">
        <v>16</v>
      </c>
      <c r="C289" s="2">
        <v>25.625299999999999</v>
      </c>
      <c r="D289" s="2">
        <v>25.851876098535133</v>
      </c>
      <c r="E289" s="2">
        <f t="shared" si="27"/>
        <v>8.5850030639648764</v>
      </c>
      <c r="F289" s="2">
        <f t="shared" si="28"/>
        <v>-4.5097169360351241</v>
      </c>
      <c r="G289" s="5">
        <f t="shared" si="26"/>
        <v>22.780333076039568</v>
      </c>
    </row>
    <row r="290" spans="1:7" x14ac:dyDescent="0.2">
      <c r="A290" s="3" t="s">
        <v>8</v>
      </c>
      <c r="B290" s="2" t="s">
        <v>12</v>
      </c>
      <c r="C290" s="2">
        <v>20.655055999755859</v>
      </c>
      <c r="D290" s="2">
        <v>20.908744812011687</v>
      </c>
      <c r="E290" s="2">
        <f t="shared" ref="E290:E313" si="29">C290-D314</f>
        <v>3.8404154132080102</v>
      </c>
      <c r="F290" s="2">
        <f>E290-4.094104</f>
        <v>-0.25368858679198958</v>
      </c>
      <c r="G290" s="5">
        <f t="shared" si="26"/>
        <v>1.1922514908844102</v>
      </c>
    </row>
    <row r="291" spans="1:7" x14ac:dyDescent="0.2">
      <c r="A291" s="3" t="s">
        <v>8</v>
      </c>
      <c r="B291" s="2" t="s">
        <v>12</v>
      </c>
      <c r="C291" s="2">
        <v>21.103401184081999</v>
      </c>
      <c r="D291" s="2">
        <v>20.908744812011687</v>
      </c>
      <c r="E291" s="2">
        <f t="shared" si="29"/>
        <v>4.2887605975341501</v>
      </c>
      <c r="F291" s="2">
        <f t="shared" ref="F291:F313" si="30">E291-4.094104</f>
        <v>0.19465659753415032</v>
      </c>
      <c r="G291" s="5">
        <f t="shared" si="26"/>
        <v>0.87378085586915655</v>
      </c>
    </row>
    <row r="292" spans="1:7" x14ac:dyDescent="0.2">
      <c r="A292" s="3" t="s">
        <v>8</v>
      </c>
      <c r="B292" s="2" t="s">
        <v>12</v>
      </c>
      <c r="C292" s="2">
        <v>20.967777252197202</v>
      </c>
      <c r="D292" s="2">
        <v>20.908744812011687</v>
      </c>
      <c r="E292" s="2">
        <f t="shared" si="29"/>
        <v>4.1531366656493525</v>
      </c>
      <c r="F292" s="2">
        <f t="shared" si="30"/>
        <v>5.9032665649352722E-2</v>
      </c>
      <c r="G292" s="5">
        <f t="shared" si="26"/>
        <v>0.95990752646800592</v>
      </c>
    </row>
    <row r="293" spans="1:7" x14ac:dyDescent="0.2">
      <c r="A293" s="3" t="s">
        <v>7</v>
      </c>
      <c r="B293" s="2" t="s">
        <v>12</v>
      </c>
      <c r="C293" s="2">
        <v>20.96000862121582</v>
      </c>
      <c r="D293" s="2">
        <v>21.091136207071941</v>
      </c>
      <c r="E293" s="2">
        <f t="shared" si="29"/>
        <v>3.997353235880535</v>
      </c>
      <c r="F293" s="2">
        <f t="shared" si="30"/>
        <v>-9.6750764119464705E-2</v>
      </c>
      <c r="G293" s="5">
        <f t="shared" si="26"/>
        <v>1.069362331940225</v>
      </c>
    </row>
    <row r="294" spans="1:7" x14ac:dyDescent="0.2">
      <c r="A294" s="3" t="s">
        <v>7</v>
      </c>
      <c r="B294" s="2" t="s">
        <v>12</v>
      </c>
      <c r="C294" s="2">
        <v>20.985700000000001</v>
      </c>
      <c r="D294" s="2">
        <v>21.091136207071941</v>
      </c>
      <c r="E294" s="2">
        <f t="shared" si="29"/>
        <v>4.0230446146647161</v>
      </c>
      <c r="F294" s="2">
        <f t="shared" si="30"/>
        <v>-7.1059385335283665E-2</v>
      </c>
      <c r="G294" s="5">
        <f t="shared" si="26"/>
        <v>1.0504877841159592</v>
      </c>
    </row>
    <row r="295" spans="1:7" x14ac:dyDescent="0.2">
      <c r="A295" s="3" t="s">
        <v>7</v>
      </c>
      <c r="B295" s="2" t="s">
        <v>12</v>
      </c>
      <c r="C295" s="2">
        <v>21.3277</v>
      </c>
      <c r="D295" s="2">
        <v>21.091136207071941</v>
      </c>
      <c r="E295" s="2">
        <f t="shared" si="29"/>
        <v>4.3650446146647148</v>
      </c>
      <c r="F295" s="2">
        <f t="shared" si="30"/>
        <v>0.27094061466471508</v>
      </c>
      <c r="G295" s="5">
        <f t="shared" si="26"/>
        <v>0.82877901863239323</v>
      </c>
    </row>
    <row r="296" spans="1:7" x14ac:dyDescent="0.2">
      <c r="A296" s="3" t="s">
        <v>10</v>
      </c>
      <c r="B296" s="2" t="s">
        <v>12</v>
      </c>
      <c r="C296" s="2">
        <v>21.190452575683594</v>
      </c>
      <c r="D296" s="2">
        <v>21.248650858561195</v>
      </c>
      <c r="E296" s="2">
        <f t="shared" si="29"/>
        <v>3.1982788995361346</v>
      </c>
      <c r="F296" s="2">
        <f t="shared" si="30"/>
        <v>-0.8958251004638651</v>
      </c>
      <c r="G296" s="5">
        <f t="shared" si="26"/>
        <v>1.8606737301714111</v>
      </c>
    </row>
    <row r="297" spans="1:7" x14ac:dyDescent="0.2">
      <c r="A297" s="3" t="s">
        <v>10</v>
      </c>
      <c r="B297" s="2" t="s">
        <v>12</v>
      </c>
      <c r="C297" s="2">
        <v>21.569700000000001</v>
      </c>
      <c r="D297" s="2">
        <v>21.248650858561195</v>
      </c>
      <c r="E297" s="2">
        <f t="shared" si="29"/>
        <v>3.5775263238525419</v>
      </c>
      <c r="F297" s="2">
        <f t="shared" si="30"/>
        <v>-0.51657767614745786</v>
      </c>
      <c r="G297" s="5">
        <f t="shared" si="26"/>
        <v>1.4305576878692081</v>
      </c>
    </row>
    <row r="298" spans="1:7" x14ac:dyDescent="0.2">
      <c r="A298" s="3" t="s">
        <v>10</v>
      </c>
      <c r="B298" s="2" t="s">
        <v>12</v>
      </c>
      <c r="C298" s="2">
        <v>20.985800000000001</v>
      </c>
      <c r="D298" s="2">
        <v>21.248650858561195</v>
      </c>
      <c r="E298" s="2">
        <f t="shared" si="29"/>
        <v>2.993626323852542</v>
      </c>
      <c r="F298" s="2">
        <f t="shared" si="30"/>
        <v>-1.1004776761474577</v>
      </c>
      <c r="G298" s="5">
        <f t="shared" si="26"/>
        <v>2.1442567706995868</v>
      </c>
    </row>
    <row r="299" spans="1:7" x14ac:dyDescent="0.2">
      <c r="A299" s="3" t="s">
        <v>9</v>
      </c>
      <c r="B299" s="2" t="s">
        <v>12</v>
      </c>
      <c r="C299" s="2">
        <v>21.292814254760742</v>
      </c>
      <c r="D299" s="2">
        <v>20.64627141825358</v>
      </c>
      <c r="E299" s="2">
        <f t="shared" si="29"/>
        <v>3.3754636552327462</v>
      </c>
      <c r="F299" s="2">
        <f t="shared" si="30"/>
        <v>-0.71864034476725358</v>
      </c>
      <c r="G299" s="5">
        <f t="shared" si="26"/>
        <v>1.6456303936165455</v>
      </c>
    </row>
    <row r="300" spans="1:7" x14ac:dyDescent="0.2">
      <c r="A300" s="3" t="s">
        <v>9</v>
      </c>
      <c r="B300" s="2" t="s">
        <v>12</v>
      </c>
      <c r="C300" s="2">
        <v>20.298100000000002</v>
      </c>
      <c r="D300" s="2">
        <v>20.64627141825358</v>
      </c>
      <c r="E300" s="2">
        <f t="shared" si="29"/>
        <v>2.3807494004720056</v>
      </c>
      <c r="F300" s="2">
        <f t="shared" si="30"/>
        <v>-1.7133545995279942</v>
      </c>
      <c r="G300" s="5">
        <f t="shared" si="26"/>
        <v>3.2792243309484097</v>
      </c>
    </row>
    <row r="301" spans="1:7" x14ac:dyDescent="0.2">
      <c r="A301" s="3" t="s">
        <v>9</v>
      </c>
      <c r="B301" s="2" t="s">
        <v>12</v>
      </c>
      <c r="C301" s="2">
        <v>20.347899999999999</v>
      </c>
      <c r="D301" s="2">
        <v>20.64627141825358</v>
      </c>
      <c r="E301" s="2">
        <f t="shared" si="29"/>
        <v>2.4305494004720032</v>
      </c>
      <c r="F301" s="2">
        <f t="shared" si="30"/>
        <v>-1.6635545995279966</v>
      </c>
      <c r="G301" s="5">
        <f t="shared" si="26"/>
        <v>3.1679610541721872</v>
      </c>
    </row>
    <row r="302" spans="1:7" x14ac:dyDescent="0.2">
      <c r="A302" s="3" t="s">
        <v>4</v>
      </c>
      <c r="B302" s="2" t="s">
        <v>12</v>
      </c>
      <c r="C302" s="2">
        <v>20.947072982788086</v>
      </c>
      <c r="D302" s="2">
        <v>21.189706802368164</v>
      </c>
      <c r="E302" s="2">
        <f t="shared" si="29"/>
        <v>3.9206396738688163</v>
      </c>
      <c r="F302" s="2">
        <f t="shared" si="30"/>
        <v>-0.17346432613118346</v>
      </c>
      <c r="G302" s="5">
        <f t="shared" si="26"/>
        <v>1.1277633202487736</v>
      </c>
    </row>
    <row r="303" spans="1:7" x14ac:dyDescent="0.2">
      <c r="A303" s="3" t="s">
        <v>4</v>
      </c>
      <c r="B303" s="2" t="s">
        <v>12</v>
      </c>
      <c r="C303" s="2">
        <v>21.340675354003906</v>
      </c>
      <c r="D303" s="2">
        <v>21.189706802368164</v>
      </c>
      <c r="E303" s="2">
        <f t="shared" si="29"/>
        <v>4.3142420450846366</v>
      </c>
      <c r="F303" s="2">
        <f t="shared" si="30"/>
        <v>0.22013804508463686</v>
      </c>
      <c r="G303" s="5">
        <f t="shared" si="26"/>
        <v>0.8584832880524057</v>
      </c>
    </row>
    <row r="304" spans="1:7" x14ac:dyDescent="0.2">
      <c r="A304" s="3" t="s">
        <v>4</v>
      </c>
      <c r="B304" s="2" t="s">
        <v>12</v>
      </c>
      <c r="C304" s="2">
        <v>21.2813720703125</v>
      </c>
      <c r="D304" s="2">
        <v>21.189706802368164</v>
      </c>
      <c r="E304" s="2">
        <f t="shared" si="29"/>
        <v>4.2549387613932304</v>
      </c>
      <c r="F304" s="2">
        <f t="shared" si="30"/>
        <v>0.16083476139323061</v>
      </c>
      <c r="G304" s="5">
        <f t="shared" si="26"/>
        <v>0.89450734802352616</v>
      </c>
    </row>
    <row r="305" spans="1:7" x14ac:dyDescent="0.2">
      <c r="A305" s="3" t="s">
        <v>2</v>
      </c>
      <c r="B305" s="2" t="s">
        <v>12</v>
      </c>
      <c r="C305" s="2">
        <v>22.152866363525298</v>
      </c>
      <c r="D305" s="2">
        <v>22.385275395711201</v>
      </c>
      <c r="E305" s="2">
        <f t="shared" si="29"/>
        <v>5.2770932515461695</v>
      </c>
      <c r="F305" s="2">
        <f t="shared" si="30"/>
        <v>1.1829892515461697</v>
      </c>
      <c r="G305" s="5">
        <f t="shared" si="26"/>
        <v>0.44043796842885086</v>
      </c>
    </row>
    <row r="306" spans="1:7" x14ac:dyDescent="0.2">
      <c r="A306" s="3" t="s">
        <v>2</v>
      </c>
      <c r="B306" s="2" t="s">
        <v>12</v>
      </c>
      <c r="C306" s="2">
        <v>22.318826675415</v>
      </c>
      <c r="D306" s="2">
        <v>22.385275395711201</v>
      </c>
      <c r="E306" s="2">
        <f t="shared" si="29"/>
        <v>5.4430535634358712</v>
      </c>
      <c r="F306" s="2">
        <f t="shared" si="30"/>
        <v>1.3489495634358715</v>
      </c>
      <c r="G306" s="5">
        <f t="shared" si="26"/>
        <v>0.39257778360136925</v>
      </c>
    </row>
    <row r="307" spans="1:7" x14ac:dyDescent="0.2">
      <c r="A307" s="3" t="s">
        <v>2</v>
      </c>
      <c r="B307" s="2" t="s">
        <v>12</v>
      </c>
      <c r="C307" s="2">
        <v>22.6841331481933</v>
      </c>
      <c r="D307" s="2">
        <v>22.385275395711201</v>
      </c>
      <c r="E307" s="2">
        <f t="shared" si="29"/>
        <v>5.8083600362141716</v>
      </c>
      <c r="F307" s="2">
        <f t="shared" si="30"/>
        <v>1.7142560362141719</v>
      </c>
      <c r="G307" s="5">
        <f t="shared" si="26"/>
        <v>0.30475968278084714</v>
      </c>
    </row>
    <row r="308" spans="1:7" x14ac:dyDescent="0.2">
      <c r="A308" s="3" t="s">
        <v>6</v>
      </c>
      <c r="B308" s="2" t="s">
        <v>12</v>
      </c>
      <c r="C308" s="2">
        <v>21.772857666015625</v>
      </c>
      <c r="D308" s="2">
        <v>21.375130971272785</v>
      </c>
      <c r="E308" s="2">
        <f t="shared" si="29"/>
        <v>4.9300116271972634</v>
      </c>
      <c r="F308" s="2">
        <f t="shared" si="30"/>
        <v>0.83590762719726364</v>
      </c>
      <c r="G308" s="5">
        <f t="shared" si="26"/>
        <v>0.56023047635644152</v>
      </c>
    </row>
    <row r="309" spans="1:7" x14ac:dyDescent="0.2">
      <c r="A309" s="3" t="s">
        <v>6</v>
      </c>
      <c r="B309" s="2" t="s">
        <v>12</v>
      </c>
      <c r="C309" s="2">
        <v>21.03315544128418</v>
      </c>
      <c r="D309" s="2">
        <v>21.375130971272785</v>
      </c>
      <c r="E309" s="2">
        <f t="shared" si="29"/>
        <v>4.1903094024658181</v>
      </c>
      <c r="F309" s="2">
        <f t="shared" si="30"/>
        <v>9.6205402465818324E-2</v>
      </c>
      <c r="G309" s="5">
        <f t="shared" si="26"/>
        <v>0.9354902987227538</v>
      </c>
    </row>
    <row r="310" spans="1:7" x14ac:dyDescent="0.2">
      <c r="A310" s="3" t="s">
        <v>6</v>
      </c>
      <c r="B310" s="2" t="s">
        <v>12</v>
      </c>
      <c r="C310" s="2">
        <v>21.319379806518555</v>
      </c>
      <c r="D310" s="2">
        <v>21.375130971272785</v>
      </c>
      <c r="E310" s="2">
        <f t="shared" si="29"/>
        <v>4.4765337677001931</v>
      </c>
      <c r="F310" s="2">
        <f t="shared" si="30"/>
        <v>0.38242976770019332</v>
      </c>
      <c r="G310" s="5">
        <f t="shared" si="26"/>
        <v>0.76714448754636599</v>
      </c>
    </row>
    <row r="311" spans="1:7" x14ac:dyDescent="0.2">
      <c r="A311" s="3" t="s">
        <v>5</v>
      </c>
      <c r="B311" s="2" t="s">
        <v>12</v>
      </c>
      <c r="C311" s="2">
        <v>22.973094940185501</v>
      </c>
      <c r="D311" s="2">
        <v>22.801646550496368</v>
      </c>
      <c r="E311" s="2">
        <f t="shared" si="29"/>
        <v>5.9327980041503778</v>
      </c>
      <c r="F311" s="2">
        <f t="shared" si="30"/>
        <v>1.8386940041503781</v>
      </c>
      <c r="G311" s="5">
        <f t="shared" si="26"/>
        <v>0.27957475430360779</v>
      </c>
    </row>
    <row r="312" spans="1:7" x14ac:dyDescent="0.2">
      <c r="A312" s="3" t="s">
        <v>5</v>
      </c>
      <c r="B312" s="2" t="s">
        <v>12</v>
      </c>
      <c r="C312" s="2">
        <v>22.934995651245099</v>
      </c>
      <c r="D312" s="2">
        <v>22.801646550496368</v>
      </c>
      <c r="E312" s="2">
        <f t="shared" si="29"/>
        <v>5.8946987152099766</v>
      </c>
      <c r="F312" s="2">
        <f t="shared" si="30"/>
        <v>1.8005947152099768</v>
      </c>
      <c r="G312" s="5">
        <f t="shared" si="26"/>
        <v>0.28705623255167356</v>
      </c>
    </row>
    <row r="313" spans="1:7" x14ac:dyDescent="0.2">
      <c r="A313" s="3" t="s">
        <v>5</v>
      </c>
      <c r="B313" s="2" t="s">
        <v>12</v>
      </c>
      <c r="C313" s="2">
        <v>22.496849060058501</v>
      </c>
      <c r="D313" s="2">
        <v>22.801646550496368</v>
      </c>
      <c r="E313" s="2">
        <f t="shared" si="29"/>
        <v>5.4565521240233785</v>
      </c>
      <c r="F313" s="2">
        <f t="shared" si="30"/>
        <v>1.3624481240233788</v>
      </c>
      <c r="G313" s="5">
        <f t="shared" si="26"/>
        <v>0.38892176422861835</v>
      </c>
    </row>
    <row r="314" spans="1:7" x14ac:dyDescent="0.2">
      <c r="A314" s="3" t="s">
        <v>8</v>
      </c>
      <c r="B314" s="2" t="s">
        <v>11</v>
      </c>
      <c r="C314" s="2">
        <v>16.652631759643555</v>
      </c>
      <c r="D314" s="2">
        <v>16.814640586547849</v>
      </c>
    </row>
    <row r="315" spans="1:7" x14ac:dyDescent="0.2">
      <c r="A315" s="3" t="s">
        <v>8</v>
      </c>
      <c r="B315" s="2" t="s">
        <v>11</v>
      </c>
      <c r="C315" s="2">
        <v>16.854710000000001</v>
      </c>
      <c r="D315" s="2">
        <v>16.814640586547849</v>
      </c>
    </row>
    <row r="316" spans="1:7" x14ac:dyDescent="0.2">
      <c r="A316" s="3" t="s">
        <v>8</v>
      </c>
      <c r="B316" s="2" t="s">
        <v>11</v>
      </c>
      <c r="C316" s="2">
        <v>16.936579999999999</v>
      </c>
      <c r="D316" s="2">
        <v>16.814640586547849</v>
      </c>
    </row>
    <row r="317" spans="1:7" x14ac:dyDescent="0.2">
      <c r="A317" s="3" t="s">
        <v>7</v>
      </c>
      <c r="B317" s="2" t="s">
        <v>11</v>
      </c>
      <c r="C317" s="2">
        <v>16.464221954345703</v>
      </c>
      <c r="D317" s="2">
        <v>16.962655385335285</v>
      </c>
    </row>
    <row r="318" spans="1:7" x14ac:dyDescent="0.2">
      <c r="A318" s="3" t="s">
        <v>7</v>
      </c>
      <c r="B318" s="2" t="s">
        <v>11</v>
      </c>
      <c r="C318" s="2">
        <v>17.201742172241211</v>
      </c>
      <c r="D318" s="2">
        <v>16.962655385335285</v>
      </c>
    </row>
    <row r="319" spans="1:7" x14ac:dyDescent="0.2">
      <c r="A319" s="3" t="s">
        <v>7</v>
      </c>
      <c r="B319" s="2" t="s">
        <v>11</v>
      </c>
      <c r="C319" s="2">
        <v>17.222002029418945</v>
      </c>
      <c r="D319" s="2">
        <v>16.962655385335285</v>
      </c>
    </row>
    <row r="320" spans="1:7" x14ac:dyDescent="0.2">
      <c r="A320" s="3" t="s">
        <v>10</v>
      </c>
      <c r="B320" s="2" t="s">
        <v>11</v>
      </c>
      <c r="C320" s="2">
        <v>18.982851028442383</v>
      </c>
      <c r="D320" s="2">
        <v>17.992173676147459</v>
      </c>
    </row>
    <row r="321" spans="1:4" x14ac:dyDescent="0.2">
      <c r="A321" s="3" t="s">
        <v>10</v>
      </c>
      <c r="B321" s="2" t="s">
        <v>11</v>
      </c>
      <c r="C321" s="2">
        <v>17.635870000000001</v>
      </c>
      <c r="D321" s="2">
        <v>17.992173676147459</v>
      </c>
    </row>
    <row r="322" spans="1:4" x14ac:dyDescent="0.2">
      <c r="A322" s="3" t="s">
        <v>10</v>
      </c>
      <c r="B322" s="2" t="s">
        <v>11</v>
      </c>
      <c r="C322" s="2">
        <v>17.357800000000001</v>
      </c>
      <c r="D322" s="2">
        <v>17.992173676147459</v>
      </c>
    </row>
    <row r="323" spans="1:4" x14ac:dyDescent="0.2">
      <c r="A323" s="3" t="s">
        <v>9</v>
      </c>
      <c r="B323" s="2" t="s">
        <v>11</v>
      </c>
      <c r="C323" s="2">
        <v>18.858699798583984</v>
      </c>
      <c r="D323" s="2">
        <v>17.917350599527996</v>
      </c>
    </row>
    <row r="324" spans="1:4" x14ac:dyDescent="0.2">
      <c r="A324" s="3" t="s">
        <v>9</v>
      </c>
      <c r="B324" s="2" t="s">
        <v>11</v>
      </c>
      <c r="C324" s="2">
        <v>17.25864</v>
      </c>
      <c r="D324" s="2">
        <v>17.917350599527996</v>
      </c>
    </row>
    <row r="325" spans="1:4" x14ac:dyDescent="0.2">
      <c r="A325" s="3" t="s">
        <v>9</v>
      </c>
      <c r="B325" s="2" t="s">
        <v>11</v>
      </c>
      <c r="C325" s="2">
        <v>17.634712</v>
      </c>
      <c r="D325" s="2">
        <v>17.917350599527996</v>
      </c>
    </row>
    <row r="326" spans="1:4" x14ac:dyDescent="0.2">
      <c r="A326" s="3" t="s">
        <v>4</v>
      </c>
      <c r="B326" s="2" t="s">
        <v>11</v>
      </c>
      <c r="C326" s="2">
        <v>16.958723068237305</v>
      </c>
      <c r="D326" s="2">
        <v>17.02643330891927</v>
      </c>
    </row>
    <row r="327" spans="1:4" x14ac:dyDescent="0.2">
      <c r="A327" s="3" t="s">
        <v>4</v>
      </c>
      <c r="B327" s="2" t="s">
        <v>11</v>
      </c>
      <c r="C327" s="2">
        <v>16.551019668579102</v>
      </c>
      <c r="D327" s="2">
        <v>17.02643330891927</v>
      </c>
    </row>
    <row r="328" spans="1:4" x14ac:dyDescent="0.2">
      <c r="A328" s="3" t="s">
        <v>4</v>
      </c>
      <c r="B328" s="2" t="s">
        <v>11</v>
      </c>
      <c r="C328" s="2">
        <v>17.569557189941406</v>
      </c>
      <c r="D328" s="2">
        <v>17.02643330891927</v>
      </c>
    </row>
    <row r="329" spans="1:4" x14ac:dyDescent="0.2">
      <c r="A329" s="3" t="s">
        <v>2</v>
      </c>
      <c r="B329" s="2" t="s">
        <v>11</v>
      </c>
      <c r="C329" s="2">
        <v>16.900447845458984</v>
      </c>
      <c r="D329" s="2">
        <v>16.875773111979129</v>
      </c>
    </row>
    <row r="330" spans="1:4" x14ac:dyDescent="0.2">
      <c r="A330" s="3" t="s">
        <v>2</v>
      </c>
      <c r="B330" s="2" t="s">
        <v>11</v>
      </c>
      <c r="C330" s="2">
        <v>16.904888153076101</v>
      </c>
      <c r="D330" s="2">
        <v>16.875773111979129</v>
      </c>
    </row>
    <row r="331" spans="1:4" x14ac:dyDescent="0.2">
      <c r="A331" s="3" t="s">
        <v>2</v>
      </c>
      <c r="B331" s="2" t="s">
        <v>11</v>
      </c>
      <c r="C331" s="2">
        <v>16.821983337402301</v>
      </c>
      <c r="D331" s="2">
        <v>16.875773111979129</v>
      </c>
    </row>
    <row r="332" spans="1:4" x14ac:dyDescent="0.2">
      <c r="A332" s="3" t="s">
        <v>6</v>
      </c>
      <c r="B332" s="2" t="s">
        <v>11</v>
      </c>
      <c r="C332" s="2">
        <v>16.444538116455078</v>
      </c>
      <c r="D332" s="2">
        <v>16.842846038818362</v>
      </c>
    </row>
    <row r="333" spans="1:4" x14ac:dyDescent="0.2">
      <c r="A333" s="3" t="s">
        <v>6</v>
      </c>
      <c r="B333" s="2" t="s">
        <v>11</v>
      </c>
      <c r="C333" s="2">
        <v>16.958200000000001</v>
      </c>
      <c r="D333" s="2">
        <v>16.842846038818362</v>
      </c>
    </row>
    <row r="334" spans="1:4" x14ac:dyDescent="0.2">
      <c r="A334" s="3" t="s">
        <v>6</v>
      </c>
      <c r="B334" s="2" t="s">
        <v>11</v>
      </c>
      <c r="C334" s="2">
        <v>17.125800000000002</v>
      </c>
      <c r="D334" s="2">
        <v>16.842846038818362</v>
      </c>
    </row>
    <row r="335" spans="1:4" x14ac:dyDescent="0.2">
      <c r="A335" s="3" t="s">
        <v>5</v>
      </c>
      <c r="B335" s="2" t="s">
        <v>11</v>
      </c>
      <c r="C335" s="2">
        <v>16.469170761108298</v>
      </c>
      <c r="D335" s="2">
        <v>17.040296936035123</v>
      </c>
    </row>
    <row r="336" spans="1:4" x14ac:dyDescent="0.2">
      <c r="A336" s="3" t="s">
        <v>5</v>
      </c>
      <c r="B336" s="2" t="s">
        <v>11</v>
      </c>
      <c r="C336" s="2">
        <v>17.301351547241211</v>
      </c>
      <c r="D336" s="2">
        <v>17.040296936035123</v>
      </c>
    </row>
    <row r="337" spans="1:4" x14ac:dyDescent="0.2">
      <c r="A337" s="3" t="s">
        <v>5</v>
      </c>
      <c r="B337" s="2" t="s">
        <v>11</v>
      </c>
      <c r="C337" s="2">
        <v>17.350368499755859</v>
      </c>
      <c r="D337" s="2">
        <v>17.040296936035123</v>
      </c>
    </row>
  </sheetData>
  <dataConsolidate/>
  <phoneticPr fontId="1" type="noConversion"/>
  <pageMargins left="0.7" right="0.7" top="0.75" bottom="0.75" header="0.3" footer="0.3"/>
  <pageSetup paperSize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Figure S5 dnCRTC targets qPCR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 Zhou</dc:creator>
  <cp:lastModifiedBy>Xin Zhou</cp:lastModifiedBy>
  <dcterms:created xsi:type="dcterms:W3CDTF">2015-06-05T18:19:34Z</dcterms:created>
  <dcterms:modified xsi:type="dcterms:W3CDTF">2021-06-01T03:57:07Z</dcterms:modified>
</cp:coreProperties>
</file>