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2-source data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J3" i="1" s="1"/>
  <c r="M3" i="1" s="1"/>
  <c r="G4" i="1"/>
  <c r="K4" i="1" s="1"/>
  <c r="N4" i="1" s="1"/>
  <c r="G5" i="1"/>
  <c r="K5" i="1" s="1"/>
  <c r="N5" i="1" s="1"/>
  <c r="H5" i="1"/>
  <c r="L5" i="1" s="1"/>
  <c r="O5" i="1" s="1"/>
  <c r="F8" i="1"/>
  <c r="J8" i="1" s="1"/>
  <c r="M8" i="1" s="1"/>
  <c r="G8" i="1"/>
  <c r="K8" i="1" s="1"/>
  <c r="N8" i="1" s="1"/>
  <c r="H9" i="1"/>
  <c r="L9" i="1" s="1"/>
  <c r="O9" i="1" s="1"/>
  <c r="H10" i="1"/>
  <c r="L10" i="1" s="1"/>
  <c r="O10" i="1" s="1"/>
  <c r="F11" i="1"/>
  <c r="J11" i="1" s="1"/>
  <c r="M11" i="1" s="1"/>
  <c r="G12" i="1"/>
  <c r="K12" i="1" s="1"/>
  <c r="N12" i="1" s="1"/>
  <c r="G13" i="1"/>
  <c r="K13" i="1" s="1"/>
  <c r="N13" i="1" s="1"/>
  <c r="H13" i="1"/>
  <c r="L13" i="1" s="1"/>
  <c r="O13" i="1" s="1"/>
  <c r="M17" i="1"/>
  <c r="G3" i="1" s="1"/>
  <c r="K3" i="1" s="1"/>
  <c r="N3" i="1" s="1"/>
  <c r="M18" i="1"/>
  <c r="F4" i="1" s="1"/>
  <c r="J4" i="1" s="1"/>
  <c r="M4" i="1" s="1"/>
  <c r="M19" i="1"/>
  <c r="F5" i="1" s="1"/>
  <c r="J5" i="1" s="1"/>
  <c r="M5" i="1" s="1"/>
  <c r="M20" i="1"/>
  <c r="F6" i="1" s="1"/>
  <c r="J6" i="1" s="1"/>
  <c r="M6" i="1" s="1"/>
  <c r="M21" i="1"/>
  <c r="F7" i="1" s="1"/>
  <c r="J7" i="1" s="1"/>
  <c r="M7" i="1" s="1"/>
  <c r="M22" i="1"/>
  <c r="H8" i="1" s="1"/>
  <c r="L8" i="1" s="1"/>
  <c r="O8" i="1" s="1"/>
  <c r="M23" i="1"/>
  <c r="F9" i="1" s="1"/>
  <c r="J9" i="1" s="1"/>
  <c r="M9" i="1" s="1"/>
  <c r="M24" i="1"/>
  <c r="F10" i="1" s="1"/>
  <c r="J10" i="1" s="1"/>
  <c r="M10" i="1" s="1"/>
  <c r="M25" i="1"/>
  <c r="G11" i="1" s="1"/>
  <c r="K11" i="1" s="1"/>
  <c r="N11" i="1" s="1"/>
  <c r="M26" i="1"/>
  <c r="F12" i="1" s="1"/>
  <c r="J12" i="1" s="1"/>
  <c r="M12" i="1" s="1"/>
  <c r="M27" i="1"/>
  <c r="F13" i="1" s="1"/>
  <c r="J13" i="1" s="1"/>
  <c r="M13" i="1" s="1"/>
  <c r="M28" i="1"/>
  <c r="F14" i="1" s="1"/>
  <c r="J14" i="1" s="1"/>
  <c r="M14" i="1" s="1"/>
  <c r="F33" i="1"/>
  <c r="J33" i="1" s="1"/>
  <c r="M33" i="1" s="1"/>
  <c r="G34" i="1"/>
  <c r="K34" i="1" s="1"/>
  <c r="N34" i="1" s="1"/>
  <c r="F35" i="1"/>
  <c r="J35" i="1" s="1"/>
  <c r="M35" i="1" s="1"/>
  <c r="H35" i="1"/>
  <c r="L35" i="1" s="1"/>
  <c r="O35" i="1" s="1"/>
  <c r="G36" i="1"/>
  <c r="K36" i="1" s="1"/>
  <c r="N36" i="1" s="1"/>
  <c r="H38" i="1"/>
  <c r="L38" i="1" s="1"/>
  <c r="O38" i="1" s="1"/>
  <c r="G39" i="1"/>
  <c r="K39" i="1" s="1"/>
  <c r="N39" i="1" s="1"/>
  <c r="H39" i="1"/>
  <c r="L39" i="1" s="1"/>
  <c r="O39" i="1" s="1"/>
  <c r="F40" i="1"/>
  <c r="J40" i="1" s="1"/>
  <c r="M40" i="1" s="1"/>
  <c r="G40" i="1"/>
  <c r="K40" i="1" s="1"/>
  <c r="N40" i="1" s="1"/>
  <c r="F41" i="1"/>
  <c r="J41" i="1" s="1"/>
  <c r="M41" i="1" s="1"/>
  <c r="G42" i="1"/>
  <c r="K42" i="1" s="1"/>
  <c r="N42" i="1" s="1"/>
  <c r="F43" i="1"/>
  <c r="J43" i="1" s="1"/>
  <c r="M43" i="1" s="1"/>
  <c r="H43" i="1"/>
  <c r="L43" i="1" s="1"/>
  <c r="O43" i="1" s="1"/>
  <c r="G44" i="1"/>
  <c r="K44" i="1" s="1"/>
  <c r="N44" i="1" s="1"/>
  <c r="M47" i="1"/>
  <c r="G33" i="1" s="1"/>
  <c r="K33" i="1" s="1"/>
  <c r="N33" i="1" s="1"/>
  <c r="M48" i="1"/>
  <c r="F34" i="1" s="1"/>
  <c r="J34" i="1" s="1"/>
  <c r="M34" i="1" s="1"/>
  <c r="M49" i="1"/>
  <c r="G35" i="1" s="1"/>
  <c r="K35" i="1" s="1"/>
  <c r="N35" i="1" s="1"/>
  <c r="M50" i="1"/>
  <c r="F36" i="1" s="1"/>
  <c r="J36" i="1" s="1"/>
  <c r="M36" i="1" s="1"/>
  <c r="M51" i="1"/>
  <c r="F37" i="1" s="1"/>
  <c r="J37" i="1" s="1"/>
  <c r="M37" i="1" s="1"/>
  <c r="M52" i="1"/>
  <c r="F38" i="1" s="1"/>
  <c r="J38" i="1" s="1"/>
  <c r="M38" i="1" s="1"/>
  <c r="M53" i="1"/>
  <c r="F39" i="1" s="1"/>
  <c r="J39" i="1" s="1"/>
  <c r="M39" i="1" s="1"/>
  <c r="M54" i="1"/>
  <c r="H40" i="1" s="1"/>
  <c r="L40" i="1" s="1"/>
  <c r="O40" i="1" s="1"/>
  <c r="M55" i="1"/>
  <c r="G41" i="1" s="1"/>
  <c r="K41" i="1" s="1"/>
  <c r="N41" i="1" s="1"/>
  <c r="M56" i="1"/>
  <c r="F42" i="1" s="1"/>
  <c r="J42" i="1" s="1"/>
  <c r="M42" i="1" s="1"/>
  <c r="M57" i="1"/>
  <c r="G43" i="1" s="1"/>
  <c r="K43" i="1" s="1"/>
  <c r="N43" i="1" s="1"/>
  <c r="M58" i="1"/>
  <c r="F44" i="1" s="1"/>
  <c r="J44" i="1" s="1"/>
  <c r="M44" i="1" s="1"/>
  <c r="F63" i="1"/>
  <c r="J63" i="1" s="1"/>
  <c r="M63" i="1" s="1"/>
  <c r="G64" i="1"/>
  <c r="K64" i="1" s="1"/>
  <c r="N64" i="1" s="1"/>
  <c r="F65" i="1"/>
  <c r="J65" i="1" s="1"/>
  <c r="M65" i="1" s="1"/>
  <c r="H65" i="1"/>
  <c r="L65" i="1" s="1"/>
  <c r="O65" i="1" s="1"/>
  <c r="H68" i="1"/>
  <c r="L68" i="1" s="1"/>
  <c r="O68" i="1" s="1"/>
  <c r="G69" i="1"/>
  <c r="K69" i="1" s="1"/>
  <c r="N69" i="1" s="1"/>
  <c r="H69" i="1"/>
  <c r="L69" i="1" s="1"/>
  <c r="O69" i="1" s="1"/>
  <c r="F70" i="1"/>
  <c r="J70" i="1" s="1"/>
  <c r="M70" i="1" s="1"/>
  <c r="G70" i="1"/>
  <c r="K70" i="1" s="1"/>
  <c r="N70" i="1" s="1"/>
  <c r="F71" i="1"/>
  <c r="J71" i="1" s="1"/>
  <c r="M71" i="1" s="1"/>
  <c r="G72" i="1"/>
  <c r="K72" i="1" s="1"/>
  <c r="N72" i="1" s="1"/>
  <c r="F73" i="1"/>
  <c r="J73" i="1" s="1"/>
  <c r="M73" i="1" s="1"/>
  <c r="H73" i="1"/>
  <c r="L73" i="1"/>
  <c r="O73" i="1" s="1"/>
  <c r="M77" i="1"/>
  <c r="G63" i="1" s="1"/>
  <c r="K63" i="1" s="1"/>
  <c r="N63" i="1" s="1"/>
  <c r="M78" i="1"/>
  <c r="F64" i="1" s="1"/>
  <c r="J64" i="1" s="1"/>
  <c r="M64" i="1" s="1"/>
  <c r="M79" i="1"/>
  <c r="G65" i="1" s="1"/>
  <c r="K65" i="1" s="1"/>
  <c r="N65" i="1" s="1"/>
  <c r="M80" i="1"/>
  <c r="G66" i="1" s="1"/>
  <c r="K66" i="1" s="1"/>
  <c r="N66" i="1" s="1"/>
  <c r="M81" i="1"/>
  <c r="F67" i="1" s="1"/>
  <c r="J67" i="1" s="1"/>
  <c r="M67" i="1" s="1"/>
  <c r="M82" i="1"/>
  <c r="F68" i="1" s="1"/>
  <c r="J68" i="1" s="1"/>
  <c r="M68" i="1" s="1"/>
  <c r="M83" i="1"/>
  <c r="F69" i="1" s="1"/>
  <c r="J69" i="1" s="1"/>
  <c r="M69" i="1" s="1"/>
  <c r="M84" i="1"/>
  <c r="H70" i="1" s="1"/>
  <c r="L70" i="1" s="1"/>
  <c r="O70" i="1" s="1"/>
  <c r="M85" i="1"/>
  <c r="G71" i="1" s="1"/>
  <c r="K71" i="1" s="1"/>
  <c r="N71" i="1" s="1"/>
  <c r="M86" i="1"/>
  <c r="F72" i="1" s="1"/>
  <c r="J72" i="1" s="1"/>
  <c r="M72" i="1" s="1"/>
  <c r="M87" i="1"/>
  <c r="G73" i="1" s="1"/>
  <c r="K73" i="1" s="1"/>
  <c r="N73" i="1" s="1"/>
  <c r="M88" i="1"/>
  <c r="F74" i="1" s="1"/>
  <c r="J74" i="1" s="1"/>
  <c r="M74" i="1" s="1"/>
  <c r="V5" i="1" l="1"/>
  <c r="U5" i="1"/>
  <c r="V13" i="1"/>
  <c r="U13" i="1"/>
  <c r="V10" i="1"/>
  <c r="U10" i="1"/>
  <c r="U12" i="1"/>
  <c r="V12" i="1"/>
  <c r="G68" i="1"/>
  <c r="K68" i="1" s="1"/>
  <c r="N68" i="1" s="1"/>
  <c r="H67" i="1"/>
  <c r="L67" i="1" s="1"/>
  <c r="O67" i="1" s="1"/>
  <c r="G38" i="1"/>
  <c r="K38" i="1" s="1"/>
  <c r="N38" i="1" s="1"/>
  <c r="V8" i="1" s="1"/>
  <c r="H37" i="1"/>
  <c r="L37" i="1" s="1"/>
  <c r="O37" i="1" s="1"/>
  <c r="G10" i="1"/>
  <c r="K10" i="1" s="1"/>
  <c r="N10" i="1" s="1"/>
  <c r="H7" i="1"/>
  <c r="L7" i="1" s="1"/>
  <c r="O7" i="1" s="1"/>
  <c r="H74" i="1"/>
  <c r="L74" i="1" s="1"/>
  <c r="O74" i="1" s="1"/>
  <c r="G67" i="1"/>
  <c r="K67" i="1" s="1"/>
  <c r="N67" i="1" s="1"/>
  <c r="H66" i="1"/>
  <c r="L66" i="1" s="1"/>
  <c r="O66" i="1" s="1"/>
  <c r="H44" i="1"/>
  <c r="L44" i="1" s="1"/>
  <c r="O44" i="1" s="1"/>
  <c r="G37" i="1"/>
  <c r="K37" i="1" s="1"/>
  <c r="N37" i="1" s="1"/>
  <c r="H36" i="1"/>
  <c r="L36" i="1" s="1"/>
  <c r="O36" i="1" s="1"/>
  <c r="H12" i="1"/>
  <c r="L12" i="1" s="1"/>
  <c r="O12" i="1" s="1"/>
  <c r="G7" i="1"/>
  <c r="K7" i="1" s="1"/>
  <c r="N7" i="1" s="1"/>
  <c r="U7" i="1" s="1"/>
  <c r="H4" i="1"/>
  <c r="L4" i="1" s="1"/>
  <c r="O4" i="1" s="1"/>
  <c r="U4" i="1" s="1"/>
  <c r="G74" i="1"/>
  <c r="K74" i="1" s="1"/>
  <c r="N74" i="1" s="1"/>
  <c r="H72" i="1"/>
  <c r="L72" i="1" s="1"/>
  <c r="O72" i="1" s="1"/>
  <c r="F66" i="1"/>
  <c r="J66" i="1" s="1"/>
  <c r="M66" i="1" s="1"/>
  <c r="H64" i="1"/>
  <c r="L64" i="1" s="1"/>
  <c r="O64" i="1" s="1"/>
  <c r="H42" i="1"/>
  <c r="L42" i="1" s="1"/>
  <c r="O42" i="1" s="1"/>
  <c r="H34" i="1"/>
  <c r="L34" i="1" s="1"/>
  <c r="O34" i="1" s="1"/>
  <c r="H14" i="1"/>
  <c r="L14" i="1" s="1"/>
  <c r="O14" i="1" s="1"/>
  <c r="G9" i="1"/>
  <c r="K9" i="1" s="1"/>
  <c r="N9" i="1" s="1"/>
  <c r="U9" i="1" s="1"/>
  <c r="H6" i="1"/>
  <c r="L6" i="1" s="1"/>
  <c r="O6" i="1" s="1"/>
  <c r="H63" i="1"/>
  <c r="L63" i="1" s="1"/>
  <c r="O63" i="1" s="1"/>
  <c r="H41" i="1"/>
  <c r="L41" i="1" s="1"/>
  <c r="O41" i="1" s="1"/>
  <c r="H33" i="1"/>
  <c r="L33" i="1" s="1"/>
  <c r="O33" i="1" s="1"/>
  <c r="G14" i="1"/>
  <c r="K14" i="1" s="1"/>
  <c r="N14" i="1" s="1"/>
  <c r="U14" i="1" s="1"/>
  <c r="H11" i="1"/>
  <c r="L11" i="1" s="1"/>
  <c r="O11" i="1" s="1"/>
  <c r="U11" i="1" s="1"/>
  <c r="G6" i="1"/>
  <c r="K6" i="1" s="1"/>
  <c r="N6" i="1" s="1"/>
  <c r="U6" i="1" s="1"/>
  <c r="H3" i="1"/>
  <c r="L3" i="1" s="1"/>
  <c r="O3" i="1" s="1"/>
  <c r="V3" i="1" s="1"/>
  <c r="H71" i="1"/>
  <c r="L71" i="1" s="1"/>
  <c r="O71" i="1" s="1"/>
  <c r="V11" i="1" l="1"/>
  <c r="V6" i="1"/>
  <c r="U8" i="1"/>
  <c r="U3" i="1"/>
  <c r="V7" i="1"/>
  <c r="V9" i="1"/>
  <c r="V14" i="1"/>
  <c r="V4" i="1"/>
</calcChain>
</file>

<file path=xl/sharedStrings.xml><?xml version="1.0" encoding="utf-8"?>
<sst xmlns="http://schemas.openxmlformats.org/spreadsheetml/2006/main" count="64" uniqueCount="18">
  <si>
    <t xml:space="preserve">Herring Sperm DNA [µg/mL]             </t>
  </si>
  <si>
    <t xml:space="preserve"> ØKontrolle</t>
  </si>
  <si>
    <t>Kontrolle 3</t>
  </si>
  <si>
    <t>Kontrolle 2</t>
  </si>
  <si>
    <t>Kontrolle 1</t>
  </si>
  <si>
    <t>Activity [1/h]</t>
  </si>
  <si>
    <t>Activity [1/min]</t>
  </si>
  <si>
    <t>d       
[cm]</t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</si>
  <si>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</si>
  <si>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</si>
  <si>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</si>
  <si>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</si>
  <si>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</si>
  <si>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</t>
    </r>
  </si>
  <si>
    <t>µM 
His6-PomZ</t>
  </si>
  <si>
    <t>STDEV</t>
  </si>
  <si>
    <t>MEAN</t>
  </si>
  <si>
    <t>Source data for Figure 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</si>
</sst>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1" fontId="0" fillId="0" borderId="1" xfId="0" applyNumberFormat="1" applyFill="1" applyBorder="1" applyAlignment="1">
      <alignment horizontal="center" vertical="center"/>
    </xf>
    <xf numFmtId="11" fontId="0" fillId="0" borderId="0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Fill="1" applyBorder="1"/>
    <xf numFmtId="11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1" fontId="0" fillId="0" borderId="0" xfId="0" applyNumberFormat="1" applyFill="1"/>
    <xf numFmtId="2" fontId="0" fillId="0" borderId="0" xfId="0" applyNumberFormat="1"/>
    <xf numFmtId="2" fontId="0" fillId="2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2-source data 6'!$V$3:$V$14</c:f>
                <c:numCache>
                  <c:formatCode>General</c:formatCode>
                  <c:ptCount val="12"/>
                  <c:pt idx="0">
                    <c:v>0.77793154622735006</c:v>
                  </c:pt>
                  <c:pt idx="1">
                    <c:v>0.93154344190382887</c:v>
                  </c:pt>
                  <c:pt idx="2">
                    <c:v>1.4616815551901206</c:v>
                  </c:pt>
                  <c:pt idx="3">
                    <c:v>1.1611113799300812</c:v>
                  </c:pt>
                  <c:pt idx="4">
                    <c:v>1.6551226784926711</c:v>
                  </c:pt>
                  <c:pt idx="5">
                    <c:v>1.6361264132170907</c:v>
                  </c:pt>
                  <c:pt idx="6">
                    <c:v>1.0556669425270566</c:v>
                  </c:pt>
                  <c:pt idx="7">
                    <c:v>0.86478272815450419</c:v>
                  </c:pt>
                  <c:pt idx="8">
                    <c:v>1.107467158646068</c:v>
                  </c:pt>
                  <c:pt idx="9">
                    <c:v>1.2651225382242426</c:v>
                  </c:pt>
                  <c:pt idx="10">
                    <c:v>1.8546179167370613</c:v>
                  </c:pt>
                  <c:pt idx="11">
                    <c:v>1.7151154761904603</c:v>
                  </c:pt>
                </c:numCache>
              </c:numRef>
            </c:plus>
            <c:minus>
              <c:numRef>
                <c:f>'Figure 2-source data 6'!$V$3:$V$14</c:f>
                <c:numCache>
                  <c:formatCode>General</c:formatCode>
                  <c:ptCount val="12"/>
                  <c:pt idx="0">
                    <c:v>0.77793154622735006</c:v>
                  </c:pt>
                  <c:pt idx="1">
                    <c:v>0.93154344190382887</c:v>
                  </c:pt>
                  <c:pt idx="2">
                    <c:v>1.4616815551901206</c:v>
                  </c:pt>
                  <c:pt idx="3">
                    <c:v>1.1611113799300812</c:v>
                  </c:pt>
                  <c:pt idx="4">
                    <c:v>1.6551226784926711</c:v>
                  </c:pt>
                  <c:pt idx="5">
                    <c:v>1.6361264132170907</c:v>
                  </c:pt>
                  <c:pt idx="6">
                    <c:v>1.0556669425270566</c:v>
                  </c:pt>
                  <c:pt idx="7">
                    <c:v>0.86478272815450419</c:v>
                  </c:pt>
                  <c:pt idx="8">
                    <c:v>1.107467158646068</c:v>
                  </c:pt>
                  <c:pt idx="9">
                    <c:v>1.2651225382242426</c:v>
                  </c:pt>
                  <c:pt idx="10">
                    <c:v>1.8546179167370613</c:v>
                  </c:pt>
                  <c:pt idx="11">
                    <c:v>1.7151154761904603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2-source data 6'!$T$3:$T$14</c:f>
              <c:numCache>
                <c:formatCode>General</c:formatCode>
                <c:ptCount val="12"/>
                <c:pt idx="0">
                  <c:v>0</c:v>
                </c:pt>
                <c:pt idx="1">
                  <c:v>0.625</c:v>
                </c:pt>
                <c:pt idx="2">
                  <c:v>2.5</c:v>
                </c:pt>
                <c:pt idx="3">
                  <c:v>10</c:v>
                </c:pt>
                <c:pt idx="4">
                  <c:v>20</c:v>
                </c:pt>
                <c:pt idx="5">
                  <c:v>40</c:v>
                </c:pt>
                <c:pt idx="6">
                  <c:v>60</c:v>
                </c:pt>
                <c:pt idx="7">
                  <c:v>80</c:v>
                </c:pt>
                <c:pt idx="8">
                  <c:v>100</c:v>
                </c:pt>
                <c:pt idx="9">
                  <c:v>150</c:v>
                </c:pt>
                <c:pt idx="10">
                  <c:v>200</c:v>
                </c:pt>
                <c:pt idx="11">
                  <c:v>250</c:v>
                </c:pt>
              </c:numCache>
            </c:numRef>
          </c:xVal>
          <c:yVal>
            <c:numRef>
              <c:f>'Figure 2-source data 6'!$U$3:$U$14</c:f>
              <c:numCache>
                <c:formatCode>0.00</c:formatCode>
                <c:ptCount val="12"/>
                <c:pt idx="0">
                  <c:v>7.8085472439933516</c:v>
                </c:pt>
                <c:pt idx="1">
                  <c:v>8.5334588626249488</c:v>
                </c:pt>
                <c:pt idx="2">
                  <c:v>9.2594380977788298</c:v>
                </c:pt>
                <c:pt idx="3">
                  <c:v>13.977235509756767</c:v>
                </c:pt>
                <c:pt idx="4">
                  <c:v>13.921719450597941</c:v>
                </c:pt>
                <c:pt idx="5">
                  <c:v>14.521719936122176</c:v>
                </c:pt>
                <c:pt idx="6">
                  <c:v>15.56691651143931</c:v>
                </c:pt>
                <c:pt idx="7">
                  <c:v>14.890047636310543</c:v>
                </c:pt>
                <c:pt idx="8">
                  <c:v>14.599655942248988</c:v>
                </c:pt>
                <c:pt idx="9">
                  <c:v>15.801792146342036</c:v>
                </c:pt>
                <c:pt idx="10">
                  <c:v>15.207129743429221</c:v>
                </c:pt>
                <c:pt idx="11">
                  <c:v>15.001079754628194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1C-40F3-BDC2-BD74EDD7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474848"/>
        <c:axId val="478470584"/>
      </c:scatterChart>
      <c:valAx>
        <c:axId val="478474848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470584"/>
        <c:crosses val="autoZero"/>
        <c:crossBetween val="midCat"/>
      </c:valAx>
      <c:valAx>
        <c:axId val="478470584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47484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399097</xdr:colOff>
      <xdr:row>15</xdr:row>
      <xdr:rowOff>26670</xdr:rowOff>
    </xdr:from>
    <xdr:to>
      <xdr:col>24</xdr:col>
      <xdr:colOff>94297</xdr:colOff>
      <xdr:row>26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tabSelected="1" zoomScaleNormal="100" workbookViewId="0">
      <selection activeCell="T38" sqref="T38"/>
    </sheetView>
  </sheetViews>
  <sheetFormatPr defaultRowHeight="14.5" x14ac:dyDescent="0.35"/>
  <sheetData>
    <row r="1" spans="1:25" ht="18.5" x14ac:dyDescent="0.45">
      <c r="A1" s="28" t="s">
        <v>17</v>
      </c>
    </row>
    <row r="2" spans="1:25" ht="58" x14ac:dyDescent="0.35">
      <c r="A2" s="10" t="s">
        <v>0</v>
      </c>
      <c r="B2" s="10" t="s">
        <v>14</v>
      </c>
      <c r="C2" s="21" t="s">
        <v>13</v>
      </c>
      <c r="D2" s="21" t="s">
        <v>12</v>
      </c>
      <c r="E2" s="21" t="s">
        <v>11</v>
      </c>
      <c r="F2" s="21" t="s">
        <v>10</v>
      </c>
      <c r="G2" s="21" t="s">
        <v>9</v>
      </c>
      <c r="H2" s="21" t="s">
        <v>8</v>
      </c>
      <c r="I2" s="10" t="s">
        <v>7</v>
      </c>
      <c r="J2" s="21" t="s">
        <v>6</v>
      </c>
      <c r="K2" s="21" t="s">
        <v>6</v>
      </c>
      <c r="L2" s="21" t="s">
        <v>6</v>
      </c>
      <c r="M2" s="21" t="s">
        <v>5</v>
      </c>
      <c r="N2" s="21" t="s">
        <v>5</v>
      </c>
      <c r="O2" s="21" t="s">
        <v>5</v>
      </c>
      <c r="P2" s="20"/>
      <c r="Q2" s="20"/>
      <c r="R2" s="17"/>
      <c r="T2" s="10" t="s">
        <v>0</v>
      </c>
      <c r="U2" s="27" t="s">
        <v>16</v>
      </c>
      <c r="V2" s="26" t="s">
        <v>15</v>
      </c>
      <c r="X2" s="27"/>
      <c r="Y2" s="27"/>
    </row>
    <row r="3" spans="1:25" x14ac:dyDescent="0.35">
      <c r="A3" s="2">
        <v>0</v>
      </c>
      <c r="B3" s="10">
        <v>4</v>
      </c>
      <c r="C3" s="4">
        <v>1.73E-3</v>
      </c>
      <c r="D3" s="4">
        <v>1.7700000000000001E-3</v>
      </c>
      <c r="E3" s="4">
        <v>1.65E-3</v>
      </c>
      <c r="F3" s="3">
        <f t="shared" ref="F3:F14" si="0">C3-$M17</f>
        <v>8.8699999999999998E-4</v>
      </c>
      <c r="G3" s="3">
        <f t="shared" ref="G3:G14" si="1">D3-M17</f>
        <v>9.2700000000000009E-4</v>
      </c>
      <c r="H3" s="3">
        <f t="shared" ref="H3:H14" si="2">E3-M17</f>
        <v>8.0699999999999999E-4</v>
      </c>
      <c r="I3" s="14">
        <v>0.24818916499999999</v>
      </c>
      <c r="J3" s="14">
        <f t="shared" ref="J3:J14" si="3">(F3/(6290*I3))/(4*10^-6)</f>
        <v>0.14204637829003497</v>
      </c>
      <c r="K3" s="14">
        <f t="shared" ref="K3:K14" si="4">(G3/(6290*I3))/(4*10^-6)</f>
        <v>0.14845207742374569</v>
      </c>
      <c r="L3" s="14">
        <f t="shared" ref="L3:L14" si="5">(H3/(6290*I3))/(4*10^-6)</f>
        <v>0.12923498002261355</v>
      </c>
      <c r="M3" s="14">
        <f t="shared" ref="M3:M14" si="6">J3*60</f>
        <v>8.5227826974020982</v>
      </c>
      <c r="N3" s="14">
        <f t="shared" ref="N3:N14" si="7">K3*60</f>
        <v>8.9071246454247408</v>
      </c>
      <c r="O3" s="14">
        <f t="shared" ref="O3:O14" si="8">L3*60</f>
        <v>7.7540988013568128</v>
      </c>
      <c r="P3" s="7"/>
      <c r="Q3" s="18"/>
      <c r="R3" s="17"/>
      <c r="T3" s="26">
        <v>0</v>
      </c>
      <c r="U3" s="25">
        <f t="shared" ref="U3:U14" si="9">AVERAGE(M3:O3,M33:O33,M63:O63)</f>
        <v>7.8085472439933516</v>
      </c>
      <c r="V3" s="25">
        <f t="shared" ref="V3:V14" si="10">STDEV(M3:O3,M33:O33,M63:O63)</f>
        <v>0.77793154622735006</v>
      </c>
      <c r="X3" s="24"/>
    </row>
    <row r="4" spans="1:25" x14ac:dyDescent="0.35">
      <c r="A4" s="6">
        <v>0.625</v>
      </c>
      <c r="B4" s="10">
        <v>4</v>
      </c>
      <c r="C4" s="4">
        <v>1.64E-3</v>
      </c>
      <c r="D4" s="4">
        <v>1.7600000000000001E-3</v>
      </c>
      <c r="E4" s="4">
        <v>1.6999999999999999E-3</v>
      </c>
      <c r="F4" s="3">
        <f t="shared" si="0"/>
        <v>8.0133333333333326E-4</v>
      </c>
      <c r="G4" s="3">
        <f t="shared" si="1"/>
        <v>9.2133333333333336E-4</v>
      </c>
      <c r="H4" s="3">
        <f t="shared" si="2"/>
        <v>8.613333333333332E-4</v>
      </c>
      <c r="I4" s="14">
        <v>0.24818916499999999</v>
      </c>
      <c r="J4" s="14">
        <f t="shared" si="3"/>
        <v>0.12832750597867118</v>
      </c>
      <c r="K4" s="14">
        <f t="shared" si="4"/>
        <v>0.14754460337980332</v>
      </c>
      <c r="L4" s="14">
        <f t="shared" si="5"/>
        <v>0.13793605467923725</v>
      </c>
      <c r="M4" s="14">
        <f t="shared" si="6"/>
        <v>7.6996503587202705</v>
      </c>
      <c r="N4" s="14">
        <f t="shared" si="7"/>
        <v>8.8526762027881993</v>
      </c>
      <c r="O4" s="14">
        <f t="shared" si="8"/>
        <v>8.2761632807542345</v>
      </c>
      <c r="P4" s="7"/>
      <c r="Q4" s="18"/>
      <c r="R4" s="17"/>
      <c r="T4" s="26">
        <v>0.625</v>
      </c>
      <c r="U4" s="25">
        <f t="shared" si="9"/>
        <v>8.5334588626249488</v>
      </c>
      <c r="V4" s="25">
        <f t="shared" si="10"/>
        <v>0.93154344190382887</v>
      </c>
      <c r="X4" s="24"/>
      <c r="Y4" s="24"/>
    </row>
    <row r="5" spans="1:25" x14ac:dyDescent="0.35">
      <c r="A5" s="6">
        <v>2.5</v>
      </c>
      <c r="B5" s="10">
        <v>4</v>
      </c>
      <c r="C5" s="4">
        <v>1.98E-3</v>
      </c>
      <c r="D5" s="4">
        <v>1.8400000000000001E-3</v>
      </c>
      <c r="E5" s="4">
        <v>1.7899999999999999E-3</v>
      </c>
      <c r="F5" s="3">
        <f t="shared" si="0"/>
        <v>1.1680000000000002E-3</v>
      </c>
      <c r="G5" s="3">
        <f t="shared" si="1"/>
        <v>1.0280000000000003E-3</v>
      </c>
      <c r="H5" s="3">
        <f t="shared" si="2"/>
        <v>9.7800000000000014E-4</v>
      </c>
      <c r="I5" s="14">
        <v>0.24818916499999999</v>
      </c>
      <c r="J5" s="14">
        <f t="shared" si="3"/>
        <v>0.18704641470435274</v>
      </c>
      <c r="K5" s="14">
        <f t="shared" si="4"/>
        <v>0.16462646773636525</v>
      </c>
      <c r="L5" s="14">
        <f t="shared" si="5"/>
        <v>0.15661934381922685</v>
      </c>
      <c r="M5" s="14">
        <f t="shared" si="6"/>
        <v>11.222784882261164</v>
      </c>
      <c r="N5" s="14">
        <f t="shared" si="7"/>
        <v>9.8775880641819143</v>
      </c>
      <c r="O5" s="14">
        <f t="shared" si="8"/>
        <v>9.3971606291536105</v>
      </c>
      <c r="P5" s="7"/>
      <c r="Q5" s="18"/>
      <c r="R5" s="17"/>
      <c r="T5" s="26">
        <v>2.5</v>
      </c>
      <c r="U5" s="25">
        <f t="shared" si="9"/>
        <v>9.2594380977788298</v>
      </c>
      <c r="V5" s="25">
        <f t="shared" si="10"/>
        <v>1.4616815551901206</v>
      </c>
      <c r="X5" s="24"/>
      <c r="Y5" s="24"/>
    </row>
    <row r="6" spans="1:25" x14ac:dyDescent="0.35">
      <c r="A6" s="2">
        <v>10</v>
      </c>
      <c r="B6" s="10">
        <v>4</v>
      </c>
      <c r="C6" s="4">
        <v>2.32E-3</v>
      </c>
      <c r="D6" s="4">
        <v>2.16E-3</v>
      </c>
      <c r="E6" s="4">
        <v>2.2899999999999999E-3</v>
      </c>
      <c r="F6" s="3">
        <f t="shared" si="0"/>
        <v>1.572E-3</v>
      </c>
      <c r="G6" s="3">
        <f t="shared" si="1"/>
        <v>1.4120000000000001E-3</v>
      </c>
      <c r="H6" s="3">
        <f t="shared" si="2"/>
        <v>1.542E-3</v>
      </c>
      <c r="I6" s="14">
        <v>0.24818916499999999</v>
      </c>
      <c r="J6" s="14">
        <f t="shared" si="3"/>
        <v>0.25174397595483083</v>
      </c>
      <c r="K6" s="14">
        <f t="shared" si="4"/>
        <v>0.22612117941998805</v>
      </c>
      <c r="L6" s="14">
        <f t="shared" si="5"/>
        <v>0.24693970160454784</v>
      </c>
      <c r="M6" s="14">
        <f t="shared" si="6"/>
        <v>15.104638557289849</v>
      </c>
      <c r="N6" s="14">
        <f t="shared" si="7"/>
        <v>13.567270765199282</v>
      </c>
      <c r="O6" s="14">
        <f t="shared" si="8"/>
        <v>14.81638209627287</v>
      </c>
      <c r="P6" s="7"/>
      <c r="Q6" s="18"/>
      <c r="R6" s="17"/>
      <c r="T6" s="26">
        <v>10</v>
      </c>
      <c r="U6" s="25">
        <f t="shared" si="9"/>
        <v>13.977235509756767</v>
      </c>
      <c r="V6" s="25">
        <f t="shared" si="10"/>
        <v>1.1611113799300812</v>
      </c>
      <c r="X6" s="24"/>
      <c r="Y6" s="24"/>
    </row>
    <row r="7" spans="1:25" x14ac:dyDescent="0.35">
      <c r="A7" s="2">
        <v>20</v>
      </c>
      <c r="B7" s="10">
        <v>4</v>
      </c>
      <c r="C7" s="4">
        <v>2.2499999999999998E-3</v>
      </c>
      <c r="D7" s="4">
        <v>2.14E-3</v>
      </c>
      <c r="E7" s="4">
        <v>2.16E-3</v>
      </c>
      <c r="F7" s="3">
        <f t="shared" si="0"/>
        <v>1.5209999999999998E-3</v>
      </c>
      <c r="G7" s="3">
        <f t="shared" si="1"/>
        <v>1.4109999999999999E-3</v>
      </c>
      <c r="H7" s="3">
        <f t="shared" si="2"/>
        <v>1.431E-3</v>
      </c>
      <c r="I7" s="14">
        <v>0.24818916499999999</v>
      </c>
      <c r="J7" s="14">
        <f t="shared" si="3"/>
        <v>0.24357670955934968</v>
      </c>
      <c r="K7" s="14">
        <f t="shared" si="4"/>
        <v>0.22596103694164524</v>
      </c>
      <c r="L7" s="14">
        <f t="shared" si="5"/>
        <v>0.22916388650850061</v>
      </c>
      <c r="M7" s="14">
        <f t="shared" si="6"/>
        <v>14.614602573560981</v>
      </c>
      <c r="N7" s="14">
        <f t="shared" si="7"/>
        <v>13.557662216498715</v>
      </c>
      <c r="O7" s="14">
        <f t="shared" si="8"/>
        <v>13.749833190510037</v>
      </c>
      <c r="P7" s="7"/>
      <c r="Q7" s="18"/>
      <c r="R7" s="17"/>
      <c r="T7" s="26">
        <v>20</v>
      </c>
      <c r="U7" s="25">
        <f t="shared" si="9"/>
        <v>13.921719450597941</v>
      </c>
      <c r="V7" s="25">
        <f t="shared" si="10"/>
        <v>1.6551226784926711</v>
      </c>
      <c r="X7" s="24"/>
      <c r="Y7" s="24"/>
    </row>
    <row r="8" spans="1:25" x14ac:dyDescent="0.35">
      <c r="A8" s="2">
        <v>40</v>
      </c>
      <c r="B8" s="10">
        <v>4</v>
      </c>
      <c r="C8" s="4">
        <v>2.1299999999999999E-3</v>
      </c>
      <c r="D8" s="4">
        <v>2.0300000000000001E-3</v>
      </c>
      <c r="E8" s="4">
        <v>2.0899999999999998E-3</v>
      </c>
      <c r="F8" s="3">
        <f t="shared" si="0"/>
        <v>1.366E-3</v>
      </c>
      <c r="G8" s="3">
        <f t="shared" si="1"/>
        <v>1.2660000000000002E-3</v>
      </c>
      <c r="H8" s="3">
        <f t="shared" si="2"/>
        <v>1.3259999999999999E-3</v>
      </c>
      <c r="I8" s="14">
        <v>0.24818916499999999</v>
      </c>
      <c r="J8" s="14">
        <f t="shared" si="3"/>
        <v>0.2187546254162207</v>
      </c>
      <c r="K8" s="14">
        <f t="shared" si="4"/>
        <v>0.20274037758194396</v>
      </c>
      <c r="L8" s="14">
        <f t="shared" si="5"/>
        <v>0.21234892628251001</v>
      </c>
      <c r="M8" s="14">
        <f t="shared" si="6"/>
        <v>13.125277524973242</v>
      </c>
      <c r="N8" s="14">
        <f t="shared" si="7"/>
        <v>12.164422654916638</v>
      </c>
      <c r="O8" s="14">
        <f t="shared" si="8"/>
        <v>12.740935576950601</v>
      </c>
      <c r="P8" s="7"/>
      <c r="Q8" s="18"/>
      <c r="R8" s="17"/>
      <c r="T8" s="26">
        <v>40</v>
      </c>
      <c r="U8" s="25">
        <f t="shared" si="9"/>
        <v>14.521719936122176</v>
      </c>
      <c r="V8" s="25">
        <f t="shared" si="10"/>
        <v>1.6361264132170907</v>
      </c>
      <c r="X8" s="24"/>
      <c r="Y8" s="24"/>
    </row>
    <row r="9" spans="1:25" x14ac:dyDescent="0.35">
      <c r="A9" s="2">
        <v>60</v>
      </c>
      <c r="B9" s="10">
        <v>4</v>
      </c>
      <c r="C9" s="4">
        <v>2.47E-3</v>
      </c>
      <c r="D9" s="4">
        <v>2.2000000000000001E-3</v>
      </c>
      <c r="E9" s="4">
        <v>2.3500000000000001E-3</v>
      </c>
      <c r="F9" s="3">
        <f t="shared" si="0"/>
        <v>1.7253333333333335E-3</v>
      </c>
      <c r="G9" s="3">
        <f t="shared" si="1"/>
        <v>1.4553333333333337E-3</v>
      </c>
      <c r="H9" s="3">
        <f t="shared" si="2"/>
        <v>1.6053333333333336E-3</v>
      </c>
      <c r="I9" s="14">
        <v>0.24818916499999999</v>
      </c>
      <c r="J9" s="14">
        <f t="shared" si="3"/>
        <v>0.27629915596738863</v>
      </c>
      <c r="K9" s="14">
        <f t="shared" si="4"/>
        <v>0.23306068681484132</v>
      </c>
      <c r="L9" s="14">
        <f t="shared" si="5"/>
        <v>0.25708205856625649</v>
      </c>
      <c r="M9" s="14">
        <f t="shared" si="6"/>
        <v>16.57794935804332</v>
      </c>
      <c r="N9" s="14">
        <f t="shared" si="7"/>
        <v>13.983641208890479</v>
      </c>
      <c r="O9" s="14">
        <f t="shared" si="8"/>
        <v>15.42492351397539</v>
      </c>
      <c r="P9" s="7"/>
      <c r="Q9" s="18"/>
      <c r="R9" s="17"/>
      <c r="T9" s="26">
        <v>60</v>
      </c>
      <c r="U9" s="25">
        <f t="shared" si="9"/>
        <v>15.56691651143931</v>
      </c>
      <c r="V9" s="25">
        <f t="shared" si="10"/>
        <v>1.0556669425270566</v>
      </c>
      <c r="X9" s="24"/>
      <c r="Y9" s="24"/>
    </row>
    <row r="10" spans="1:25" x14ac:dyDescent="0.35">
      <c r="A10" s="2">
        <v>80</v>
      </c>
      <c r="B10" s="10">
        <v>4</v>
      </c>
      <c r="C10" s="4">
        <v>2.2799999999999999E-3</v>
      </c>
      <c r="D10" s="4">
        <v>2.2599999999999999E-3</v>
      </c>
      <c r="E10" s="4">
        <v>2.2699999999999999E-3</v>
      </c>
      <c r="F10" s="3">
        <f t="shared" si="0"/>
        <v>1.5216666666666664E-3</v>
      </c>
      <c r="G10" s="3">
        <f t="shared" si="1"/>
        <v>1.5016666666666663E-3</v>
      </c>
      <c r="H10" s="3">
        <f t="shared" si="2"/>
        <v>1.5116666666666664E-3</v>
      </c>
      <c r="I10" s="14">
        <v>0.24818916499999999</v>
      </c>
      <c r="J10" s="14">
        <f t="shared" si="3"/>
        <v>0.24368347121157816</v>
      </c>
      <c r="K10" s="14">
        <f t="shared" si="4"/>
        <v>0.24048062164472281</v>
      </c>
      <c r="L10" s="14">
        <f t="shared" si="5"/>
        <v>0.24208204642815051</v>
      </c>
      <c r="M10" s="14">
        <f t="shared" si="6"/>
        <v>14.62100827269469</v>
      </c>
      <c r="N10" s="14">
        <f t="shared" si="7"/>
        <v>14.428837298683369</v>
      </c>
      <c r="O10" s="14">
        <f t="shared" si="8"/>
        <v>14.52492278568903</v>
      </c>
      <c r="P10" s="7"/>
      <c r="Q10" s="18"/>
      <c r="R10" s="17"/>
      <c r="T10" s="26">
        <v>80</v>
      </c>
      <c r="U10" s="25">
        <f t="shared" si="9"/>
        <v>14.890047636310543</v>
      </c>
      <c r="V10" s="25">
        <f t="shared" si="10"/>
        <v>0.86478272815450419</v>
      </c>
      <c r="X10" s="24"/>
      <c r="Y10" s="24"/>
    </row>
    <row r="11" spans="1:25" x14ac:dyDescent="0.35">
      <c r="A11" s="2">
        <v>100</v>
      </c>
      <c r="B11" s="10">
        <v>4</v>
      </c>
      <c r="C11" s="4">
        <v>2.2200000000000002E-3</v>
      </c>
      <c r="D11" s="4">
        <v>2.33E-3</v>
      </c>
      <c r="E11" s="4">
        <v>2.3500000000000001E-3</v>
      </c>
      <c r="F11" s="3">
        <f t="shared" si="0"/>
        <v>1.487E-3</v>
      </c>
      <c r="G11" s="3">
        <f t="shared" si="1"/>
        <v>1.5969999999999999E-3</v>
      </c>
      <c r="H11" s="3">
        <f t="shared" si="2"/>
        <v>1.6169999999999999E-3</v>
      </c>
      <c r="I11" s="14">
        <v>0.24818916499999999</v>
      </c>
      <c r="J11" s="14">
        <f t="shared" si="3"/>
        <v>0.23813186529569561</v>
      </c>
      <c r="K11" s="14">
        <f t="shared" si="4"/>
        <v>0.25574753791339999</v>
      </c>
      <c r="L11" s="14">
        <f t="shared" si="5"/>
        <v>0.2589503874802554</v>
      </c>
      <c r="M11" s="14">
        <f t="shared" si="6"/>
        <v>14.287911917741736</v>
      </c>
      <c r="N11" s="14">
        <f t="shared" si="7"/>
        <v>15.344852274803999</v>
      </c>
      <c r="O11" s="14">
        <f t="shared" si="8"/>
        <v>15.537023248815323</v>
      </c>
      <c r="P11" s="7"/>
      <c r="Q11" s="18"/>
      <c r="R11" s="17"/>
      <c r="T11" s="26">
        <v>100</v>
      </c>
      <c r="U11" s="25">
        <f t="shared" si="9"/>
        <v>14.599655942248988</v>
      </c>
      <c r="V11" s="25">
        <f t="shared" si="10"/>
        <v>1.107467158646068</v>
      </c>
      <c r="X11" s="24"/>
      <c r="Y11" s="24"/>
    </row>
    <row r="12" spans="1:25" x14ac:dyDescent="0.35">
      <c r="A12" s="2">
        <v>150</v>
      </c>
      <c r="B12" s="10">
        <v>4</v>
      </c>
      <c r="C12" s="4">
        <v>2.4399999999999999E-3</v>
      </c>
      <c r="D12" s="4">
        <v>2.3700000000000001E-3</v>
      </c>
      <c r="E12" s="4">
        <v>2.5799999999999998E-3</v>
      </c>
      <c r="F12" s="3">
        <f t="shared" si="0"/>
        <v>1.6823333333333334E-3</v>
      </c>
      <c r="G12" s="3">
        <f t="shared" si="1"/>
        <v>1.6123333333333337E-3</v>
      </c>
      <c r="H12" s="3">
        <f t="shared" si="2"/>
        <v>1.8223333333333334E-3</v>
      </c>
      <c r="I12" s="14">
        <v>0.24818916499999999</v>
      </c>
      <c r="J12" s="14">
        <f t="shared" si="3"/>
        <v>0.26941302939864958</v>
      </c>
      <c r="K12" s="14">
        <f t="shared" si="4"/>
        <v>0.25820305591465587</v>
      </c>
      <c r="L12" s="14">
        <f t="shared" si="5"/>
        <v>0.29183297636663702</v>
      </c>
      <c r="M12" s="14">
        <f t="shared" si="6"/>
        <v>16.164781763918974</v>
      </c>
      <c r="N12" s="14">
        <f t="shared" si="7"/>
        <v>15.492183354879351</v>
      </c>
      <c r="O12" s="14">
        <f t="shared" si="8"/>
        <v>17.509978581998222</v>
      </c>
      <c r="P12" s="7"/>
      <c r="Q12" s="18"/>
      <c r="R12" s="17"/>
      <c r="T12" s="26">
        <v>150</v>
      </c>
      <c r="U12" s="25">
        <f t="shared" si="9"/>
        <v>15.801792146342036</v>
      </c>
      <c r="V12" s="25">
        <f t="shared" si="10"/>
        <v>1.2651225382242426</v>
      </c>
      <c r="X12" s="24"/>
      <c r="Y12" s="24"/>
    </row>
    <row r="13" spans="1:25" x14ac:dyDescent="0.35">
      <c r="A13" s="2">
        <v>200</v>
      </c>
      <c r="B13" s="10">
        <v>4</v>
      </c>
      <c r="C13" s="4">
        <v>2.3999999999999998E-3</v>
      </c>
      <c r="D13" s="4">
        <v>2.5200000000000001E-3</v>
      </c>
      <c r="E13" s="4">
        <v>2.32E-3</v>
      </c>
      <c r="F13" s="3">
        <f t="shared" si="0"/>
        <v>1.5236666666666662E-3</v>
      </c>
      <c r="G13" s="3">
        <f t="shared" si="1"/>
        <v>1.6436666666666665E-3</v>
      </c>
      <c r="H13" s="3">
        <f t="shared" si="2"/>
        <v>1.4436666666666664E-3</v>
      </c>
      <c r="I13" s="14">
        <v>0.24818916499999999</v>
      </c>
      <c r="J13" s="14">
        <f t="shared" si="3"/>
        <v>0.24400375616826367</v>
      </c>
      <c r="K13" s="14">
        <f t="shared" si="4"/>
        <v>0.26322085356939584</v>
      </c>
      <c r="L13" s="14">
        <f t="shared" si="5"/>
        <v>0.2311923579008423</v>
      </c>
      <c r="M13" s="14">
        <f t="shared" si="6"/>
        <v>14.64022537009582</v>
      </c>
      <c r="N13" s="14">
        <f t="shared" si="7"/>
        <v>15.79325121416375</v>
      </c>
      <c r="O13" s="14">
        <f t="shared" si="8"/>
        <v>13.871541474050538</v>
      </c>
      <c r="P13" s="7"/>
      <c r="Q13" s="18"/>
      <c r="R13" s="17"/>
      <c r="T13" s="26">
        <v>200</v>
      </c>
      <c r="U13" s="25">
        <f t="shared" si="9"/>
        <v>15.207129743429221</v>
      </c>
      <c r="V13" s="25">
        <f t="shared" si="10"/>
        <v>1.8546179167370613</v>
      </c>
      <c r="X13" s="24"/>
      <c r="Y13" s="24"/>
    </row>
    <row r="14" spans="1:25" x14ac:dyDescent="0.35">
      <c r="A14" s="2">
        <v>250</v>
      </c>
      <c r="B14" s="10">
        <v>4</v>
      </c>
      <c r="C14" s="4">
        <v>2.5899999999999999E-3</v>
      </c>
      <c r="D14" s="4">
        <v>2.7000000000000001E-3</v>
      </c>
      <c r="E14" s="4">
        <v>2.5200000000000001E-3</v>
      </c>
      <c r="F14" s="3">
        <f t="shared" si="0"/>
        <v>1.6079999999999998E-3</v>
      </c>
      <c r="G14" s="3">
        <f t="shared" si="1"/>
        <v>1.7180000000000001E-3</v>
      </c>
      <c r="H14" s="3">
        <f t="shared" si="2"/>
        <v>1.5380000000000001E-3</v>
      </c>
      <c r="I14" s="14">
        <v>0.24818916499999999</v>
      </c>
      <c r="J14" s="14">
        <f t="shared" si="3"/>
        <v>0.25750910517517045</v>
      </c>
      <c r="K14" s="14">
        <f t="shared" si="4"/>
        <v>0.27512477779287497</v>
      </c>
      <c r="L14" s="14">
        <f t="shared" si="5"/>
        <v>0.24629913169117679</v>
      </c>
      <c r="M14" s="14">
        <f t="shared" si="6"/>
        <v>15.450546310510227</v>
      </c>
      <c r="N14" s="14">
        <f t="shared" si="7"/>
        <v>16.507486667572497</v>
      </c>
      <c r="O14" s="14">
        <f t="shared" si="8"/>
        <v>14.777947901470608</v>
      </c>
      <c r="P14" s="7"/>
      <c r="Q14" s="18"/>
      <c r="R14" s="17"/>
      <c r="T14" s="26">
        <v>250</v>
      </c>
      <c r="U14" s="25">
        <f t="shared" si="9"/>
        <v>15.001079754628194</v>
      </c>
      <c r="V14" s="25">
        <f t="shared" si="10"/>
        <v>1.7151154761904603</v>
      </c>
      <c r="X14" s="24"/>
      <c r="Y14" s="24"/>
    </row>
    <row r="15" spans="1:25" x14ac:dyDescent="0.35">
      <c r="A15" s="9"/>
      <c r="B15" s="16"/>
      <c r="C15" s="5"/>
      <c r="D15" s="5"/>
      <c r="E15" s="5"/>
      <c r="F15" s="8"/>
      <c r="G15" s="8"/>
      <c r="H15" s="8"/>
      <c r="I15" s="7"/>
      <c r="J15" s="15"/>
      <c r="K15" s="15"/>
      <c r="L15" s="15"/>
      <c r="M15" s="15"/>
      <c r="N15" s="14"/>
      <c r="O15" s="13"/>
      <c r="P15" s="7"/>
      <c r="Q15" s="1"/>
    </row>
    <row r="16" spans="1:25" ht="58" x14ac:dyDescent="0.35">
      <c r="A16" s="9"/>
      <c r="B16" s="8"/>
      <c r="C16" s="8"/>
      <c r="D16" s="7"/>
      <c r="E16" s="1"/>
      <c r="F16" s="1"/>
      <c r="G16" s="1"/>
      <c r="H16" s="7"/>
      <c r="I16" s="7"/>
      <c r="J16" s="12" t="s">
        <v>4</v>
      </c>
      <c r="K16" s="12" t="s">
        <v>3</v>
      </c>
      <c r="L16" s="12" t="s">
        <v>2</v>
      </c>
      <c r="M16" s="11" t="s">
        <v>1</v>
      </c>
      <c r="N16" s="10" t="s">
        <v>0</v>
      </c>
      <c r="O16" s="7"/>
      <c r="P16" s="7"/>
      <c r="Q16" s="1"/>
    </row>
    <row r="17" spans="1:18" x14ac:dyDescent="0.35">
      <c r="A17" s="9"/>
      <c r="B17" s="8"/>
      <c r="C17" s="8"/>
      <c r="D17" s="7"/>
      <c r="E17" s="7"/>
      <c r="F17" s="7"/>
      <c r="G17" s="7"/>
      <c r="H17" s="7"/>
      <c r="I17" s="7"/>
      <c r="J17" s="4">
        <v>8.3299999999999997E-4</v>
      </c>
      <c r="K17" s="4">
        <v>8.7699999999999996E-4</v>
      </c>
      <c r="L17" s="4">
        <v>8.1899999999999996E-4</v>
      </c>
      <c r="M17" s="3">
        <f t="shared" ref="M17:M28" si="11">AVERAGE(J17:L17)</f>
        <v>8.43E-4</v>
      </c>
      <c r="N17" s="2">
        <v>0</v>
      </c>
      <c r="O17" s="7"/>
      <c r="P17" s="1"/>
      <c r="Q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4">
        <v>8.2799999999999996E-4</v>
      </c>
      <c r="K18" s="4">
        <v>8.5899999999999995E-4</v>
      </c>
      <c r="L18" s="4">
        <v>8.2899999999999998E-4</v>
      </c>
      <c r="M18" s="3">
        <f t="shared" si="11"/>
        <v>8.3866666666666671E-4</v>
      </c>
      <c r="N18" s="6">
        <v>0.625</v>
      </c>
      <c r="O18" s="1"/>
      <c r="P18" s="1"/>
      <c r="Q18" s="1"/>
    </row>
    <row r="19" spans="1:18" x14ac:dyDescent="0.35">
      <c r="A19" s="1"/>
      <c r="B19" s="1"/>
      <c r="C19" s="1"/>
      <c r="D19" s="1"/>
      <c r="E19" s="1"/>
      <c r="F19" s="1"/>
      <c r="G19" s="1"/>
      <c r="H19" s="1"/>
      <c r="I19" s="1"/>
      <c r="J19" s="4">
        <v>7.8100000000000001E-4</v>
      </c>
      <c r="K19" s="4">
        <v>8.03E-4</v>
      </c>
      <c r="L19" s="4">
        <v>8.52E-4</v>
      </c>
      <c r="M19" s="3">
        <f t="shared" si="11"/>
        <v>8.119999999999999E-4</v>
      </c>
      <c r="N19" s="6">
        <v>2.5</v>
      </c>
      <c r="O19" s="1"/>
      <c r="P19" s="1"/>
      <c r="Q19" s="1"/>
    </row>
    <row r="20" spans="1:18" x14ac:dyDescent="0.35">
      <c r="A20" s="1"/>
      <c r="B20" s="1"/>
      <c r="C20" s="1"/>
      <c r="D20" s="1"/>
      <c r="E20" s="1"/>
      <c r="F20" s="1"/>
      <c r="G20" s="1"/>
      <c r="H20" s="1"/>
      <c r="I20" s="5"/>
      <c r="J20" s="4">
        <v>7.3399999999999995E-4</v>
      </c>
      <c r="K20" s="4">
        <v>7.7200000000000001E-4</v>
      </c>
      <c r="L20" s="4">
        <v>7.3800000000000005E-4</v>
      </c>
      <c r="M20" s="3">
        <f t="shared" si="11"/>
        <v>7.4799999999999997E-4</v>
      </c>
      <c r="N20" s="2">
        <v>10</v>
      </c>
      <c r="O20" s="1"/>
      <c r="P20" s="1"/>
      <c r="Q20" s="1"/>
    </row>
    <row r="21" spans="1:18" x14ac:dyDescent="0.35">
      <c r="A21" s="1"/>
      <c r="B21" s="1"/>
      <c r="C21" s="1"/>
      <c r="D21" s="1"/>
      <c r="E21" s="1"/>
      <c r="F21" s="1"/>
      <c r="G21" s="1"/>
      <c r="H21" s="1"/>
      <c r="I21" s="1"/>
      <c r="J21" s="4">
        <v>7.1699999999999997E-4</v>
      </c>
      <c r="K21" s="4">
        <v>7.5299999999999998E-4</v>
      </c>
      <c r="L21" s="4">
        <v>7.1699999999999997E-4</v>
      </c>
      <c r="M21" s="3">
        <f t="shared" si="11"/>
        <v>7.2899999999999994E-4</v>
      </c>
      <c r="N21" s="2">
        <v>20</v>
      </c>
      <c r="O21" s="1"/>
      <c r="P21" s="1"/>
      <c r="Q21" s="1"/>
    </row>
    <row r="22" spans="1:18" x14ac:dyDescent="0.35">
      <c r="A22" s="1"/>
      <c r="B22" s="1"/>
      <c r="C22" s="1"/>
      <c r="D22" s="1"/>
      <c r="E22" s="1"/>
      <c r="F22" s="1"/>
      <c r="G22" s="1"/>
      <c r="H22" s="1"/>
      <c r="I22" s="1"/>
      <c r="J22" s="4">
        <v>7.5000000000000002E-4</v>
      </c>
      <c r="K22" s="4">
        <v>7.5500000000000003E-4</v>
      </c>
      <c r="L22" s="4">
        <v>7.8700000000000005E-4</v>
      </c>
      <c r="M22" s="3">
        <f t="shared" si="11"/>
        <v>7.6400000000000003E-4</v>
      </c>
      <c r="N22" s="2">
        <v>40</v>
      </c>
      <c r="O22" s="1"/>
      <c r="P22" s="1"/>
      <c r="Q22" s="1"/>
    </row>
    <row r="23" spans="1:18" x14ac:dyDescent="0.35">
      <c r="A23" s="1"/>
      <c r="B23" s="1"/>
      <c r="C23" s="1"/>
      <c r="D23" s="1"/>
      <c r="E23" s="1"/>
      <c r="F23" s="1"/>
      <c r="G23" s="1"/>
      <c r="H23" s="1"/>
      <c r="I23" s="1"/>
      <c r="J23" s="4">
        <v>7.3899999999999997E-4</v>
      </c>
      <c r="K23" s="4">
        <v>7.67E-4</v>
      </c>
      <c r="L23" s="4">
        <v>7.2800000000000002E-4</v>
      </c>
      <c r="M23" s="3">
        <f t="shared" si="11"/>
        <v>7.4466666666666659E-4</v>
      </c>
      <c r="N23" s="2">
        <v>60</v>
      </c>
      <c r="O23" s="1"/>
      <c r="P23" s="1"/>
      <c r="Q23" s="1"/>
    </row>
    <row r="24" spans="1:18" x14ac:dyDescent="0.35">
      <c r="A24" s="1"/>
      <c r="B24" s="1"/>
      <c r="C24" s="1"/>
      <c r="D24" s="1"/>
      <c r="E24" s="1"/>
      <c r="F24" s="1"/>
      <c r="G24" s="1"/>
      <c r="H24" s="1"/>
      <c r="I24" s="1"/>
      <c r="J24" s="4">
        <v>7.6499999999999995E-4</v>
      </c>
      <c r="K24" s="4">
        <v>7.8100000000000001E-4</v>
      </c>
      <c r="L24" s="4">
        <v>7.2900000000000005E-4</v>
      </c>
      <c r="M24" s="3">
        <f t="shared" si="11"/>
        <v>7.5833333333333341E-4</v>
      </c>
      <c r="N24" s="2">
        <v>80</v>
      </c>
      <c r="O24" s="1"/>
      <c r="P24" s="1"/>
      <c r="Q24" s="1"/>
    </row>
    <row r="25" spans="1:18" x14ac:dyDescent="0.35">
      <c r="A25" s="1"/>
      <c r="B25" s="1"/>
      <c r="C25" s="1"/>
      <c r="D25" s="1"/>
      <c r="E25" s="1"/>
      <c r="F25" s="1"/>
      <c r="G25" s="1"/>
      <c r="H25" s="1"/>
      <c r="I25" s="1"/>
      <c r="J25" s="4">
        <v>7.0500000000000001E-4</v>
      </c>
      <c r="K25" s="4">
        <v>7.67E-4</v>
      </c>
      <c r="L25" s="4">
        <v>7.27E-4</v>
      </c>
      <c r="M25" s="3">
        <f t="shared" si="11"/>
        <v>7.3300000000000004E-4</v>
      </c>
      <c r="N25" s="2">
        <v>100</v>
      </c>
      <c r="O25" s="1"/>
      <c r="P25" s="1"/>
      <c r="Q25" s="1"/>
    </row>
    <row r="26" spans="1:18" x14ac:dyDescent="0.35">
      <c r="A26" s="1"/>
      <c r="B26" s="1"/>
      <c r="C26" s="1"/>
      <c r="D26" s="1"/>
      <c r="E26" s="1"/>
      <c r="F26" s="1"/>
      <c r="G26" s="1"/>
      <c r="H26" s="1"/>
      <c r="I26" s="1"/>
      <c r="J26" s="4">
        <v>7.9100000000000004E-4</v>
      </c>
      <c r="K26" s="4">
        <v>7.45E-4</v>
      </c>
      <c r="L26" s="4">
        <v>7.3700000000000002E-4</v>
      </c>
      <c r="M26" s="3">
        <f t="shared" si="11"/>
        <v>7.5766666666666658E-4</v>
      </c>
      <c r="N26" s="2">
        <v>150</v>
      </c>
      <c r="O26" s="1"/>
      <c r="P26" s="1"/>
      <c r="Q26" s="1"/>
    </row>
    <row r="27" spans="1:18" x14ac:dyDescent="0.35">
      <c r="A27" s="1"/>
      <c r="B27" s="1"/>
      <c r="C27" s="1"/>
      <c r="D27" s="1"/>
      <c r="E27" s="1"/>
      <c r="F27" s="1"/>
      <c r="G27" s="1"/>
      <c r="H27" s="1"/>
      <c r="I27" s="1"/>
      <c r="J27" s="4">
        <v>9.3400000000000004E-4</v>
      </c>
      <c r="K27" s="4">
        <v>8.4900000000000004E-4</v>
      </c>
      <c r="L27" s="4">
        <v>8.4599999999999996E-4</v>
      </c>
      <c r="M27" s="3">
        <f t="shared" si="11"/>
        <v>8.7633333333333346E-4</v>
      </c>
      <c r="N27" s="2">
        <v>200</v>
      </c>
      <c r="O27" s="1"/>
      <c r="P27" s="1"/>
      <c r="Q27" s="1"/>
    </row>
    <row r="28" spans="1:18" x14ac:dyDescent="0.35">
      <c r="A28" s="1"/>
      <c r="B28" s="1"/>
      <c r="C28" s="1"/>
      <c r="D28" s="1"/>
      <c r="E28" s="1"/>
      <c r="F28" s="1"/>
      <c r="G28" s="1"/>
      <c r="H28" s="1"/>
      <c r="I28" s="1"/>
      <c r="J28" s="4">
        <v>1.01E-3</v>
      </c>
      <c r="K28" s="4">
        <v>9.7099999999999997E-4</v>
      </c>
      <c r="L28" s="4">
        <v>9.6500000000000004E-4</v>
      </c>
      <c r="M28" s="3">
        <f t="shared" si="11"/>
        <v>9.8200000000000002E-4</v>
      </c>
      <c r="N28" s="2">
        <v>250</v>
      </c>
      <c r="O28" s="1"/>
      <c r="P28" s="1"/>
      <c r="Q28" s="1"/>
    </row>
    <row r="29" spans="1: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8" ht="58" x14ac:dyDescent="0.35">
      <c r="A32" s="10" t="s">
        <v>0</v>
      </c>
      <c r="B32" s="10" t="s">
        <v>14</v>
      </c>
      <c r="C32" s="21" t="s">
        <v>13</v>
      </c>
      <c r="D32" s="21" t="s">
        <v>12</v>
      </c>
      <c r="E32" s="21" t="s">
        <v>11</v>
      </c>
      <c r="F32" s="21" t="s">
        <v>10</v>
      </c>
      <c r="G32" s="21" t="s">
        <v>9</v>
      </c>
      <c r="H32" s="21" t="s">
        <v>8</v>
      </c>
      <c r="I32" s="10" t="s">
        <v>7</v>
      </c>
      <c r="J32" s="21" t="s">
        <v>6</v>
      </c>
      <c r="K32" s="21" t="s">
        <v>6</v>
      </c>
      <c r="L32" s="21" t="s">
        <v>6</v>
      </c>
      <c r="M32" s="21" t="s">
        <v>5</v>
      </c>
      <c r="N32" s="21" t="s">
        <v>5</v>
      </c>
      <c r="O32" s="21" t="s">
        <v>5</v>
      </c>
      <c r="P32" s="20"/>
      <c r="Q32" s="20"/>
      <c r="R32" s="17"/>
    </row>
    <row r="33" spans="1:18" x14ac:dyDescent="0.35">
      <c r="A33" s="2">
        <v>0</v>
      </c>
      <c r="B33" s="10">
        <v>4</v>
      </c>
      <c r="C33" s="4">
        <v>1.81E-3</v>
      </c>
      <c r="D33" s="4">
        <v>1.8799999999999999E-3</v>
      </c>
      <c r="E33" s="4">
        <v>1.7600000000000001E-3</v>
      </c>
      <c r="F33" s="3">
        <f t="shared" ref="F33:F44" si="12">C33-$M47</f>
        <v>8.1099999999999987E-4</v>
      </c>
      <c r="G33" s="3">
        <f t="shared" ref="G33:G44" si="13">D33-M47</f>
        <v>8.8099999999999984E-4</v>
      </c>
      <c r="H33" s="3">
        <f t="shared" ref="H33:H44" si="14">E33-M47</f>
        <v>7.6099999999999996E-4</v>
      </c>
      <c r="I33" s="14">
        <v>0.24818916499999999</v>
      </c>
      <c r="J33" s="14">
        <f t="shared" ref="J33:J44" si="15">(F33/(6290*I33))/(4*10^-6)</f>
        <v>0.1298755499359846</v>
      </c>
      <c r="K33" s="14">
        <f t="shared" ref="K33:K44" si="16">(G33/(6290*I33))/(4*10^-6)</f>
        <v>0.14108552341997832</v>
      </c>
      <c r="L33" s="14">
        <f t="shared" ref="L33:L44" si="17">(H33/(6290*I33))/(4*10^-6)</f>
        <v>0.12186842601884622</v>
      </c>
      <c r="M33" s="14">
        <f t="shared" ref="M33:M44" si="18">J33*60</f>
        <v>7.7925329961590766</v>
      </c>
      <c r="N33" s="14">
        <f t="shared" ref="N33:N44" si="19">K33*60</f>
        <v>8.465131405198699</v>
      </c>
      <c r="O33" s="14">
        <f t="shared" ref="O33:O44" si="20">L33*60</f>
        <v>7.3121055611307728</v>
      </c>
      <c r="P33" s="7"/>
      <c r="Q33" s="18"/>
      <c r="R33" s="17"/>
    </row>
    <row r="34" spans="1:18" x14ac:dyDescent="0.35">
      <c r="A34" s="6">
        <v>0.625</v>
      </c>
      <c r="B34" s="10">
        <v>4</v>
      </c>
      <c r="C34" s="4">
        <v>1.6100000000000001E-3</v>
      </c>
      <c r="D34" s="4">
        <v>1.82E-3</v>
      </c>
      <c r="E34" s="4">
        <v>1.67E-3</v>
      </c>
      <c r="F34" s="3">
        <f t="shared" si="12"/>
        <v>7.6966666666666687E-4</v>
      </c>
      <c r="G34" s="3">
        <f t="shared" si="13"/>
        <v>9.7966666666666688E-4</v>
      </c>
      <c r="H34" s="3">
        <f t="shared" si="14"/>
        <v>8.2966666666666681E-4</v>
      </c>
      <c r="I34" s="14">
        <v>0.24818916499999999</v>
      </c>
      <c r="J34" s="14">
        <f t="shared" si="15"/>
        <v>0.12325632749781694</v>
      </c>
      <c r="K34" s="14">
        <f t="shared" si="16"/>
        <v>0.15688624794979816</v>
      </c>
      <c r="L34" s="14">
        <f t="shared" si="17"/>
        <v>0.13286487619838297</v>
      </c>
      <c r="M34" s="14">
        <f t="shared" si="18"/>
        <v>7.3953796498690165</v>
      </c>
      <c r="N34" s="14">
        <f t="shared" si="19"/>
        <v>9.41317487698789</v>
      </c>
      <c r="O34" s="14">
        <f t="shared" si="20"/>
        <v>7.9718925719029778</v>
      </c>
      <c r="P34" s="7"/>
      <c r="Q34" s="18"/>
      <c r="R34" s="17"/>
    </row>
    <row r="35" spans="1:18" x14ac:dyDescent="0.35">
      <c r="A35" s="6">
        <v>2.5</v>
      </c>
      <c r="B35" s="10">
        <v>4</v>
      </c>
      <c r="C35" s="4">
        <v>1.9E-3</v>
      </c>
      <c r="D35" s="4">
        <v>1.7899999999999999E-3</v>
      </c>
      <c r="E35" s="4">
        <v>1.6999999999999999E-3</v>
      </c>
      <c r="F35" s="3">
        <f t="shared" si="12"/>
        <v>1.1429999999999999E-3</v>
      </c>
      <c r="G35" s="3">
        <f t="shared" si="13"/>
        <v>1.0330000000000001E-3</v>
      </c>
      <c r="H35" s="3">
        <f t="shared" si="14"/>
        <v>9.4299999999999994E-4</v>
      </c>
      <c r="I35" s="14">
        <v>0.24818916499999999</v>
      </c>
      <c r="J35" s="14">
        <f t="shared" si="15"/>
        <v>0.1830428527457835</v>
      </c>
      <c r="K35" s="14">
        <f t="shared" si="16"/>
        <v>0.16542718012807908</v>
      </c>
      <c r="L35" s="14">
        <f t="shared" si="17"/>
        <v>0.15101435707722996</v>
      </c>
      <c r="M35" s="14">
        <f t="shared" si="18"/>
        <v>10.982571164747009</v>
      </c>
      <c r="N35" s="14">
        <f t="shared" si="19"/>
        <v>9.9256308076847457</v>
      </c>
      <c r="O35" s="14">
        <f t="shared" si="20"/>
        <v>9.0608614246337975</v>
      </c>
      <c r="P35" s="7"/>
      <c r="Q35" s="18"/>
      <c r="R35" s="17"/>
    </row>
    <row r="36" spans="1:18" x14ac:dyDescent="0.35">
      <c r="A36" s="2">
        <v>10</v>
      </c>
      <c r="B36" s="10">
        <v>4</v>
      </c>
      <c r="C36" s="23">
        <v>2.2899999999999999E-3</v>
      </c>
      <c r="D36" s="23">
        <v>2.1700000000000001E-3</v>
      </c>
      <c r="E36" s="23">
        <v>2.3500000000000001E-3</v>
      </c>
      <c r="F36" s="3">
        <f t="shared" si="12"/>
        <v>1.5453333333333335E-3</v>
      </c>
      <c r="G36" s="3">
        <f t="shared" si="13"/>
        <v>1.4253333333333336E-3</v>
      </c>
      <c r="H36" s="3">
        <f t="shared" si="14"/>
        <v>1.6053333333333336E-3</v>
      </c>
      <c r="I36" s="14">
        <v>0.24818916499999999</v>
      </c>
      <c r="J36" s="14">
        <f t="shared" si="15"/>
        <v>0.24747350986569039</v>
      </c>
      <c r="K36" s="14">
        <f t="shared" si="16"/>
        <v>0.2282564124645583</v>
      </c>
      <c r="L36" s="14">
        <f t="shared" si="17"/>
        <v>0.25708205856625649</v>
      </c>
      <c r="M36" s="14">
        <f t="shared" si="18"/>
        <v>14.848410591941423</v>
      </c>
      <c r="N36" s="14">
        <f t="shared" si="19"/>
        <v>13.695384747873497</v>
      </c>
      <c r="O36" s="14">
        <f t="shared" si="20"/>
        <v>15.42492351397539</v>
      </c>
      <c r="P36" s="7"/>
      <c r="Q36" s="18"/>
      <c r="R36" s="17"/>
    </row>
    <row r="37" spans="1:18" x14ac:dyDescent="0.35">
      <c r="A37" s="2">
        <v>20</v>
      </c>
      <c r="B37" s="10">
        <v>4</v>
      </c>
      <c r="C37" s="23">
        <v>2.4099999999999998E-3</v>
      </c>
      <c r="D37" s="23">
        <v>2.3400000000000001E-3</v>
      </c>
      <c r="E37" s="23">
        <v>2.4599999999999999E-3</v>
      </c>
      <c r="F37" s="3">
        <f t="shared" si="12"/>
        <v>1.6123333333333332E-3</v>
      </c>
      <c r="G37" s="3">
        <f t="shared" si="13"/>
        <v>1.5423333333333335E-3</v>
      </c>
      <c r="H37" s="3">
        <f t="shared" si="14"/>
        <v>1.6623333333333334E-3</v>
      </c>
      <c r="I37" s="14">
        <v>0.24818916499999999</v>
      </c>
      <c r="J37" s="14">
        <f t="shared" si="15"/>
        <v>0.25820305591465581</v>
      </c>
      <c r="K37" s="14">
        <f t="shared" si="16"/>
        <v>0.24699308243066215</v>
      </c>
      <c r="L37" s="14">
        <f t="shared" si="17"/>
        <v>0.26621017983179424</v>
      </c>
      <c r="M37" s="14">
        <f t="shared" si="18"/>
        <v>15.492183354879348</v>
      </c>
      <c r="N37" s="14">
        <f t="shared" si="19"/>
        <v>14.819584945839729</v>
      </c>
      <c r="O37" s="14">
        <f t="shared" si="20"/>
        <v>15.972610789907653</v>
      </c>
      <c r="P37" s="7"/>
      <c r="Q37" s="18"/>
      <c r="R37" s="17"/>
    </row>
    <row r="38" spans="1:18" x14ac:dyDescent="0.35">
      <c r="A38" s="2">
        <v>40</v>
      </c>
      <c r="B38" s="10">
        <v>4</v>
      </c>
      <c r="C38" s="4">
        <v>2.3999999999999998E-3</v>
      </c>
      <c r="D38" s="4">
        <v>2.4099999999999998E-3</v>
      </c>
      <c r="E38" s="4">
        <v>2.2399999999999998E-3</v>
      </c>
      <c r="F38" s="3">
        <f t="shared" si="12"/>
        <v>1.5746666666666665E-3</v>
      </c>
      <c r="G38" s="3">
        <f t="shared" si="13"/>
        <v>1.5846666666666665E-3</v>
      </c>
      <c r="H38" s="3">
        <f t="shared" si="14"/>
        <v>1.4146666666666665E-3</v>
      </c>
      <c r="I38" s="14">
        <v>0.24818916499999999</v>
      </c>
      <c r="J38" s="14">
        <f t="shared" si="15"/>
        <v>0.25217102256374485</v>
      </c>
      <c r="K38" s="14">
        <f t="shared" si="16"/>
        <v>0.25377244734717258</v>
      </c>
      <c r="L38" s="14">
        <f t="shared" si="17"/>
        <v>0.22654822602890204</v>
      </c>
      <c r="M38" s="14">
        <f t="shared" si="18"/>
        <v>15.130261353824691</v>
      </c>
      <c r="N38" s="14">
        <f t="shared" si="19"/>
        <v>15.226346840830354</v>
      </c>
      <c r="O38" s="14">
        <f t="shared" si="20"/>
        <v>13.592893561734122</v>
      </c>
      <c r="P38" s="7"/>
      <c r="Q38" s="18"/>
      <c r="R38" s="17"/>
    </row>
    <row r="39" spans="1:18" x14ac:dyDescent="0.35">
      <c r="A39" s="2">
        <v>60</v>
      </c>
      <c r="B39" s="10">
        <v>4</v>
      </c>
      <c r="C39" s="4">
        <v>2.49E-3</v>
      </c>
      <c r="D39" s="4">
        <v>2.2200000000000002E-3</v>
      </c>
      <c r="E39" s="4">
        <v>2.4299999999999999E-3</v>
      </c>
      <c r="F39" s="3">
        <f t="shared" si="12"/>
        <v>1.7483333333333335E-3</v>
      </c>
      <c r="G39" s="3">
        <f t="shared" si="13"/>
        <v>1.4783333333333337E-3</v>
      </c>
      <c r="H39" s="3">
        <f t="shared" si="14"/>
        <v>1.6883333333333334E-3</v>
      </c>
      <c r="I39" s="14">
        <v>0.24818916499999999</v>
      </c>
      <c r="J39" s="14">
        <f t="shared" si="15"/>
        <v>0.27998243296927228</v>
      </c>
      <c r="K39" s="14">
        <f t="shared" si="16"/>
        <v>0.23674396381672499</v>
      </c>
      <c r="L39" s="14">
        <f t="shared" si="17"/>
        <v>0.27037388426870618</v>
      </c>
      <c r="M39" s="14">
        <f t="shared" si="18"/>
        <v>16.798945978156336</v>
      </c>
      <c r="N39" s="14">
        <f t="shared" si="19"/>
        <v>14.2046378290035</v>
      </c>
      <c r="O39" s="14">
        <f t="shared" si="20"/>
        <v>16.22243305612237</v>
      </c>
      <c r="P39" s="7"/>
      <c r="Q39" s="18"/>
      <c r="R39" s="17"/>
    </row>
    <row r="40" spans="1:18" x14ac:dyDescent="0.35">
      <c r="A40" s="2">
        <v>80</v>
      </c>
      <c r="B40" s="10">
        <v>4</v>
      </c>
      <c r="C40" s="4">
        <v>2.47E-3</v>
      </c>
      <c r="D40" s="4">
        <v>2.2799999999999999E-3</v>
      </c>
      <c r="E40" s="4">
        <v>2.49E-3</v>
      </c>
      <c r="F40" s="3">
        <f t="shared" si="12"/>
        <v>1.6806666666666667E-3</v>
      </c>
      <c r="G40" s="3">
        <f t="shared" si="13"/>
        <v>1.4906666666666666E-3</v>
      </c>
      <c r="H40" s="3">
        <f t="shared" si="14"/>
        <v>1.7006666666666667E-3</v>
      </c>
      <c r="I40" s="14">
        <v>0.24818916499999999</v>
      </c>
      <c r="J40" s="14">
        <f t="shared" si="15"/>
        <v>0.2691461252680783</v>
      </c>
      <c r="K40" s="14">
        <f t="shared" si="16"/>
        <v>0.23871905438295241</v>
      </c>
      <c r="L40" s="14">
        <f t="shared" si="17"/>
        <v>0.27234897483493364</v>
      </c>
      <c r="M40" s="14">
        <f t="shared" si="18"/>
        <v>16.148767516084696</v>
      </c>
      <c r="N40" s="14">
        <f t="shared" si="19"/>
        <v>14.323143262977144</v>
      </c>
      <c r="O40" s="14">
        <f t="shared" si="20"/>
        <v>16.340938490096018</v>
      </c>
      <c r="P40" s="7"/>
      <c r="Q40" s="18"/>
      <c r="R40" s="17"/>
    </row>
    <row r="41" spans="1:18" x14ac:dyDescent="0.35">
      <c r="A41" s="2">
        <v>100</v>
      </c>
      <c r="B41" s="10">
        <v>4</v>
      </c>
      <c r="C41" s="4">
        <v>2.2399999999999998E-3</v>
      </c>
      <c r="D41" s="4">
        <v>2.2499999999999998E-3</v>
      </c>
      <c r="E41" s="4">
        <v>2.2499999999999998E-3</v>
      </c>
      <c r="F41" s="3">
        <f t="shared" si="12"/>
        <v>1.408E-3</v>
      </c>
      <c r="G41" s="3">
        <f t="shared" si="13"/>
        <v>1.418E-3</v>
      </c>
      <c r="H41" s="3">
        <f t="shared" si="14"/>
        <v>1.418E-3</v>
      </c>
      <c r="I41" s="14">
        <v>0.24818916499999999</v>
      </c>
      <c r="J41" s="14">
        <f t="shared" si="15"/>
        <v>0.22548060950661694</v>
      </c>
      <c r="K41" s="14">
        <f t="shared" si="16"/>
        <v>0.22708203429004462</v>
      </c>
      <c r="L41" s="14">
        <f t="shared" si="17"/>
        <v>0.22708203429004462</v>
      </c>
      <c r="M41" s="14">
        <f t="shared" si="18"/>
        <v>13.528836570397017</v>
      </c>
      <c r="N41" s="14">
        <f t="shared" si="19"/>
        <v>13.624922057402676</v>
      </c>
      <c r="O41" s="14">
        <f t="shared" si="20"/>
        <v>13.624922057402676</v>
      </c>
      <c r="P41" s="7"/>
      <c r="Q41" s="18"/>
      <c r="R41" s="17"/>
    </row>
    <row r="42" spans="1:18" x14ac:dyDescent="0.35">
      <c r="A42" s="2">
        <v>150</v>
      </c>
      <c r="B42" s="10">
        <v>4</v>
      </c>
      <c r="C42" s="4">
        <v>2.4099999999999998E-3</v>
      </c>
      <c r="D42" s="4">
        <v>2.3700000000000001E-3</v>
      </c>
      <c r="E42" s="4">
        <v>2.5300000000000001E-3</v>
      </c>
      <c r="F42" s="3">
        <f t="shared" si="12"/>
        <v>1.5646666666666665E-3</v>
      </c>
      <c r="G42" s="3">
        <f t="shared" si="13"/>
        <v>1.5246666666666668E-3</v>
      </c>
      <c r="H42" s="3">
        <f t="shared" si="14"/>
        <v>1.6846666666666668E-3</v>
      </c>
      <c r="I42" s="14">
        <v>0.24818916499999999</v>
      </c>
      <c r="J42" s="14">
        <f t="shared" si="15"/>
        <v>0.25056959778031723</v>
      </c>
      <c r="K42" s="14">
        <f t="shared" si="16"/>
        <v>0.24416389864660654</v>
      </c>
      <c r="L42" s="14">
        <f t="shared" si="17"/>
        <v>0.26978669518144938</v>
      </c>
      <c r="M42" s="14">
        <f t="shared" si="18"/>
        <v>15.034175866819034</v>
      </c>
      <c r="N42" s="14">
        <f t="shared" si="19"/>
        <v>14.649833918796393</v>
      </c>
      <c r="O42" s="14">
        <f t="shared" si="20"/>
        <v>16.187201710886963</v>
      </c>
      <c r="P42" s="7"/>
      <c r="Q42" s="18"/>
      <c r="R42" s="17"/>
    </row>
    <row r="43" spans="1:18" x14ac:dyDescent="0.35">
      <c r="A43" s="2">
        <v>200</v>
      </c>
      <c r="B43" s="10">
        <v>4</v>
      </c>
      <c r="C43" s="4">
        <v>2.5699999999999998E-3</v>
      </c>
      <c r="D43" s="4">
        <v>2.7100000000000002E-3</v>
      </c>
      <c r="E43" s="4">
        <v>2.5100000000000001E-3</v>
      </c>
      <c r="F43" s="3">
        <f t="shared" si="12"/>
        <v>1.764333333333333E-3</v>
      </c>
      <c r="G43" s="3">
        <f t="shared" si="13"/>
        <v>1.9043333333333334E-3</v>
      </c>
      <c r="H43" s="3">
        <f t="shared" si="14"/>
        <v>1.7043333333333333E-3</v>
      </c>
      <c r="I43" s="14">
        <v>0.24818916499999999</v>
      </c>
      <c r="J43" s="14">
        <f t="shared" si="15"/>
        <v>0.28254471262275643</v>
      </c>
      <c r="K43" s="14">
        <f t="shared" si="16"/>
        <v>0.30496465959074398</v>
      </c>
      <c r="L43" s="14">
        <f t="shared" si="17"/>
        <v>0.27293616392219044</v>
      </c>
      <c r="M43" s="14">
        <f t="shared" si="18"/>
        <v>16.952682757365388</v>
      </c>
      <c r="N43" s="14">
        <f t="shared" si="19"/>
        <v>18.297879575444639</v>
      </c>
      <c r="O43" s="14">
        <f t="shared" si="20"/>
        <v>16.376169835331428</v>
      </c>
      <c r="P43" s="7"/>
      <c r="Q43" s="18"/>
      <c r="R43" s="17"/>
    </row>
    <row r="44" spans="1:18" x14ac:dyDescent="0.35">
      <c r="A44" s="2">
        <v>250</v>
      </c>
      <c r="B44" s="10">
        <v>4</v>
      </c>
      <c r="C44" s="4">
        <v>2.6099999999999999E-3</v>
      </c>
      <c r="D44" s="4">
        <v>2.6700000000000001E-3</v>
      </c>
      <c r="E44" s="4">
        <v>2.5699999999999998E-3</v>
      </c>
      <c r="F44" s="3">
        <f t="shared" si="12"/>
        <v>1.699E-3</v>
      </c>
      <c r="G44" s="3">
        <f t="shared" si="13"/>
        <v>1.7590000000000001E-3</v>
      </c>
      <c r="H44" s="3">
        <f t="shared" si="14"/>
        <v>1.6589999999999999E-3</v>
      </c>
      <c r="I44" s="14">
        <v>0.24818916499999999</v>
      </c>
      <c r="J44" s="14">
        <f t="shared" si="15"/>
        <v>0.27208207070436236</v>
      </c>
      <c r="K44" s="14">
        <f t="shared" si="16"/>
        <v>0.28169061940492846</v>
      </c>
      <c r="L44" s="14">
        <f t="shared" si="17"/>
        <v>0.2656763715706516</v>
      </c>
      <c r="M44" s="14">
        <f t="shared" si="18"/>
        <v>16.324924242261741</v>
      </c>
      <c r="N44" s="14">
        <f t="shared" si="19"/>
        <v>16.901437164295707</v>
      </c>
      <c r="O44" s="14">
        <f t="shared" si="20"/>
        <v>15.940582294239096</v>
      </c>
      <c r="P44" s="7"/>
      <c r="Q44" s="18"/>
      <c r="R44" s="17"/>
    </row>
    <row r="45" spans="1:18" x14ac:dyDescent="0.35">
      <c r="A45" s="9"/>
      <c r="B45" s="16"/>
      <c r="C45" s="5"/>
      <c r="D45" s="5"/>
      <c r="E45" s="5"/>
      <c r="F45" s="8"/>
      <c r="G45" s="8"/>
      <c r="H45" s="8"/>
      <c r="I45" s="7"/>
      <c r="J45" s="15"/>
      <c r="K45" s="15"/>
      <c r="L45" s="15"/>
      <c r="M45" s="15"/>
      <c r="N45" s="14"/>
      <c r="O45" s="13"/>
      <c r="P45" s="7"/>
      <c r="Q45" s="22"/>
      <c r="R45" s="17"/>
    </row>
    <row r="46" spans="1:18" ht="58" x14ac:dyDescent="0.35">
      <c r="A46" s="9"/>
      <c r="B46" s="8"/>
      <c r="C46" s="8"/>
      <c r="D46" s="7"/>
      <c r="E46" s="1"/>
      <c r="F46" s="1"/>
      <c r="G46" s="1"/>
      <c r="H46" s="7"/>
      <c r="I46" s="7"/>
      <c r="J46" s="12" t="s">
        <v>4</v>
      </c>
      <c r="K46" s="12" t="s">
        <v>3</v>
      </c>
      <c r="L46" s="12" t="s">
        <v>2</v>
      </c>
      <c r="M46" s="11" t="s">
        <v>1</v>
      </c>
      <c r="N46" s="10" t="s">
        <v>0</v>
      </c>
      <c r="O46" s="7"/>
      <c r="P46" s="7"/>
      <c r="Q46" s="22"/>
      <c r="R46" s="17"/>
    </row>
    <row r="47" spans="1:18" x14ac:dyDescent="0.35">
      <c r="A47" s="9"/>
      <c r="B47" s="8"/>
      <c r="C47" s="8"/>
      <c r="D47" s="7"/>
      <c r="E47" s="7"/>
      <c r="F47" s="7"/>
      <c r="G47" s="7"/>
      <c r="H47" s="7"/>
      <c r="I47" s="7"/>
      <c r="J47" s="4">
        <v>1E-3</v>
      </c>
      <c r="K47" s="4">
        <v>9.8700000000000003E-4</v>
      </c>
      <c r="L47" s="4">
        <v>1.01E-3</v>
      </c>
      <c r="M47" s="3">
        <f t="shared" ref="M47:M58" si="21">AVERAGE(J47:L47)</f>
        <v>9.990000000000001E-4</v>
      </c>
      <c r="N47" s="2">
        <v>0</v>
      </c>
      <c r="O47" s="7"/>
      <c r="P47" s="1"/>
      <c r="Q47" s="1"/>
    </row>
    <row r="48" spans="1:18" x14ac:dyDescent="0.35">
      <c r="A48" s="1"/>
      <c r="B48" s="1"/>
      <c r="C48" s="1"/>
      <c r="D48" s="1"/>
      <c r="E48" s="1"/>
      <c r="F48" s="1"/>
      <c r="G48" s="1"/>
      <c r="H48" s="1"/>
      <c r="I48" s="1"/>
      <c r="J48" s="4">
        <v>8.4000000000000003E-4</v>
      </c>
      <c r="K48" s="4">
        <v>8.6799999999999996E-4</v>
      </c>
      <c r="L48" s="4">
        <v>8.1300000000000003E-4</v>
      </c>
      <c r="M48" s="3">
        <f t="shared" si="21"/>
        <v>8.4033333333333323E-4</v>
      </c>
      <c r="N48" s="6">
        <v>0.625</v>
      </c>
      <c r="O48" s="1"/>
      <c r="P48" s="1"/>
      <c r="Q48" s="1"/>
    </row>
    <row r="49" spans="1:18" x14ac:dyDescent="0.35">
      <c r="A49" s="1"/>
      <c r="B49" s="1"/>
      <c r="C49" s="1"/>
      <c r="D49" s="1"/>
      <c r="E49" s="1"/>
      <c r="F49" s="1"/>
      <c r="G49" s="1"/>
      <c r="H49" s="1"/>
      <c r="I49" s="1"/>
      <c r="J49" s="4">
        <v>7.4200000000000004E-4</v>
      </c>
      <c r="K49" s="4">
        <v>7.7899999999999996E-4</v>
      </c>
      <c r="L49" s="4">
        <v>7.5000000000000002E-4</v>
      </c>
      <c r="M49" s="3">
        <f t="shared" si="21"/>
        <v>7.5699999999999997E-4</v>
      </c>
      <c r="N49" s="6">
        <v>2.5</v>
      </c>
      <c r="O49" s="1"/>
      <c r="P49" s="1"/>
      <c r="Q49" s="1"/>
    </row>
    <row r="50" spans="1:18" x14ac:dyDescent="0.35">
      <c r="A50" s="1"/>
      <c r="B50" s="1"/>
      <c r="C50" s="1"/>
      <c r="D50" s="1"/>
      <c r="E50" s="1"/>
      <c r="F50" s="1"/>
      <c r="G50" s="1"/>
      <c r="H50" s="1"/>
      <c r="I50" s="5"/>
      <c r="J50" s="4">
        <v>7.3399999999999995E-4</v>
      </c>
      <c r="K50" s="4">
        <v>7.6999999999999996E-4</v>
      </c>
      <c r="L50" s="4">
        <v>7.2999999999999996E-4</v>
      </c>
      <c r="M50" s="3">
        <f t="shared" si="21"/>
        <v>7.4466666666666659E-4</v>
      </c>
      <c r="N50" s="2">
        <v>10</v>
      </c>
      <c r="O50" s="1"/>
      <c r="P50" s="1"/>
      <c r="Q50" s="1"/>
    </row>
    <row r="51" spans="1:18" x14ac:dyDescent="0.35">
      <c r="A51" s="1"/>
      <c r="B51" s="1"/>
      <c r="C51" s="1"/>
      <c r="D51" s="1"/>
      <c r="E51" s="1"/>
      <c r="F51" s="1"/>
      <c r="G51" s="1"/>
      <c r="H51" s="1"/>
      <c r="I51" s="1"/>
      <c r="J51" s="4">
        <v>7.7700000000000002E-4</v>
      </c>
      <c r="K51" s="4">
        <v>8.3900000000000001E-4</v>
      </c>
      <c r="L51" s="4">
        <v>7.7700000000000002E-4</v>
      </c>
      <c r="M51" s="3">
        <f t="shared" si="21"/>
        <v>7.9766666666666668E-4</v>
      </c>
      <c r="N51" s="2">
        <v>20</v>
      </c>
      <c r="O51" s="1"/>
      <c r="P51" s="1"/>
      <c r="Q51" s="1"/>
    </row>
    <row r="52" spans="1:18" x14ac:dyDescent="0.35">
      <c r="A52" s="1"/>
      <c r="B52" s="1"/>
      <c r="C52" s="1"/>
      <c r="D52" s="1"/>
      <c r="E52" s="1"/>
      <c r="F52" s="1"/>
      <c r="G52" s="1"/>
      <c r="H52" s="1"/>
      <c r="I52" s="1"/>
      <c r="J52" s="4">
        <v>8.0400000000000003E-4</v>
      </c>
      <c r="K52" s="4">
        <v>8.6399999999999997E-4</v>
      </c>
      <c r="L52" s="4">
        <v>8.0800000000000002E-4</v>
      </c>
      <c r="M52" s="3">
        <f t="shared" si="21"/>
        <v>8.253333333333333E-4</v>
      </c>
      <c r="N52" s="2">
        <v>40</v>
      </c>
      <c r="O52" s="1"/>
      <c r="P52" s="1"/>
      <c r="Q52" s="1"/>
    </row>
    <row r="53" spans="1:18" x14ac:dyDescent="0.35">
      <c r="A53" s="1"/>
      <c r="B53" s="1"/>
      <c r="C53" s="1"/>
      <c r="D53" s="1"/>
      <c r="E53" s="1"/>
      <c r="F53" s="1"/>
      <c r="G53" s="1"/>
      <c r="H53" s="1"/>
      <c r="I53" s="1"/>
      <c r="J53" s="4">
        <v>7.2599999999999997E-4</v>
      </c>
      <c r="K53" s="4">
        <v>7.36E-4</v>
      </c>
      <c r="L53" s="4">
        <v>7.6300000000000001E-4</v>
      </c>
      <c r="M53" s="3">
        <f t="shared" si="21"/>
        <v>7.4166666666666662E-4</v>
      </c>
      <c r="N53" s="2">
        <v>60</v>
      </c>
      <c r="O53" s="1"/>
      <c r="P53" s="22"/>
      <c r="Q53" s="22"/>
      <c r="R53" s="17"/>
    </row>
    <row r="54" spans="1:18" x14ac:dyDescent="0.35">
      <c r="A54" s="1"/>
      <c r="B54" s="1"/>
      <c r="C54" s="1"/>
      <c r="D54" s="1"/>
      <c r="E54" s="1"/>
      <c r="F54" s="1"/>
      <c r="G54" s="1"/>
      <c r="H54" s="1"/>
      <c r="I54" s="1"/>
      <c r="J54" s="4">
        <v>7.7200000000000001E-4</v>
      </c>
      <c r="K54" s="4">
        <v>8.1899999999999996E-4</v>
      </c>
      <c r="L54" s="4">
        <v>7.7700000000000002E-4</v>
      </c>
      <c r="M54" s="3">
        <f t="shared" si="21"/>
        <v>7.8933333333333329E-4</v>
      </c>
      <c r="N54" s="2">
        <v>80</v>
      </c>
      <c r="O54" s="1"/>
      <c r="P54" s="22"/>
      <c r="Q54" s="22"/>
      <c r="R54" s="17"/>
    </row>
    <row r="55" spans="1:18" x14ac:dyDescent="0.35">
      <c r="A55" s="1"/>
      <c r="B55" s="1"/>
      <c r="C55" s="1"/>
      <c r="D55" s="1"/>
      <c r="E55" s="1"/>
      <c r="F55" s="1"/>
      <c r="G55" s="1"/>
      <c r="H55" s="1"/>
      <c r="I55" s="1"/>
      <c r="J55" s="4">
        <v>8.1999999999999998E-4</v>
      </c>
      <c r="K55" s="4">
        <v>8.0999999999999996E-4</v>
      </c>
      <c r="L55" s="4">
        <v>8.6600000000000002E-4</v>
      </c>
      <c r="M55" s="3">
        <f t="shared" si="21"/>
        <v>8.3199999999999995E-4</v>
      </c>
      <c r="N55" s="2">
        <v>100</v>
      </c>
      <c r="O55" s="1"/>
      <c r="P55" s="22"/>
      <c r="Q55" s="22"/>
      <c r="R55" s="17"/>
    </row>
    <row r="56" spans="1:18" x14ac:dyDescent="0.35">
      <c r="A56" s="1"/>
      <c r="B56" s="1"/>
      <c r="C56" s="1"/>
      <c r="D56" s="1"/>
      <c r="E56" s="1"/>
      <c r="F56" s="1"/>
      <c r="G56" s="1"/>
      <c r="H56" s="1"/>
      <c r="I56" s="1"/>
      <c r="J56" s="4">
        <v>8.8599999999999996E-4</v>
      </c>
      <c r="K56" s="4">
        <v>8.1899999999999996E-4</v>
      </c>
      <c r="L56" s="4">
        <v>8.3100000000000003E-4</v>
      </c>
      <c r="M56" s="3">
        <f t="shared" si="21"/>
        <v>8.4533333333333335E-4</v>
      </c>
      <c r="N56" s="2">
        <v>150</v>
      </c>
      <c r="O56" s="1"/>
      <c r="P56" s="22"/>
      <c r="Q56" s="22"/>
      <c r="R56" s="17"/>
    </row>
    <row r="57" spans="1:18" x14ac:dyDescent="0.35">
      <c r="A57" s="1"/>
      <c r="B57" s="1"/>
      <c r="C57" s="1"/>
      <c r="D57" s="1"/>
      <c r="E57" s="1"/>
      <c r="F57" s="1"/>
      <c r="G57" s="1"/>
      <c r="H57" s="1"/>
      <c r="I57" s="1"/>
      <c r="J57" s="4">
        <v>8.3000000000000001E-4</v>
      </c>
      <c r="K57" s="4">
        <v>8.1599999999999999E-4</v>
      </c>
      <c r="L57" s="4">
        <v>7.7099999999999998E-4</v>
      </c>
      <c r="M57" s="3">
        <f t="shared" si="21"/>
        <v>8.0566666666666666E-4</v>
      </c>
      <c r="N57" s="2">
        <v>200</v>
      </c>
      <c r="O57" s="1"/>
      <c r="P57" s="22"/>
      <c r="Q57" s="22"/>
      <c r="R57" s="17"/>
    </row>
    <row r="58" spans="1:18" x14ac:dyDescent="0.35">
      <c r="A58" s="1"/>
      <c r="B58" s="1"/>
      <c r="C58" s="1"/>
      <c r="D58" s="1"/>
      <c r="E58" s="1"/>
      <c r="F58" s="1"/>
      <c r="G58" s="1"/>
      <c r="H58" s="1"/>
      <c r="I58" s="1"/>
      <c r="J58" s="4">
        <v>9.1799999999999998E-4</v>
      </c>
      <c r="K58" s="4">
        <v>9.3099999999999997E-4</v>
      </c>
      <c r="L58" s="4">
        <v>8.8400000000000002E-4</v>
      </c>
      <c r="M58" s="3">
        <f t="shared" si="21"/>
        <v>9.1100000000000003E-4</v>
      </c>
      <c r="N58" s="2">
        <v>250</v>
      </c>
      <c r="O58" s="1"/>
      <c r="P58" s="22"/>
      <c r="Q58" s="22"/>
      <c r="R58" s="17"/>
    </row>
    <row r="59" spans="1:18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2"/>
      <c r="Q59" s="22"/>
      <c r="R59" s="17"/>
    </row>
    <row r="60" spans="1:18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2"/>
      <c r="Q60" s="22"/>
      <c r="R60" s="17"/>
    </row>
    <row r="61" spans="1:18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2"/>
      <c r="Q61" s="22"/>
      <c r="R61" s="17"/>
    </row>
    <row r="62" spans="1:18" ht="58" x14ac:dyDescent="0.35">
      <c r="A62" s="10" t="s">
        <v>0</v>
      </c>
      <c r="B62" s="10" t="s">
        <v>14</v>
      </c>
      <c r="C62" s="21" t="s">
        <v>13</v>
      </c>
      <c r="D62" s="21" t="s">
        <v>12</v>
      </c>
      <c r="E62" s="21" t="s">
        <v>11</v>
      </c>
      <c r="F62" s="21" t="s">
        <v>10</v>
      </c>
      <c r="G62" s="21" t="s">
        <v>9</v>
      </c>
      <c r="H62" s="21" t="s">
        <v>8</v>
      </c>
      <c r="I62" s="10" t="s">
        <v>7</v>
      </c>
      <c r="J62" s="21" t="s">
        <v>6</v>
      </c>
      <c r="K62" s="21" t="s">
        <v>6</v>
      </c>
      <c r="L62" s="21" t="s">
        <v>6</v>
      </c>
      <c r="M62" s="21" t="s">
        <v>5</v>
      </c>
      <c r="N62" s="21" t="s">
        <v>5</v>
      </c>
      <c r="O62" s="21" t="s">
        <v>5</v>
      </c>
      <c r="P62" s="20"/>
      <c r="Q62" s="20"/>
      <c r="R62" s="17"/>
    </row>
    <row r="63" spans="1:18" x14ac:dyDescent="0.35">
      <c r="A63" s="2">
        <v>0</v>
      </c>
      <c r="B63" s="10">
        <v>4</v>
      </c>
      <c r="C63" s="4">
        <v>2.2000000000000001E-3</v>
      </c>
      <c r="D63" s="4">
        <v>2.31E-3</v>
      </c>
      <c r="E63" s="4">
        <v>2.15E-3</v>
      </c>
      <c r="F63" s="3">
        <f t="shared" ref="F63:F74" si="22">C63-$M77</f>
        <v>7.2666666666666669E-4</v>
      </c>
      <c r="G63" s="3">
        <f t="shared" ref="G63:G74" si="23">D63-M77</f>
        <v>8.3666666666666655E-4</v>
      </c>
      <c r="H63" s="3">
        <f t="shared" ref="H63:H74" si="24">E63-M77</f>
        <v>6.7666666666666656E-4</v>
      </c>
      <c r="I63" s="14">
        <v>0.24818916499999999</v>
      </c>
      <c r="J63" s="14">
        <f t="shared" ref="J63:J74" si="25">(F63/(6290*I63))/(4*10^-6)</f>
        <v>0.11637020092907789</v>
      </c>
      <c r="K63" s="14">
        <f t="shared" ref="K63:K74" si="26">(G63/(6290*I63))/(4*10^-6)</f>
        <v>0.13398587354678232</v>
      </c>
      <c r="L63" s="14">
        <f t="shared" ref="L63:L74" si="27">(H63/(6290*I63))/(4*10^-6)</f>
        <v>0.10836307701193948</v>
      </c>
      <c r="M63" s="14">
        <f t="shared" ref="M63:M74" si="28">J63*60</f>
        <v>6.9822120557446734</v>
      </c>
      <c r="N63" s="14">
        <f t="shared" ref="N63:N74" si="29">K63*60</f>
        <v>8.0391524128069385</v>
      </c>
      <c r="O63" s="14">
        <f t="shared" ref="O63:O74" si="30">L63*60</f>
        <v>6.5017846207163688</v>
      </c>
      <c r="P63" s="7"/>
      <c r="Q63" s="18"/>
      <c r="R63" s="17"/>
    </row>
    <row r="64" spans="1:18" x14ac:dyDescent="0.35">
      <c r="A64" s="6">
        <v>0.625</v>
      </c>
      <c r="B64" s="10">
        <v>4</v>
      </c>
      <c r="C64" s="4">
        <v>2.1199999999999999E-3</v>
      </c>
      <c r="D64" s="4">
        <v>2.3400000000000001E-3</v>
      </c>
      <c r="E64" s="4">
        <v>2.1299999999999999E-3</v>
      </c>
      <c r="F64" s="3">
        <f t="shared" si="22"/>
        <v>8.6666666666666641E-4</v>
      </c>
      <c r="G64" s="3">
        <f t="shared" si="23"/>
        <v>1.0866666666666666E-3</v>
      </c>
      <c r="H64" s="3">
        <f t="shared" si="24"/>
        <v>8.7666666666666644E-4</v>
      </c>
      <c r="I64" s="14">
        <v>0.24818916499999999</v>
      </c>
      <c r="J64" s="14">
        <f t="shared" si="25"/>
        <v>0.13879014789706534</v>
      </c>
      <c r="K64" s="14">
        <f t="shared" si="26"/>
        <v>0.17402149313247425</v>
      </c>
      <c r="L64" s="14">
        <f t="shared" si="27"/>
        <v>0.14039157268049302</v>
      </c>
      <c r="M64" s="14">
        <f t="shared" si="28"/>
        <v>8.32740887382392</v>
      </c>
      <c r="N64" s="14">
        <f t="shared" si="29"/>
        <v>10.441289587948456</v>
      </c>
      <c r="O64" s="14">
        <f t="shared" si="30"/>
        <v>8.4234943608295811</v>
      </c>
      <c r="P64" s="7"/>
      <c r="Q64" s="18"/>
      <c r="R64" s="17"/>
    </row>
    <row r="65" spans="1:18" x14ac:dyDescent="0.35">
      <c r="A65" s="6">
        <v>2.5</v>
      </c>
      <c r="B65" s="10">
        <v>4</v>
      </c>
      <c r="C65" s="4">
        <v>2.2000000000000001E-3</v>
      </c>
      <c r="D65" s="4">
        <v>2.1299999999999999E-3</v>
      </c>
      <c r="E65" s="4">
        <v>2.0300000000000001E-3</v>
      </c>
      <c r="F65" s="3">
        <f t="shared" si="22"/>
        <v>8.7333333333333338E-4</v>
      </c>
      <c r="G65" s="3">
        <f t="shared" si="23"/>
        <v>8.033333333333332E-4</v>
      </c>
      <c r="H65" s="3">
        <f t="shared" si="24"/>
        <v>7.0333333333333337E-4</v>
      </c>
      <c r="I65" s="14">
        <v>0.24818916499999999</v>
      </c>
      <c r="J65" s="14">
        <f t="shared" si="25"/>
        <v>0.13985776441935047</v>
      </c>
      <c r="K65" s="14">
        <f t="shared" si="26"/>
        <v>0.12864779093535672</v>
      </c>
      <c r="L65" s="14">
        <f t="shared" si="27"/>
        <v>0.11263354310107997</v>
      </c>
      <c r="M65" s="14">
        <f t="shared" si="28"/>
        <v>8.3914658651610274</v>
      </c>
      <c r="N65" s="14">
        <f t="shared" si="29"/>
        <v>7.7188674561214032</v>
      </c>
      <c r="O65" s="14">
        <f t="shared" si="30"/>
        <v>6.7580125860647984</v>
      </c>
      <c r="P65" s="7"/>
      <c r="Q65" s="18"/>
      <c r="R65" s="17"/>
    </row>
    <row r="66" spans="1:18" x14ac:dyDescent="0.35">
      <c r="A66" s="2">
        <v>10</v>
      </c>
      <c r="B66" s="10">
        <v>4</v>
      </c>
      <c r="C66" s="4">
        <v>2.7200000000000002E-3</v>
      </c>
      <c r="D66" s="4">
        <v>2.7000000000000001E-3</v>
      </c>
      <c r="E66" s="4">
        <v>2.5600000000000002E-3</v>
      </c>
      <c r="F66" s="3">
        <f t="shared" si="22"/>
        <v>1.39E-3</v>
      </c>
      <c r="G66" s="3">
        <f t="shared" si="23"/>
        <v>1.3699999999999999E-3</v>
      </c>
      <c r="H66" s="3">
        <f t="shared" si="24"/>
        <v>1.23E-3</v>
      </c>
      <c r="I66" s="14">
        <v>0.24818916499999999</v>
      </c>
      <c r="J66" s="14">
        <f t="shared" si="25"/>
        <v>0.22259804489644713</v>
      </c>
      <c r="K66" s="14">
        <f t="shared" si="26"/>
        <v>0.21939519532959176</v>
      </c>
      <c r="L66" s="14">
        <f t="shared" si="27"/>
        <v>0.19697524836160429</v>
      </c>
      <c r="M66" s="14">
        <f t="shared" si="28"/>
        <v>13.355882693786828</v>
      </c>
      <c r="N66" s="14">
        <f t="shared" si="29"/>
        <v>13.163711719775506</v>
      </c>
      <c r="O66" s="14">
        <f t="shared" si="30"/>
        <v>11.818514901696258</v>
      </c>
      <c r="P66" s="7"/>
      <c r="Q66" s="18"/>
      <c r="R66" s="17"/>
    </row>
    <row r="67" spans="1:18" x14ac:dyDescent="0.35">
      <c r="A67" s="2">
        <v>20</v>
      </c>
      <c r="B67" s="10">
        <v>4</v>
      </c>
      <c r="C67" s="4">
        <v>2.7299999999999998E-3</v>
      </c>
      <c r="D67" s="4">
        <v>2.3600000000000001E-3</v>
      </c>
      <c r="E67" s="4">
        <v>2.5999999999999999E-3</v>
      </c>
      <c r="F67" s="3">
        <f t="shared" si="22"/>
        <v>1.4533333333333332E-3</v>
      </c>
      <c r="G67" s="3">
        <f t="shared" si="23"/>
        <v>1.0833333333333335E-3</v>
      </c>
      <c r="H67" s="3">
        <f t="shared" si="24"/>
        <v>1.3233333333333333E-3</v>
      </c>
      <c r="I67" s="14">
        <v>0.24818916499999999</v>
      </c>
      <c r="J67" s="14">
        <f t="shared" si="25"/>
        <v>0.23274040185815573</v>
      </c>
      <c r="K67" s="14">
        <f t="shared" si="26"/>
        <v>0.17348768487133173</v>
      </c>
      <c r="L67" s="14">
        <f t="shared" si="27"/>
        <v>0.21192187967359594</v>
      </c>
      <c r="M67" s="14">
        <f t="shared" si="28"/>
        <v>13.964424111489343</v>
      </c>
      <c r="N67" s="14">
        <f t="shared" si="29"/>
        <v>10.409261092279904</v>
      </c>
      <c r="O67" s="14">
        <f t="shared" si="30"/>
        <v>12.715312780415756</v>
      </c>
      <c r="P67" s="7"/>
      <c r="Q67" s="18"/>
      <c r="R67" s="17"/>
    </row>
    <row r="68" spans="1:18" x14ac:dyDescent="0.35">
      <c r="A68" s="2">
        <v>40</v>
      </c>
      <c r="B68" s="10">
        <v>4</v>
      </c>
      <c r="C68" s="4">
        <v>2.9499999999999999E-3</v>
      </c>
      <c r="D68" s="4">
        <v>3.0100000000000001E-3</v>
      </c>
      <c r="E68" s="4">
        <v>2.98E-3</v>
      </c>
      <c r="F68" s="3">
        <f t="shared" si="22"/>
        <v>1.6599999999999998E-3</v>
      </c>
      <c r="G68" s="3">
        <f t="shared" si="23"/>
        <v>1.72E-3</v>
      </c>
      <c r="H68" s="3">
        <f t="shared" si="24"/>
        <v>1.6899999999999999E-3</v>
      </c>
      <c r="I68" s="14">
        <v>0.24818916499999999</v>
      </c>
      <c r="J68" s="14">
        <f t="shared" si="25"/>
        <v>0.26583651404899439</v>
      </c>
      <c r="K68" s="14">
        <f t="shared" si="26"/>
        <v>0.27544506274956049</v>
      </c>
      <c r="L68" s="14">
        <f t="shared" si="27"/>
        <v>0.27064078839927741</v>
      </c>
      <c r="M68" s="14">
        <f t="shared" si="28"/>
        <v>15.950190842939664</v>
      </c>
      <c r="N68" s="14">
        <f t="shared" si="29"/>
        <v>16.526703764973629</v>
      </c>
      <c r="O68" s="14">
        <f t="shared" si="30"/>
        <v>16.238447303956644</v>
      </c>
      <c r="P68" s="7"/>
      <c r="Q68" s="18"/>
      <c r="R68" s="17"/>
    </row>
    <row r="69" spans="1:18" x14ac:dyDescent="0.35">
      <c r="A69" s="2">
        <v>60</v>
      </c>
      <c r="B69" s="10">
        <v>4</v>
      </c>
      <c r="C69" s="4">
        <v>3.0500000000000002E-3</v>
      </c>
      <c r="D69" s="4">
        <v>2.8700000000000002E-3</v>
      </c>
      <c r="E69" s="4">
        <v>2.99E-3</v>
      </c>
      <c r="F69" s="3">
        <f t="shared" si="22"/>
        <v>1.7066666666666669E-3</v>
      </c>
      <c r="G69" s="3">
        <f t="shared" si="23"/>
        <v>1.5266666666666668E-3</v>
      </c>
      <c r="H69" s="3">
        <f t="shared" si="24"/>
        <v>1.6466666666666667E-3</v>
      </c>
      <c r="I69" s="14">
        <v>0.24818916499999999</v>
      </c>
      <c r="J69" s="14">
        <f t="shared" si="25"/>
        <v>0.27330982970499024</v>
      </c>
      <c r="K69" s="14">
        <f t="shared" si="26"/>
        <v>0.24448418360329208</v>
      </c>
      <c r="L69" s="14">
        <f t="shared" si="27"/>
        <v>0.26370128100442419</v>
      </c>
      <c r="M69" s="14">
        <f t="shared" si="28"/>
        <v>16.398589782299414</v>
      </c>
      <c r="N69" s="14">
        <f t="shared" si="29"/>
        <v>14.669051016197525</v>
      </c>
      <c r="O69" s="14">
        <f t="shared" si="30"/>
        <v>15.822076860265451</v>
      </c>
      <c r="P69" s="7"/>
      <c r="Q69" s="18"/>
      <c r="R69" s="17"/>
    </row>
    <row r="70" spans="1:18" x14ac:dyDescent="0.35">
      <c r="A70" s="2">
        <v>80</v>
      </c>
      <c r="B70" s="10">
        <v>4</v>
      </c>
      <c r="C70" s="4">
        <v>2.8900000000000002E-3</v>
      </c>
      <c r="D70" s="4">
        <v>2.8E-3</v>
      </c>
      <c r="E70" s="4">
        <v>2.7299999999999998E-3</v>
      </c>
      <c r="F70" s="3">
        <f t="shared" si="22"/>
        <v>1.5966666666666668E-3</v>
      </c>
      <c r="G70" s="3">
        <f t="shared" si="23"/>
        <v>1.5066666666666666E-3</v>
      </c>
      <c r="H70" s="3">
        <f t="shared" si="24"/>
        <v>1.4366666666666664E-3</v>
      </c>
      <c r="I70" s="14">
        <v>0.24818916499999999</v>
      </c>
      <c r="J70" s="14">
        <f t="shared" si="25"/>
        <v>0.25569415708728582</v>
      </c>
      <c r="K70" s="14">
        <f t="shared" si="26"/>
        <v>0.2412813340364367</v>
      </c>
      <c r="L70" s="14">
        <f t="shared" si="27"/>
        <v>0.23007136055244293</v>
      </c>
      <c r="M70" s="14">
        <f t="shared" si="28"/>
        <v>15.341649425237149</v>
      </c>
      <c r="N70" s="14">
        <f t="shared" si="29"/>
        <v>14.476880042186203</v>
      </c>
      <c r="O70" s="14">
        <f t="shared" si="30"/>
        <v>13.804281633146577</v>
      </c>
      <c r="P70" s="7"/>
      <c r="Q70" s="18"/>
      <c r="R70" s="17"/>
    </row>
    <row r="71" spans="1:18" x14ac:dyDescent="0.35">
      <c r="A71" s="2">
        <v>100</v>
      </c>
      <c r="B71" s="10">
        <v>4</v>
      </c>
      <c r="C71" s="19">
        <v>3.0999999999999999E-3</v>
      </c>
      <c r="D71" s="19">
        <v>2.8400000000000001E-3</v>
      </c>
      <c r="E71" s="19">
        <v>2.8300000000000001E-3</v>
      </c>
      <c r="F71" s="3">
        <f t="shared" si="22"/>
        <v>1.7533333333333331E-3</v>
      </c>
      <c r="G71" s="3">
        <f t="shared" si="23"/>
        <v>1.4933333333333333E-3</v>
      </c>
      <c r="H71" s="3">
        <f t="shared" si="24"/>
        <v>1.4833333333333332E-3</v>
      </c>
      <c r="I71" s="14">
        <v>0.24818916499999999</v>
      </c>
      <c r="J71" s="14">
        <f t="shared" si="25"/>
        <v>0.28078314536098603</v>
      </c>
      <c r="K71" s="14">
        <f t="shared" si="26"/>
        <v>0.23914610099186645</v>
      </c>
      <c r="L71" s="14">
        <f t="shared" si="27"/>
        <v>0.23754467620843878</v>
      </c>
      <c r="M71" s="14">
        <f t="shared" si="28"/>
        <v>16.846988721659162</v>
      </c>
      <c r="N71" s="14">
        <f t="shared" si="29"/>
        <v>14.348766059511988</v>
      </c>
      <c r="O71" s="14">
        <f t="shared" si="30"/>
        <v>14.252680572506327</v>
      </c>
      <c r="P71" s="7"/>
      <c r="Q71" s="18"/>
      <c r="R71" s="17"/>
    </row>
    <row r="72" spans="1:18" x14ac:dyDescent="0.35">
      <c r="A72" s="2">
        <v>150</v>
      </c>
      <c r="B72" s="10">
        <v>4</v>
      </c>
      <c r="C72" s="4">
        <v>2.8900000000000002E-3</v>
      </c>
      <c r="D72" s="4">
        <v>2.7899999999999999E-3</v>
      </c>
      <c r="E72" s="4">
        <v>3.1800000000000001E-3</v>
      </c>
      <c r="F72" s="3">
        <f t="shared" si="22"/>
        <v>1.5733333333333335E-3</v>
      </c>
      <c r="G72" s="3">
        <f t="shared" si="23"/>
        <v>1.4733333333333332E-3</v>
      </c>
      <c r="H72" s="3">
        <f t="shared" si="24"/>
        <v>1.8633333333333334E-3</v>
      </c>
      <c r="I72" s="14">
        <v>0.24818916499999999</v>
      </c>
      <c r="J72" s="14">
        <f t="shared" si="25"/>
        <v>0.2519574992592879</v>
      </c>
      <c r="K72" s="14">
        <f t="shared" si="26"/>
        <v>0.2359432514250111</v>
      </c>
      <c r="L72" s="14">
        <f t="shared" si="27"/>
        <v>0.29839881797869056</v>
      </c>
      <c r="M72" s="14">
        <f t="shared" si="28"/>
        <v>15.117449955557273</v>
      </c>
      <c r="N72" s="14">
        <f t="shared" si="29"/>
        <v>14.156595085500665</v>
      </c>
      <c r="O72" s="14">
        <f t="shared" si="30"/>
        <v>17.903929078721433</v>
      </c>
      <c r="P72" s="7"/>
      <c r="Q72" s="18"/>
      <c r="R72" s="17"/>
    </row>
    <row r="73" spans="1:18" x14ac:dyDescent="0.35">
      <c r="A73" s="2">
        <v>200</v>
      </c>
      <c r="B73" s="10">
        <v>4</v>
      </c>
      <c r="C73" s="4">
        <v>2.8500000000000001E-3</v>
      </c>
      <c r="D73" s="4">
        <v>3.0400000000000002E-3</v>
      </c>
      <c r="E73" s="4">
        <v>2.7599999999999999E-3</v>
      </c>
      <c r="F73" s="3">
        <f t="shared" si="22"/>
        <v>1.3866666666666669E-3</v>
      </c>
      <c r="G73" s="3">
        <f t="shared" si="23"/>
        <v>1.576666666666667E-3</v>
      </c>
      <c r="H73" s="3">
        <f t="shared" si="24"/>
        <v>1.2966666666666667E-3</v>
      </c>
      <c r="I73" s="14">
        <v>0.24818916499999999</v>
      </c>
      <c r="J73" s="14">
        <f t="shared" si="25"/>
        <v>0.22206423663530461</v>
      </c>
      <c r="K73" s="14">
        <f t="shared" si="26"/>
        <v>0.25249130752043047</v>
      </c>
      <c r="L73" s="14">
        <f t="shared" si="27"/>
        <v>0.20765141358445546</v>
      </c>
      <c r="M73" s="14">
        <f t="shared" si="28"/>
        <v>13.323854198118276</v>
      </c>
      <c r="N73" s="14">
        <f t="shared" si="29"/>
        <v>15.149478451225828</v>
      </c>
      <c r="O73" s="14">
        <f t="shared" si="30"/>
        <v>12.459084815067328</v>
      </c>
      <c r="P73" s="7"/>
      <c r="Q73" s="18"/>
      <c r="R73" s="17"/>
    </row>
    <row r="74" spans="1:18" x14ac:dyDescent="0.35">
      <c r="A74" s="2">
        <v>250</v>
      </c>
      <c r="B74" s="10">
        <v>4</v>
      </c>
      <c r="C74" s="4">
        <v>2.8999999999999998E-3</v>
      </c>
      <c r="D74" s="4">
        <v>3.0599999999999998E-3</v>
      </c>
      <c r="E74" s="4">
        <v>2.8E-3</v>
      </c>
      <c r="F74" s="3">
        <f t="shared" si="22"/>
        <v>1.3366666666666666E-3</v>
      </c>
      <c r="G74" s="3">
        <f t="shared" si="23"/>
        <v>1.4966666666666665E-3</v>
      </c>
      <c r="H74" s="3">
        <f t="shared" si="24"/>
        <v>1.2366666666666667E-3</v>
      </c>
      <c r="I74" s="14">
        <v>0.24818916499999999</v>
      </c>
      <c r="J74" s="14">
        <f t="shared" si="25"/>
        <v>0.21405711271816616</v>
      </c>
      <c r="K74" s="14">
        <f t="shared" si="26"/>
        <v>0.239679909253009</v>
      </c>
      <c r="L74" s="14">
        <f t="shared" si="27"/>
        <v>0.19804286488388942</v>
      </c>
      <c r="M74" s="14">
        <f t="shared" si="28"/>
        <v>12.843426763089969</v>
      </c>
      <c r="N74" s="14">
        <f t="shared" si="29"/>
        <v>14.38079455518054</v>
      </c>
      <c r="O74" s="14">
        <f t="shared" si="30"/>
        <v>11.882571893033365</v>
      </c>
      <c r="P74" s="7"/>
      <c r="Q74" s="18"/>
      <c r="R74" s="17"/>
    </row>
    <row r="75" spans="1:18" x14ac:dyDescent="0.35">
      <c r="A75" s="9"/>
      <c r="B75" s="16"/>
      <c r="C75" s="5"/>
      <c r="D75" s="5"/>
      <c r="E75" s="5"/>
      <c r="F75" s="8"/>
      <c r="G75" s="8"/>
      <c r="H75" s="8"/>
      <c r="I75" s="7"/>
      <c r="J75" s="15"/>
      <c r="K75" s="15"/>
      <c r="L75" s="15"/>
      <c r="M75" s="15"/>
      <c r="N75" s="14"/>
      <c r="O75" s="13"/>
      <c r="P75" s="7"/>
      <c r="Q75" s="1"/>
    </row>
    <row r="76" spans="1:18" ht="58" x14ac:dyDescent="0.35">
      <c r="A76" s="9"/>
      <c r="B76" s="8"/>
      <c r="C76" s="8"/>
      <c r="D76" s="7"/>
      <c r="E76" s="1"/>
      <c r="F76" s="1"/>
      <c r="G76" s="1"/>
      <c r="H76" s="7"/>
      <c r="I76" s="7"/>
      <c r="J76" s="12" t="s">
        <v>4</v>
      </c>
      <c r="K76" s="12" t="s">
        <v>3</v>
      </c>
      <c r="L76" s="12" t="s">
        <v>2</v>
      </c>
      <c r="M76" s="11" t="s">
        <v>1</v>
      </c>
      <c r="N76" s="10" t="s">
        <v>0</v>
      </c>
      <c r="O76" s="7"/>
      <c r="P76" s="7"/>
      <c r="Q76" s="1"/>
    </row>
    <row r="77" spans="1:18" x14ac:dyDescent="0.35">
      <c r="A77" s="9"/>
      <c r="B77" s="8"/>
      <c r="C77" s="8"/>
      <c r="D77" s="7"/>
      <c r="E77" s="7"/>
      <c r="F77" s="7"/>
      <c r="G77" s="7"/>
      <c r="H77" s="7"/>
      <c r="I77" s="7"/>
      <c r="J77" s="4">
        <v>1.4599999999999999E-3</v>
      </c>
      <c r="K77" s="4">
        <v>1.49E-3</v>
      </c>
      <c r="L77" s="4">
        <v>1.47E-3</v>
      </c>
      <c r="M77" s="3">
        <f t="shared" ref="M77:M88" si="31">AVERAGE(J77:L77)</f>
        <v>1.4733333333333334E-3</v>
      </c>
      <c r="N77" s="2">
        <v>0</v>
      </c>
      <c r="O77" s="7"/>
      <c r="P77" s="1"/>
      <c r="Q77" s="1"/>
    </row>
    <row r="78" spans="1:18" x14ac:dyDescent="0.35">
      <c r="A78" s="1"/>
      <c r="B78" s="1"/>
      <c r="C78" s="1"/>
      <c r="D78" s="1"/>
      <c r="E78" s="1"/>
      <c r="F78" s="1"/>
      <c r="G78" s="1"/>
      <c r="H78" s="1"/>
      <c r="I78" s="1"/>
      <c r="J78" s="4">
        <v>1.2800000000000001E-3</v>
      </c>
      <c r="K78" s="4">
        <v>1.2600000000000001E-3</v>
      </c>
      <c r="L78" s="4">
        <v>1.2199999999999999E-3</v>
      </c>
      <c r="M78" s="3">
        <f t="shared" si="31"/>
        <v>1.2533333333333335E-3</v>
      </c>
      <c r="N78" s="6">
        <v>0.625</v>
      </c>
      <c r="O78" s="1"/>
      <c r="P78" s="1"/>
      <c r="Q78" s="1"/>
    </row>
    <row r="79" spans="1:18" x14ac:dyDescent="0.35">
      <c r="A79" s="1"/>
      <c r="B79" s="1"/>
      <c r="C79" s="1"/>
      <c r="D79" s="1"/>
      <c r="E79" s="1"/>
      <c r="F79" s="1"/>
      <c r="G79" s="1"/>
      <c r="H79" s="1"/>
      <c r="I79" s="1"/>
      <c r="J79" s="4">
        <v>1.31E-3</v>
      </c>
      <c r="K79" s="4">
        <v>1.32E-3</v>
      </c>
      <c r="L79" s="4">
        <v>1.3500000000000001E-3</v>
      </c>
      <c r="M79" s="3">
        <f t="shared" si="31"/>
        <v>1.3266666666666667E-3</v>
      </c>
      <c r="N79" s="6">
        <v>2.5</v>
      </c>
      <c r="O79" s="1"/>
      <c r="P79" s="1"/>
      <c r="Q79" s="1"/>
    </row>
    <row r="80" spans="1:18" x14ac:dyDescent="0.35">
      <c r="A80" s="1"/>
      <c r="B80" s="1"/>
      <c r="C80" s="1"/>
      <c r="D80" s="1"/>
      <c r="E80" s="1"/>
      <c r="F80" s="1"/>
      <c r="G80" s="1"/>
      <c r="H80" s="1"/>
      <c r="I80" s="5"/>
      <c r="J80" s="4">
        <v>1.31E-3</v>
      </c>
      <c r="K80" s="4">
        <v>1.32E-3</v>
      </c>
      <c r="L80" s="4">
        <v>1.3600000000000001E-3</v>
      </c>
      <c r="M80" s="3">
        <f t="shared" si="31"/>
        <v>1.3300000000000002E-3</v>
      </c>
      <c r="N80" s="2">
        <v>10</v>
      </c>
      <c r="O80" s="1"/>
      <c r="P80" s="1"/>
      <c r="Q80" s="1"/>
    </row>
    <row r="81" spans="1:17" x14ac:dyDescent="0.35">
      <c r="A81" s="1"/>
      <c r="B81" s="1"/>
      <c r="C81" s="1"/>
      <c r="D81" s="1"/>
      <c r="E81" s="1"/>
      <c r="F81" s="1"/>
      <c r="G81" s="1"/>
      <c r="H81" s="1"/>
      <c r="I81" s="1"/>
      <c r="J81" s="4">
        <v>1.25E-3</v>
      </c>
      <c r="K81" s="4">
        <v>1.31E-3</v>
      </c>
      <c r="L81" s="4">
        <v>1.2700000000000001E-3</v>
      </c>
      <c r="M81" s="3">
        <f t="shared" si="31"/>
        <v>1.2766666666666666E-3</v>
      </c>
      <c r="N81" s="2">
        <v>20</v>
      </c>
      <c r="O81" s="1"/>
      <c r="P81" s="1"/>
      <c r="Q81" s="1"/>
    </row>
    <row r="82" spans="1:17" x14ac:dyDescent="0.35">
      <c r="A82" s="1"/>
      <c r="B82" s="1"/>
      <c r="C82" s="1"/>
      <c r="D82" s="1"/>
      <c r="E82" s="1"/>
      <c r="F82" s="1"/>
      <c r="G82" s="1"/>
      <c r="H82" s="1"/>
      <c r="I82" s="1"/>
      <c r="J82" s="4">
        <v>1.2800000000000001E-3</v>
      </c>
      <c r="K82" s="4">
        <v>1.2700000000000001E-3</v>
      </c>
      <c r="L82" s="4">
        <v>1.32E-3</v>
      </c>
      <c r="M82" s="3">
        <f t="shared" si="31"/>
        <v>1.2900000000000001E-3</v>
      </c>
      <c r="N82" s="2">
        <v>40</v>
      </c>
      <c r="O82" s="1"/>
      <c r="P82" s="1"/>
      <c r="Q82" s="1"/>
    </row>
    <row r="83" spans="1:17" x14ac:dyDescent="0.35">
      <c r="A83" s="1"/>
      <c r="B83" s="1"/>
      <c r="C83" s="1"/>
      <c r="D83" s="1"/>
      <c r="E83" s="1"/>
      <c r="F83" s="1"/>
      <c r="G83" s="1"/>
      <c r="H83" s="1"/>
      <c r="I83" s="1"/>
      <c r="J83" s="4">
        <v>1.32E-3</v>
      </c>
      <c r="K83" s="4">
        <v>1.34E-3</v>
      </c>
      <c r="L83" s="4">
        <v>1.3699999999999999E-3</v>
      </c>
      <c r="M83" s="3">
        <f t="shared" si="31"/>
        <v>1.3433333333333333E-3</v>
      </c>
      <c r="N83" s="2">
        <v>60</v>
      </c>
      <c r="O83" s="1"/>
      <c r="P83" s="1"/>
      <c r="Q83" s="1"/>
    </row>
    <row r="84" spans="1:17" x14ac:dyDescent="0.35">
      <c r="A84" s="1"/>
      <c r="B84" s="1"/>
      <c r="C84" s="1"/>
      <c r="D84" s="1"/>
      <c r="E84" s="1"/>
      <c r="F84" s="1"/>
      <c r="G84" s="1"/>
      <c r="H84" s="1"/>
      <c r="I84" s="1"/>
      <c r="J84" s="4">
        <v>1.2800000000000001E-3</v>
      </c>
      <c r="K84" s="4">
        <v>1.31E-3</v>
      </c>
      <c r="L84" s="4">
        <v>1.2899999999999999E-3</v>
      </c>
      <c r="M84" s="3">
        <f t="shared" si="31"/>
        <v>1.2933333333333334E-3</v>
      </c>
      <c r="N84" s="2">
        <v>80</v>
      </c>
      <c r="O84" s="1"/>
      <c r="P84" s="1"/>
      <c r="Q84" s="1"/>
    </row>
    <row r="85" spans="1:17" x14ac:dyDescent="0.35">
      <c r="A85" s="1"/>
      <c r="B85" s="1"/>
      <c r="C85" s="1"/>
      <c r="D85" s="1"/>
      <c r="E85" s="1"/>
      <c r="F85" s="1"/>
      <c r="G85" s="1"/>
      <c r="H85" s="1"/>
      <c r="I85" s="1"/>
      <c r="J85" s="4">
        <v>1.33E-3</v>
      </c>
      <c r="K85" s="4">
        <v>1.33E-3</v>
      </c>
      <c r="L85" s="4">
        <v>1.3799999999999999E-3</v>
      </c>
      <c r="M85" s="3">
        <f t="shared" si="31"/>
        <v>1.3466666666666668E-3</v>
      </c>
      <c r="N85" s="2">
        <v>100</v>
      </c>
      <c r="O85" s="1"/>
      <c r="P85" s="1"/>
      <c r="Q85" s="1"/>
    </row>
    <row r="86" spans="1:17" x14ac:dyDescent="0.35">
      <c r="A86" s="1"/>
      <c r="B86" s="1"/>
      <c r="C86" s="1"/>
      <c r="D86" s="1"/>
      <c r="E86" s="1"/>
      <c r="F86" s="1"/>
      <c r="G86" s="1"/>
      <c r="H86" s="1"/>
      <c r="I86" s="1"/>
      <c r="J86" s="4">
        <v>1.3600000000000001E-3</v>
      </c>
      <c r="K86" s="4">
        <v>1.2899999999999999E-3</v>
      </c>
      <c r="L86" s="4">
        <v>1.2999999999999999E-3</v>
      </c>
      <c r="M86" s="3">
        <f t="shared" si="31"/>
        <v>1.3166666666666667E-3</v>
      </c>
      <c r="N86" s="2">
        <v>150</v>
      </c>
      <c r="O86" s="1"/>
      <c r="P86" s="1"/>
      <c r="Q86" s="1"/>
    </row>
    <row r="87" spans="1:17" x14ac:dyDescent="0.35">
      <c r="A87" s="1"/>
      <c r="B87" s="1"/>
      <c r="C87" s="1"/>
      <c r="D87" s="1"/>
      <c r="E87" s="1"/>
      <c r="F87" s="1"/>
      <c r="G87" s="1"/>
      <c r="H87" s="1"/>
      <c r="I87" s="1"/>
      <c r="J87" s="4">
        <v>1.4599999999999999E-3</v>
      </c>
      <c r="K87" s="4">
        <v>1.48E-3</v>
      </c>
      <c r="L87" s="4">
        <v>1.4499999999999999E-3</v>
      </c>
      <c r="M87" s="3">
        <f t="shared" si="31"/>
        <v>1.4633333333333332E-3</v>
      </c>
      <c r="N87" s="2">
        <v>200</v>
      </c>
      <c r="O87" s="1"/>
      <c r="P87" s="1"/>
      <c r="Q87" s="1"/>
    </row>
    <row r="88" spans="1:17" x14ac:dyDescent="0.35">
      <c r="A88" s="1"/>
      <c r="B88" s="1"/>
      <c r="C88" s="1"/>
      <c r="D88" s="1"/>
      <c r="E88" s="1"/>
      <c r="F88" s="1"/>
      <c r="G88" s="1"/>
      <c r="H88" s="1"/>
      <c r="I88" s="1"/>
      <c r="J88" s="4">
        <v>1.58E-3</v>
      </c>
      <c r="K88" s="4">
        <v>1.5399999999999999E-3</v>
      </c>
      <c r="L88" s="4">
        <v>1.57E-3</v>
      </c>
      <c r="M88" s="3">
        <f t="shared" si="31"/>
        <v>1.5633333333333332E-3</v>
      </c>
      <c r="N88" s="2">
        <v>250</v>
      </c>
      <c r="O88" s="1"/>
      <c r="P88" s="1"/>
      <c r="Q88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6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2021-03-05T10:58:26Z</dcterms:created>
  <dcterms:modified xsi:type="dcterms:W3CDTF">2021-03-08T09:53:39Z</dcterms:modified>
</cp:coreProperties>
</file>