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gaardx\Desktop\From Dominik_05032021\"/>
    </mc:Choice>
  </mc:AlternateContent>
  <bookViews>
    <workbookView xWindow="0" yWindow="0" windowWidth="30720" windowHeight="12880"/>
  </bookViews>
  <sheets>
    <sheet name="Figure 2-source data 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K4" i="1" s="1"/>
  <c r="N4" i="1" s="1"/>
  <c r="I4" i="1"/>
  <c r="M4" i="1" s="1"/>
  <c r="P4" i="1" s="1"/>
  <c r="G7" i="1"/>
  <c r="H7" i="1"/>
  <c r="K7" i="1"/>
  <c r="N7" i="1" s="1"/>
  <c r="L7" i="1"/>
  <c r="O7" i="1" s="1"/>
  <c r="G11" i="1"/>
  <c r="K11" i="1" s="1"/>
  <c r="N11" i="1" s="1"/>
  <c r="H11" i="1"/>
  <c r="L11" i="1" s="1"/>
  <c r="O11" i="1" s="1"/>
  <c r="G12" i="1"/>
  <c r="I12" i="1"/>
  <c r="M12" i="1" s="1"/>
  <c r="P12" i="1" s="1"/>
  <c r="K12" i="1"/>
  <c r="N12" i="1" s="1"/>
  <c r="N14" i="1"/>
  <c r="G3" i="1" s="1"/>
  <c r="K3" i="1" s="1"/>
  <c r="N3" i="1" s="1"/>
  <c r="N15" i="1"/>
  <c r="H4" i="1" s="1"/>
  <c r="L4" i="1" s="1"/>
  <c r="O4" i="1" s="1"/>
  <c r="N16" i="1"/>
  <c r="G5" i="1" s="1"/>
  <c r="K5" i="1" s="1"/>
  <c r="N5" i="1" s="1"/>
  <c r="N17" i="1"/>
  <c r="H6" i="1" s="1"/>
  <c r="L6" i="1" s="1"/>
  <c r="O6" i="1" s="1"/>
  <c r="N18" i="1"/>
  <c r="I7" i="1" s="1"/>
  <c r="M7" i="1" s="1"/>
  <c r="P7" i="1" s="1"/>
  <c r="N19" i="1"/>
  <c r="G8" i="1" s="1"/>
  <c r="K8" i="1" s="1"/>
  <c r="N8" i="1" s="1"/>
  <c r="N20" i="1"/>
  <c r="I9" i="1" s="1"/>
  <c r="M9" i="1" s="1"/>
  <c r="P9" i="1" s="1"/>
  <c r="N21" i="1"/>
  <c r="G10" i="1" s="1"/>
  <c r="K10" i="1" s="1"/>
  <c r="N10" i="1" s="1"/>
  <c r="N22" i="1"/>
  <c r="I11" i="1" s="1"/>
  <c r="M11" i="1" s="1"/>
  <c r="P11" i="1" s="1"/>
  <c r="N23" i="1"/>
  <c r="H12" i="1" s="1"/>
  <c r="L12" i="1" s="1"/>
  <c r="O12" i="1" s="1"/>
  <c r="G29" i="1"/>
  <c r="H29" i="1"/>
  <c r="K29" i="1"/>
  <c r="N29" i="1" s="1"/>
  <c r="L29" i="1"/>
  <c r="O29" i="1" s="1"/>
  <c r="G32" i="1"/>
  <c r="K32" i="1" s="1"/>
  <c r="N32" i="1" s="1"/>
  <c r="H32" i="1"/>
  <c r="L32" i="1" s="1"/>
  <c r="O32" i="1" s="1"/>
  <c r="G33" i="1"/>
  <c r="K33" i="1" s="1"/>
  <c r="N33" i="1" s="1"/>
  <c r="H33" i="1"/>
  <c r="L33" i="1" s="1"/>
  <c r="O33" i="1" s="1"/>
  <c r="G34" i="1"/>
  <c r="K34" i="1" s="1"/>
  <c r="N34" i="1" s="1"/>
  <c r="H34" i="1"/>
  <c r="L34" i="1"/>
  <c r="O34" i="1"/>
  <c r="G37" i="1"/>
  <c r="H37" i="1"/>
  <c r="K37" i="1"/>
  <c r="N37" i="1" s="1"/>
  <c r="L37" i="1"/>
  <c r="O37" i="1" s="1"/>
  <c r="N40" i="1"/>
  <c r="I29" i="1" s="1"/>
  <c r="M29" i="1" s="1"/>
  <c r="P29" i="1" s="1"/>
  <c r="N41" i="1"/>
  <c r="G30" i="1" s="1"/>
  <c r="K30" i="1" s="1"/>
  <c r="N30" i="1" s="1"/>
  <c r="N42" i="1"/>
  <c r="I31" i="1" s="1"/>
  <c r="M31" i="1" s="1"/>
  <c r="P31" i="1" s="1"/>
  <c r="N43" i="1"/>
  <c r="I32" i="1" s="1"/>
  <c r="M32" i="1" s="1"/>
  <c r="P32" i="1" s="1"/>
  <c r="N44" i="1"/>
  <c r="I33" i="1" s="1"/>
  <c r="M33" i="1" s="1"/>
  <c r="P33" i="1" s="1"/>
  <c r="N45" i="1"/>
  <c r="I34" i="1" s="1"/>
  <c r="M34" i="1" s="1"/>
  <c r="P34" i="1" s="1"/>
  <c r="N46" i="1"/>
  <c r="G35" i="1" s="1"/>
  <c r="K35" i="1" s="1"/>
  <c r="N35" i="1" s="1"/>
  <c r="N47" i="1"/>
  <c r="G36" i="1" s="1"/>
  <c r="K36" i="1" s="1"/>
  <c r="N36" i="1" s="1"/>
  <c r="N48" i="1"/>
  <c r="I37" i="1" s="1"/>
  <c r="M37" i="1" s="1"/>
  <c r="P37" i="1" s="1"/>
  <c r="N49" i="1"/>
  <c r="G38" i="1" s="1"/>
  <c r="K38" i="1" s="1"/>
  <c r="N38" i="1" s="1"/>
  <c r="G55" i="1"/>
  <c r="K55" i="1" s="1"/>
  <c r="N55" i="1" s="1"/>
  <c r="H55" i="1"/>
  <c r="L55" i="1" s="1"/>
  <c r="O55" i="1" s="1"/>
  <c r="G56" i="1"/>
  <c r="K56" i="1" s="1"/>
  <c r="N56" i="1" s="1"/>
  <c r="H56" i="1"/>
  <c r="L56" i="1"/>
  <c r="O56" i="1"/>
  <c r="G59" i="1"/>
  <c r="H59" i="1"/>
  <c r="K59" i="1"/>
  <c r="N59" i="1" s="1"/>
  <c r="L59" i="1"/>
  <c r="O59" i="1" s="1"/>
  <c r="G62" i="1"/>
  <c r="K62" i="1" s="1"/>
  <c r="N62" i="1" s="1"/>
  <c r="H62" i="1"/>
  <c r="L62" i="1" s="1"/>
  <c r="O62" i="1" s="1"/>
  <c r="G63" i="1"/>
  <c r="K63" i="1" s="1"/>
  <c r="N63" i="1" s="1"/>
  <c r="H63" i="1"/>
  <c r="L63" i="1" s="1"/>
  <c r="O63" i="1" s="1"/>
  <c r="G64" i="1"/>
  <c r="K64" i="1" s="1"/>
  <c r="N64" i="1" s="1"/>
  <c r="H64" i="1"/>
  <c r="L64" i="1"/>
  <c r="O64" i="1"/>
  <c r="N66" i="1"/>
  <c r="I55" i="1" s="1"/>
  <c r="M55" i="1" s="1"/>
  <c r="P55" i="1" s="1"/>
  <c r="N67" i="1"/>
  <c r="I56" i="1" s="1"/>
  <c r="M56" i="1" s="1"/>
  <c r="P56" i="1" s="1"/>
  <c r="N68" i="1"/>
  <c r="G57" i="1" s="1"/>
  <c r="K57" i="1" s="1"/>
  <c r="N57" i="1" s="1"/>
  <c r="N69" i="1"/>
  <c r="G58" i="1" s="1"/>
  <c r="K58" i="1" s="1"/>
  <c r="N58" i="1" s="1"/>
  <c r="N70" i="1"/>
  <c r="I59" i="1" s="1"/>
  <c r="M59" i="1" s="1"/>
  <c r="P59" i="1" s="1"/>
  <c r="N71" i="1"/>
  <c r="G60" i="1" s="1"/>
  <c r="K60" i="1" s="1"/>
  <c r="N60" i="1" s="1"/>
  <c r="N72" i="1"/>
  <c r="G61" i="1" s="1"/>
  <c r="K61" i="1" s="1"/>
  <c r="N61" i="1" s="1"/>
  <c r="N73" i="1"/>
  <c r="I62" i="1" s="1"/>
  <c r="M62" i="1" s="1"/>
  <c r="P62" i="1" s="1"/>
  <c r="N74" i="1"/>
  <c r="I63" i="1" s="1"/>
  <c r="M63" i="1" s="1"/>
  <c r="P63" i="1" s="1"/>
  <c r="N75" i="1"/>
  <c r="I64" i="1" s="1"/>
  <c r="M64" i="1" s="1"/>
  <c r="P64" i="1" s="1"/>
  <c r="G81" i="1"/>
  <c r="H81" i="1"/>
  <c r="K81" i="1"/>
  <c r="N81" i="1" s="1"/>
  <c r="L81" i="1"/>
  <c r="O81" i="1" s="1"/>
  <c r="G84" i="1"/>
  <c r="K84" i="1" s="1"/>
  <c r="N84" i="1" s="1"/>
  <c r="H84" i="1"/>
  <c r="L84" i="1" s="1"/>
  <c r="O84" i="1" s="1"/>
  <c r="G85" i="1"/>
  <c r="K85" i="1" s="1"/>
  <c r="N85" i="1" s="1"/>
  <c r="H85" i="1"/>
  <c r="L85" i="1" s="1"/>
  <c r="O85" i="1" s="1"/>
  <c r="G86" i="1"/>
  <c r="K86" i="1" s="1"/>
  <c r="N86" i="1" s="1"/>
  <c r="H86" i="1"/>
  <c r="L86" i="1"/>
  <c r="O86" i="1"/>
  <c r="G89" i="1"/>
  <c r="H89" i="1"/>
  <c r="K89" i="1"/>
  <c r="N89" i="1" s="1"/>
  <c r="L89" i="1"/>
  <c r="O89" i="1" s="1"/>
  <c r="N92" i="1"/>
  <c r="I81" i="1" s="1"/>
  <c r="M81" i="1" s="1"/>
  <c r="P81" i="1" s="1"/>
  <c r="N93" i="1"/>
  <c r="G82" i="1" s="1"/>
  <c r="K82" i="1" s="1"/>
  <c r="N82" i="1" s="1"/>
  <c r="N94" i="1"/>
  <c r="H83" i="1" s="1"/>
  <c r="L83" i="1" s="1"/>
  <c r="O83" i="1" s="1"/>
  <c r="N95" i="1"/>
  <c r="I84" i="1" s="1"/>
  <c r="M84" i="1" s="1"/>
  <c r="P84" i="1" s="1"/>
  <c r="N96" i="1"/>
  <c r="I85" i="1" s="1"/>
  <c r="M85" i="1" s="1"/>
  <c r="P85" i="1" s="1"/>
  <c r="N97" i="1"/>
  <c r="I86" i="1" s="1"/>
  <c r="M86" i="1" s="1"/>
  <c r="P86" i="1" s="1"/>
  <c r="N98" i="1"/>
  <c r="G87" i="1" s="1"/>
  <c r="K87" i="1" s="1"/>
  <c r="N87" i="1" s="1"/>
  <c r="N99" i="1"/>
  <c r="H88" i="1" s="1"/>
  <c r="L88" i="1" s="1"/>
  <c r="O88" i="1" s="1"/>
  <c r="N100" i="1"/>
  <c r="I89" i="1" s="1"/>
  <c r="M89" i="1" s="1"/>
  <c r="P89" i="1" s="1"/>
  <c r="N101" i="1"/>
  <c r="I90" i="1" s="1"/>
  <c r="M90" i="1" s="1"/>
  <c r="P90" i="1" s="1"/>
  <c r="W3" i="1" l="1"/>
  <c r="X3" i="1"/>
  <c r="X12" i="1"/>
  <c r="U5" i="1"/>
  <c r="T7" i="1"/>
  <c r="U7" i="1"/>
  <c r="W11" i="1"/>
  <c r="X11" i="1"/>
  <c r="U3" i="1"/>
  <c r="T12" i="1"/>
  <c r="U12" i="1"/>
  <c r="X7" i="1"/>
  <c r="W7" i="1"/>
  <c r="T11" i="1"/>
  <c r="U11" i="1"/>
  <c r="X9" i="1"/>
  <c r="I61" i="1"/>
  <c r="M61" i="1" s="1"/>
  <c r="P61" i="1" s="1"/>
  <c r="I82" i="1"/>
  <c r="M82" i="1" s="1"/>
  <c r="P82" i="1" s="1"/>
  <c r="H61" i="1"/>
  <c r="L61" i="1" s="1"/>
  <c r="O61" i="1" s="1"/>
  <c r="W9" i="1" s="1"/>
  <c r="I60" i="1"/>
  <c r="M60" i="1" s="1"/>
  <c r="P60" i="1" s="1"/>
  <c r="X8" i="1" s="1"/>
  <c r="I38" i="1"/>
  <c r="M38" i="1" s="1"/>
  <c r="P38" i="1" s="1"/>
  <c r="H31" i="1"/>
  <c r="L31" i="1" s="1"/>
  <c r="O31" i="1" s="1"/>
  <c r="I30" i="1"/>
  <c r="M30" i="1" s="1"/>
  <c r="P30" i="1" s="1"/>
  <c r="H9" i="1"/>
  <c r="L9" i="1" s="1"/>
  <c r="O9" i="1" s="1"/>
  <c r="G6" i="1"/>
  <c r="K6" i="1" s="1"/>
  <c r="N6" i="1" s="1"/>
  <c r="H90" i="1"/>
  <c r="L90" i="1" s="1"/>
  <c r="O90" i="1" s="1"/>
  <c r="G83" i="1"/>
  <c r="K83" i="1" s="1"/>
  <c r="N83" i="1" s="1"/>
  <c r="H82" i="1"/>
  <c r="L82" i="1" s="1"/>
  <c r="O82" i="1" s="1"/>
  <c r="W4" i="1" s="1"/>
  <c r="H60" i="1"/>
  <c r="L60" i="1" s="1"/>
  <c r="O60" i="1" s="1"/>
  <c r="W8" i="1" s="1"/>
  <c r="H38" i="1"/>
  <c r="L38" i="1" s="1"/>
  <c r="O38" i="1" s="1"/>
  <c r="G31" i="1"/>
  <c r="K31" i="1" s="1"/>
  <c r="N31" i="1" s="1"/>
  <c r="H30" i="1"/>
  <c r="L30" i="1" s="1"/>
  <c r="O30" i="1" s="1"/>
  <c r="U4" i="1" s="1"/>
  <c r="G9" i="1"/>
  <c r="K9" i="1" s="1"/>
  <c r="N9" i="1" s="1"/>
  <c r="I58" i="1"/>
  <c r="M58" i="1" s="1"/>
  <c r="P58" i="1" s="1"/>
  <c r="I36" i="1"/>
  <c r="M36" i="1" s="1"/>
  <c r="P36" i="1" s="1"/>
  <c r="I10" i="1"/>
  <c r="M10" i="1" s="1"/>
  <c r="P10" i="1" s="1"/>
  <c r="G90" i="1"/>
  <c r="K90" i="1" s="1"/>
  <c r="N90" i="1" s="1"/>
  <c r="W12" i="1" s="1"/>
  <c r="I57" i="1"/>
  <c r="M57" i="1" s="1"/>
  <c r="P57" i="1" s="1"/>
  <c r="H10" i="1"/>
  <c r="L10" i="1" s="1"/>
  <c r="O10" i="1" s="1"/>
  <c r="T10" i="1" s="1"/>
  <c r="I5" i="1"/>
  <c r="M5" i="1" s="1"/>
  <c r="P5" i="1" s="1"/>
  <c r="I88" i="1"/>
  <c r="M88" i="1" s="1"/>
  <c r="P88" i="1" s="1"/>
  <c r="X10" i="1" s="1"/>
  <c r="I87" i="1"/>
  <c r="M87" i="1" s="1"/>
  <c r="P87" i="1" s="1"/>
  <c r="H58" i="1"/>
  <c r="L58" i="1" s="1"/>
  <c r="O58" i="1" s="1"/>
  <c r="W6" i="1" s="1"/>
  <c r="H36" i="1"/>
  <c r="L36" i="1" s="1"/>
  <c r="O36" i="1" s="1"/>
  <c r="I35" i="1"/>
  <c r="M35" i="1" s="1"/>
  <c r="P35" i="1" s="1"/>
  <c r="G88" i="1"/>
  <c r="K88" i="1" s="1"/>
  <c r="N88" i="1" s="1"/>
  <c r="W10" i="1" s="1"/>
  <c r="H87" i="1"/>
  <c r="L87" i="1" s="1"/>
  <c r="O87" i="1" s="1"/>
  <c r="H57" i="1"/>
  <c r="L57" i="1" s="1"/>
  <c r="O57" i="1" s="1"/>
  <c r="W5" i="1" s="1"/>
  <c r="H35" i="1"/>
  <c r="L35" i="1" s="1"/>
  <c r="O35" i="1" s="1"/>
  <c r="I8" i="1"/>
  <c r="M8" i="1" s="1"/>
  <c r="P8" i="1" s="1"/>
  <c r="H5" i="1"/>
  <c r="L5" i="1" s="1"/>
  <c r="O5" i="1" s="1"/>
  <c r="T5" i="1" s="1"/>
  <c r="I83" i="1"/>
  <c r="M83" i="1" s="1"/>
  <c r="P83" i="1" s="1"/>
  <c r="H8" i="1"/>
  <c r="L8" i="1" s="1"/>
  <c r="O8" i="1" s="1"/>
  <c r="T8" i="1" s="1"/>
  <c r="I3" i="1"/>
  <c r="M3" i="1" s="1"/>
  <c r="P3" i="1" s="1"/>
  <c r="I6" i="1"/>
  <c r="M6" i="1" s="1"/>
  <c r="P6" i="1" s="1"/>
  <c r="H3" i="1"/>
  <c r="L3" i="1" s="1"/>
  <c r="O3" i="1" s="1"/>
  <c r="T3" i="1" s="1"/>
  <c r="X4" i="1" l="1"/>
  <c r="U9" i="1"/>
  <c r="T9" i="1"/>
  <c r="T6" i="1"/>
  <c r="U6" i="1"/>
  <c r="T4" i="1"/>
  <c r="U8" i="1"/>
  <c r="X5" i="1"/>
  <c r="U10" i="1"/>
  <c r="X6" i="1"/>
</calcChain>
</file>

<file path=xl/sharedStrings.xml><?xml version="1.0" encoding="utf-8"?>
<sst xmlns="http://schemas.openxmlformats.org/spreadsheetml/2006/main" count="92" uniqueCount="22">
  <si>
    <t>µM 
PomX-His6</t>
  </si>
  <si>
    <t xml:space="preserve"> ØKontrolle</t>
  </si>
  <si>
    <t>Kontrolle 3</t>
  </si>
  <si>
    <t>Kontrolle 2</t>
  </si>
  <si>
    <t>Kontrolle 1</t>
  </si>
  <si>
    <t>Activity [1/h]</t>
  </si>
  <si>
    <t>Activity [1/min]</t>
  </si>
  <si>
    <t>d       
[cm]</t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</si>
  <si>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3 - ØKontrolle</t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</si>
  <si>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2 - ØKontrolle</t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</si>
  <si>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1 - ØKontrolle</t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</si>
  <si>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</si>
  <si>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</si>
  <si>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Tahoma"/>
        <family val="2"/>
      </rPr>
      <t>Δ</t>
    </r>
    <r>
      <rPr>
        <sz val="11"/>
        <color theme="1"/>
        <rFont val="Calibri"/>
        <family val="2"/>
      </rPr>
      <t>340nm
1</t>
    </r>
  </si>
  <si>
    <t>µM 
His6-PomZ</t>
  </si>
  <si>
    <t xml:space="preserve">Herring Sperm DNA [µg/mL]             </t>
  </si>
  <si>
    <t>STDEV</t>
  </si>
  <si>
    <t>MEAN</t>
  </si>
  <si>
    <t>Protein conc.</t>
  </si>
  <si>
    <t>plus DNA</t>
  </si>
  <si>
    <t>minus DNA</t>
  </si>
  <si>
    <t>Source data for Figure 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</si>
</sst>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ahoma"/>
      <family val="2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1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2" fontId="0" fillId="0" borderId="1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1" fontId="0" fillId="0" borderId="4" xfId="0" applyNumberFormat="1" applyFill="1" applyBorder="1" applyAlignment="1">
      <alignment horizontal="center" vertical="center"/>
    </xf>
    <xf numFmtId="11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164" fontId="0" fillId="0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1" fontId="0" fillId="0" borderId="1" xfId="0" applyNumberFormat="1" applyFill="1" applyBorder="1" applyAlignment="1">
      <alignment horizontal="center"/>
    </xf>
    <xf numFmtId="0" fontId="1" fillId="0" borderId="0" xfId="0" applyFont="1" applyFill="1" applyBorder="1"/>
    <xf numFmtId="2" fontId="0" fillId="0" borderId="0" xfId="0" applyNumberFormat="1" applyAlignment="1">
      <alignment horizontal="center" vertical="center"/>
    </xf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minus DNA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1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2-source data 7'!$U$3:$U$12</c:f>
                <c:numCache>
                  <c:formatCode>General</c:formatCode>
                  <c:ptCount val="10"/>
                  <c:pt idx="0">
                    <c:v>0.83515369553657126</c:v>
                  </c:pt>
                  <c:pt idx="1">
                    <c:v>0.73666097052883728</c:v>
                  </c:pt>
                  <c:pt idx="2">
                    <c:v>0.76283445542071504</c:v>
                  </c:pt>
                  <c:pt idx="3">
                    <c:v>0.91452825215325495</c:v>
                  </c:pt>
                  <c:pt idx="4">
                    <c:v>1.9073231366833845</c:v>
                  </c:pt>
                  <c:pt idx="5">
                    <c:v>1.2616137872506852</c:v>
                  </c:pt>
                  <c:pt idx="6">
                    <c:v>1.6471492736282443</c:v>
                  </c:pt>
                  <c:pt idx="7">
                    <c:v>0.63856499479633366</c:v>
                  </c:pt>
                  <c:pt idx="8">
                    <c:v>1.5197512757293277</c:v>
                  </c:pt>
                  <c:pt idx="9">
                    <c:v>1.0562526529967304</c:v>
                  </c:pt>
                </c:numCache>
              </c:numRef>
            </c:plus>
            <c:minus>
              <c:numRef>
                <c:f>'Figure 2-source data 7'!$U$3:$U$12</c:f>
                <c:numCache>
                  <c:formatCode>General</c:formatCode>
                  <c:ptCount val="10"/>
                  <c:pt idx="0">
                    <c:v>0.83515369553657126</c:v>
                  </c:pt>
                  <c:pt idx="1">
                    <c:v>0.73666097052883728</c:v>
                  </c:pt>
                  <c:pt idx="2">
                    <c:v>0.76283445542071504</c:v>
                  </c:pt>
                  <c:pt idx="3">
                    <c:v>0.91452825215325495</c:v>
                  </c:pt>
                  <c:pt idx="4">
                    <c:v>1.9073231366833845</c:v>
                  </c:pt>
                  <c:pt idx="5">
                    <c:v>1.2616137872506852</c:v>
                  </c:pt>
                  <c:pt idx="6">
                    <c:v>1.6471492736282443</c:v>
                  </c:pt>
                  <c:pt idx="7">
                    <c:v>0.63856499479633366</c:v>
                  </c:pt>
                  <c:pt idx="8">
                    <c:v>1.5197512757293277</c:v>
                  </c:pt>
                  <c:pt idx="9">
                    <c:v>1.0562526529967304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2-source data 7'!$S$3:$S$12</c:f>
              <c:numCache>
                <c:formatCode>General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</c:numCache>
            </c:numRef>
          </c:xVal>
          <c:yVal>
            <c:numRef>
              <c:f>'Figure 2-source data 7'!$T$3:$T$12</c:f>
              <c:numCache>
                <c:formatCode>0.00</c:formatCode>
                <c:ptCount val="10"/>
                <c:pt idx="0">
                  <c:v>6.2984036732210553</c:v>
                </c:pt>
                <c:pt idx="1">
                  <c:v>6.2679766023359278</c:v>
                </c:pt>
                <c:pt idx="2">
                  <c:v>5.9781187165355201</c:v>
                </c:pt>
                <c:pt idx="3">
                  <c:v>6.3688663636918719</c:v>
                </c:pt>
                <c:pt idx="4">
                  <c:v>5.1405735548028444</c:v>
                </c:pt>
                <c:pt idx="5">
                  <c:v>4.5480463849346062</c:v>
                </c:pt>
                <c:pt idx="6">
                  <c:v>5.653029485499701</c:v>
                </c:pt>
                <c:pt idx="7">
                  <c:v>4.7402173589459258</c:v>
                </c:pt>
                <c:pt idx="8">
                  <c:v>2.578293901318562</c:v>
                </c:pt>
                <c:pt idx="9">
                  <c:v>4.2197543043319268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89-443D-8CF3-E993A9ED76C8}"/>
            </c:ext>
          </c:extLst>
        </c:ser>
        <c:ser>
          <c:idx val="1"/>
          <c:order val="1"/>
          <c:tx>
            <c:v>plus DNA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2-source data 7'!$X$3:$X$12</c:f>
                <c:numCache>
                  <c:formatCode>General</c:formatCode>
                  <c:ptCount val="10"/>
                  <c:pt idx="0">
                    <c:v>0.79175063202759111</c:v>
                  </c:pt>
                  <c:pt idx="1">
                    <c:v>1.4437240110323222</c:v>
                  </c:pt>
                  <c:pt idx="2">
                    <c:v>2.2182363593697496</c:v>
                  </c:pt>
                  <c:pt idx="3">
                    <c:v>2.048221671958248</c:v>
                  </c:pt>
                  <c:pt idx="4">
                    <c:v>1.2553781234348205</c:v>
                  </c:pt>
                  <c:pt idx="5">
                    <c:v>1.2503425894613074</c:v>
                  </c:pt>
                  <c:pt idx="6">
                    <c:v>2.4162045369407701</c:v>
                  </c:pt>
                  <c:pt idx="7">
                    <c:v>3.695160595253784</c:v>
                  </c:pt>
                  <c:pt idx="8">
                    <c:v>5.862763421788995</c:v>
                  </c:pt>
                  <c:pt idx="9">
                    <c:v>6.7186847500410858</c:v>
                  </c:pt>
                </c:numCache>
              </c:numRef>
            </c:plus>
            <c:minus>
              <c:numRef>
                <c:f>'Figure 2-source data 7'!$X$3:$X$12</c:f>
                <c:numCache>
                  <c:formatCode>General</c:formatCode>
                  <c:ptCount val="10"/>
                  <c:pt idx="0">
                    <c:v>0.79175063202759111</c:v>
                  </c:pt>
                  <c:pt idx="1">
                    <c:v>1.4437240110323222</c:v>
                  </c:pt>
                  <c:pt idx="2">
                    <c:v>2.2182363593697496</c:v>
                  </c:pt>
                  <c:pt idx="3">
                    <c:v>2.048221671958248</c:v>
                  </c:pt>
                  <c:pt idx="4">
                    <c:v>1.2553781234348205</c:v>
                  </c:pt>
                  <c:pt idx="5">
                    <c:v>1.2503425894613074</c:v>
                  </c:pt>
                  <c:pt idx="6">
                    <c:v>2.4162045369407701</c:v>
                  </c:pt>
                  <c:pt idx="7">
                    <c:v>3.695160595253784</c:v>
                  </c:pt>
                  <c:pt idx="8">
                    <c:v>5.862763421788995</c:v>
                  </c:pt>
                  <c:pt idx="9">
                    <c:v>6.7186847500410858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2-source data 7'!$S$3:$S$12</c:f>
              <c:numCache>
                <c:formatCode>General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</c:numCache>
            </c:numRef>
          </c:xVal>
          <c:yVal>
            <c:numRef>
              <c:f>'Figure 2-source data 7'!$W$3:$W$12</c:f>
              <c:numCache>
                <c:formatCode>0.00</c:formatCode>
                <c:ptCount val="10"/>
                <c:pt idx="0">
                  <c:v>8.0871951563097699</c:v>
                </c:pt>
                <c:pt idx="1">
                  <c:v>9.5268760366112542</c:v>
                </c:pt>
                <c:pt idx="2">
                  <c:v>16.22243305612237</c:v>
                </c:pt>
                <c:pt idx="3">
                  <c:v>20.65837970621703</c:v>
                </c:pt>
                <c:pt idx="4">
                  <c:v>18.848769700943762</c:v>
                </c:pt>
                <c:pt idx="5">
                  <c:v>26.359451935219568</c:v>
                </c:pt>
                <c:pt idx="6">
                  <c:v>34.246468993600878</c:v>
                </c:pt>
                <c:pt idx="7">
                  <c:v>35.303409350663145</c:v>
                </c:pt>
                <c:pt idx="8">
                  <c:v>39.955548346520551</c:v>
                </c:pt>
                <c:pt idx="9">
                  <c:v>44.279395261775278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43D-8CF3-E993A9ED7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441584"/>
        <c:axId val="493438304"/>
      </c:scatterChart>
      <c:valAx>
        <c:axId val="49344158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438304"/>
        <c:crosses val="autoZero"/>
        <c:crossBetween val="midCat"/>
      </c:valAx>
      <c:valAx>
        <c:axId val="49343830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4415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479107</xdr:colOff>
      <xdr:row>12</xdr:row>
      <xdr:rowOff>325755</xdr:rowOff>
    </xdr:from>
    <xdr:to>
      <xdr:col>25</xdr:col>
      <xdr:colOff>174307</xdr:colOff>
      <xdr:row>26</xdr:row>
      <xdr:rowOff>20955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tabSelected="1" workbookViewId="0"/>
  </sheetViews>
  <sheetFormatPr defaultRowHeight="14.5" x14ac:dyDescent="0.35"/>
  <sheetData>
    <row r="1" spans="1:35" ht="18.5" x14ac:dyDescent="0.45">
      <c r="A1" s="41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27"/>
      <c r="T1" t="s">
        <v>20</v>
      </c>
      <c r="W1" t="s">
        <v>19</v>
      </c>
    </row>
    <row r="2" spans="1:35" ht="58" x14ac:dyDescent="0.35">
      <c r="A2" s="10" t="s">
        <v>0</v>
      </c>
      <c r="B2" s="10" t="s">
        <v>15</v>
      </c>
      <c r="C2" s="10" t="s">
        <v>14</v>
      </c>
      <c r="D2" s="26" t="s">
        <v>13</v>
      </c>
      <c r="E2" s="26" t="s">
        <v>12</v>
      </c>
      <c r="F2" s="26" t="s">
        <v>11</v>
      </c>
      <c r="G2" s="25" t="s">
        <v>10</v>
      </c>
      <c r="H2" s="25" t="s">
        <v>9</v>
      </c>
      <c r="I2" s="25" t="s">
        <v>8</v>
      </c>
      <c r="J2" s="4" t="s">
        <v>7</v>
      </c>
      <c r="K2" s="25" t="s">
        <v>6</v>
      </c>
      <c r="L2" s="25" t="s">
        <v>6</v>
      </c>
      <c r="M2" s="25" t="s">
        <v>6</v>
      </c>
      <c r="N2" s="25" t="s">
        <v>5</v>
      </c>
      <c r="O2" s="25" t="s">
        <v>5</v>
      </c>
      <c r="P2" s="25" t="s">
        <v>5</v>
      </c>
      <c r="Q2" s="24"/>
      <c r="R2" s="27"/>
      <c r="S2" s="24" t="s">
        <v>18</v>
      </c>
      <c r="T2" s="38" t="s">
        <v>17</v>
      </c>
      <c r="U2" s="38" t="s">
        <v>16</v>
      </c>
      <c r="W2" s="38" t="s">
        <v>17</v>
      </c>
      <c r="X2" s="38" t="s">
        <v>16</v>
      </c>
      <c r="AB2" s="39"/>
      <c r="AC2" s="39"/>
      <c r="AD2" s="40"/>
      <c r="AE2" s="39"/>
      <c r="AF2" s="39"/>
      <c r="AH2" s="39"/>
      <c r="AI2" s="39"/>
    </row>
    <row r="3" spans="1:35" x14ac:dyDescent="0.35">
      <c r="A3" s="4">
        <v>0</v>
      </c>
      <c r="B3" s="23">
        <v>0</v>
      </c>
      <c r="C3" s="23">
        <v>4</v>
      </c>
      <c r="D3" s="3">
        <v>1.57E-3</v>
      </c>
      <c r="E3" s="3">
        <v>1.49E-3</v>
      </c>
      <c r="F3" s="3">
        <v>1.66E-3</v>
      </c>
      <c r="G3" s="2">
        <f t="shared" ref="G3:G12" si="0">D3-$N14</f>
        <v>7.0699999999999995E-4</v>
      </c>
      <c r="H3" s="2">
        <f t="shared" ref="H3:H12" si="1">E3-N14</f>
        <v>6.2699999999999995E-4</v>
      </c>
      <c r="I3" s="2">
        <f t="shared" ref="I3:I12" si="2">F3-N14</f>
        <v>7.9699999999999997E-4</v>
      </c>
      <c r="J3" s="18">
        <v>0.24818916499999999</v>
      </c>
      <c r="K3" s="18">
        <f t="shared" ref="K3:K12" si="3">(G3/(6290*J3))/(4*10^-6)</f>
        <v>0.11322073218833677</v>
      </c>
      <c r="L3" s="18">
        <f t="shared" ref="L3:L12" si="4">(H3/(6290*J3))/(4*10^-6)</f>
        <v>0.10040933392091536</v>
      </c>
      <c r="M3" s="18">
        <f t="shared" ref="M3:M12" si="5">(I3/(6290*J3))/(4*10^-6)</f>
        <v>0.12763355523918588</v>
      </c>
      <c r="N3" s="18">
        <f t="shared" ref="N3:N12" si="6">K3*60</f>
        <v>6.7932439313002062</v>
      </c>
      <c r="O3" s="18">
        <f t="shared" ref="O3:O12" si="7">L3*60</f>
        <v>6.0245600352549218</v>
      </c>
      <c r="P3" s="18">
        <f t="shared" ref="P3:P12" si="8">M3*60</f>
        <v>7.6580133143511526</v>
      </c>
      <c r="Q3" s="7"/>
      <c r="R3" s="17"/>
      <c r="S3" s="38">
        <v>0</v>
      </c>
      <c r="T3" s="37">
        <f t="shared" ref="T3:T11" si="9">AVERAGE(N3:P3,N29:P29)</f>
        <v>6.2984036732210553</v>
      </c>
      <c r="U3" s="36">
        <f t="shared" ref="U3:U11" si="10">STDEV(N3:P3,N29:P29)</f>
        <v>0.83515369553657126</v>
      </c>
      <c r="W3" s="35">
        <f t="shared" ref="W3:W11" si="11">AVERAGE(N55:P55,N81:P81)</f>
        <v>8.0871951563097699</v>
      </c>
      <c r="X3" s="34">
        <f t="shared" ref="X3:X11" si="12">STDEV(N55:P55,N81:P81)</f>
        <v>0.79175063202759111</v>
      </c>
      <c r="AB3" s="33"/>
      <c r="AC3" s="38"/>
      <c r="AE3" s="33"/>
      <c r="AF3" s="38"/>
      <c r="AH3" s="16"/>
      <c r="AI3" s="16"/>
    </row>
    <row r="4" spans="1:35" x14ac:dyDescent="0.35">
      <c r="A4" s="4">
        <v>0.5</v>
      </c>
      <c r="B4" s="23">
        <v>0</v>
      </c>
      <c r="C4" s="23">
        <v>4</v>
      </c>
      <c r="D4" s="3">
        <v>1.49E-3</v>
      </c>
      <c r="E4" s="3">
        <v>1.5399999999999999E-3</v>
      </c>
      <c r="F4" s="3">
        <v>1.64E-3</v>
      </c>
      <c r="G4" s="2">
        <f t="shared" si="0"/>
        <v>6.2633333333333334E-4</v>
      </c>
      <c r="H4" s="2">
        <f t="shared" si="1"/>
        <v>6.7633333333333326E-4</v>
      </c>
      <c r="I4" s="2">
        <f t="shared" si="2"/>
        <v>7.763333333333333E-4</v>
      </c>
      <c r="J4" s="18">
        <v>0.24818916499999999</v>
      </c>
      <c r="K4" s="18">
        <f t="shared" si="3"/>
        <v>0.10030257226868686</v>
      </c>
      <c r="L4" s="18">
        <f t="shared" si="4"/>
        <v>0.10830969618582523</v>
      </c>
      <c r="M4" s="18">
        <f t="shared" si="5"/>
        <v>0.12432394402010201</v>
      </c>
      <c r="N4" s="18">
        <f t="shared" si="6"/>
        <v>6.0181543361212118</v>
      </c>
      <c r="O4" s="18">
        <f t="shared" si="7"/>
        <v>6.4985817711495137</v>
      </c>
      <c r="P4" s="18">
        <f t="shared" si="8"/>
        <v>7.4594366412061204</v>
      </c>
      <c r="Q4" s="7"/>
      <c r="R4" s="17"/>
      <c r="S4" s="38">
        <v>0.5</v>
      </c>
      <c r="T4" s="37">
        <f t="shared" si="9"/>
        <v>6.2679766023359278</v>
      </c>
      <c r="U4" s="36">
        <f t="shared" si="10"/>
        <v>0.73666097052883728</v>
      </c>
      <c r="W4" s="35">
        <f t="shared" si="11"/>
        <v>9.5268760366112542</v>
      </c>
      <c r="X4" s="34">
        <f t="shared" si="12"/>
        <v>1.4437240110323222</v>
      </c>
      <c r="AB4" s="33"/>
      <c r="AC4" s="33"/>
      <c r="AE4" s="33"/>
      <c r="AF4" s="33"/>
      <c r="AH4" s="16"/>
      <c r="AI4" s="16"/>
    </row>
    <row r="5" spans="1:35" x14ac:dyDescent="0.35">
      <c r="A5" s="4">
        <v>1</v>
      </c>
      <c r="B5" s="23">
        <v>0</v>
      </c>
      <c r="C5" s="23">
        <v>4</v>
      </c>
      <c r="D5" s="3">
        <v>1.74E-3</v>
      </c>
      <c r="E5" s="3">
        <v>1.7600000000000001E-3</v>
      </c>
      <c r="F5" s="3">
        <v>1.6999999999999999E-3</v>
      </c>
      <c r="G5" s="2">
        <f t="shared" si="0"/>
        <v>6.9000000000000008E-4</v>
      </c>
      <c r="H5" s="2">
        <f t="shared" si="1"/>
        <v>7.1000000000000013E-4</v>
      </c>
      <c r="I5" s="2">
        <f t="shared" si="2"/>
        <v>6.4999999999999997E-4</v>
      </c>
      <c r="J5" s="18">
        <v>0.24818916499999999</v>
      </c>
      <c r="K5" s="18">
        <f t="shared" si="3"/>
        <v>0.11049831005650974</v>
      </c>
      <c r="L5" s="18">
        <f t="shared" si="4"/>
        <v>0.11370115962336511</v>
      </c>
      <c r="M5" s="18">
        <f t="shared" si="5"/>
        <v>0.10409261092279901</v>
      </c>
      <c r="N5" s="18">
        <f t="shared" si="6"/>
        <v>6.6298986033905845</v>
      </c>
      <c r="O5" s="18">
        <f t="shared" si="7"/>
        <v>6.8220695774019067</v>
      </c>
      <c r="P5" s="18">
        <f t="shared" si="8"/>
        <v>6.24555665536794</v>
      </c>
      <c r="Q5" s="7"/>
      <c r="R5" s="17"/>
      <c r="S5" s="38">
        <v>1</v>
      </c>
      <c r="T5" s="37">
        <f t="shared" si="9"/>
        <v>5.9781187165355201</v>
      </c>
      <c r="U5" s="36">
        <f t="shared" si="10"/>
        <v>0.76283445542071504</v>
      </c>
      <c r="W5" s="35">
        <f t="shared" si="11"/>
        <v>16.22243305612237</v>
      </c>
      <c r="X5" s="34">
        <f t="shared" si="12"/>
        <v>2.2182363593697496</v>
      </c>
      <c r="AB5" s="33"/>
      <c r="AC5" s="33"/>
      <c r="AE5" s="33"/>
      <c r="AF5" s="33"/>
      <c r="AH5" s="16"/>
      <c r="AI5" s="16"/>
    </row>
    <row r="6" spans="1:35" x14ac:dyDescent="0.35">
      <c r="A6" s="4">
        <v>2</v>
      </c>
      <c r="B6" s="23">
        <v>0</v>
      </c>
      <c r="C6" s="23">
        <v>4</v>
      </c>
      <c r="D6" s="3">
        <v>1.9E-3</v>
      </c>
      <c r="E6" s="3">
        <v>1.72E-3</v>
      </c>
      <c r="F6" s="3">
        <v>1.7099999999999999E-3</v>
      </c>
      <c r="G6" s="2">
        <f t="shared" si="0"/>
        <v>7.4666666666666675E-4</v>
      </c>
      <c r="H6" s="2">
        <f t="shared" si="1"/>
        <v>5.6666666666666671E-4</v>
      </c>
      <c r="I6" s="2">
        <f t="shared" si="2"/>
        <v>5.5666666666666668E-4</v>
      </c>
      <c r="J6" s="18">
        <v>0.24818916499999999</v>
      </c>
      <c r="K6" s="18">
        <f t="shared" si="3"/>
        <v>0.11957305049593325</v>
      </c>
      <c r="L6" s="18">
        <f t="shared" si="4"/>
        <v>9.0747404394235051E-2</v>
      </c>
      <c r="M6" s="18">
        <f t="shared" si="5"/>
        <v>8.9145979610807377E-2</v>
      </c>
      <c r="N6" s="18">
        <f t="shared" si="6"/>
        <v>7.1743830297559956</v>
      </c>
      <c r="O6" s="18">
        <f t="shared" si="7"/>
        <v>5.4448442636541028</v>
      </c>
      <c r="P6" s="18">
        <f t="shared" si="8"/>
        <v>5.3487587766484426</v>
      </c>
      <c r="Q6" s="7"/>
      <c r="R6" s="17"/>
      <c r="S6" s="38">
        <v>2</v>
      </c>
      <c r="T6" s="37">
        <f t="shared" si="9"/>
        <v>6.3688663636918719</v>
      </c>
      <c r="U6" s="36">
        <f t="shared" si="10"/>
        <v>0.91452825215325495</v>
      </c>
      <c r="W6" s="35">
        <f t="shared" si="11"/>
        <v>20.65837970621703</v>
      </c>
      <c r="X6" s="34">
        <f t="shared" si="12"/>
        <v>2.048221671958248</v>
      </c>
      <c r="AB6" s="33"/>
      <c r="AC6" s="33"/>
      <c r="AE6" s="33"/>
      <c r="AF6" s="33"/>
      <c r="AH6" s="16"/>
      <c r="AI6" s="16"/>
    </row>
    <row r="7" spans="1:35" x14ac:dyDescent="0.35">
      <c r="A7" s="4">
        <v>4</v>
      </c>
      <c r="B7" s="23">
        <v>0</v>
      </c>
      <c r="C7" s="23">
        <v>4</v>
      </c>
      <c r="D7" s="3">
        <v>2.4399999999999999E-3</v>
      </c>
      <c r="E7" s="3">
        <v>2.3E-3</v>
      </c>
      <c r="F7" s="3">
        <v>2.5200000000000001E-3</v>
      </c>
      <c r="G7" s="2">
        <f t="shared" si="0"/>
        <v>7.1999999999999994E-4</v>
      </c>
      <c r="H7" s="2">
        <f t="shared" si="1"/>
        <v>5.8E-4</v>
      </c>
      <c r="I7" s="2">
        <f t="shared" si="2"/>
        <v>8.0000000000000015E-4</v>
      </c>
      <c r="J7" s="18">
        <v>0.24818916499999999</v>
      </c>
      <c r="K7" s="18">
        <f t="shared" si="3"/>
        <v>0.11530258440679275</v>
      </c>
      <c r="L7" s="18">
        <f t="shared" si="4"/>
        <v>9.2882637438805288E-2</v>
      </c>
      <c r="M7" s="18">
        <f t="shared" si="5"/>
        <v>0.1281139826742142</v>
      </c>
      <c r="N7" s="18">
        <f t="shared" si="6"/>
        <v>6.9181550644075651</v>
      </c>
      <c r="O7" s="18">
        <f t="shared" si="7"/>
        <v>5.5729582463283176</v>
      </c>
      <c r="P7" s="18">
        <f t="shared" si="8"/>
        <v>7.6868389604528522</v>
      </c>
      <c r="Q7" s="7"/>
      <c r="R7" s="17"/>
      <c r="S7" s="38">
        <v>4</v>
      </c>
      <c r="T7" s="37">
        <f t="shared" si="9"/>
        <v>5.1405735548028444</v>
      </c>
      <c r="U7" s="36">
        <f t="shared" si="10"/>
        <v>1.9073231366833845</v>
      </c>
      <c r="W7" s="35">
        <f t="shared" si="11"/>
        <v>18.848769700943762</v>
      </c>
      <c r="X7" s="34">
        <f t="shared" si="12"/>
        <v>1.2553781234348205</v>
      </c>
      <c r="AB7" s="33"/>
      <c r="AC7" s="33"/>
      <c r="AE7" s="33"/>
      <c r="AF7" s="33"/>
      <c r="AH7" s="16"/>
      <c r="AI7" s="16"/>
    </row>
    <row r="8" spans="1:35" x14ac:dyDescent="0.35">
      <c r="A8" s="4">
        <v>6</v>
      </c>
      <c r="B8" s="23">
        <v>0</v>
      </c>
      <c r="C8" s="23">
        <v>4</v>
      </c>
      <c r="D8" s="3">
        <v>2.7000000000000001E-3</v>
      </c>
      <c r="E8" s="3">
        <v>2.5799999999999998E-3</v>
      </c>
      <c r="F8" s="3">
        <v>2.63E-3</v>
      </c>
      <c r="G8" s="2">
        <f t="shared" si="0"/>
        <v>6.4000000000000038E-4</v>
      </c>
      <c r="H8" s="2">
        <f t="shared" si="1"/>
        <v>5.2000000000000006E-4</v>
      </c>
      <c r="I8" s="2">
        <f t="shared" si="2"/>
        <v>5.7000000000000019E-4</v>
      </c>
      <c r="J8" s="18">
        <v>0.24818916499999999</v>
      </c>
      <c r="K8" s="18">
        <f t="shared" si="3"/>
        <v>0.1024911861393714</v>
      </c>
      <c r="L8" s="18">
        <f t="shared" si="4"/>
        <v>8.327408873823923E-2</v>
      </c>
      <c r="M8" s="18">
        <f t="shared" si="5"/>
        <v>9.1281212655377642E-2</v>
      </c>
      <c r="N8" s="18">
        <f t="shared" si="6"/>
        <v>6.1494711683622842</v>
      </c>
      <c r="O8" s="18">
        <f t="shared" si="7"/>
        <v>4.9964453242943536</v>
      </c>
      <c r="P8" s="18">
        <f t="shared" si="8"/>
        <v>5.4768727593226583</v>
      </c>
      <c r="Q8" s="7"/>
      <c r="R8" s="17"/>
      <c r="S8" s="38">
        <v>6</v>
      </c>
      <c r="T8" s="37">
        <f t="shared" si="9"/>
        <v>4.5480463849346062</v>
      </c>
      <c r="U8" s="36">
        <f t="shared" si="10"/>
        <v>1.2616137872506852</v>
      </c>
      <c r="W8" s="35">
        <f t="shared" si="11"/>
        <v>26.359451935219568</v>
      </c>
      <c r="X8" s="34">
        <f t="shared" si="12"/>
        <v>1.2503425894613074</v>
      </c>
      <c r="AB8" s="33"/>
      <c r="AC8" s="33"/>
      <c r="AE8" s="33"/>
      <c r="AF8" s="33"/>
      <c r="AH8" s="16"/>
      <c r="AI8" s="16"/>
    </row>
    <row r="9" spans="1:35" x14ac:dyDescent="0.35">
      <c r="A9" s="4">
        <v>8</v>
      </c>
      <c r="B9" s="23">
        <v>0</v>
      </c>
      <c r="C9" s="23">
        <v>4</v>
      </c>
      <c r="D9" s="3">
        <v>3.0500000000000002E-3</v>
      </c>
      <c r="E9" s="3">
        <v>3.2100000000000002E-3</v>
      </c>
      <c r="F9" s="3">
        <v>3.0500000000000002E-3</v>
      </c>
      <c r="G9" s="2">
        <f t="shared" si="0"/>
        <v>6.4500000000000017E-4</v>
      </c>
      <c r="H9" s="2">
        <f t="shared" si="1"/>
        <v>8.0500000000000016E-4</v>
      </c>
      <c r="I9" s="2">
        <f t="shared" si="2"/>
        <v>6.4500000000000017E-4</v>
      </c>
      <c r="J9" s="18">
        <v>0.24818916499999999</v>
      </c>
      <c r="K9" s="18">
        <f t="shared" si="3"/>
        <v>0.10329189853108521</v>
      </c>
      <c r="L9" s="18">
        <f t="shared" si="4"/>
        <v>0.12891469506592804</v>
      </c>
      <c r="M9" s="18">
        <f t="shared" si="5"/>
        <v>0.10329189853108521</v>
      </c>
      <c r="N9" s="18">
        <f t="shared" si="6"/>
        <v>6.197513911865113</v>
      </c>
      <c r="O9" s="18">
        <f t="shared" si="7"/>
        <v>7.7348817039556819</v>
      </c>
      <c r="P9" s="18">
        <f t="shared" si="8"/>
        <v>6.197513911865113</v>
      </c>
      <c r="Q9" s="7"/>
      <c r="R9" s="17"/>
      <c r="S9" s="38">
        <v>8</v>
      </c>
      <c r="T9" s="37">
        <f t="shared" si="9"/>
        <v>5.653029485499701</v>
      </c>
      <c r="U9" s="36">
        <f t="shared" si="10"/>
        <v>1.6471492736282443</v>
      </c>
      <c r="W9" s="35">
        <f t="shared" si="11"/>
        <v>34.246468993600878</v>
      </c>
      <c r="X9" s="34">
        <f t="shared" si="12"/>
        <v>2.4162045369407701</v>
      </c>
      <c r="AB9" s="33"/>
      <c r="AC9" s="33"/>
      <c r="AE9" s="33"/>
      <c r="AF9" s="33"/>
      <c r="AH9" s="16"/>
      <c r="AI9" s="16"/>
    </row>
    <row r="10" spans="1:35" x14ac:dyDescent="0.35">
      <c r="A10" s="4">
        <v>10</v>
      </c>
      <c r="B10" s="23">
        <v>0</v>
      </c>
      <c r="C10" s="23">
        <v>4</v>
      </c>
      <c r="D10" s="3">
        <v>3.5000000000000001E-3</v>
      </c>
      <c r="E10" s="3">
        <v>3.5300000000000002E-3</v>
      </c>
      <c r="F10" s="3">
        <v>3.46E-3</v>
      </c>
      <c r="G10" s="2">
        <f t="shared" si="0"/>
        <v>4.7500000000000016E-4</v>
      </c>
      <c r="H10" s="2">
        <f t="shared" si="1"/>
        <v>5.0500000000000024E-4</v>
      </c>
      <c r="I10" s="2">
        <f t="shared" si="2"/>
        <v>4.3500000000000006E-4</v>
      </c>
      <c r="J10" s="18">
        <v>0.24818916499999999</v>
      </c>
      <c r="K10" s="18">
        <f t="shared" si="3"/>
        <v>7.6067677212814697E-2</v>
      </c>
      <c r="L10" s="18">
        <f t="shared" si="4"/>
        <v>8.0871951563097733E-2</v>
      </c>
      <c r="M10" s="18">
        <f t="shared" si="5"/>
        <v>6.9661978079103959E-2</v>
      </c>
      <c r="N10" s="18">
        <f t="shared" si="6"/>
        <v>4.5640606327688822</v>
      </c>
      <c r="O10" s="18">
        <f t="shared" si="7"/>
        <v>4.8523170937858637</v>
      </c>
      <c r="P10" s="18">
        <f t="shared" si="8"/>
        <v>4.1797186847462378</v>
      </c>
      <c r="Q10" s="7"/>
      <c r="R10" s="17"/>
      <c r="S10" s="38">
        <v>10</v>
      </c>
      <c r="T10" s="37">
        <f t="shared" si="9"/>
        <v>4.7402173589459258</v>
      </c>
      <c r="U10" s="36">
        <f t="shared" si="10"/>
        <v>0.63856499479633366</v>
      </c>
      <c r="W10" s="35">
        <f t="shared" si="11"/>
        <v>35.303409350663145</v>
      </c>
      <c r="X10" s="34">
        <f t="shared" si="12"/>
        <v>3.695160595253784</v>
      </c>
      <c r="AB10" s="33"/>
      <c r="AC10" s="33"/>
      <c r="AE10" s="33"/>
      <c r="AF10" s="33"/>
      <c r="AH10" s="16"/>
      <c r="AI10" s="16"/>
    </row>
    <row r="11" spans="1:35" x14ac:dyDescent="0.35">
      <c r="A11" s="4">
        <v>12</v>
      </c>
      <c r="B11" s="23">
        <v>0</v>
      </c>
      <c r="C11" s="23">
        <v>4</v>
      </c>
      <c r="D11" s="3">
        <v>3.6800000000000001E-3</v>
      </c>
      <c r="E11" s="3">
        <v>3.7100000000000002E-3</v>
      </c>
      <c r="F11" s="3">
        <v>3.7299999999999998E-3</v>
      </c>
      <c r="G11" s="2">
        <f t="shared" si="0"/>
        <v>3.6333333333333313E-4</v>
      </c>
      <c r="H11" s="2">
        <f t="shared" si="1"/>
        <v>3.9333333333333321E-4</v>
      </c>
      <c r="I11" s="2">
        <f t="shared" si="2"/>
        <v>4.1333333333333283E-4</v>
      </c>
      <c r="J11" s="18">
        <v>0.24818916499999999</v>
      </c>
      <c r="K11" s="18">
        <f t="shared" si="3"/>
        <v>5.8185100464538904E-2</v>
      </c>
      <c r="L11" s="18">
        <f t="shared" si="4"/>
        <v>6.2989374814821961E-2</v>
      </c>
      <c r="M11" s="18">
        <f t="shared" si="5"/>
        <v>6.6192224381677239E-2</v>
      </c>
      <c r="N11" s="18">
        <f t="shared" si="6"/>
        <v>3.491106027872334</v>
      </c>
      <c r="O11" s="18">
        <f t="shared" si="7"/>
        <v>3.7793624888893178</v>
      </c>
      <c r="P11" s="18">
        <f t="shared" si="8"/>
        <v>3.9715334629006342</v>
      </c>
      <c r="Q11" s="7"/>
      <c r="R11" s="17"/>
      <c r="S11" s="38">
        <v>12</v>
      </c>
      <c r="T11" s="37">
        <f t="shared" si="9"/>
        <v>2.578293901318562</v>
      </c>
      <c r="U11" s="36">
        <f t="shared" si="10"/>
        <v>1.5197512757293277</v>
      </c>
      <c r="W11" s="35">
        <f t="shared" si="11"/>
        <v>39.955548346520551</v>
      </c>
      <c r="X11" s="34">
        <f t="shared" si="12"/>
        <v>5.862763421788995</v>
      </c>
      <c r="AB11" s="33"/>
      <c r="AC11" s="33"/>
      <c r="AE11" s="33"/>
      <c r="AF11" s="33"/>
      <c r="AH11" s="16"/>
      <c r="AI11" s="16"/>
    </row>
    <row r="12" spans="1:35" x14ac:dyDescent="0.35">
      <c r="A12" s="1">
        <v>15</v>
      </c>
      <c r="B12" s="23">
        <v>0</v>
      </c>
      <c r="C12" s="23">
        <v>4</v>
      </c>
      <c r="D12" s="3">
        <v>4.3899999999999998E-3</v>
      </c>
      <c r="E12" s="3">
        <v>3.5300000000000002E-3</v>
      </c>
      <c r="F12" s="3">
        <v>4.3600000000000002E-3</v>
      </c>
      <c r="G12" s="2">
        <f t="shared" si="0"/>
        <v>5.2999999999999966E-4</v>
      </c>
      <c r="H12" s="2">
        <f t="shared" si="1"/>
        <v>-3.3E-4</v>
      </c>
      <c r="I12" s="2">
        <f t="shared" si="2"/>
        <v>5.0000000000000001E-4</v>
      </c>
      <c r="J12" s="18">
        <v>0.24818916499999999</v>
      </c>
      <c r="K12" s="18">
        <f t="shared" si="3"/>
        <v>8.4875513521666834E-2</v>
      </c>
      <c r="L12" s="18">
        <f t="shared" si="4"/>
        <v>-5.2847017853113347E-2</v>
      </c>
      <c r="M12" s="18">
        <f t="shared" si="5"/>
        <v>8.0071239171383868E-2</v>
      </c>
      <c r="N12" s="18">
        <f t="shared" si="6"/>
        <v>5.0925308113000103</v>
      </c>
      <c r="O12" s="18">
        <f t="shared" si="7"/>
        <v>-3.170821071186801</v>
      </c>
      <c r="P12" s="18">
        <f t="shared" si="8"/>
        <v>4.8042743502830323</v>
      </c>
      <c r="Q12" s="7"/>
      <c r="R12" s="17"/>
      <c r="S12" s="38">
        <v>15</v>
      </c>
      <c r="T12" s="37">
        <f>AVERAGE(N12,P12,N38,P38)</f>
        <v>4.2197543043319268</v>
      </c>
      <c r="U12" s="36">
        <f>STDEV(N12,P12,N38,P38)</f>
        <v>1.0562526529967304</v>
      </c>
      <c r="W12" s="35">
        <f>AVERAGE(N64,P64,N90,P90)</f>
        <v>44.279395261775278</v>
      </c>
      <c r="X12" s="34">
        <f>STDEV(N64,P64,N90,P90)</f>
        <v>6.7186847500410858</v>
      </c>
      <c r="AB12" s="33"/>
      <c r="AC12" s="33"/>
      <c r="AE12" s="33"/>
      <c r="AF12" s="33"/>
      <c r="AH12" s="16"/>
      <c r="AI12" s="16"/>
    </row>
    <row r="13" spans="1:35" ht="43.5" x14ac:dyDescent="0.35">
      <c r="B13" s="15"/>
      <c r="C13" s="8"/>
      <c r="D13" s="8"/>
      <c r="E13" s="7"/>
      <c r="F13" s="6"/>
      <c r="G13" s="6"/>
      <c r="H13" s="6"/>
      <c r="I13" s="7"/>
      <c r="J13" s="7"/>
      <c r="K13" s="12" t="s">
        <v>4</v>
      </c>
      <c r="L13" s="12" t="s">
        <v>3</v>
      </c>
      <c r="M13" s="12" t="s">
        <v>2</v>
      </c>
      <c r="N13" s="11" t="s">
        <v>1</v>
      </c>
      <c r="O13" s="4" t="s">
        <v>0</v>
      </c>
      <c r="P13" s="7"/>
      <c r="Q13" s="7"/>
      <c r="R13" s="27"/>
    </row>
    <row r="14" spans="1:35" x14ac:dyDescent="0.35">
      <c r="B14" s="9"/>
      <c r="C14" s="8"/>
      <c r="D14" s="8"/>
      <c r="E14" s="7"/>
      <c r="F14" s="7"/>
      <c r="G14" s="7"/>
      <c r="H14" s="7"/>
      <c r="I14" s="7"/>
      <c r="J14" s="7"/>
      <c r="K14" s="5">
        <v>8.6300000000000005E-4</v>
      </c>
      <c r="L14" s="5">
        <v>8.5300000000000003E-4</v>
      </c>
      <c r="M14" s="5">
        <v>8.7299999999999997E-4</v>
      </c>
      <c r="N14" s="2">
        <f t="shared" ref="N14:N19" si="13">AVERAGE(K14:M14)</f>
        <v>8.6300000000000005E-4</v>
      </c>
      <c r="O14" s="4">
        <v>0</v>
      </c>
      <c r="P14" s="7"/>
      <c r="Q14" s="27"/>
      <c r="R14" s="27"/>
    </row>
    <row r="15" spans="1:35" x14ac:dyDescent="0.35">
      <c r="G15" s="6"/>
      <c r="H15" s="6"/>
      <c r="I15" s="6"/>
      <c r="J15" s="6"/>
      <c r="K15" s="5">
        <v>8.6200000000000003E-4</v>
      </c>
      <c r="L15" s="5">
        <v>8.5300000000000003E-4</v>
      </c>
      <c r="M15" s="5">
        <v>8.7600000000000004E-4</v>
      </c>
      <c r="N15" s="2">
        <f t="shared" si="13"/>
        <v>8.6366666666666666E-4</v>
      </c>
      <c r="O15" s="4">
        <v>0.5</v>
      </c>
      <c r="Q15" s="27"/>
      <c r="R15" s="27"/>
    </row>
    <row r="16" spans="1:35" x14ac:dyDescent="0.35">
      <c r="G16" s="6"/>
      <c r="H16" s="6"/>
      <c r="I16" s="6"/>
      <c r="J16" s="6"/>
      <c r="K16" s="5">
        <v>1.0499999999999999E-3</v>
      </c>
      <c r="L16" s="5">
        <v>1.0399999999999999E-3</v>
      </c>
      <c r="M16" s="5">
        <v>1.06E-3</v>
      </c>
      <c r="N16" s="2">
        <f t="shared" si="13"/>
        <v>1.0499999999999999E-3</v>
      </c>
      <c r="O16" s="4">
        <v>1</v>
      </c>
      <c r="Q16" s="27"/>
      <c r="R16" s="27"/>
    </row>
    <row r="17" spans="1:18" x14ac:dyDescent="0.35">
      <c r="G17" s="6"/>
      <c r="H17" s="6"/>
      <c r="I17" s="6"/>
      <c r="J17" s="6"/>
      <c r="K17" s="5">
        <v>1.14E-3</v>
      </c>
      <c r="L17" s="5">
        <v>1.1299999999999999E-3</v>
      </c>
      <c r="M17" s="5">
        <v>1.1900000000000001E-3</v>
      </c>
      <c r="N17" s="2">
        <f t="shared" si="13"/>
        <v>1.1533333333333333E-3</v>
      </c>
      <c r="O17" s="4">
        <v>2</v>
      </c>
      <c r="Q17" s="27"/>
      <c r="R17" s="27"/>
    </row>
    <row r="18" spans="1:18" x14ac:dyDescent="0.35">
      <c r="G18" s="6"/>
      <c r="H18" s="6"/>
      <c r="I18" s="6"/>
      <c r="J18" s="6"/>
      <c r="K18" s="5">
        <v>1.6900000000000001E-3</v>
      </c>
      <c r="L18" s="5">
        <v>1.6299999999999999E-3</v>
      </c>
      <c r="M18" s="5">
        <v>1.8400000000000001E-3</v>
      </c>
      <c r="N18" s="2">
        <f t="shared" si="13"/>
        <v>1.72E-3</v>
      </c>
      <c r="O18" s="4">
        <v>4</v>
      </c>
      <c r="Q18" s="27"/>
      <c r="R18" s="27"/>
    </row>
    <row r="19" spans="1:18" x14ac:dyDescent="0.35">
      <c r="G19" s="6"/>
      <c r="H19" s="6"/>
      <c r="I19" s="6"/>
      <c r="J19" s="6"/>
      <c r="K19" s="5">
        <v>2.0600000000000002E-3</v>
      </c>
      <c r="L19" s="5">
        <v>2.0400000000000001E-3</v>
      </c>
      <c r="M19" s="5">
        <v>2.0799999999999998E-3</v>
      </c>
      <c r="N19" s="2">
        <f t="shared" si="13"/>
        <v>2.0599999999999998E-3</v>
      </c>
      <c r="O19" s="4">
        <v>6</v>
      </c>
      <c r="Q19" s="27"/>
      <c r="R19" s="27"/>
    </row>
    <row r="20" spans="1:18" x14ac:dyDescent="0.35">
      <c r="G20" s="6"/>
      <c r="H20" s="6"/>
      <c r="I20" s="6"/>
      <c r="J20" s="6"/>
      <c r="K20" s="5">
        <v>2.33E-3</v>
      </c>
      <c r="L20" s="5">
        <v>2.2799999999999999E-3</v>
      </c>
      <c r="M20" s="5">
        <v>2.48E-3</v>
      </c>
      <c r="N20" s="2">
        <f>AVERAGE(K20,M20)</f>
        <v>2.405E-3</v>
      </c>
      <c r="O20" s="4">
        <v>8</v>
      </c>
      <c r="Q20" s="27"/>
      <c r="R20" s="27"/>
    </row>
    <row r="21" spans="1:18" x14ac:dyDescent="0.35">
      <c r="K21" s="3">
        <v>3.0000000000000001E-3</v>
      </c>
      <c r="L21" s="3">
        <v>2.8600000000000001E-3</v>
      </c>
      <c r="M21" s="3">
        <v>3.0500000000000002E-3</v>
      </c>
      <c r="N21" s="2">
        <f>AVERAGE(K21,M21)</f>
        <v>3.0249999999999999E-3</v>
      </c>
      <c r="O21" s="4">
        <v>10</v>
      </c>
      <c r="Q21" s="27"/>
      <c r="R21" s="27"/>
    </row>
    <row r="22" spans="1:18" x14ac:dyDescent="0.35">
      <c r="K22" s="3">
        <v>3.1800000000000001E-3</v>
      </c>
      <c r="L22" s="3">
        <v>3.2799999999999999E-3</v>
      </c>
      <c r="M22" s="3">
        <v>3.49E-3</v>
      </c>
      <c r="N22" s="2">
        <f>AVERAGE(K22:M22)</f>
        <v>3.316666666666667E-3</v>
      </c>
      <c r="O22" s="4">
        <v>12</v>
      </c>
      <c r="Q22" s="27"/>
      <c r="R22" s="27"/>
    </row>
    <row r="23" spans="1:18" x14ac:dyDescent="0.35">
      <c r="K23" s="3">
        <v>3.7499999999999999E-3</v>
      </c>
      <c r="L23" s="3">
        <v>3.8899999999999998E-3</v>
      </c>
      <c r="M23" s="3">
        <v>3.9399999999999999E-3</v>
      </c>
      <c r="N23" s="2">
        <f>AVERAGE(K23:M23)</f>
        <v>3.8600000000000001E-3</v>
      </c>
      <c r="O23" s="1">
        <v>15</v>
      </c>
      <c r="Q23" s="27"/>
      <c r="R23" s="27"/>
    </row>
    <row r="24" spans="1:18" x14ac:dyDescent="0.35">
      <c r="Q24" s="27"/>
      <c r="R24" s="27"/>
    </row>
    <row r="25" spans="1:18" x14ac:dyDescent="0.35">
      <c r="Q25" s="27"/>
      <c r="R25" s="27"/>
    </row>
    <row r="26" spans="1:18" x14ac:dyDescent="0.35">
      <c r="Q26" s="27"/>
      <c r="R26" s="27"/>
    </row>
    <row r="27" spans="1:18" x14ac:dyDescent="0.35">
      <c r="A27" s="32"/>
      <c r="F27" s="6"/>
      <c r="G27" s="6"/>
      <c r="H27" s="6"/>
      <c r="I27" s="6"/>
      <c r="J27" s="6"/>
      <c r="K27" s="6"/>
      <c r="L27" s="6"/>
      <c r="M27" s="6"/>
      <c r="N27" s="6"/>
      <c r="O27" s="6"/>
      <c r="Q27" s="27"/>
      <c r="R27" s="27"/>
    </row>
    <row r="28" spans="1:18" ht="58" x14ac:dyDescent="0.35">
      <c r="A28" s="10" t="s">
        <v>0</v>
      </c>
      <c r="B28" s="10" t="s">
        <v>15</v>
      </c>
      <c r="C28" s="10" t="s">
        <v>14</v>
      </c>
      <c r="D28" s="26" t="s">
        <v>13</v>
      </c>
      <c r="E28" s="26" t="s">
        <v>12</v>
      </c>
      <c r="F28" s="25" t="s">
        <v>11</v>
      </c>
      <c r="G28" s="25" t="s">
        <v>10</v>
      </c>
      <c r="H28" s="25" t="s">
        <v>9</v>
      </c>
      <c r="I28" s="25" t="s">
        <v>8</v>
      </c>
      <c r="J28" s="4" t="s">
        <v>7</v>
      </c>
      <c r="K28" s="25" t="s">
        <v>6</v>
      </c>
      <c r="L28" s="25" t="s">
        <v>6</v>
      </c>
      <c r="M28" s="25" t="s">
        <v>6</v>
      </c>
      <c r="N28" s="25" t="s">
        <v>5</v>
      </c>
      <c r="O28" s="25" t="s">
        <v>5</v>
      </c>
      <c r="P28" s="25" t="s">
        <v>5</v>
      </c>
      <c r="Q28" s="24"/>
      <c r="R28" s="27"/>
    </row>
    <row r="29" spans="1:18" x14ac:dyDescent="0.35">
      <c r="A29" s="4">
        <v>0</v>
      </c>
      <c r="B29" s="23">
        <v>0</v>
      </c>
      <c r="C29" s="23">
        <v>4</v>
      </c>
      <c r="D29" s="3">
        <v>1.32E-3</v>
      </c>
      <c r="E29" s="3">
        <v>1.2899999999999999E-3</v>
      </c>
      <c r="F29" s="5">
        <v>1.39E-3</v>
      </c>
      <c r="G29" s="2">
        <f t="shared" ref="G29:G38" si="14">D29-$N40</f>
        <v>5.8733333333333337E-4</v>
      </c>
      <c r="H29" s="2">
        <f t="shared" ref="H29:H38" si="15">E29-N40</f>
        <v>5.5733333333333329E-4</v>
      </c>
      <c r="I29" s="2">
        <f t="shared" ref="I29:I38" si="16">F29-N40</f>
        <v>6.5733333333333334E-4</v>
      </c>
      <c r="J29" s="18">
        <v>0.24818916499999999</v>
      </c>
      <c r="K29" s="18">
        <f t="shared" ref="K29:K38" si="17">(G29/(6290*J29))/(4*10^-6)</f>
        <v>9.4057015613318917E-2</v>
      </c>
      <c r="L29" s="18">
        <f t="shared" ref="L29:L38" si="18">(H29/(6290*J29))/(4*10^-6)</f>
        <v>8.9252741263035867E-2</v>
      </c>
      <c r="M29" s="18">
        <f t="shared" ref="M29:M38" si="19">(I29/(6290*J29))/(4*10^-6)</f>
        <v>0.10526698909731265</v>
      </c>
      <c r="N29" s="18">
        <f t="shared" ref="N29:N38" si="20">K29*60</f>
        <v>5.643420936799135</v>
      </c>
      <c r="O29" s="18">
        <f t="shared" ref="O29:O38" si="21">L29*60</f>
        <v>5.3551644757821517</v>
      </c>
      <c r="P29" s="18">
        <f t="shared" ref="P29:P38" si="22">M29*60</f>
        <v>6.3160193458387592</v>
      </c>
      <c r="Q29" s="7"/>
      <c r="R29" s="17"/>
    </row>
    <row r="30" spans="1:18" x14ac:dyDescent="0.35">
      <c r="A30" s="4">
        <v>0.5</v>
      </c>
      <c r="B30" s="23">
        <v>0</v>
      </c>
      <c r="C30" s="23">
        <v>4</v>
      </c>
      <c r="D30" s="3">
        <v>1.2899999999999999E-3</v>
      </c>
      <c r="E30" s="3">
        <v>1.32E-3</v>
      </c>
      <c r="F30" s="5">
        <v>1.41E-3</v>
      </c>
      <c r="G30" s="2">
        <f t="shared" si="14"/>
        <v>5.6166666666666659E-4</v>
      </c>
      <c r="H30" s="2">
        <f t="shared" si="15"/>
        <v>5.9166666666666666E-4</v>
      </c>
      <c r="I30" s="2">
        <f t="shared" si="16"/>
        <v>6.8166666666666668E-4</v>
      </c>
      <c r="J30" s="18">
        <v>0.24818916499999999</v>
      </c>
      <c r="K30" s="18">
        <f t="shared" si="17"/>
        <v>8.99466920025212E-2</v>
      </c>
      <c r="L30" s="18">
        <f t="shared" si="18"/>
        <v>9.4750966352804236E-2</v>
      </c>
      <c r="M30" s="18">
        <f t="shared" si="19"/>
        <v>0.10916378940365333</v>
      </c>
      <c r="N30" s="18">
        <f t="shared" si="20"/>
        <v>5.3968015201512722</v>
      </c>
      <c r="O30" s="18">
        <f t="shared" si="21"/>
        <v>5.6850579811682538</v>
      </c>
      <c r="P30" s="18">
        <f t="shared" si="22"/>
        <v>6.5498273642192002</v>
      </c>
      <c r="Q30" s="7"/>
      <c r="R30" s="17"/>
    </row>
    <row r="31" spans="1:18" x14ac:dyDescent="0.35">
      <c r="A31" s="4">
        <v>1</v>
      </c>
      <c r="B31" s="23">
        <v>0</v>
      </c>
      <c r="C31" s="23">
        <v>4</v>
      </c>
      <c r="D31" s="3">
        <v>1.4E-3</v>
      </c>
      <c r="E31" s="3">
        <v>1.4599999999999999E-3</v>
      </c>
      <c r="F31" s="5">
        <v>1.34E-3</v>
      </c>
      <c r="G31" s="2">
        <f t="shared" si="14"/>
        <v>5.6099999999999998E-4</v>
      </c>
      <c r="H31" s="2">
        <f t="shared" si="15"/>
        <v>6.2099999999999992E-4</v>
      </c>
      <c r="I31" s="2">
        <f t="shared" si="16"/>
        <v>5.0100000000000003E-4</v>
      </c>
      <c r="J31" s="18">
        <v>0.24818916499999999</v>
      </c>
      <c r="K31" s="18">
        <f t="shared" si="17"/>
        <v>8.9839930350292696E-2</v>
      </c>
      <c r="L31" s="18">
        <f t="shared" si="18"/>
        <v>9.944847905085874E-2</v>
      </c>
      <c r="M31" s="18">
        <f t="shared" si="19"/>
        <v>8.0231381649726638E-2</v>
      </c>
      <c r="N31" s="18">
        <f t="shared" si="20"/>
        <v>5.3903958210175613</v>
      </c>
      <c r="O31" s="18">
        <f t="shared" si="21"/>
        <v>5.9669087430515244</v>
      </c>
      <c r="P31" s="18">
        <f t="shared" si="22"/>
        <v>4.8138828989835982</v>
      </c>
      <c r="Q31" s="7"/>
      <c r="R31" s="17"/>
    </row>
    <row r="32" spans="1:18" x14ac:dyDescent="0.35">
      <c r="A32" s="4">
        <v>2</v>
      </c>
      <c r="B32" s="23">
        <v>0</v>
      </c>
      <c r="C32" s="23">
        <v>4</v>
      </c>
      <c r="D32" s="3">
        <v>1.6800000000000001E-3</v>
      </c>
      <c r="E32" s="3">
        <v>1.74E-3</v>
      </c>
      <c r="F32" s="5">
        <v>1.58E-3</v>
      </c>
      <c r="G32" s="2">
        <f t="shared" si="14"/>
        <v>7.1566666666666664E-4</v>
      </c>
      <c r="H32" s="2">
        <f t="shared" si="15"/>
        <v>7.7566666666666658E-4</v>
      </c>
      <c r="I32" s="2">
        <f t="shared" si="16"/>
        <v>6.156666666666666E-4</v>
      </c>
      <c r="J32" s="18">
        <v>0.24818916499999999</v>
      </c>
      <c r="K32" s="18">
        <f t="shared" si="17"/>
        <v>0.11460863366730743</v>
      </c>
      <c r="L32" s="18">
        <f t="shared" si="18"/>
        <v>0.12421718236787349</v>
      </c>
      <c r="M32" s="18">
        <f t="shared" si="19"/>
        <v>9.8594385833030651E-2</v>
      </c>
      <c r="N32" s="18">
        <f t="shared" si="20"/>
        <v>6.8765180200384464</v>
      </c>
      <c r="O32" s="18">
        <f t="shared" si="21"/>
        <v>7.4530309420724095</v>
      </c>
      <c r="P32" s="18">
        <f t="shared" si="22"/>
        <v>5.9156631499818388</v>
      </c>
      <c r="Q32" s="7"/>
      <c r="R32" s="17"/>
    </row>
    <row r="33" spans="1:18" x14ac:dyDescent="0.35">
      <c r="A33" s="4">
        <v>4</v>
      </c>
      <c r="B33" s="23">
        <v>0</v>
      </c>
      <c r="C33" s="23">
        <v>4</v>
      </c>
      <c r="D33" s="3">
        <v>2.0799999999999998E-3</v>
      </c>
      <c r="E33" s="3">
        <v>2.0899999999999998E-3</v>
      </c>
      <c r="F33" s="5">
        <v>1.97E-3</v>
      </c>
      <c r="G33" s="2">
        <f t="shared" si="14"/>
        <v>4.0333333333333323E-4</v>
      </c>
      <c r="H33" s="2">
        <f t="shared" si="15"/>
        <v>4.1333333333333326E-4</v>
      </c>
      <c r="I33" s="2">
        <f t="shared" si="16"/>
        <v>2.9333333333333338E-4</v>
      </c>
      <c r="J33" s="18">
        <v>0.24818916499999999</v>
      </c>
      <c r="K33" s="18">
        <f t="shared" si="17"/>
        <v>6.4590799598249635E-2</v>
      </c>
      <c r="L33" s="18">
        <f t="shared" si="18"/>
        <v>6.6192224381677323E-2</v>
      </c>
      <c r="M33" s="18">
        <f t="shared" si="19"/>
        <v>4.6975126980545207E-2</v>
      </c>
      <c r="N33" s="18">
        <f t="shared" si="20"/>
        <v>3.875447975894978</v>
      </c>
      <c r="O33" s="18">
        <f t="shared" si="21"/>
        <v>3.9715334629006396</v>
      </c>
      <c r="P33" s="18">
        <f t="shared" si="22"/>
        <v>2.8185076188327125</v>
      </c>
      <c r="Q33" s="7"/>
      <c r="R33" s="17"/>
    </row>
    <row r="34" spans="1:18" x14ac:dyDescent="0.35">
      <c r="A34" s="4">
        <v>6</v>
      </c>
      <c r="B34" s="23">
        <v>0</v>
      </c>
      <c r="C34" s="23">
        <v>4</v>
      </c>
      <c r="D34" s="3">
        <v>2.3E-3</v>
      </c>
      <c r="E34" s="3">
        <v>2.1299999999999999E-3</v>
      </c>
      <c r="F34" s="5">
        <v>2.1900000000000001E-3</v>
      </c>
      <c r="G34" s="2">
        <f t="shared" si="14"/>
        <v>4.6333333333333361E-4</v>
      </c>
      <c r="H34" s="2">
        <f t="shared" si="15"/>
        <v>2.933333333333336E-4</v>
      </c>
      <c r="I34" s="2">
        <f t="shared" si="16"/>
        <v>3.5333333333333375E-4</v>
      </c>
      <c r="J34" s="18">
        <v>0.24818916499999999</v>
      </c>
      <c r="K34" s="18">
        <f t="shared" si="17"/>
        <v>7.4199348298815748E-2</v>
      </c>
      <c r="L34" s="18">
        <f t="shared" si="18"/>
        <v>4.6975126980545241E-2</v>
      </c>
      <c r="M34" s="18">
        <f t="shared" si="19"/>
        <v>5.6583675681111327E-2</v>
      </c>
      <c r="N34" s="18">
        <f t="shared" si="20"/>
        <v>4.4519608979289451</v>
      </c>
      <c r="O34" s="18">
        <f t="shared" si="21"/>
        <v>2.8185076188327143</v>
      </c>
      <c r="P34" s="18">
        <f t="shared" si="22"/>
        <v>3.3950205408666796</v>
      </c>
      <c r="Q34" s="7"/>
      <c r="R34" s="17"/>
    </row>
    <row r="35" spans="1:18" x14ac:dyDescent="0.35">
      <c r="A35" s="4">
        <v>8</v>
      </c>
      <c r="B35" s="23">
        <v>0</v>
      </c>
      <c r="C35" s="23">
        <v>4</v>
      </c>
      <c r="D35" s="3">
        <v>2.5400000000000002E-3</v>
      </c>
      <c r="E35" s="3">
        <v>2.7699999999999999E-3</v>
      </c>
      <c r="F35" s="5">
        <v>2.4399999999999999E-3</v>
      </c>
      <c r="G35" s="2">
        <f t="shared" si="14"/>
        <v>4.3500000000000006E-4</v>
      </c>
      <c r="H35" s="2">
        <f t="shared" si="15"/>
        <v>6.6499999999999979E-4</v>
      </c>
      <c r="I35" s="2">
        <f t="shared" si="16"/>
        <v>3.3499999999999979E-4</v>
      </c>
      <c r="J35" s="18">
        <v>0.24818916499999999</v>
      </c>
      <c r="K35" s="18">
        <f t="shared" si="17"/>
        <v>6.9661978079103959E-2</v>
      </c>
      <c r="L35" s="18">
        <f t="shared" si="18"/>
        <v>0.1064947480979405</v>
      </c>
      <c r="M35" s="18">
        <f t="shared" si="19"/>
        <v>5.3647730244827149E-2</v>
      </c>
      <c r="N35" s="18">
        <f t="shared" si="20"/>
        <v>4.1797186847462378</v>
      </c>
      <c r="O35" s="18">
        <f t="shared" si="21"/>
        <v>6.3896848858764299</v>
      </c>
      <c r="P35" s="18">
        <f t="shared" si="22"/>
        <v>3.2188638146896289</v>
      </c>
      <c r="Q35" s="7"/>
      <c r="R35" s="17"/>
    </row>
    <row r="36" spans="1:18" x14ac:dyDescent="0.35">
      <c r="A36" s="4">
        <v>10</v>
      </c>
      <c r="B36" s="23">
        <v>0</v>
      </c>
      <c r="C36" s="23">
        <v>4</v>
      </c>
      <c r="D36" s="3">
        <v>2.8400000000000001E-3</v>
      </c>
      <c r="E36" s="3">
        <v>2.96E-3</v>
      </c>
      <c r="F36" s="5">
        <v>2.7799999999999999E-3</v>
      </c>
      <c r="G36" s="2">
        <f t="shared" si="14"/>
        <v>4.9500000000000021E-4</v>
      </c>
      <c r="H36" s="2">
        <f t="shared" si="15"/>
        <v>6.150000000000001E-4</v>
      </c>
      <c r="I36" s="2">
        <f t="shared" si="16"/>
        <v>4.3500000000000006E-4</v>
      </c>
      <c r="J36" s="18">
        <v>0.24818916499999999</v>
      </c>
      <c r="K36" s="18">
        <f t="shared" si="17"/>
        <v>7.9270526779670059E-2</v>
      </c>
      <c r="L36" s="18">
        <f t="shared" si="18"/>
        <v>9.8487624180802161E-2</v>
      </c>
      <c r="M36" s="18">
        <f t="shared" si="19"/>
        <v>6.9661978079103959E-2</v>
      </c>
      <c r="N36" s="18">
        <f t="shared" si="20"/>
        <v>4.7562316067802035</v>
      </c>
      <c r="O36" s="18">
        <f t="shared" si="21"/>
        <v>5.9092574508481297</v>
      </c>
      <c r="P36" s="18">
        <f t="shared" si="22"/>
        <v>4.1797186847462378</v>
      </c>
      <c r="Q36" s="7"/>
      <c r="R36" s="17"/>
    </row>
    <row r="37" spans="1:18" x14ac:dyDescent="0.35">
      <c r="A37" s="4">
        <v>12</v>
      </c>
      <c r="B37" s="23">
        <v>0</v>
      </c>
      <c r="C37" s="23">
        <v>4</v>
      </c>
      <c r="D37" s="3">
        <v>3.0899999999999999E-3</v>
      </c>
      <c r="E37" s="3">
        <v>3.29E-3</v>
      </c>
      <c r="F37" s="5">
        <v>3.0400000000000002E-3</v>
      </c>
      <c r="G37" s="2">
        <f t="shared" si="14"/>
        <v>9.6666666666667209E-5</v>
      </c>
      <c r="H37" s="2">
        <f t="shared" si="15"/>
        <v>2.966666666666673E-4</v>
      </c>
      <c r="I37" s="2">
        <f t="shared" si="16"/>
        <v>4.6666666666667512E-5</v>
      </c>
      <c r="J37" s="18">
        <v>0.24818916499999999</v>
      </c>
      <c r="K37" s="18">
        <f t="shared" si="17"/>
        <v>1.5480439573134301E-2</v>
      </c>
      <c r="L37" s="18">
        <f t="shared" si="18"/>
        <v>4.7508935241687859E-2</v>
      </c>
      <c r="M37" s="18">
        <f t="shared" si="19"/>
        <v>7.4733156559959619E-3</v>
      </c>
      <c r="N37" s="18">
        <f t="shared" si="20"/>
        <v>0.92882637438805804</v>
      </c>
      <c r="O37" s="18">
        <f t="shared" si="21"/>
        <v>2.8505361145012715</v>
      </c>
      <c r="P37" s="18">
        <f t="shared" si="22"/>
        <v>0.44839893935975772</v>
      </c>
      <c r="Q37" s="7"/>
      <c r="R37" s="17"/>
    </row>
    <row r="38" spans="1:18" x14ac:dyDescent="0.35">
      <c r="A38" s="1">
        <v>15</v>
      </c>
      <c r="B38" s="23">
        <v>0</v>
      </c>
      <c r="C38" s="23">
        <v>4</v>
      </c>
      <c r="D38" s="3">
        <v>3.5899999999999999E-3</v>
      </c>
      <c r="E38" s="3">
        <v>2.96E-3</v>
      </c>
      <c r="F38" s="5">
        <v>3.4299999999999999E-3</v>
      </c>
      <c r="G38" s="2">
        <f t="shared" si="14"/>
        <v>4.4333333333333291E-4</v>
      </c>
      <c r="H38" s="2">
        <f t="shared" si="15"/>
        <v>-1.8666666666666701E-4</v>
      </c>
      <c r="I38" s="2">
        <f t="shared" si="16"/>
        <v>2.8333333333333292E-4</v>
      </c>
      <c r="J38" s="18">
        <v>0.24818916499999999</v>
      </c>
      <c r="K38" s="18">
        <f t="shared" si="17"/>
        <v>7.0996498731960289E-2</v>
      </c>
      <c r="L38" s="18">
        <f t="shared" si="18"/>
        <v>-2.9893262623983365E-2</v>
      </c>
      <c r="M38" s="18">
        <f t="shared" si="19"/>
        <v>4.5373702197117456E-2</v>
      </c>
      <c r="N38" s="18">
        <f t="shared" si="20"/>
        <v>4.2597899239176176</v>
      </c>
      <c r="O38" s="18">
        <f t="shared" si="21"/>
        <v>-1.793595757439002</v>
      </c>
      <c r="P38" s="18">
        <f t="shared" si="22"/>
        <v>2.7224221318270474</v>
      </c>
      <c r="Q38" s="7"/>
      <c r="R38" s="17"/>
    </row>
    <row r="39" spans="1:18" ht="43.5" x14ac:dyDescent="0.35">
      <c r="B39" s="15"/>
      <c r="C39" s="8"/>
      <c r="D39" s="8"/>
      <c r="E39" s="7"/>
      <c r="F39" s="6"/>
      <c r="G39" s="6"/>
      <c r="H39" s="6"/>
      <c r="I39" s="7"/>
      <c r="J39" s="7"/>
      <c r="K39" s="12" t="s">
        <v>4</v>
      </c>
      <c r="L39" s="12" t="s">
        <v>3</v>
      </c>
      <c r="M39" s="12" t="s">
        <v>2</v>
      </c>
      <c r="N39" s="11" t="s">
        <v>1</v>
      </c>
      <c r="O39" s="4" t="s">
        <v>0</v>
      </c>
      <c r="P39" s="7"/>
      <c r="Q39" s="7"/>
      <c r="R39" s="27"/>
    </row>
    <row r="40" spans="1:18" x14ac:dyDescent="0.35">
      <c r="B40" s="9"/>
      <c r="C40" s="8"/>
      <c r="D40" s="8"/>
      <c r="E40" s="7"/>
      <c r="F40" s="7"/>
      <c r="G40" s="7"/>
      <c r="H40" s="7"/>
      <c r="I40" s="7"/>
      <c r="J40" s="7"/>
      <c r="K40" s="5">
        <v>7.2199999999999999E-4</v>
      </c>
      <c r="L40" s="5">
        <v>7.4299999999999995E-4</v>
      </c>
      <c r="M40" s="5">
        <v>7.3300000000000004E-4</v>
      </c>
      <c r="N40" s="2">
        <f t="shared" ref="N40:N45" si="23">AVERAGE(K40:M40)</f>
        <v>7.3266666666666662E-4</v>
      </c>
      <c r="O40" s="4">
        <v>0</v>
      </c>
      <c r="P40" s="7"/>
      <c r="Q40" s="27"/>
      <c r="R40" s="27"/>
    </row>
    <row r="41" spans="1:18" x14ac:dyDescent="0.35">
      <c r="F41" s="6"/>
      <c r="G41" s="6"/>
      <c r="H41" s="6"/>
      <c r="I41" s="6"/>
      <c r="J41" s="6"/>
      <c r="K41" s="5">
        <v>7.1400000000000001E-4</v>
      </c>
      <c r="L41" s="5">
        <v>7.0899999999999999E-4</v>
      </c>
      <c r="M41" s="5">
        <v>7.6199999999999998E-4</v>
      </c>
      <c r="N41" s="2">
        <f t="shared" si="23"/>
        <v>7.2833333333333333E-4</v>
      </c>
      <c r="O41" s="4">
        <v>0.5</v>
      </c>
      <c r="Q41" s="27"/>
      <c r="R41" s="27"/>
    </row>
    <row r="42" spans="1:18" x14ac:dyDescent="0.35">
      <c r="F42" s="6"/>
      <c r="G42" s="6"/>
      <c r="H42" s="6"/>
      <c r="I42" s="6"/>
      <c r="J42" s="6"/>
      <c r="K42" s="5">
        <v>8.4400000000000002E-4</v>
      </c>
      <c r="L42" s="5">
        <v>8.25E-4</v>
      </c>
      <c r="M42" s="5">
        <v>8.4800000000000001E-4</v>
      </c>
      <c r="N42" s="2">
        <f t="shared" si="23"/>
        <v>8.3900000000000001E-4</v>
      </c>
      <c r="O42" s="4">
        <v>1</v>
      </c>
      <c r="Q42" s="27"/>
      <c r="R42" s="27"/>
    </row>
    <row r="43" spans="1:18" x14ac:dyDescent="0.35">
      <c r="F43" s="6"/>
      <c r="G43" s="6"/>
      <c r="H43" s="6"/>
      <c r="I43" s="6"/>
      <c r="J43" s="6"/>
      <c r="K43" s="5">
        <v>1.0499999999999999E-3</v>
      </c>
      <c r="L43" s="5">
        <v>9.2699999999999998E-4</v>
      </c>
      <c r="M43" s="5">
        <v>9.1600000000000004E-4</v>
      </c>
      <c r="N43" s="2">
        <f t="shared" si="23"/>
        <v>9.6433333333333343E-4</v>
      </c>
      <c r="O43" s="4">
        <v>2</v>
      </c>
      <c r="Q43" s="27"/>
      <c r="R43" s="27"/>
    </row>
    <row r="44" spans="1:18" x14ac:dyDescent="0.35">
      <c r="F44" s="6"/>
      <c r="G44" s="6"/>
      <c r="H44" s="6"/>
      <c r="I44" s="6"/>
      <c r="J44" s="6"/>
      <c r="K44" s="5">
        <v>1.67E-3</v>
      </c>
      <c r="L44" s="5">
        <v>1.6299999999999999E-3</v>
      </c>
      <c r="M44" s="5">
        <v>1.73E-3</v>
      </c>
      <c r="N44" s="2">
        <f t="shared" si="23"/>
        <v>1.6766666666666666E-3</v>
      </c>
      <c r="O44" s="4">
        <v>4</v>
      </c>
      <c r="Q44" s="27"/>
      <c r="R44" s="27"/>
    </row>
    <row r="45" spans="1:18" x14ac:dyDescent="0.35">
      <c r="F45" s="6"/>
      <c r="G45" s="6"/>
      <c r="H45" s="6"/>
      <c r="I45" s="6"/>
      <c r="J45" s="6"/>
      <c r="K45" s="5">
        <v>1.82E-3</v>
      </c>
      <c r="L45" s="5">
        <v>1.8699999999999999E-3</v>
      </c>
      <c r="M45" s="5">
        <v>1.82E-3</v>
      </c>
      <c r="N45" s="2">
        <f t="shared" si="23"/>
        <v>1.8366666666666664E-3</v>
      </c>
      <c r="O45" s="4">
        <v>6</v>
      </c>
      <c r="Q45" s="27"/>
      <c r="R45" s="27"/>
    </row>
    <row r="46" spans="1:18" x14ac:dyDescent="0.35">
      <c r="F46" s="6"/>
      <c r="G46" s="6"/>
      <c r="H46" s="6"/>
      <c r="I46" s="6"/>
      <c r="J46" s="6"/>
      <c r="K46" s="5">
        <v>2.1099999999999999E-3</v>
      </c>
      <c r="L46" s="5">
        <v>2.0500000000000002E-3</v>
      </c>
      <c r="M46" s="5">
        <v>2.0999999999999999E-3</v>
      </c>
      <c r="N46" s="2">
        <f>AVERAGE(K46,M46)</f>
        <v>2.1050000000000001E-3</v>
      </c>
      <c r="O46" s="4">
        <v>8</v>
      </c>
      <c r="Q46" s="27"/>
      <c r="R46" s="27"/>
    </row>
    <row r="47" spans="1:18" x14ac:dyDescent="0.35">
      <c r="F47" s="6"/>
      <c r="G47" s="6"/>
      <c r="H47" s="6"/>
      <c r="I47" s="6"/>
      <c r="J47" s="6"/>
      <c r="K47" s="5">
        <v>2.3400000000000001E-3</v>
      </c>
      <c r="L47" s="5">
        <v>2.5500000000000002E-3</v>
      </c>
      <c r="M47" s="5">
        <v>2.3500000000000001E-3</v>
      </c>
      <c r="N47" s="2">
        <f>AVERAGE(K47,M47)</f>
        <v>2.3449999999999999E-3</v>
      </c>
      <c r="O47" s="4">
        <v>10</v>
      </c>
      <c r="Q47" s="27"/>
      <c r="R47" s="27"/>
    </row>
    <row r="48" spans="1:18" x14ac:dyDescent="0.35">
      <c r="K48" s="3">
        <v>2.8999999999999998E-3</v>
      </c>
      <c r="L48" s="3">
        <v>3.1199999999999999E-3</v>
      </c>
      <c r="M48" s="3">
        <v>2.96E-3</v>
      </c>
      <c r="N48" s="2">
        <f>AVERAGE(K48:M48)</f>
        <v>2.9933333333333327E-3</v>
      </c>
      <c r="O48" s="4">
        <v>12</v>
      </c>
      <c r="Q48" s="27"/>
      <c r="R48" s="27"/>
    </row>
    <row r="49" spans="1:18" x14ac:dyDescent="0.35">
      <c r="K49" s="3">
        <v>3.2499999999999999E-3</v>
      </c>
      <c r="L49" s="3">
        <v>3.14E-3</v>
      </c>
      <c r="M49" s="3">
        <v>3.0500000000000002E-3</v>
      </c>
      <c r="N49" s="2">
        <f>AVERAGE(K49:M49)</f>
        <v>3.146666666666667E-3</v>
      </c>
      <c r="O49" s="1">
        <v>15</v>
      </c>
      <c r="Q49" s="27"/>
      <c r="R49" s="27"/>
    </row>
    <row r="50" spans="1:18" x14ac:dyDescent="0.35">
      <c r="Q50" s="27"/>
      <c r="R50" s="27"/>
    </row>
    <row r="51" spans="1:18" x14ac:dyDescent="0.35">
      <c r="Q51" s="27"/>
      <c r="R51" s="27"/>
    </row>
    <row r="52" spans="1:18" x14ac:dyDescent="0.35">
      <c r="F52" s="6"/>
      <c r="G52" s="6"/>
      <c r="H52" s="6"/>
      <c r="I52" s="6"/>
      <c r="J52" s="6"/>
      <c r="K52" s="6"/>
      <c r="L52" s="6"/>
      <c r="M52" s="6"/>
      <c r="N52" s="6"/>
      <c r="Q52" s="27"/>
      <c r="R52" s="27"/>
    </row>
    <row r="53" spans="1:18" x14ac:dyDescent="0.35">
      <c r="F53" s="6"/>
      <c r="G53" s="6"/>
      <c r="H53" s="6"/>
      <c r="I53" s="6"/>
      <c r="J53" s="6"/>
      <c r="K53" s="6"/>
      <c r="L53" s="6"/>
      <c r="M53" s="6"/>
      <c r="N53" s="6"/>
      <c r="Q53" s="27"/>
      <c r="R53" s="27"/>
    </row>
    <row r="54" spans="1:18" ht="58" x14ac:dyDescent="0.35">
      <c r="A54" s="10" t="s">
        <v>0</v>
      </c>
      <c r="B54" s="10" t="s">
        <v>15</v>
      </c>
      <c r="C54" s="10" t="s">
        <v>14</v>
      </c>
      <c r="D54" s="26" t="s">
        <v>13</v>
      </c>
      <c r="E54" s="26" t="s">
        <v>12</v>
      </c>
      <c r="F54" s="25" t="s">
        <v>11</v>
      </c>
      <c r="G54" s="25" t="s">
        <v>10</v>
      </c>
      <c r="H54" s="25" t="s">
        <v>9</v>
      </c>
      <c r="I54" s="25" t="s">
        <v>8</v>
      </c>
      <c r="J54" s="4" t="s">
        <v>7</v>
      </c>
      <c r="K54" s="25" t="s">
        <v>6</v>
      </c>
      <c r="L54" s="25" t="s">
        <v>6</v>
      </c>
      <c r="M54" s="25" t="s">
        <v>6</v>
      </c>
      <c r="N54" s="25" t="s">
        <v>5</v>
      </c>
      <c r="O54" s="25" t="s">
        <v>5</v>
      </c>
      <c r="P54" s="25" t="s">
        <v>5</v>
      </c>
      <c r="Q54" s="24"/>
      <c r="R54" s="24"/>
    </row>
    <row r="55" spans="1:18" x14ac:dyDescent="0.35">
      <c r="A55" s="4">
        <v>0</v>
      </c>
      <c r="B55" s="23">
        <v>60</v>
      </c>
      <c r="C55" s="29">
        <v>4</v>
      </c>
      <c r="D55" s="5">
        <v>1.82E-3</v>
      </c>
      <c r="E55" s="5">
        <v>1.7700000000000001E-3</v>
      </c>
      <c r="F55" s="5">
        <v>1.8600000000000001E-3</v>
      </c>
      <c r="G55" s="30">
        <f t="shared" ref="G55:G64" si="24">D55-$N66</f>
        <v>9.0566666666666671E-4</v>
      </c>
      <c r="H55" s="2">
        <f t="shared" ref="H55:H64" si="25">E55-N66</f>
        <v>8.5566666666666679E-4</v>
      </c>
      <c r="I55" s="2">
        <f t="shared" ref="I55:I64" si="26">F55-N66</f>
        <v>9.4566666666666681E-4</v>
      </c>
      <c r="J55" s="18">
        <v>0.24818916499999999</v>
      </c>
      <c r="K55" s="18">
        <f t="shared" ref="K55:K64" si="27">(G55/(6290*J55))/(4*10^-6)</f>
        <v>0.14503570455243328</v>
      </c>
      <c r="L55" s="18">
        <f t="shared" ref="L55:L64" si="28">(H55/(6290*J55))/(4*10^-6)</f>
        <v>0.13702858063529494</v>
      </c>
      <c r="M55" s="18">
        <f t="shared" ref="M55:M64" si="29">(I55/(6290*J55))/(4*10^-6)</f>
        <v>0.15144140368614403</v>
      </c>
      <c r="N55" s="18">
        <f t="shared" ref="N55:N64" si="30">K55*60</f>
        <v>8.7021422731459968</v>
      </c>
      <c r="O55" s="18">
        <f t="shared" ref="O55:O64" si="31">L55*60</f>
        <v>8.2217148381176965</v>
      </c>
      <c r="P55" s="18">
        <f t="shared" ref="P55:P64" si="32">M55*60</f>
        <v>9.0864842211686412</v>
      </c>
      <c r="Q55" s="7"/>
      <c r="R55" s="17"/>
    </row>
    <row r="56" spans="1:18" x14ac:dyDescent="0.35">
      <c r="A56" s="4">
        <v>0.5</v>
      </c>
      <c r="B56" s="23">
        <v>60</v>
      </c>
      <c r="C56" s="29">
        <v>4</v>
      </c>
      <c r="D56" s="5">
        <v>2.14E-3</v>
      </c>
      <c r="E56" s="5">
        <v>1.9400000000000001E-3</v>
      </c>
      <c r="F56" s="5">
        <v>1.67E-3</v>
      </c>
      <c r="G56" s="30">
        <f t="shared" si="24"/>
        <v>1.2009999999999998E-3</v>
      </c>
      <c r="H56" s="2">
        <f t="shared" si="25"/>
        <v>1.0010000000000002E-3</v>
      </c>
      <c r="I56" s="2">
        <f t="shared" si="26"/>
        <v>7.3099999999999999E-4</v>
      </c>
      <c r="J56" s="18">
        <v>0.24818916499999999</v>
      </c>
      <c r="K56" s="18">
        <f t="shared" si="27"/>
        <v>0.192331116489664</v>
      </c>
      <c r="L56" s="18">
        <f t="shared" si="28"/>
        <v>0.16030262082111052</v>
      </c>
      <c r="M56" s="18">
        <f t="shared" si="29"/>
        <v>0.11706415166856321</v>
      </c>
      <c r="N56" s="18">
        <f t="shared" si="30"/>
        <v>11.53986698937984</v>
      </c>
      <c r="O56" s="18">
        <f t="shared" si="31"/>
        <v>9.6181572492666305</v>
      </c>
      <c r="P56" s="18">
        <f t="shared" si="32"/>
        <v>7.023849100113793</v>
      </c>
      <c r="Q56" s="7"/>
      <c r="R56" s="17"/>
    </row>
    <row r="57" spans="1:18" x14ac:dyDescent="0.35">
      <c r="A57" s="4">
        <v>1</v>
      </c>
      <c r="B57" s="23">
        <v>60</v>
      </c>
      <c r="C57" s="29">
        <v>4</v>
      </c>
      <c r="D57" s="5">
        <v>2.7200000000000002E-3</v>
      </c>
      <c r="E57" s="5">
        <v>3.1800000000000001E-3</v>
      </c>
      <c r="F57" s="5">
        <v>2.5799999999999998E-3</v>
      </c>
      <c r="G57" s="30">
        <f t="shared" si="24"/>
        <v>1.6866666666666668E-3</v>
      </c>
      <c r="H57" s="2">
        <f t="shared" si="25"/>
        <v>2.1466666666666665E-3</v>
      </c>
      <c r="I57" s="2">
        <f t="shared" si="26"/>
        <v>1.5466666666666665E-3</v>
      </c>
      <c r="J57" s="18">
        <v>0.24818916499999999</v>
      </c>
      <c r="K57" s="18">
        <f t="shared" si="27"/>
        <v>0.27010698013813494</v>
      </c>
      <c r="L57" s="18">
        <f t="shared" si="28"/>
        <v>0.34377252017580801</v>
      </c>
      <c r="M57" s="18">
        <f t="shared" si="29"/>
        <v>0.2476870331701474</v>
      </c>
      <c r="N57" s="18">
        <f t="shared" si="30"/>
        <v>16.206418808288095</v>
      </c>
      <c r="O57" s="18">
        <f t="shared" si="31"/>
        <v>20.626351210548481</v>
      </c>
      <c r="P57" s="18">
        <f t="shared" si="32"/>
        <v>14.861221990208843</v>
      </c>
      <c r="Q57" s="7"/>
      <c r="R57" s="17"/>
    </row>
    <row r="58" spans="1:18" x14ac:dyDescent="0.35">
      <c r="A58" s="4">
        <v>2</v>
      </c>
      <c r="B58" s="23">
        <v>60</v>
      </c>
      <c r="C58" s="29">
        <v>4</v>
      </c>
      <c r="D58" s="31">
        <v>3.5599999999999998E-3</v>
      </c>
      <c r="E58" s="31">
        <v>3.3500000000000001E-3</v>
      </c>
      <c r="F58" s="31">
        <v>3.7599999999999999E-3</v>
      </c>
      <c r="G58" s="30">
        <f t="shared" si="24"/>
        <v>2.2799999999999999E-3</v>
      </c>
      <c r="H58" s="2">
        <f t="shared" si="25"/>
        <v>2.0699999999999998E-3</v>
      </c>
      <c r="I58" s="2">
        <f t="shared" si="26"/>
        <v>2.4799999999999996E-3</v>
      </c>
      <c r="J58" s="18">
        <v>0.24818916499999999</v>
      </c>
      <c r="K58" s="18">
        <f t="shared" si="27"/>
        <v>0.3651248506215104</v>
      </c>
      <c r="L58" s="18">
        <f t="shared" si="28"/>
        <v>0.33149493016952919</v>
      </c>
      <c r="M58" s="18">
        <f t="shared" si="29"/>
        <v>0.39715334629006388</v>
      </c>
      <c r="N58" s="18">
        <f t="shared" si="30"/>
        <v>21.907491037290622</v>
      </c>
      <c r="O58" s="18">
        <f t="shared" si="31"/>
        <v>19.889695810171752</v>
      </c>
      <c r="P58" s="18">
        <f t="shared" si="32"/>
        <v>23.829200777403834</v>
      </c>
      <c r="Q58" s="7"/>
      <c r="R58" s="17"/>
    </row>
    <row r="59" spans="1:18" x14ac:dyDescent="0.35">
      <c r="A59" s="4">
        <v>4</v>
      </c>
      <c r="B59" s="23">
        <v>60</v>
      </c>
      <c r="C59" s="29">
        <v>4</v>
      </c>
      <c r="D59" s="5">
        <v>4.1000000000000003E-3</v>
      </c>
      <c r="E59" s="5">
        <v>3.82E-3</v>
      </c>
      <c r="F59" s="5">
        <v>3.7399999999999998E-3</v>
      </c>
      <c r="G59" s="30">
        <f t="shared" si="24"/>
        <v>2.1633333333333339E-3</v>
      </c>
      <c r="H59" s="2">
        <f t="shared" si="25"/>
        <v>1.8833333333333334E-3</v>
      </c>
      <c r="I59" s="2">
        <f t="shared" si="26"/>
        <v>1.8033333333333332E-3</v>
      </c>
      <c r="J59" s="18">
        <v>0.24818916499999999</v>
      </c>
      <c r="K59" s="18">
        <f t="shared" si="27"/>
        <v>0.34644156148152094</v>
      </c>
      <c r="L59" s="18">
        <f t="shared" si="28"/>
        <v>0.3016016675455459</v>
      </c>
      <c r="M59" s="18">
        <f t="shared" si="29"/>
        <v>0.28879026927812446</v>
      </c>
      <c r="N59" s="18">
        <f t="shared" si="30"/>
        <v>20.786493688891255</v>
      </c>
      <c r="O59" s="18">
        <f t="shared" si="31"/>
        <v>18.096100052732755</v>
      </c>
      <c r="P59" s="18">
        <f t="shared" si="32"/>
        <v>17.327416156687466</v>
      </c>
      <c r="Q59" s="7"/>
      <c r="R59" s="17"/>
    </row>
    <row r="60" spans="1:18" x14ac:dyDescent="0.35">
      <c r="A60" s="4">
        <v>6</v>
      </c>
      <c r="B60" s="23">
        <v>60</v>
      </c>
      <c r="C60" s="29">
        <v>4</v>
      </c>
      <c r="D60" s="5">
        <v>5.2300000000000003E-3</v>
      </c>
      <c r="E60" s="5">
        <v>5.1900000000000002E-3</v>
      </c>
      <c r="F60" s="5">
        <v>5.2599999999999999E-3</v>
      </c>
      <c r="G60" s="30">
        <f t="shared" si="24"/>
        <v>2.7866666666666669E-3</v>
      </c>
      <c r="H60" s="2">
        <f t="shared" si="25"/>
        <v>2.7466666666666668E-3</v>
      </c>
      <c r="I60" s="2">
        <f t="shared" si="26"/>
        <v>2.8166666666666665E-3</v>
      </c>
      <c r="J60" s="18">
        <v>0.24818916499999999</v>
      </c>
      <c r="K60" s="18">
        <f t="shared" si="27"/>
        <v>0.44626370631517942</v>
      </c>
      <c r="L60" s="18">
        <f t="shared" si="28"/>
        <v>0.43985800718146872</v>
      </c>
      <c r="M60" s="18">
        <f t="shared" si="29"/>
        <v>0.45106798066546239</v>
      </c>
      <c r="N60" s="18">
        <f t="shared" si="30"/>
        <v>26.775822378910764</v>
      </c>
      <c r="O60" s="18">
        <f t="shared" si="31"/>
        <v>26.391480430888123</v>
      </c>
      <c r="P60" s="18">
        <f t="shared" si="32"/>
        <v>27.064078839927742</v>
      </c>
      <c r="Q60" s="7"/>
      <c r="R60" s="17"/>
    </row>
    <row r="61" spans="1:18" x14ac:dyDescent="0.35">
      <c r="A61" s="4">
        <v>8</v>
      </c>
      <c r="B61" s="23">
        <v>60</v>
      </c>
      <c r="C61" s="29">
        <v>4</v>
      </c>
      <c r="D61" s="5">
        <v>6.94E-3</v>
      </c>
      <c r="E61" s="5">
        <v>7.0400000000000003E-3</v>
      </c>
      <c r="F61" s="5">
        <v>6.6800000000000002E-3</v>
      </c>
      <c r="G61" s="30">
        <f t="shared" si="24"/>
        <v>3.8E-3</v>
      </c>
      <c r="H61" s="2">
        <f t="shared" si="25"/>
        <v>3.9000000000000003E-3</v>
      </c>
      <c r="I61" s="2">
        <f t="shared" si="26"/>
        <v>3.5400000000000002E-3</v>
      </c>
      <c r="J61" s="18">
        <v>0.24818916499999999</v>
      </c>
      <c r="K61" s="18">
        <f t="shared" si="27"/>
        <v>0.60854141770251735</v>
      </c>
      <c r="L61" s="18">
        <f t="shared" si="28"/>
        <v>0.6245556655367942</v>
      </c>
      <c r="M61" s="18">
        <f t="shared" si="29"/>
        <v>0.56690437333339783</v>
      </c>
      <c r="N61" s="18">
        <f t="shared" si="30"/>
        <v>36.512485062151043</v>
      </c>
      <c r="O61" s="18">
        <f t="shared" si="31"/>
        <v>37.473339932207651</v>
      </c>
      <c r="P61" s="18">
        <f t="shared" si="32"/>
        <v>34.014262400003872</v>
      </c>
      <c r="Q61" s="7"/>
      <c r="R61" s="17"/>
    </row>
    <row r="62" spans="1:18" x14ac:dyDescent="0.35">
      <c r="A62" s="4">
        <v>10</v>
      </c>
      <c r="B62" s="23">
        <v>60</v>
      </c>
      <c r="C62" s="29">
        <v>4</v>
      </c>
      <c r="D62" s="5">
        <v>7.3000000000000001E-3</v>
      </c>
      <c r="E62" s="5">
        <v>7.5500000000000003E-3</v>
      </c>
      <c r="F62" s="5">
        <v>7.5399999999999998E-3</v>
      </c>
      <c r="G62" s="30">
        <f t="shared" si="24"/>
        <v>3.8450000000000003E-3</v>
      </c>
      <c r="H62" s="2">
        <f t="shared" si="25"/>
        <v>4.0950000000000005E-3</v>
      </c>
      <c r="I62" s="2">
        <f t="shared" si="26"/>
        <v>4.0850000000000001E-3</v>
      </c>
      <c r="J62" s="18">
        <v>0.24818916499999999</v>
      </c>
      <c r="K62" s="18">
        <f t="shared" si="27"/>
        <v>0.61574782922794191</v>
      </c>
      <c r="L62" s="18">
        <f t="shared" si="28"/>
        <v>0.65578344881363382</v>
      </c>
      <c r="M62" s="18">
        <f t="shared" si="29"/>
        <v>0.6541820240302062</v>
      </c>
      <c r="N62" s="18">
        <f t="shared" si="30"/>
        <v>36.944869753676514</v>
      </c>
      <c r="O62" s="18">
        <f t="shared" si="31"/>
        <v>39.347006928818033</v>
      </c>
      <c r="P62" s="18">
        <f t="shared" si="32"/>
        <v>39.250921441812373</v>
      </c>
      <c r="Q62" s="7"/>
      <c r="R62" s="17"/>
    </row>
    <row r="63" spans="1:18" x14ac:dyDescent="0.35">
      <c r="A63" s="4">
        <v>12</v>
      </c>
      <c r="B63" s="23">
        <v>60</v>
      </c>
      <c r="C63" s="29">
        <v>4</v>
      </c>
      <c r="D63" s="5">
        <v>8.4100000000000008E-3</v>
      </c>
      <c r="E63" s="5">
        <v>8.5900000000000004E-3</v>
      </c>
      <c r="F63" s="5">
        <v>8.7799999999999996E-3</v>
      </c>
      <c r="G63" s="30">
        <f t="shared" si="24"/>
        <v>4.5133333333333345E-3</v>
      </c>
      <c r="H63" s="2">
        <f t="shared" si="25"/>
        <v>4.6933333333333341E-3</v>
      </c>
      <c r="I63" s="2">
        <f t="shared" si="26"/>
        <v>4.8833333333333333E-3</v>
      </c>
      <c r="J63" s="18">
        <v>0.24818916499999999</v>
      </c>
      <c r="K63" s="18">
        <f t="shared" si="27"/>
        <v>0.72277638558702517</v>
      </c>
      <c r="L63" s="18">
        <f t="shared" si="28"/>
        <v>0.7516020316887233</v>
      </c>
      <c r="M63" s="18">
        <f t="shared" si="29"/>
        <v>0.78202910257384906</v>
      </c>
      <c r="N63" s="18">
        <f t="shared" si="30"/>
        <v>43.366583135221511</v>
      </c>
      <c r="O63" s="18">
        <f t="shared" si="31"/>
        <v>45.0961219013234</v>
      </c>
      <c r="P63" s="18">
        <f t="shared" si="32"/>
        <v>46.921746154430942</v>
      </c>
      <c r="Q63" s="7"/>
      <c r="R63" s="17"/>
    </row>
    <row r="64" spans="1:18" x14ac:dyDescent="0.35">
      <c r="A64" s="1">
        <v>15</v>
      </c>
      <c r="B64" s="23">
        <v>60</v>
      </c>
      <c r="C64" s="29">
        <v>4</v>
      </c>
      <c r="D64" s="21">
        <v>9.9799999999999993E-3</v>
      </c>
      <c r="E64" s="21">
        <v>7.8200000000000006E-3</v>
      </c>
      <c r="F64" s="21">
        <v>9.7199999999999995E-3</v>
      </c>
      <c r="G64" s="28">
        <f t="shared" si="24"/>
        <v>5.2766666666666665E-3</v>
      </c>
      <c r="H64" s="20">
        <f t="shared" si="25"/>
        <v>3.1166666666666678E-3</v>
      </c>
      <c r="I64" s="20">
        <f t="shared" si="26"/>
        <v>5.0166666666666667E-3</v>
      </c>
      <c r="J64" s="18">
        <v>0.24818916499999999</v>
      </c>
      <c r="K64" s="18">
        <f t="shared" si="27"/>
        <v>0.84501847738867097</v>
      </c>
      <c r="L64" s="18">
        <f t="shared" si="28"/>
        <v>0.49911072416829294</v>
      </c>
      <c r="M64" s="18">
        <f t="shared" si="29"/>
        <v>0.80338143301955145</v>
      </c>
      <c r="N64" s="18">
        <f t="shared" si="30"/>
        <v>50.701108643320261</v>
      </c>
      <c r="O64" s="18">
        <f t="shared" si="31"/>
        <v>29.946643450097575</v>
      </c>
      <c r="P64" s="18">
        <f t="shared" si="32"/>
        <v>48.20288598117309</v>
      </c>
      <c r="Q64" s="7"/>
      <c r="R64" s="17"/>
    </row>
    <row r="65" spans="1:18" ht="43.5" x14ac:dyDescent="0.35">
      <c r="B65" s="15"/>
      <c r="C65" s="8"/>
      <c r="D65" s="8"/>
      <c r="E65" s="7"/>
      <c r="F65" s="9"/>
      <c r="G65" s="14"/>
      <c r="H65" s="14"/>
      <c r="I65" s="7"/>
      <c r="J65" s="7"/>
      <c r="K65" s="12" t="s">
        <v>4</v>
      </c>
      <c r="L65" s="12" t="s">
        <v>3</v>
      </c>
      <c r="M65" s="12" t="s">
        <v>2</v>
      </c>
      <c r="N65" s="11" t="s">
        <v>1</v>
      </c>
      <c r="O65" s="10" t="s">
        <v>0</v>
      </c>
      <c r="P65" s="7"/>
      <c r="Q65" s="7"/>
      <c r="R65" s="27"/>
    </row>
    <row r="66" spans="1:18" x14ac:dyDescent="0.35">
      <c r="B66" s="9"/>
      <c r="C66" s="8"/>
      <c r="D66" s="8"/>
      <c r="E66" s="7"/>
      <c r="F66" s="7"/>
      <c r="G66" s="7"/>
      <c r="H66" s="7"/>
      <c r="I66" s="7"/>
      <c r="J66" s="7"/>
      <c r="K66" s="5">
        <v>9.0499999999999999E-4</v>
      </c>
      <c r="L66" s="5">
        <v>9.2000000000000003E-4</v>
      </c>
      <c r="M66" s="5">
        <v>9.1799999999999998E-4</v>
      </c>
      <c r="N66" s="2">
        <f t="shared" ref="N66:N71" si="33">AVERAGE(K66:M66)</f>
        <v>9.143333333333333E-4</v>
      </c>
      <c r="O66" s="4">
        <v>0</v>
      </c>
      <c r="P66" s="7"/>
      <c r="Q66" s="27"/>
      <c r="R66" s="27"/>
    </row>
    <row r="67" spans="1:18" x14ac:dyDescent="0.35">
      <c r="F67" s="6"/>
      <c r="G67" s="6"/>
      <c r="H67" s="6"/>
      <c r="I67" s="6"/>
      <c r="J67" s="6"/>
      <c r="K67" s="5">
        <v>9.2400000000000002E-4</v>
      </c>
      <c r="L67" s="5">
        <v>9.2299999999999999E-4</v>
      </c>
      <c r="M67" s="5">
        <v>9.7000000000000005E-4</v>
      </c>
      <c r="N67" s="2">
        <f t="shared" si="33"/>
        <v>9.3900000000000006E-4</v>
      </c>
      <c r="O67" s="4">
        <v>0.5</v>
      </c>
      <c r="Q67" s="27"/>
      <c r="R67" s="27"/>
    </row>
    <row r="68" spans="1:18" x14ac:dyDescent="0.35">
      <c r="F68" s="6"/>
      <c r="G68" s="6"/>
      <c r="H68" s="6"/>
      <c r="I68" s="6"/>
      <c r="J68" s="6"/>
      <c r="K68" s="5">
        <v>1.0200000000000001E-3</v>
      </c>
      <c r="L68" s="5">
        <v>1.0200000000000001E-3</v>
      </c>
      <c r="M68" s="5">
        <v>1.06E-3</v>
      </c>
      <c r="N68" s="2">
        <f t="shared" si="33"/>
        <v>1.0333333333333334E-3</v>
      </c>
      <c r="O68" s="4">
        <v>1</v>
      </c>
      <c r="Q68" s="27"/>
      <c r="R68" s="27"/>
    </row>
    <row r="69" spans="1:18" x14ac:dyDescent="0.35">
      <c r="F69" s="6"/>
      <c r="G69" s="6"/>
      <c r="H69" s="6"/>
      <c r="I69" s="6"/>
      <c r="J69" s="6"/>
      <c r="K69" s="5">
        <v>1.2700000000000001E-3</v>
      </c>
      <c r="L69" s="5">
        <v>1.2700000000000001E-3</v>
      </c>
      <c r="M69" s="5">
        <v>1.2999999999999999E-3</v>
      </c>
      <c r="N69" s="2">
        <f t="shared" si="33"/>
        <v>1.2800000000000001E-3</v>
      </c>
      <c r="O69" s="4">
        <v>2</v>
      </c>
      <c r="Q69" s="27"/>
      <c r="R69" s="27"/>
    </row>
    <row r="70" spans="1:18" x14ac:dyDescent="0.35">
      <c r="F70" s="6"/>
      <c r="G70" s="6"/>
      <c r="H70" s="6"/>
      <c r="I70" s="6"/>
      <c r="J70" s="6"/>
      <c r="K70" s="5">
        <v>1.9499999999999999E-3</v>
      </c>
      <c r="L70" s="5">
        <v>1.92E-3</v>
      </c>
      <c r="M70" s="5">
        <v>1.9400000000000001E-3</v>
      </c>
      <c r="N70" s="2">
        <f t="shared" si="33"/>
        <v>1.9366666666666666E-3</v>
      </c>
      <c r="O70" s="4">
        <v>4</v>
      </c>
      <c r="Q70" s="27"/>
      <c r="R70" s="27"/>
    </row>
    <row r="71" spans="1:18" x14ac:dyDescent="0.35">
      <c r="F71" s="6"/>
      <c r="G71" s="6"/>
      <c r="H71" s="6"/>
      <c r="I71" s="6"/>
      <c r="J71" s="6"/>
      <c r="K71" s="5">
        <v>2.3600000000000001E-3</v>
      </c>
      <c r="L71" s="5">
        <v>2.4599999999999999E-3</v>
      </c>
      <c r="M71" s="5">
        <v>2.5100000000000001E-3</v>
      </c>
      <c r="N71" s="2">
        <f t="shared" si="33"/>
        <v>2.4433333333333334E-3</v>
      </c>
      <c r="O71" s="4">
        <v>6</v>
      </c>
      <c r="Q71" s="27"/>
      <c r="R71" s="27"/>
    </row>
    <row r="72" spans="1:18" x14ac:dyDescent="0.35">
      <c r="K72" s="3">
        <v>3.13E-3</v>
      </c>
      <c r="L72" s="3">
        <v>3.15E-3</v>
      </c>
      <c r="M72" s="3">
        <v>3.15E-3</v>
      </c>
      <c r="N72" s="2">
        <f>AVERAGE(K72,M72)</f>
        <v>3.14E-3</v>
      </c>
      <c r="O72" s="4">
        <v>8</v>
      </c>
      <c r="Q72" s="27"/>
      <c r="R72" s="27"/>
    </row>
    <row r="73" spans="1:18" x14ac:dyDescent="0.35">
      <c r="K73" s="3">
        <v>3.48E-3</v>
      </c>
      <c r="L73" s="3">
        <v>3.2299999999999998E-3</v>
      </c>
      <c r="M73" s="3">
        <v>3.4299999999999999E-3</v>
      </c>
      <c r="N73" s="2">
        <f>AVERAGE(K73,M73)</f>
        <v>3.4549999999999997E-3</v>
      </c>
      <c r="O73" s="4">
        <v>10</v>
      </c>
      <c r="Q73" s="27"/>
      <c r="R73" s="27"/>
    </row>
    <row r="74" spans="1:18" x14ac:dyDescent="0.35">
      <c r="K74" s="3">
        <v>4.0099999999999997E-3</v>
      </c>
      <c r="L74" s="3">
        <v>3.7799999999999999E-3</v>
      </c>
      <c r="M74" s="3">
        <v>3.8999999999999998E-3</v>
      </c>
      <c r="N74" s="2">
        <f>AVERAGE(K74:M74)</f>
        <v>3.8966666666666663E-3</v>
      </c>
      <c r="O74" s="4">
        <v>12</v>
      </c>
      <c r="Q74" s="27"/>
      <c r="R74" s="27"/>
    </row>
    <row r="75" spans="1:18" x14ac:dyDescent="0.35">
      <c r="K75" s="3">
        <v>4.47E-3</v>
      </c>
      <c r="L75" s="3">
        <v>4.8300000000000001E-3</v>
      </c>
      <c r="M75" s="3">
        <v>4.81E-3</v>
      </c>
      <c r="N75" s="2">
        <f>AVERAGE(K75:M75)</f>
        <v>4.7033333333333328E-3</v>
      </c>
      <c r="O75" s="1">
        <v>15</v>
      </c>
      <c r="Q75" s="27"/>
      <c r="R75" s="27"/>
    </row>
    <row r="76" spans="1:18" x14ac:dyDescent="0.35">
      <c r="Q76" s="27"/>
      <c r="R76" s="27"/>
    </row>
    <row r="77" spans="1:18" x14ac:dyDescent="0.35">
      <c r="Q77" s="27"/>
      <c r="R77" s="27"/>
    </row>
    <row r="78" spans="1:18" x14ac:dyDescent="0.35">
      <c r="F78" s="6"/>
      <c r="G78" s="6"/>
      <c r="H78" s="6"/>
      <c r="I78" s="6"/>
      <c r="J78" s="6"/>
      <c r="K78" s="6"/>
      <c r="L78" s="6"/>
      <c r="M78" s="6"/>
      <c r="N78" s="6"/>
      <c r="Q78" s="27"/>
      <c r="R78" s="27"/>
    </row>
    <row r="79" spans="1:18" x14ac:dyDescent="0.35">
      <c r="F79" s="6"/>
      <c r="G79" s="6"/>
      <c r="H79" s="6"/>
      <c r="I79" s="6"/>
      <c r="J79" s="6"/>
      <c r="K79" s="6"/>
      <c r="L79" s="6"/>
      <c r="M79" s="6"/>
      <c r="N79" s="6"/>
      <c r="Q79" s="27"/>
      <c r="R79" s="27"/>
    </row>
    <row r="80" spans="1:18" ht="58" x14ac:dyDescent="0.35">
      <c r="A80" s="10" t="s">
        <v>0</v>
      </c>
      <c r="B80" s="10" t="s">
        <v>15</v>
      </c>
      <c r="C80" s="10" t="s">
        <v>14</v>
      </c>
      <c r="D80" s="26" t="s">
        <v>13</v>
      </c>
      <c r="E80" s="26" t="s">
        <v>12</v>
      </c>
      <c r="F80" s="25" t="s">
        <v>11</v>
      </c>
      <c r="G80" s="25" t="s">
        <v>10</v>
      </c>
      <c r="H80" s="25" t="s">
        <v>9</v>
      </c>
      <c r="I80" s="25" t="s">
        <v>8</v>
      </c>
      <c r="J80" s="4" t="s">
        <v>7</v>
      </c>
      <c r="K80" s="25" t="s">
        <v>6</v>
      </c>
      <c r="L80" s="25" t="s">
        <v>6</v>
      </c>
      <c r="M80" s="25" t="s">
        <v>6</v>
      </c>
      <c r="N80" s="25" t="s">
        <v>5</v>
      </c>
      <c r="O80" s="25" t="s">
        <v>5</v>
      </c>
      <c r="P80" s="25" t="s">
        <v>5</v>
      </c>
      <c r="Q80" s="24"/>
      <c r="R80" s="24"/>
    </row>
    <row r="81" spans="1:21" x14ac:dyDescent="0.35">
      <c r="A81" s="4">
        <v>0</v>
      </c>
      <c r="B81" s="23">
        <v>60</v>
      </c>
      <c r="C81" s="23">
        <v>4</v>
      </c>
      <c r="D81" s="3">
        <v>1.7600000000000001E-3</v>
      </c>
      <c r="E81" s="3">
        <v>1.73E-3</v>
      </c>
      <c r="F81" s="5">
        <v>1.8500000000000001E-3</v>
      </c>
      <c r="G81" s="2">
        <f t="shared" ref="G81:G90" si="34">D81-$N92</f>
        <v>7.6099999999999996E-4</v>
      </c>
      <c r="H81" s="2">
        <f t="shared" ref="H81:H90" si="35">E81-N92</f>
        <v>7.3099999999999988E-4</v>
      </c>
      <c r="I81" s="2">
        <f t="shared" ref="I81:I90" si="36">F81-N92</f>
        <v>8.5099999999999998E-4</v>
      </c>
      <c r="J81" s="18">
        <v>0.24818916499999999</v>
      </c>
      <c r="K81" s="18">
        <f t="shared" ref="K81:K90" si="37">(G81/(6290*J81))/(4*10^-6)</f>
        <v>0.12186842601884622</v>
      </c>
      <c r="L81" s="18">
        <f t="shared" ref="L81:L90" si="38">(H81/(6290*J81))/(4*10^-6)</f>
        <v>0.1170641516685632</v>
      </c>
      <c r="M81" s="18">
        <f t="shared" ref="M81:M90" si="39">(I81/(6290*J81))/(4*10^-6)</f>
        <v>0.13628124906969533</v>
      </c>
      <c r="N81" s="18">
        <f t="shared" ref="N81:N90" si="40">K81*60</f>
        <v>7.3121055611307728</v>
      </c>
      <c r="O81" s="18">
        <f t="shared" ref="O81:O90" si="41">L81*60</f>
        <v>7.0238491001137922</v>
      </c>
      <c r="P81" s="18">
        <f t="shared" ref="P81:P90" si="42">M81*60</f>
        <v>8.1768749441817192</v>
      </c>
      <c r="Q81" s="7"/>
      <c r="R81" s="17"/>
      <c r="T81" s="16"/>
      <c r="U81" s="16"/>
    </row>
    <row r="82" spans="1:21" x14ac:dyDescent="0.35">
      <c r="A82" s="4">
        <v>0.5</v>
      </c>
      <c r="B82" s="23">
        <v>60</v>
      </c>
      <c r="C82" s="23">
        <v>4</v>
      </c>
      <c r="D82" s="3">
        <v>2.0200000000000001E-3</v>
      </c>
      <c r="E82" s="3">
        <v>1.99E-3</v>
      </c>
      <c r="F82" s="5">
        <v>2.0100000000000001E-3</v>
      </c>
      <c r="G82" s="2">
        <f t="shared" si="34"/>
        <v>1.0186666666666669E-3</v>
      </c>
      <c r="H82" s="2">
        <f t="shared" si="35"/>
        <v>9.8866666666666677E-4</v>
      </c>
      <c r="I82" s="2">
        <f t="shared" si="36"/>
        <v>1.0086666666666668E-3</v>
      </c>
      <c r="J82" s="18">
        <v>0.24818916499999999</v>
      </c>
      <c r="K82" s="18">
        <f t="shared" si="37"/>
        <v>0.1631318046051661</v>
      </c>
      <c r="L82" s="18">
        <f t="shared" si="38"/>
        <v>0.15832753025488305</v>
      </c>
      <c r="M82" s="18">
        <f t="shared" si="39"/>
        <v>0.1615303798217384</v>
      </c>
      <c r="N82" s="18">
        <f t="shared" si="40"/>
        <v>9.7879082763099667</v>
      </c>
      <c r="O82" s="18">
        <f t="shared" si="41"/>
        <v>9.4996518152929834</v>
      </c>
      <c r="P82" s="18">
        <f t="shared" si="42"/>
        <v>9.6918227893043039</v>
      </c>
      <c r="Q82" s="7"/>
      <c r="R82" s="17"/>
      <c r="T82" s="16"/>
      <c r="U82" s="16"/>
    </row>
    <row r="83" spans="1:21" x14ac:dyDescent="0.35">
      <c r="A83" s="4">
        <v>1</v>
      </c>
      <c r="B83" s="23">
        <v>60</v>
      </c>
      <c r="C83" s="23">
        <v>4</v>
      </c>
      <c r="D83" s="3">
        <v>2.8300000000000001E-3</v>
      </c>
      <c r="E83" s="3">
        <v>2.7599999999999999E-3</v>
      </c>
      <c r="F83" s="5">
        <v>2.8300000000000001E-3</v>
      </c>
      <c r="G83" s="2">
        <f t="shared" si="34"/>
        <v>1.6066666666666668E-3</v>
      </c>
      <c r="H83" s="2">
        <f t="shared" si="35"/>
        <v>1.5366666666666666E-3</v>
      </c>
      <c r="I83" s="2">
        <f t="shared" si="36"/>
        <v>1.6066666666666668E-3</v>
      </c>
      <c r="J83" s="18">
        <v>0.24818916499999999</v>
      </c>
      <c r="K83" s="18">
        <f t="shared" si="37"/>
        <v>0.2572955818707135</v>
      </c>
      <c r="L83" s="18">
        <f t="shared" si="38"/>
        <v>0.24608560838671975</v>
      </c>
      <c r="M83" s="18">
        <f t="shared" si="39"/>
        <v>0.2572955818707135</v>
      </c>
      <c r="N83" s="18">
        <f t="shared" si="40"/>
        <v>15.43773491224281</v>
      </c>
      <c r="O83" s="18">
        <f t="shared" si="41"/>
        <v>14.765136503203186</v>
      </c>
      <c r="P83" s="18">
        <f t="shared" si="42"/>
        <v>15.43773491224281</v>
      </c>
      <c r="Q83" s="7"/>
      <c r="R83" s="17"/>
      <c r="T83" s="16"/>
      <c r="U83" s="16"/>
    </row>
    <row r="84" spans="1:21" x14ac:dyDescent="0.35">
      <c r="A84" s="4">
        <v>2</v>
      </c>
      <c r="B84" s="23">
        <v>60</v>
      </c>
      <c r="C84" s="23">
        <v>4</v>
      </c>
      <c r="D84" s="3">
        <v>3.48E-3</v>
      </c>
      <c r="E84" s="3">
        <v>3.1900000000000001E-3</v>
      </c>
      <c r="F84" s="5">
        <v>3.4199999999999999E-3</v>
      </c>
      <c r="G84" s="2">
        <f t="shared" si="34"/>
        <v>2.14E-3</v>
      </c>
      <c r="H84" s="2">
        <f t="shared" si="35"/>
        <v>1.8500000000000001E-3</v>
      </c>
      <c r="I84" s="2">
        <f t="shared" si="36"/>
        <v>2.0799999999999998E-3</v>
      </c>
      <c r="J84" s="18">
        <v>0.24818916499999999</v>
      </c>
      <c r="K84" s="18">
        <f t="shared" si="37"/>
        <v>0.34270490365352291</v>
      </c>
      <c r="L84" s="18">
        <f t="shared" si="38"/>
        <v>0.29626358493412031</v>
      </c>
      <c r="M84" s="18">
        <f t="shared" si="39"/>
        <v>0.33309635495295681</v>
      </c>
      <c r="N84" s="18">
        <f t="shared" si="40"/>
        <v>20.562294219211374</v>
      </c>
      <c r="O84" s="18">
        <f t="shared" si="41"/>
        <v>17.775815096047218</v>
      </c>
      <c r="P84" s="18">
        <f t="shared" si="42"/>
        <v>19.985781297177407</v>
      </c>
      <c r="Q84" s="7"/>
      <c r="R84" s="17"/>
      <c r="T84" s="16"/>
      <c r="U84" s="16"/>
    </row>
    <row r="85" spans="1:21" x14ac:dyDescent="0.35">
      <c r="A85" s="4">
        <v>4</v>
      </c>
      <c r="B85" s="23">
        <v>60</v>
      </c>
      <c r="C85" s="23">
        <v>4</v>
      </c>
      <c r="D85" s="3">
        <v>3.7200000000000002E-3</v>
      </c>
      <c r="E85" s="3">
        <v>3.8800000000000002E-3</v>
      </c>
      <c r="F85" s="5">
        <v>3.7799999999999999E-3</v>
      </c>
      <c r="G85" s="2">
        <f t="shared" si="34"/>
        <v>1.9E-3</v>
      </c>
      <c r="H85" s="2">
        <f t="shared" si="35"/>
        <v>2.0600000000000002E-3</v>
      </c>
      <c r="I85" s="2">
        <f t="shared" si="36"/>
        <v>1.9599999999999999E-3</v>
      </c>
      <c r="J85" s="18">
        <v>0.24818916499999999</v>
      </c>
      <c r="K85" s="18">
        <f t="shared" si="37"/>
        <v>0.30427070885125868</v>
      </c>
      <c r="L85" s="18">
        <f t="shared" si="38"/>
        <v>0.32989350538610152</v>
      </c>
      <c r="M85" s="18">
        <f t="shared" si="39"/>
        <v>0.31387925755182472</v>
      </c>
      <c r="N85" s="18">
        <f t="shared" si="40"/>
        <v>18.256242531075522</v>
      </c>
      <c r="O85" s="18">
        <f t="shared" si="41"/>
        <v>19.793610323166092</v>
      </c>
      <c r="P85" s="18">
        <f t="shared" si="42"/>
        <v>18.832755453109485</v>
      </c>
      <c r="Q85" s="7"/>
      <c r="R85" s="17"/>
      <c r="T85" s="16"/>
      <c r="U85" s="16"/>
    </row>
    <row r="86" spans="1:21" x14ac:dyDescent="0.35">
      <c r="A86" s="4">
        <v>6</v>
      </c>
      <c r="B86" s="23">
        <v>60</v>
      </c>
      <c r="C86" s="23">
        <v>4</v>
      </c>
      <c r="D86" s="3">
        <v>5.4200000000000003E-3</v>
      </c>
      <c r="E86" s="3">
        <v>5.0899999999999999E-3</v>
      </c>
      <c r="F86" s="5">
        <v>5.0899999999999999E-3</v>
      </c>
      <c r="G86" s="2">
        <f t="shared" si="34"/>
        <v>2.9233333333333338E-3</v>
      </c>
      <c r="H86" s="2">
        <f t="shared" si="35"/>
        <v>2.5933333333333333E-3</v>
      </c>
      <c r="I86" s="2">
        <f t="shared" si="36"/>
        <v>2.5933333333333333E-3</v>
      </c>
      <c r="J86" s="18">
        <v>0.24818916499999999</v>
      </c>
      <c r="K86" s="18">
        <f t="shared" si="37"/>
        <v>0.46814984502202439</v>
      </c>
      <c r="L86" s="18">
        <f t="shared" si="38"/>
        <v>0.41530282716891093</v>
      </c>
      <c r="M86" s="18">
        <f t="shared" si="39"/>
        <v>0.41530282716891093</v>
      </c>
      <c r="N86" s="18">
        <f t="shared" si="40"/>
        <v>28.088990701321464</v>
      </c>
      <c r="O86" s="18">
        <f t="shared" si="41"/>
        <v>24.918169630134656</v>
      </c>
      <c r="P86" s="18">
        <f t="shared" si="42"/>
        <v>24.918169630134656</v>
      </c>
      <c r="Q86" s="7"/>
      <c r="R86" s="17"/>
      <c r="T86" s="16"/>
      <c r="U86" s="16"/>
    </row>
    <row r="87" spans="1:21" x14ac:dyDescent="0.35">
      <c r="A87" s="4">
        <v>8</v>
      </c>
      <c r="B87" s="23">
        <v>60</v>
      </c>
      <c r="C87" s="23">
        <v>4</v>
      </c>
      <c r="D87" s="3">
        <v>6.43E-3</v>
      </c>
      <c r="E87" s="3">
        <v>6.4599999999999996E-3</v>
      </c>
      <c r="F87" s="5">
        <v>6.1799999999999997E-3</v>
      </c>
      <c r="G87" s="2">
        <f t="shared" si="34"/>
        <v>3.4549999999999997E-3</v>
      </c>
      <c r="H87" s="2">
        <f t="shared" si="35"/>
        <v>3.4849999999999994E-3</v>
      </c>
      <c r="I87" s="2">
        <f t="shared" si="36"/>
        <v>3.2049999999999995E-3</v>
      </c>
      <c r="J87" s="18">
        <v>0.24818916499999999</v>
      </c>
      <c r="K87" s="18">
        <f t="shared" si="37"/>
        <v>0.55329226267426246</v>
      </c>
      <c r="L87" s="18">
        <f t="shared" si="38"/>
        <v>0.55809653702454542</v>
      </c>
      <c r="M87" s="18">
        <f t="shared" si="39"/>
        <v>0.51325664308857044</v>
      </c>
      <c r="N87" s="18">
        <f t="shared" si="40"/>
        <v>33.19753576045575</v>
      </c>
      <c r="O87" s="18">
        <f t="shared" si="41"/>
        <v>33.485792221472728</v>
      </c>
      <c r="P87" s="18">
        <f t="shared" si="42"/>
        <v>30.795398585314228</v>
      </c>
      <c r="Q87" s="7"/>
      <c r="R87" s="17"/>
      <c r="T87" s="16"/>
      <c r="U87" s="16"/>
    </row>
    <row r="88" spans="1:21" x14ac:dyDescent="0.35">
      <c r="A88" s="4">
        <v>10</v>
      </c>
      <c r="B88" s="23">
        <v>60</v>
      </c>
      <c r="C88" s="23">
        <v>4</v>
      </c>
      <c r="D88" s="3">
        <v>6.6800000000000002E-3</v>
      </c>
      <c r="E88" s="3">
        <v>6.8900000000000003E-3</v>
      </c>
      <c r="F88" s="5">
        <v>6.6800000000000002E-3</v>
      </c>
      <c r="G88" s="2">
        <f t="shared" si="34"/>
        <v>3.2700000000000003E-3</v>
      </c>
      <c r="H88" s="2">
        <f t="shared" si="35"/>
        <v>3.4800000000000005E-3</v>
      </c>
      <c r="I88" s="2">
        <f t="shared" si="36"/>
        <v>3.2700000000000003E-3</v>
      </c>
      <c r="J88" s="18">
        <v>0.24818916499999999</v>
      </c>
      <c r="K88" s="18">
        <f t="shared" si="37"/>
        <v>0.52366590418085046</v>
      </c>
      <c r="L88" s="18">
        <f t="shared" si="38"/>
        <v>0.55729582463283167</v>
      </c>
      <c r="M88" s="18">
        <f t="shared" si="39"/>
        <v>0.52366590418085046</v>
      </c>
      <c r="N88" s="18">
        <f t="shared" si="40"/>
        <v>31.419954250851028</v>
      </c>
      <c r="O88" s="18">
        <f t="shared" si="41"/>
        <v>33.437749477969902</v>
      </c>
      <c r="P88" s="18">
        <f t="shared" si="42"/>
        <v>31.419954250851028</v>
      </c>
      <c r="Q88" s="7"/>
      <c r="R88" s="17"/>
      <c r="T88" s="16"/>
      <c r="U88" s="16"/>
    </row>
    <row r="89" spans="1:21" x14ac:dyDescent="0.35">
      <c r="A89" s="4">
        <v>12</v>
      </c>
      <c r="B89" s="23">
        <v>60</v>
      </c>
      <c r="C89" s="23">
        <v>4</v>
      </c>
      <c r="D89" s="3">
        <v>7.4200000000000004E-3</v>
      </c>
      <c r="E89" s="3">
        <v>7.7099999999999998E-3</v>
      </c>
      <c r="F89" s="5">
        <v>7.43E-3</v>
      </c>
      <c r="G89" s="2">
        <f t="shared" si="34"/>
        <v>3.5200000000000001E-3</v>
      </c>
      <c r="H89" s="2">
        <f t="shared" si="35"/>
        <v>3.8099999999999996E-3</v>
      </c>
      <c r="I89" s="2">
        <f t="shared" si="36"/>
        <v>3.5299999999999997E-3</v>
      </c>
      <c r="J89" s="18">
        <v>0.24818916499999999</v>
      </c>
      <c r="K89" s="18">
        <f t="shared" si="37"/>
        <v>0.56370152376654237</v>
      </c>
      <c r="L89" s="18">
        <f t="shared" si="38"/>
        <v>0.61014284248594497</v>
      </c>
      <c r="M89" s="18">
        <f t="shared" si="39"/>
        <v>0.5653029485499701</v>
      </c>
      <c r="N89" s="18">
        <f t="shared" si="40"/>
        <v>33.822091425992539</v>
      </c>
      <c r="O89" s="18">
        <f t="shared" si="41"/>
        <v>36.608570549156696</v>
      </c>
      <c r="P89" s="18">
        <f t="shared" si="42"/>
        <v>33.918176912998206</v>
      </c>
      <c r="Q89" s="7"/>
      <c r="R89" s="17"/>
      <c r="T89" s="16"/>
      <c r="U89" s="16"/>
    </row>
    <row r="90" spans="1:21" x14ac:dyDescent="0.35">
      <c r="A90" s="1">
        <v>15</v>
      </c>
      <c r="B90" s="23">
        <v>60</v>
      </c>
      <c r="C90" s="23">
        <v>4</v>
      </c>
      <c r="D90" s="3">
        <v>8.9200000000000008E-3</v>
      </c>
      <c r="E90" s="22">
        <v>7.1000000000000004E-3</v>
      </c>
      <c r="F90" s="21">
        <v>8.1799999999999998E-3</v>
      </c>
      <c r="G90" s="20">
        <f t="shared" si="34"/>
        <v>4.4400000000000004E-3</v>
      </c>
      <c r="H90" s="20">
        <f t="shared" si="35"/>
        <v>2.6199999999999999E-3</v>
      </c>
      <c r="I90" s="20">
        <f t="shared" si="36"/>
        <v>3.6999999999999993E-3</v>
      </c>
      <c r="J90" s="19">
        <v>0.24818916499999999</v>
      </c>
      <c r="K90" s="18">
        <f t="shared" si="37"/>
        <v>0.71103260384188882</v>
      </c>
      <c r="L90" s="18">
        <f t="shared" si="38"/>
        <v>0.41957329325805143</v>
      </c>
      <c r="M90" s="18">
        <f t="shared" si="39"/>
        <v>0.5925271698682405</v>
      </c>
      <c r="N90" s="18">
        <f t="shared" si="40"/>
        <v>42.661956230513326</v>
      </c>
      <c r="O90" s="18">
        <f t="shared" si="41"/>
        <v>25.174397595483086</v>
      </c>
      <c r="P90" s="18">
        <f t="shared" si="42"/>
        <v>35.551630192094429</v>
      </c>
      <c r="Q90" s="7"/>
      <c r="R90" s="17"/>
      <c r="T90" s="16"/>
      <c r="U90" s="16"/>
    </row>
    <row r="91" spans="1:21" ht="43.5" x14ac:dyDescent="0.35">
      <c r="B91" s="15"/>
      <c r="C91" s="8"/>
      <c r="D91" s="8"/>
      <c r="E91" s="7"/>
      <c r="F91" s="14"/>
      <c r="G91" s="14"/>
      <c r="H91" s="14"/>
      <c r="I91" s="7"/>
      <c r="J91" s="7"/>
      <c r="K91" s="13" t="s">
        <v>4</v>
      </c>
      <c r="L91" s="12" t="s">
        <v>3</v>
      </c>
      <c r="M91" s="12" t="s">
        <v>2</v>
      </c>
      <c r="N91" s="11" t="s">
        <v>1</v>
      </c>
      <c r="O91" s="10" t="s">
        <v>0</v>
      </c>
      <c r="P91" s="7"/>
      <c r="Q91" s="7"/>
    </row>
    <row r="92" spans="1:21" x14ac:dyDescent="0.35">
      <c r="B92" s="9"/>
      <c r="C92" s="8"/>
      <c r="D92" s="8"/>
      <c r="E92" s="7"/>
      <c r="F92" s="7"/>
      <c r="G92" s="7"/>
      <c r="H92" s="7"/>
      <c r="I92" s="7"/>
      <c r="J92" s="7"/>
      <c r="K92" s="5">
        <v>9.9400000000000009E-4</v>
      </c>
      <c r="L92" s="5">
        <v>1.0200000000000001E-3</v>
      </c>
      <c r="M92" s="5">
        <v>9.8299999999999993E-4</v>
      </c>
      <c r="N92" s="2">
        <f t="shared" ref="N92:N97" si="43">AVERAGE(K92:M92)</f>
        <v>9.990000000000001E-4</v>
      </c>
      <c r="O92" s="4">
        <v>0</v>
      </c>
      <c r="P92" s="7"/>
    </row>
    <row r="93" spans="1:21" x14ac:dyDescent="0.35">
      <c r="F93" s="6"/>
      <c r="G93" s="6"/>
      <c r="H93" s="6"/>
      <c r="I93" s="6"/>
      <c r="J93" s="6"/>
      <c r="K93" s="5">
        <v>9.9099999999999991E-4</v>
      </c>
      <c r="L93" s="5">
        <v>9.9299999999999996E-4</v>
      </c>
      <c r="M93" s="5">
        <v>1.0200000000000001E-3</v>
      </c>
      <c r="N93" s="2">
        <f t="shared" si="43"/>
        <v>1.0013333333333332E-3</v>
      </c>
      <c r="O93" s="4">
        <v>0.5</v>
      </c>
    </row>
    <row r="94" spans="1:21" x14ac:dyDescent="0.35">
      <c r="F94" s="6"/>
      <c r="G94" s="6"/>
      <c r="H94" s="6"/>
      <c r="I94" s="6"/>
      <c r="J94" s="6"/>
      <c r="K94" s="5">
        <v>1.2199999999999999E-3</v>
      </c>
      <c r="L94" s="5">
        <v>1.1900000000000001E-3</v>
      </c>
      <c r="M94" s="5">
        <v>1.2600000000000001E-3</v>
      </c>
      <c r="N94" s="2">
        <f t="shared" si="43"/>
        <v>1.2233333333333332E-3</v>
      </c>
      <c r="O94" s="4">
        <v>1</v>
      </c>
    </row>
    <row r="95" spans="1:21" x14ac:dyDescent="0.35">
      <c r="F95" s="6"/>
      <c r="G95" s="6"/>
      <c r="H95" s="6"/>
      <c r="I95" s="6"/>
      <c r="J95" s="6"/>
      <c r="K95" s="5">
        <v>1.34E-3</v>
      </c>
      <c r="L95" s="5">
        <v>1.32E-3</v>
      </c>
      <c r="M95" s="5">
        <v>1.3600000000000001E-3</v>
      </c>
      <c r="N95" s="2">
        <f t="shared" si="43"/>
        <v>1.34E-3</v>
      </c>
      <c r="O95" s="4">
        <v>2</v>
      </c>
    </row>
    <row r="96" spans="1:21" x14ac:dyDescent="0.35">
      <c r="F96" s="6"/>
      <c r="G96" s="6"/>
      <c r="H96" s="6"/>
      <c r="I96" s="6"/>
      <c r="J96" s="6"/>
      <c r="K96" s="5">
        <v>1.82E-3</v>
      </c>
      <c r="L96" s="5">
        <v>1.73E-3</v>
      </c>
      <c r="M96" s="5">
        <v>1.91E-3</v>
      </c>
      <c r="N96" s="2">
        <f t="shared" si="43"/>
        <v>1.8200000000000002E-3</v>
      </c>
      <c r="O96" s="4">
        <v>4</v>
      </c>
    </row>
    <row r="97" spans="6:15" x14ac:dyDescent="0.35">
      <c r="F97" s="6"/>
      <c r="G97" s="6"/>
      <c r="H97" s="6"/>
      <c r="I97" s="6"/>
      <c r="J97" s="6"/>
      <c r="K97" s="5">
        <v>2.5400000000000002E-3</v>
      </c>
      <c r="L97" s="5">
        <v>2.4599999999999999E-3</v>
      </c>
      <c r="M97" s="5">
        <v>2.49E-3</v>
      </c>
      <c r="N97" s="2">
        <f t="shared" si="43"/>
        <v>2.4966666666666666E-3</v>
      </c>
      <c r="O97" s="4">
        <v>6</v>
      </c>
    </row>
    <row r="98" spans="6:15" x14ac:dyDescent="0.35">
      <c r="K98" s="3">
        <v>2.97E-3</v>
      </c>
      <c r="L98" s="3">
        <v>2.9299999999999999E-3</v>
      </c>
      <c r="M98" s="3">
        <v>2.98E-3</v>
      </c>
      <c r="N98" s="2">
        <f>AVERAGE(K98,M98)</f>
        <v>2.9750000000000002E-3</v>
      </c>
      <c r="O98" s="4">
        <v>8</v>
      </c>
    </row>
    <row r="99" spans="6:15" x14ac:dyDescent="0.35">
      <c r="K99" s="3">
        <v>3.46E-3</v>
      </c>
      <c r="L99" s="3">
        <v>3.5699999999999998E-3</v>
      </c>
      <c r="M99" s="3">
        <v>3.3600000000000001E-3</v>
      </c>
      <c r="N99" s="2">
        <f>AVERAGE(K99,M99)</f>
        <v>3.4099999999999998E-3</v>
      </c>
      <c r="O99" s="4">
        <v>10</v>
      </c>
    </row>
    <row r="100" spans="6:15" x14ac:dyDescent="0.35">
      <c r="K100" s="3">
        <v>3.8600000000000001E-3</v>
      </c>
      <c r="L100" s="3">
        <v>4.0000000000000001E-3</v>
      </c>
      <c r="M100" s="3">
        <v>3.8400000000000001E-3</v>
      </c>
      <c r="N100" s="2">
        <f>AVERAGE(K100:M100)</f>
        <v>3.9000000000000003E-3</v>
      </c>
      <c r="O100" s="4">
        <v>12</v>
      </c>
    </row>
    <row r="101" spans="6:15" x14ac:dyDescent="0.35">
      <c r="K101" s="3">
        <v>4.4799999999999996E-3</v>
      </c>
      <c r="L101" s="3">
        <v>4.5599999999999998E-3</v>
      </c>
      <c r="M101" s="3">
        <v>4.4000000000000003E-3</v>
      </c>
      <c r="N101" s="2">
        <f>AVERAGE(K101:M101)</f>
        <v>4.4800000000000005E-3</v>
      </c>
      <c r="O101" s="1">
        <v>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2-source data 7</vt:lpstr>
    </vt:vector>
  </TitlesOfParts>
  <Company>MPI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Schumacher</dc:creator>
  <cp:lastModifiedBy>Prof. Dr. Lotte Sogaard-Andersen MPI</cp:lastModifiedBy>
  <dcterms:created xsi:type="dcterms:W3CDTF">2021-03-05T10:59:05Z</dcterms:created>
  <dcterms:modified xsi:type="dcterms:W3CDTF">2021-03-08T09:54:52Z</dcterms:modified>
</cp:coreProperties>
</file>