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gaardx\Desktop\From Dominik_05032021\"/>
    </mc:Choice>
  </mc:AlternateContent>
  <bookViews>
    <workbookView xWindow="0" yWindow="0" windowWidth="30720" windowHeight="12880"/>
  </bookViews>
  <sheets>
    <sheet name="Figure 5-source data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" i="1" l="1"/>
  <c r="AM5" i="1" s="1"/>
  <c r="AP5" i="1" s="1"/>
  <c r="H6" i="1"/>
  <c r="L6" i="1" s="1"/>
  <c r="O6" i="1" s="1"/>
  <c r="K6" i="1"/>
  <c r="N6" i="1" s="1"/>
  <c r="H7" i="1"/>
  <c r="L7" i="1" s="1"/>
  <c r="O7" i="1" s="1"/>
  <c r="AK7" i="1"/>
  <c r="AO7" i="1" s="1"/>
  <c r="AR7" i="1" s="1"/>
  <c r="AI9" i="1"/>
  <c r="AM9" i="1" s="1"/>
  <c r="AP9" i="1" s="1"/>
  <c r="H10" i="1"/>
  <c r="L10" i="1" s="1"/>
  <c r="O10" i="1" s="1"/>
  <c r="K10" i="1"/>
  <c r="N10" i="1" s="1"/>
  <c r="H11" i="1"/>
  <c r="L11" i="1" s="1"/>
  <c r="O11" i="1" s="1"/>
  <c r="AK11" i="1"/>
  <c r="AO11" i="1" s="1"/>
  <c r="AR11" i="1" s="1"/>
  <c r="AK12" i="1"/>
  <c r="AO12" i="1" s="1"/>
  <c r="AR12" i="1" s="1"/>
  <c r="AI13" i="1"/>
  <c r="AM13" i="1" s="1"/>
  <c r="AP13" i="1" s="1"/>
  <c r="N15" i="1"/>
  <c r="G4" i="1" s="1"/>
  <c r="K4" i="1" s="1"/>
  <c r="N4" i="1" s="1"/>
  <c r="AP15" i="1"/>
  <c r="N16" i="1"/>
  <c r="G5" i="1" s="1"/>
  <c r="K5" i="1" s="1"/>
  <c r="N5" i="1" s="1"/>
  <c r="AP16" i="1"/>
  <c r="N17" i="1"/>
  <c r="G6" i="1" s="1"/>
  <c r="AP17" i="1"/>
  <c r="AI6" i="1" s="1"/>
  <c r="AM6" i="1" s="1"/>
  <c r="AP6" i="1" s="1"/>
  <c r="N18" i="1"/>
  <c r="I7" i="1" s="1"/>
  <c r="M7" i="1" s="1"/>
  <c r="P7" i="1" s="1"/>
  <c r="AP18" i="1"/>
  <c r="AI7" i="1" s="1"/>
  <c r="AM7" i="1" s="1"/>
  <c r="AP7" i="1" s="1"/>
  <c r="N19" i="1"/>
  <c r="G8" i="1" s="1"/>
  <c r="K8" i="1" s="1"/>
  <c r="N8" i="1" s="1"/>
  <c r="AP19" i="1"/>
  <c r="N20" i="1"/>
  <c r="G9" i="1" s="1"/>
  <c r="K9" i="1" s="1"/>
  <c r="N9" i="1" s="1"/>
  <c r="AP20" i="1"/>
  <c r="N21" i="1"/>
  <c r="G10" i="1" s="1"/>
  <c r="AP21" i="1"/>
  <c r="AI10" i="1" s="1"/>
  <c r="AM10" i="1" s="1"/>
  <c r="AP10" i="1" s="1"/>
  <c r="N22" i="1"/>
  <c r="I11" i="1" s="1"/>
  <c r="M11" i="1" s="1"/>
  <c r="P11" i="1" s="1"/>
  <c r="AP22" i="1"/>
  <c r="AI11" i="1" s="1"/>
  <c r="AM11" i="1" s="1"/>
  <c r="AP11" i="1" s="1"/>
  <c r="N23" i="1"/>
  <c r="G12" i="1" s="1"/>
  <c r="K12" i="1" s="1"/>
  <c r="N12" i="1" s="1"/>
  <c r="AP23" i="1"/>
  <c r="N24" i="1"/>
  <c r="G13" i="1" s="1"/>
  <c r="K13" i="1" s="1"/>
  <c r="N13" i="1" s="1"/>
  <c r="AP24" i="1"/>
  <c r="AK31" i="1"/>
  <c r="AO31" i="1" s="1"/>
  <c r="AR31" i="1" s="1"/>
  <c r="H32" i="1"/>
  <c r="L32" i="1" s="1"/>
  <c r="O32" i="1" s="1"/>
  <c r="K32" i="1"/>
  <c r="N32" i="1" s="1"/>
  <c r="AI32" i="1"/>
  <c r="AM32" i="1" s="1"/>
  <c r="AP32" i="1" s="1"/>
  <c r="AK32" i="1"/>
  <c r="AO32" i="1" s="1"/>
  <c r="AR32" i="1"/>
  <c r="H33" i="1"/>
  <c r="L33" i="1" s="1"/>
  <c r="O33" i="1"/>
  <c r="AI33" i="1"/>
  <c r="AM33" i="1" s="1"/>
  <c r="AP33" i="1"/>
  <c r="H36" i="1"/>
  <c r="L36" i="1" s="1"/>
  <c r="O36" i="1" s="1"/>
  <c r="K36" i="1"/>
  <c r="N36" i="1" s="1"/>
  <c r="AI36" i="1"/>
  <c r="AM36" i="1" s="1"/>
  <c r="AP36" i="1" s="1"/>
  <c r="AK36" i="1"/>
  <c r="AO36" i="1" s="1"/>
  <c r="AR36" i="1"/>
  <c r="H37" i="1"/>
  <c r="L37" i="1" s="1"/>
  <c r="O37" i="1"/>
  <c r="AI37" i="1"/>
  <c r="AM37" i="1" s="1"/>
  <c r="AP37" i="1" s="1"/>
  <c r="N41" i="1"/>
  <c r="G30" i="1" s="1"/>
  <c r="K30" i="1" s="1"/>
  <c r="N30" i="1" s="1"/>
  <c r="AP41" i="1"/>
  <c r="N42" i="1"/>
  <c r="G31" i="1" s="1"/>
  <c r="K31" i="1" s="1"/>
  <c r="N31" i="1" s="1"/>
  <c r="AP42" i="1"/>
  <c r="N43" i="1"/>
  <c r="G32" i="1" s="1"/>
  <c r="AP43" i="1"/>
  <c r="AJ32" i="1" s="1"/>
  <c r="AN32" i="1" s="1"/>
  <c r="AQ32" i="1" s="1"/>
  <c r="N44" i="1"/>
  <c r="I33" i="1" s="1"/>
  <c r="M33" i="1" s="1"/>
  <c r="P33" i="1" s="1"/>
  <c r="AP44" i="1"/>
  <c r="AJ33" i="1" s="1"/>
  <c r="AN33" i="1" s="1"/>
  <c r="AQ33" i="1" s="1"/>
  <c r="N45" i="1"/>
  <c r="G34" i="1" s="1"/>
  <c r="K34" i="1" s="1"/>
  <c r="N34" i="1" s="1"/>
  <c r="AP45" i="1"/>
  <c r="N46" i="1"/>
  <c r="G35" i="1" s="1"/>
  <c r="K35" i="1" s="1"/>
  <c r="N35" i="1" s="1"/>
  <c r="AP46" i="1"/>
  <c r="AK35" i="1" s="1"/>
  <c r="AO35" i="1" s="1"/>
  <c r="AR35" i="1" s="1"/>
  <c r="N47" i="1"/>
  <c r="G36" i="1" s="1"/>
  <c r="AP47" i="1"/>
  <c r="AJ36" i="1" s="1"/>
  <c r="AN36" i="1" s="1"/>
  <c r="AQ36" i="1" s="1"/>
  <c r="N48" i="1"/>
  <c r="I37" i="1" s="1"/>
  <c r="M37" i="1" s="1"/>
  <c r="P37" i="1" s="1"/>
  <c r="AP48" i="1"/>
  <c r="AJ37" i="1" s="1"/>
  <c r="AN37" i="1" s="1"/>
  <c r="AQ37" i="1" s="1"/>
  <c r="N49" i="1"/>
  <c r="G38" i="1" s="1"/>
  <c r="K38" i="1" s="1"/>
  <c r="N38" i="1" s="1"/>
  <c r="AP49" i="1"/>
  <c r="N50" i="1"/>
  <c r="G39" i="1" s="1"/>
  <c r="K39" i="1" s="1"/>
  <c r="N39" i="1" s="1"/>
  <c r="AP50" i="1"/>
  <c r="AK39" i="1" s="1"/>
  <c r="AO39" i="1" s="1"/>
  <c r="AR39" i="1" s="1"/>
  <c r="AK57" i="1"/>
  <c r="AO57" i="1" s="1"/>
  <c r="AR57" i="1" s="1"/>
  <c r="H58" i="1"/>
  <c r="L58" i="1" s="1"/>
  <c r="O58" i="1" s="1"/>
  <c r="K58" i="1"/>
  <c r="N58" i="1" s="1"/>
  <c r="AI58" i="1"/>
  <c r="AM58" i="1" s="1"/>
  <c r="AP58" i="1" s="1"/>
  <c r="AK58" i="1"/>
  <c r="AO58" i="1" s="1"/>
  <c r="AR58" i="1"/>
  <c r="H59" i="1"/>
  <c r="L59" i="1" s="1"/>
  <c r="O59" i="1"/>
  <c r="AI59" i="1"/>
  <c r="AM59" i="1" s="1"/>
  <c r="AP59" i="1" s="1"/>
  <c r="H62" i="1"/>
  <c r="L62" i="1" s="1"/>
  <c r="O62" i="1" s="1"/>
  <c r="K62" i="1"/>
  <c r="N62" i="1" s="1"/>
  <c r="AI62" i="1"/>
  <c r="AM62" i="1" s="1"/>
  <c r="AP62" i="1" s="1"/>
  <c r="AK62" i="1"/>
  <c r="AO62" i="1" s="1"/>
  <c r="AR62" i="1"/>
  <c r="H63" i="1"/>
  <c r="L63" i="1" s="1"/>
  <c r="O63" i="1" s="1"/>
  <c r="AI63" i="1"/>
  <c r="AM63" i="1" s="1"/>
  <c r="AP63" i="1" s="1"/>
  <c r="N67" i="1"/>
  <c r="G56" i="1" s="1"/>
  <c r="K56" i="1" s="1"/>
  <c r="N56" i="1" s="1"/>
  <c r="AP67" i="1"/>
  <c r="N68" i="1"/>
  <c r="G57" i="1" s="1"/>
  <c r="K57" i="1" s="1"/>
  <c r="N57" i="1" s="1"/>
  <c r="AP68" i="1"/>
  <c r="N69" i="1"/>
  <c r="G58" i="1" s="1"/>
  <c r="AP69" i="1"/>
  <c r="AJ58" i="1" s="1"/>
  <c r="AN58" i="1" s="1"/>
  <c r="AQ58" i="1" s="1"/>
  <c r="N70" i="1"/>
  <c r="I59" i="1" s="1"/>
  <c r="M59" i="1" s="1"/>
  <c r="P59" i="1" s="1"/>
  <c r="AP70" i="1"/>
  <c r="AJ59" i="1" s="1"/>
  <c r="AN59" i="1" s="1"/>
  <c r="AQ59" i="1" s="1"/>
  <c r="N71" i="1"/>
  <c r="G60" i="1" s="1"/>
  <c r="K60" i="1" s="1"/>
  <c r="N60" i="1" s="1"/>
  <c r="AP71" i="1"/>
  <c r="N72" i="1"/>
  <c r="G61" i="1" s="1"/>
  <c r="K61" i="1" s="1"/>
  <c r="N61" i="1" s="1"/>
  <c r="AP72" i="1"/>
  <c r="AK61" i="1" s="1"/>
  <c r="AO61" i="1" s="1"/>
  <c r="AR61" i="1" s="1"/>
  <c r="N73" i="1"/>
  <c r="G62" i="1" s="1"/>
  <c r="AP73" i="1"/>
  <c r="AJ62" i="1" s="1"/>
  <c r="AN62" i="1" s="1"/>
  <c r="AQ62" i="1" s="1"/>
  <c r="N74" i="1"/>
  <c r="I63" i="1" s="1"/>
  <c r="M63" i="1" s="1"/>
  <c r="P63" i="1" s="1"/>
  <c r="AP74" i="1"/>
  <c r="AJ63" i="1" s="1"/>
  <c r="AN63" i="1" s="1"/>
  <c r="AQ63" i="1" s="1"/>
  <c r="N75" i="1"/>
  <c r="G64" i="1" s="1"/>
  <c r="K64" i="1" s="1"/>
  <c r="N64" i="1" s="1"/>
  <c r="AP75" i="1"/>
  <c r="N76" i="1"/>
  <c r="G65" i="1" s="1"/>
  <c r="K65" i="1" s="1"/>
  <c r="N65" i="1" s="1"/>
  <c r="AP76" i="1"/>
  <c r="AK65" i="1" s="1"/>
  <c r="AO65" i="1" s="1"/>
  <c r="AR65" i="1" s="1"/>
  <c r="AK83" i="1"/>
  <c r="AO83" i="1" s="1"/>
  <c r="AR83" i="1" s="1"/>
  <c r="AI84" i="1"/>
  <c r="AK84" i="1"/>
  <c r="AO84" i="1" s="1"/>
  <c r="AR84" i="1" s="1"/>
  <c r="AM84" i="1"/>
  <c r="AP84" i="1" s="1"/>
  <c r="G85" i="1"/>
  <c r="K85" i="1" s="1"/>
  <c r="N85" i="1" s="1"/>
  <c r="H85" i="1"/>
  <c r="L85" i="1" s="1"/>
  <c r="O85" i="1" s="1"/>
  <c r="I85" i="1"/>
  <c r="M85" i="1" s="1"/>
  <c r="P85" i="1" s="1"/>
  <c r="AI85" i="1"/>
  <c r="AM85" i="1" s="1"/>
  <c r="AP85" i="1" s="1"/>
  <c r="AJ85" i="1"/>
  <c r="AN85" i="1" s="1"/>
  <c r="AQ85" i="1" s="1"/>
  <c r="G86" i="1"/>
  <c r="K86" i="1" s="1"/>
  <c r="N86" i="1" s="1"/>
  <c r="H86" i="1"/>
  <c r="L86" i="1" s="1"/>
  <c r="O86" i="1" s="1"/>
  <c r="AI86" i="1"/>
  <c r="AM86" i="1" s="1"/>
  <c r="AP86" i="1" s="1"/>
  <c r="AK86" i="1"/>
  <c r="AO86" i="1"/>
  <c r="AR86" i="1" s="1"/>
  <c r="AJ88" i="1"/>
  <c r="AN88" i="1" s="1"/>
  <c r="AQ88" i="1" s="1"/>
  <c r="AK88" i="1"/>
  <c r="AO88" i="1" s="1"/>
  <c r="AR88" i="1" s="1"/>
  <c r="G89" i="1"/>
  <c r="K89" i="1" s="1"/>
  <c r="N89" i="1" s="1"/>
  <c r="H89" i="1"/>
  <c r="L89" i="1" s="1"/>
  <c r="O89" i="1" s="1"/>
  <c r="I89" i="1"/>
  <c r="M89" i="1" s="1"/>
  <c r="P89" i="1" s="1"/>
  <c r="AI89" i="1"/>
  <c r="AM89" i="1" s="1"/>
  <c r="AP89" i="1" s="1"/>
  <c r="AJ89" i="1"/>
  <c r="AN89" i="1" s="1"/>
  <c r="AQ89" i="1" s="1"/>
  <c r="G90" i="1"/>
  <c r="K90" i="1" s="1"/>
  <c r="N90" i="1" s="1"/>
  <c r="H90" i="1"/>
  <c r="L90" i="1" s="1"/>
  <c r="O90" i="1" s="1"/>
  <c r="AI90" i="1"/>
  <c r="AM90" i="1" s="1"/>
  <c r="AP90" i="1" s="1"/>
  <c r="AK90" i="1"/>
  <c r="AO90" i="1"/>
  <c r="AR90" i="1" s="1"/>
  <c r="N93" i="1"/>
  <c r="AP93" i="1"/>
  <c r="N94" i="1"/>
  <c r="AP94" i="1"/>
  <c r="N95" i="1"/>
  <c r="H84" i="1" s="1"/>
  <c r="L84" i="1" s="1"/>
  <c r="O84" i="1" s="1"/>
  <c r="AP95" i="1"/>
  <c r="AJ84" i="1" s="1"/>
  <c r="AN84" i="1" s="1"/>
  <c r="AQ84" i="1" s="1"/>
  <c r="N96" i="1"/>
  <c r="AP96" i="1"/>
  <c r="AK85" i="1" s="1"/>
  <c r="AO85" i="1" s="1"/>
  <c r="AR85" i="1" s="1"/>
  <c r="N97" i="1"/>
  <c r="I86" i="1" s="1"/>
  <c r="M86" i="1" s="1"/>
  <c r="P86" i="1" s="1"/>
  <c r="AP97" i="1"/>
  <c r="AJ86" i="1" s="1"/>
  <c r="AN86" i="1" s="1"/>
  <c r="AQ86" i="1" s="1"/>
  <c r="N98" i="1"/>
  <c r="G87" i="1" s="1"/>
  <c r="K87" i="1" s="1"/>
  <c r="N87" i="1" s="1"/>
  <c r="AP98" i="1"/>
  <c r="AI87" i="1" s="1"/>
  <c r="AM87" i="1" s="1"/>
  <c r="AP87" i="1" s="1"/>
  <c r="N99" i="1"/>
  <c r="G88" i="1" s="1"/>
  <c r="K88" i="1" s="1"/>
  <c r="N88" i="1" s="1"/>
  <c r="AP99" i="1"/>
  <c r="AI88" i="1" s="1"/>
  <c r="AM88" i="1" s="1"/>
  <c r="AP88" i="1" s="1"/>
  <c r="N100" i="1"/>
  <c r="AP100" i="1"/>
  <c r="AK89" i="1" s="1"/>
  <c r="AO89" i="1" s="1"/>
  <c r="AR89" i="1" s="1"/>
  <c r="N101" i="1"/>
  <c r="I90" i="1" s="1"/>
  <c r="M90" i="1" s="1"/>
  <c r="P90" i="1" s="1"/>
  <c r="AP101" i="1"/>
  <c r="AJ90" i="1" s="1"/>
  <c r="AN90" i="1" s="1"/>
  <c r="AQ90" i="1" s="1"/>
  <c r="N102" i="1"/>
  <c r="G91" i="1" s="1"/>
  <c r="K91" i="1" s="1"/>
  <c r="N91" i="1" s="1"/>
  <c r="AP102" i="1"/>
  <c r="AJ91" i="1" s="1"/>
  <c r="AN91" i="1" s="1"/>
  <c r="AQ91" i="1" s="1"/>
  <c r="G106" i="1"/>
  <c r="K106" i="1" s="1"/>
  <c r="N106" i="1" s="1"/>
  <c r="H106" i="1"/>
  <c r="L106" i="1" s="1"/>
  <c r="O106" i="1" s="1"/>
  <c r="H108" i="1"/>
  <c r="L108" i="1"/>
  <c r="O108" i="1" s="1"/>
  <c r="G109" i="1"/>
  <c r="K109" i="1"/>
  <c r="N109" i="1" s="1"/>
  <c r="G113" i="1"/>
  <c r="K113" i="1" s="1"/>
  <c r="N113" i="1" s="1"/>
  <c r="H113" i="1"/>
  <c r="L113" i="1" s="1"/>
  <c r="O113" i="1" s="1"/>
  <c r="G114" i="1"/>
  <c r="K114" i="1" s="1"/>
  <c r="N114" i="1" s="1"/>
  <c r="H114" i="1"/>
  <c r="L114" i="1" s="1"/>
  <c r="O114" i="1" s="1"/>
  <c r="G115" i="1"/>
  <c r="K115" i="1" s="1"/>
  <c r="N115" i="1" s="1"/>
  <c r="N117" i="1"/>
  <c r="I106" i="1" s="1"/>
  <c r="M106" i="1" s="1"/>
  <c r="P106" i="1" s="1"/>
  <c r="N118" i="1"/>
  <c r="G107" i="1" s="1"/>
  <c r="K107" i="1" s="1"/>
  <c r="N107" i="1" s="1"/>
  <c r="N119" i="1"/>
  <c r="G108" i="1" s="1"/>
  <c r="K108" i="1" s="1"/>
  <c r="N108" i="1" s="1"/>
  <c r="N120" i="1"/>
  <c r="H109" i="1" s="1"/>
  <c r="L109" i="1" s="1"/>
  <c r="O109" i="1" s="1"/>
  <c r="N121" i="1"/>
  <c r="G110" i="1" s="1"/>
  <c r="K110" i="1" s="1"/>
  <c r="N110" i="1" s="1"/>
  <c r="N122" i="1"/>
  <c r="H111" i="1" s="1"/>
  <c r="L111" i="1" s="1"/>
  <c r="O111" i="1" s="1"/>
  <c r="N123" i="1"/>
  <c r="I112" i="1" s="1"/>
  <c r="M112" i="1" s="1"/>
  <c r="P112" i="1" s="1"/>
  <c r="N124" i="1"/>
  <c r="I113" i="1" s="1"/>
  <c r="M113" i="1" s="1"/>
  <c r="P113" i="1" s="1"/>
  <c r="N125" i="1"/>
  <c r="I114" i="1" s="1"/>
  <c r="M114" i="1" s="1"/>
  <c r="P114" i="1" s="1"/>
  <c r="N126" i="1"/>
  <c r="H115" i="1" s="1"/>
  <c r="L115" i="1" s="1"/>
  <c r="O115" i="1" s="1"/>
  <c r="AX10" i="1" l="1"/>
  <c r="X9" i="1"/>
  <c r="AI64" i="1"/>
  <c r="AM64" i="1" s="1"/>
  <c r="AP64" i="1" s="1"/>
  <c r="AJ64" i="1"/>
  <c r="AN64" i="1" s="1"/>
  <c r="AQ64" i="1" s="1"/>
  <c r="AK64" i="1"/>
  <c r="AO64" i="1" s="1"/>
  <c r="AR64" i="1" s="1"/>
  <c r="AI60" i="1"/>
  <c r="AM60" i="1" s="1"/>
  <c r="AP60" i="1" s="1"/>
  <c r="AJ60" i="1"/>
  <c r="AN60" i="1" s="1"/>
  <c r="AQ60" i="1" s="1"/>
  <c r="AK60" i="1"/>
  <c r="AO60" i="1" s="1"/>
  <c r="AR60" i="1" s="1"/>
  <c r="AI56" i="1"/>
  <c r="AM56" i="1" s="1"/>
  <c r="AP56" i="1" s="1"/>
  <c r="AJ56" i="1"/>
  <c r="AN56" i="1" s="1"/>
  <c r="AQ56" i="1" s="1"/>
  <c r="AK56" i="1"/>
  <c r="AO56" i="1" s="1"/>
  <c r="AR56" i="1" s="1"/>
  <c r="AI38" i="1"/>
  <c r="AM38" i="1" s="1"/>
  <c r="AP38" i="1" s="1"/>
  <c r="AJ38" i="1"/>
  <c r="AN38" i="1" s="1"/>
  <c r="AQ38" i="1" s="1"/>
  <c r="AK38" i="1"/>
  <c r="AO38" i="1" s="1"/>
  <c r="AR38" i="1" s="1"/>
  <c r="AI34" i="1"/>
  <c r="AM34" i="1" s="1"/>
  <c r="AP34" i="1" s="1"/>
  <c r="AJ34" i="1"/>
  <c r="AN34" i="1" s="1"/>
  <c r="AQ34" i="1" s="1"/>
  <c r="AK34" i="1"/>
  <c r="AO34" i="1" s="1"/>
  <c r="AR34" i="1" s="1"/>
  <c r="AI30" i="1"/>
  <c r="AM30" i="1" s="1"/>
  <c r="AP30" i="1" s="1"/>
  <c r="AJ30" i="1"/>
  <c r="AN30" i="1" s="1"/>
  <c r="AQ30" i="1" s="1"/>
  <c r="AK30" i="1"/>
  <c r="AO30" i="1" s="1"/>
  <c r="AR30" i="1" s="1"/>
  <c r="AI12" i="1"/>
  <c r="AM12" i="1" s="1"/>
  <c r="AP12" i="1" s="1"/>
  <c r="AJ12" i="1"/>
  <c r="AN12" i="1" s="1"/>
  <c r="AQ12" i="1" s="1"/>
  <c r="AI8" i="1"/>
  <c r="AM8" i="1" s="1"/>
  <c r="AP8" i="1" s="1"/>
  <c r="AJ8" i="1"/>
  <c r="AN8" i="1" s="1"/>
  <c r="AQ8" i="1" s="1"/>
  <c r="AI4" i="1"/>
  <c r="AM4" i="1" s="1"/>
  <c r="AP4" i="1" s="1"/>
  <c r="AJ4" i="1"/>
  <c r="AN4" i="1" s="1"/>
  <c r="AQ4" i="1" s="1"/>
  <c r="H112" i="1"/>
  <c r="L112" i="1" s="1"/>
  <c r="O112" i="1" s="1"/>
  <c r="G112" i="1"/>
  <c r="K112" i="1" s="1"/>
  <c r="N112" i="1" s="1"/>
  <c r="I110" i="1"/>
  <c r="M110" i="1" s="1"/>
  <c r="P110" i="1" s="1"/>
  <c r="I88" i="1"/>
  <c r="M88" i="1" s="1"/>
  <c r="P88" i="1" s="1"/>
  <c r="G111" i="1"/>
  <c r="K111" i="1" s="1"/>
  <c r="N111" i="1" s="1"/>
  <c r="H110" i="1"/>
  <c r="L110" i="1" s="1"/>
  <c r="O110" i="1" s="1"/>
  <c r="I109" i="1"/>
  <c r="M109" i="1" s="1"/>
  <c r="P109" i="1" s="1"/>
  <c r="AI82" i="1"/>
  <c r="AM82" i="1" s="1"/>
  <c r="AP82" i="1" s="1"/>
  <c r="AJ82" i="1"/>
  <c r="AN82" i="1" s="1"/>
  <c r="AQ82" i="1" s="1"/>
  <c r="AK82" i="1"/>
  <c r="AO82" i="1" s="1"/>
  <c r="AR82" i="1" s="1"/>
  <c r="AK91" i="1"/>
  <c r="AO91" i="1" s="1"/>
  <c r="AR91" i="1" s="1"/>
  <c r="H88" i="1"/>
  <c r="L88" i="1" s="1"/>
  <c r="O88" i="1" s="1"/>
  <c r="AK87" i="1"/>
  <c r="AO87" i="1" s="1"/>
  <c r="AR87" i="1" s="1"/>
  <c r="AX7" i="1"/>
  <c r="I111" i="1"/>
  <c r="M111" i="1" s="1"/>
  <c r="P111" i="1" s="1"/>
  <c r="AI83" i="1"/>
  <c r="AM83" i="1" s="1"/>
  <c r="AP83" i="1" s="1"/>
  <c r="AJ83" i="1"/>
  <c r="AN83" i="1" s="1"/>
  <c r="AQ83" i="1" s="1"/>
  <c r="G83" i="1"/>
  <c r="K83" i="1" s="1"/>
  <c r="N83" i="1" s="1"/>
  <c r="H83" i="1"/>
  <c r="L83" i="1" s="1"/>
  <c r="O83" i="1" s="1"/>
  <c r="I83" i="1"/>
  <c r="M83" i="1" s="1"/>
  <c r="P83" i="1" s="1"/>
  <c r="AZ10" i="1"/>
  <c r="BA10" i="1"/>
  <c r="I108" i="1"/>
  <c r="M108" i="1" s="1"/>
  <c r="P108" i="1" s="1"/>
  <c r="G82" i="1"/>
  <c r="K82" i="1" s="1"/>
  <c r="N82" i="1" s="1"/>
  <c r="H82" i="1"/>
  <c r="L82" i="1" s="1"/>
  <c r="O82" i="1" s="1"/>
  <c r="I82" i="1"/>
  <c r="M82" i="1" s="1"/>
  <c r="P82" i="1" s="1"/>
  <c r="I91" i="1"/>
  <c r="M91" i="1" s="1"/>
  <c r="P91" i="1" s="1"/>
  <c r="AJ87" i="1"/>
  <c r="AN87" i="1" s="1"/>
  <c r="AQ87" i="1" s="1"/>
  <c r="I87" i="1"/>
  <c r="M87" i="1" s="1"/>
  <c r="P87" i="1" s="1"/>
  <c r="AZ6" i="1"/>
  <c r="BA6" i="1"/>
  <c r="I115" i="1"/>
  <c r="M115" i="1" s="1"/>
  <c r="P115" i="1" s="1"/>
  <c r="I107" i="1"/>
  <c r="M107" i="1" s="1"/>
  <c r="P107" i="1" s="1"/>
  <c r="AI91" i="1"/>
  <c r="AM91" i="1" s="1"/>
  <c r="AP91" i="1" s="1"/>
  <c r="H91" i="1"/>
  <c r="L91" i="1" s="1"/>
  <c r="O91" i="1" s="1"/>
  <c r="H87" i="1"/>
  <c r="L87" i="1" s="1"/>
  <c r="O87" i="1" s="1"/>
  <c r="G84" i="1"/>
  <c r="K84" i="1" s="1"/>
  <c r="N84" i="1" s="1"/>
  <c r="I84" i="1"/>
  <c r="M84" i="1" s="1"/>
  <c r="P84" i="1" s="1"/>
  <c r="H107" i="1"/>
  <c r="L107" i="1" s="1"/>
  <c r="O107" i="1" s="1"/>
  <c r="AK4" i="1"/>
  <c r="AO4" i="1" s="1"/>
  <c r="AR4" i="1" s="1"/>
  <c r="AI65" i="1"/>
  <c r="AM65" i="1" s="1"/>
  <c r="AP65" i="1" s="1"/>
  <c r="AJ65" i="1"/>
  <c r="AN65" i="1" s="1"/>
  <c r="AQ65" i="1" s="1"/>
  <c r="AI61" i="1"/>
  <c r="AM61" i="1" s="1"/>
  <c r="AP61" i="1" s="1"/>
  <c r="AJ61" i="1"/>
  <c r="AN61" i="1" s="1"/>
  <c r="AQ61" i="1" s="1"/>
  <c r="AI57" i="1"/>
  <c r="AM57" i="1" s="1"/>
  <c r="AP57" i="1" s="1"/>
  <c r="AJ57" i="1"/>
  <c r="AN57" i="1" s="1"/>
  <c r="AQ57" i="1" s="1"/>
  <c r="AI39" i="1"/>
  <c r="AM39" i="1" s="1"/>
  <c r="AP39" i="1" s="1"/>
  <c r="AJ39" i="1"/>
  <c r="AN39" i="1" s="1"/>
  <c r="AQ39" i="1" s="1"/>
  <c r="AI35" i="1"/>
  <c r="AM35" i="1" s="1"/>
  <c r="AP35" i="1" s="1"/>
  <c r="AJ35" i="1"/>
  <c r="AN35" i="1" s="1"/>
  <c r="AQ35" i="1" s="1"/>
  <c r="AI31" i="1"/>
  <c r="AM31" i="1" s="1"/>
  <c r="AP31" i="1" s="1"/>
  <c r="AJ31" i="1"/>
  <c r="AN31" i="1" s="1"/>
  <c r="AQ31" i="1" s="1"/>
  <c r="AJ13" i="1"/>
  <c r="AN13" i="1" s="1"/>
  <c r="AQ13" i="1" s="1"/>
  <c r="AW13" i="1" s="1"/>
  <c r="AK13" i="1"/>
  <c r="AO13" i="1" s="1"/>
  <c r="AR13" i="1" s="1"/>
  <c r="AJ9" i="1"/>
  <c r="AN9" i="1" s="1"/>
  <c r="AQ9" i="1" s="1"/>
  <c r="AX9" i="1" s="1"/>
  <c r="AK9" i="1"/>
  <c r="AO9" i="1" s="1"/>
  <c r="AR9" i="1" s="1"/>
  <c r="AJ5" i="1"/>
  <c r="AN5" i="1" s="1"/>
  <c r="AQ5" i="1" s="1"/>
  <c r="AW5" i="1" s="1"/>
  <c r="AK5" i="1"/>
  <c r="AO5" i="1" s="1"/>
  <c r="AR5" i="1" s="1"/>
  <c r="AK8" i="1"/>
  <c r="AO8" i="1" s="1"/>
  <c r="AR8" i="1" s="1"/>
  <c r="W6" i="1"/>
  <c r="G63" i="1"/>
  <c r="K63" i="1" s="1"/>
  <c r="N63" i="1" s="1"/>
  <c r="I62" i="1"/>
  <c r="M62" i="1" s="1"/>
  <c r="P62" i="1" s="1"/>
  <c r="G59" i="1"/>
  <c r="K59" i="1" s="1"/>
  <c r="N59" i="1" s="1"/>
  <c r="I58" i="1"/>
  <c r="M58" i="1" s="1"/>
  <c r="P58" i="1" s="1"/>
  <c r="X6" i="1" s="1"/>
  <c r="G37" i="1"/>
  <c r="K37" i="1" s="1"/>
  <c r="N37" i="1" s="1"/>
  <c r="I36" i="1"/>
  <c r="M36" i="1" s="1"/>
  <c r="P36" i="1" s="1"/>
  <c r="G33" i="1"/>
  <c r="K33" i="1" s="1"/>
  <c r="N33" i="1" s="1"/>
  <c r="I32" i="1"/>
  <c r="M32" i="1" s="1"/>
  <c r="P32" i="1" s="1"/>
  <c r="G11" i="1"/>
  <c r="K11" i="1" s="1"/>
  <c r="N11" i="1" s="1"/>
  <c r="I10" i="1"/>
  <c r="M10" i="1" s="1"/>
  <c r="P10" i="1" s="1"/>
  <c r="T10" i="1" s="1"/>
  <c r="G7" i="1"/>
  <c r="K7" i="1" s="1"/>
  <c r="N7" i="1" s="1"/>
  <c r="I6" i="1"/>
  <c r="M6" i="1" s="1"/>
  <c r="P6" i="1" s="1"/>
  <c r="T6" i="1" s="1"/>
  <c r="I65" i="1"/>
  <c r="M65" i="1" s="1"/>
  <c r="P65" i="1" s="1"/>
  <c r="I61" i="1"/>
  <c r="M61" i="1" s="1"/>
  <c r="P61" i="1" s="1"/>
  <c r="I57" i="1"/>
  <c r="M57" i="1" s="1"/>
  <c r="P57" i="1" s="1"/>
  <c r="I39" i="1"/>
  <c r="M39" i="1" s="1"/>
  <c r="P39" i="1" s="1"/>
  <c r="I35" i="1"/>
  <c r="M35" i="1" s="1"/>
  <c r="P35" i="1" s="1"/>
  <c r="I31" i="1"/>
  <c r="M31" i="1" s="1"/>
  <c r="P31" i="1" s="1"/>
  <c r="I13" i="1"/>
  <c r="M13" i="1" s="1"/>
  <c r="P13" i="1" s="1"/>
  <c r="AJ11" i="1"/>
  <c r="AN11" i="1" s="1"/>
  <c r="AQ11" i="1" s="1"/>
  <c r="AW11" i="1" s="1"/>
  <c r="I9" i="1"/>
  <c r="M9" i="1" s="1"/>
  <c r="P9" i="1" s="1"/>
  <c r="AJ7" i="1"/>
  <c r="AN7" i="1" s="1"/>
  <c r="AQ7" i="1" s="1"/>
  <c r="AW7" i="1" s="1"/>
  <c r="I5" i="1"/>
  <c r="M5" i="1" s="1"/>
  <c r="P5" i="1" s="1"/>
  <c r="H65" i="1"/>
  <c r="L65" i="1" s="1"/>
  <c r="O65" i="1" s="1"/>
  <c r="W13" i="1" s="1"/>
  <c r="H61" i="1"/>
  <c r="L61" i="1" s="1"/>
  <c r="O61" i="1" s="1"/>
  <c r="W9" i="1" s="1"/>
  <c r="H57" i="1"/>
  <c r="L57" i="1" s="1"/>
  <c r="O57" i="1" s="1"/>
  <c r="W5" i="1" s="1"/>
  <c r="H39" i="1"/>
  <c r="L39" i="1" s="1"/>
  <c r="O39" i="1" s="1"/>
  <c r="H35" i="1"/>
  <c r="L35" i="1" s="1"/>
  <c r="O35" i="1" s="1"/>
  <c r="H31" i="1"/>
  <c r="L31" i="1" s="1"/>
  <c r="O31" i="1" s="1"/>
  <c r="H13" i="1"/>
  <c r="L13" i="1" s="1"/>
  <c r="O13" i="1" s="1"/>
  <c r="T13" i="1" s="1"/>
  <c r="AK10" i="1"/>
  <c r="AO10" i="1" s="1"/>
  <c r="AR10" i="1" s="1"/>
  <c r="H9" i="1"/>
  <c r="L9" i="1" s="1"/>
  <c r="O9" i="1" s="1"/>
  <c r="T9" i="1" s="1"/>
  <c r="AK6" i="1"/>
  <c r="AO6" i="1" s="1"/>
  <c r="AR6" i="1" s="1"/>
  <c r="H5" i="1"/>
  <c r="L5" i="1" s="1"/>
  <c r="O5" i="1" s="1"/>
  <c r="T5" i="1" s="1"/>
  <c r="I64" i="1"/>
  <c r="M64" i="1" s="1"/>
  <c r="P64" i="1" s="1"/>
  <c r="I60" i="1"/>
  <c r="M60" i="1" s="1"/>
  <c r="P60" i="1" s="1"/>
  <c r="I56" i="1"/>
  <c r="M56" i="1" s="1"/>
  <c r="P56" i="1" s="1"/>
  <c r="I38" i="1"/>
  <c r="M38" i="1" s="1"/>
  <c r="P38" i="1" s="1"/>
  <c r="I34" i="1"/>
  <c r="M34" i="1" s="1"/>
  <c r="P34" i="1" s="1"/>
  <c r="I30" i="1"/>
  <c r="M30" i="1" s="1"/>
  <c r="P30" i="1" s="1"/>
  <c r="I12" i="1"/>
  <c r="M12" i="1" s="1"/>
  <c r="P12" i="1" s="1"/>
  <c r="AJ10" i="1"/>
  <c r="AN10" i="1" s="1"/>
  <c r="AQ10" i="1" s="1"/>
  <c r="AW10" i="1" s="1"/>
  <c r="I8" i="1"/>
  <c r="M8" i="1" s="1"/>
  <c r="P8" i="1" s="1"/>
  <c r="U8" i="1" s="1"/>
  <c r="AJ6" i="1"/>
  <c r="AN6" i="1" s="1"/>
  <c r="AQ6" i="1" s="1"/>
  <c r="AW6" i="1" s="1"/>
  <c r="I4" i="1"/>
  <c r="M4" i="1" s="1"/>
  <c r="P4" i="1" s="1"/>
  <c r="H64" i="1"/>
  <c r="L64" i="1" s="1"/>
  <c r="O64" i="1" s="1"/>
  <c r="W12" i="1" s="1"/>
  <c r="AK63" i="1"/>
  <c r="AO63" i="1" s="1"/>
  <c r="AR63" i="1" s="1"/>
  <c r="AZ11" i="1" s="1"/>
  <c r="H60" i="1"/>
  <c r="L60" i="1" s="1"/>
  <c r="O60" i="1" s="1"/>
  <c r="W8" i="1" s="1"/>
  <c r="AK59" i="1"/>
  <c r="AO59" i="1" s="1"/>
  <c r="AR59" i="1" s="1"/>
  <c r="AZ7" i="1" s="1"/>
  <c r="H56" i="1"/>
  <c r="L56" i="1" s="1"/>
  <c r="O56" i="1" s="1"/>
  <c r="W4" i="1" s="1"/>
  <c r="H38" i="1"/>
  <c r="L38" i="1" s="1"/>
  <c r="O38" i="1" s="1"/>
  <c r="U12" i="1" s="1"/>
  <c r="AK37" i="1"/>
  <c r="AO37" i="1" s="1"/>
  <c r="AR37" i="1" s="1"/>
  <c r="H34" i="1"/>
  <c r="L34" i="1" s="1"/>
  <c r="O34" i="1" s="1"/>
  <c r="AK33" i="1"/>
  <c r="AO33" i="1" s="1"/>
  <c r="AR33" i="1" s="1"/>
  <c r="H30" i="1"/>
  <c r="L30" i="1" s="1"/>
  <c r="O30" i="1" s="1"/>
  <c r="H12" i="1"/>
  <c r="L12" i="1" s="1"/>
  <c r="O12" i="1" s="1"/>
  <c r="T12" i="1" s="1"/>
  <c r="H8" i="1"/>
  <c r="L8" i="1" s="1"/>
  <c r="O8" i="1" s="1"/>
  <c r="T8" i="1" s="1"/>
  <c r="H4" i="1"/>
  <c r="L4" i="1" s="1"/>
  <c r="O4" i="1" s="1"/>
  <c r="T4" i="1" s="1"/>
  <c r="W7" i="1" l="1"/>
  <c r="X7" i="1"/>
  <c r="AW9" i="1"/>
  <c r="AX5" i="1"/>
  <c r="U4" i="1"/>
  <c r="X5" i="1"/>
  <c r="AX6" i="1"/>
  <c r="AZ13" i="1"/>
  <c r="BA13" i="1"/>
  <c r="AW4" i="1"/>
  <c r="AX4" i="1"/>
  <c r="AZ4" i="1"/>
  <c r="BA4" i="1"/>
  <c r="W10" i="1"/>
  <c r="U6" i="1"/>
  <c r="AW8" i="1"/>
  <c r="AX8" i="1"/>
  <c r="U11" i="1"/>
  <c r="T11" i="1"/>
  <c r="W11" i="1"/>
  <c r="X11" i="1"/>
  <c r="AZ5" i="1"/>
  <c r="BA5" i="1"/>
  <c r="AX11" i="1"/>
  <c r="X4" i="1"/>
  <c r="U9" i="1"/>
  <c r="AZ8" i="1"/>
  <c r="BA8" i="1"/>
  <c r="X13" i="1"/>
  <c r="AX13" i="1"/>
  <c r="U5" i="1"/>
  <c r="AW12" i="1"/>
  <c r="AX12" i="1"/>
  <c r="U7" i="1"/>
  <c r="T7" i="1"/>
  <c r="AZ9" i="1"/>
  <c r="BA9" i="1"/>
  <c r="X8" i="1"/>
  <c r="U13" i="1"/>
  <c r="X10" i="1"/>
  <c r="X12" i="1"/>
  <c r="U10" i="1"/>
  <c r="BA11" i="1"/>
  <c r="BA7" i="1"/>
  <c r="AZ12" i="1"/>
  <c r="BA12" i="1"/>
</calcChain>
</file>

<file path=xl/sharedStrings.xml><?xml version="1.0" encoding="utf-8"?>
<sst xmlns="http://schemas.openxmlformats.org/spreadsheetml/2006/main" count="211" uniqueCount="28">
  <si>
    <t>µM 
PomX-His6</t>
  </si>
  <si>
    <t xml:space="preserve"> ØKontrolle</t>
  </si>
  <si>
    <t>Kontrolle 3</t>
  </si>
  <si>
    <t>Kontrolle 2</t>
  </si>
  <si>
    <t>Kontrolle 1</t>
  </si>
  <si>
    <t>Activity [Pi/min/ Protein]</t>
  </si>
  <si>
    <t>d       
[cm]</t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</si>
  <si>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3 - ØKontrolle</t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</si>
  <si>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2 - ØKontrolle</t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</si>
  <si>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1 - ØKontrolle</t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</si>
  <si>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3</t>
    </r>
    <r>
      <rPr>
        <sz val="11"/>
        <color theme="1"/>
        <rFont val="Calibri"/>
        <family val="2"/>
        <scheme val="minor"/>
      </rPr>
      <t/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</si>
  <si>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2</t>
    </r>
    <r>
      <rPr>
        <sz val="11"/>
        <color theme="1"/>
        <rFont val="Calibri"/>
        <family val="2"/>
        <scheme val="minor"/>
      </rPr>
      <t/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</si>
  <si>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1</t>
    </r>
  </si>
  <si>
    <t>µM 
His6-PomZ</t>
  </si>
  <si>
    <t xml:space="preserve">Herring Sperm DNA [µg/mL]             </t>
  </si>
  <si>
    <t>PomXK13AR15A µM</t>
  </si>
  <si>
    <t>PomZ+DNA+PomXK13R15A</t>
  </si>
  <si>
    <r>
      <t>µM 
His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-PomZ</t>
    </r>
  </si>
  <si>
    <t>PomX N-terminusK13R15A µM</t>
  </si>
  <si>
    <t>PomZ+DNA+PomX NK13R15A</t>
  </si>
  <si>
    <t xml:space="preserve">PomZ+DNA+PomX NK13R15A </t>
  </si>
  <si>
    <t xml:space="preserve">PomZ+PomX NK13R15A </t>
  </si>
  <si>
    <t>PomZ+PomXK13R15A</t>
  </si>
  <si>
    <t>STDEV</t>
  </si>
  <si>
    <t>MEAN</t>
  </si>
  <si>
    <t>plus DNA</t>
  </si>
  <si>
    <t>minus DNA</t>
  </si>
  <si>
    <t>Source data for Figure 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</si>
</sst>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ahoma"/>
      <family val="2"/>
    </font>
    <font>
      <vertAlign val="sub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11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/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1" fontId="0" fillId="0" borderId="1" xfId="0" applyNumberFormat="1" applyFill="1" applyBorder="1" applyAlignment="1">
      <alignment horizontal="center" vertical="top"/>
    </xf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2" fontId="0" fillId="3" borderId="0" xfId="0" applyNumberFormat="1" applyFill="1"/>
    <xf numFmtId="0" fontId="0" fillId="4" borderId="0" xfId="0" applyFill="1"/>
    <xf numFmtId="2" fontId="0" fillId="4" borderId="0" xfId="0" applyNumberFormat="1" applyFill="1"/>
    <xf numFmtId="0" fontId="0" fillId="5" borderId="0" xfId="0" applyFill="1"/>
    <xf numFmtId="2" fontId="0" fillId="5" borderId="0" xfId="0" applyNumberFormat="1" applyFill="1"/>
    <xf numFmtId="0" fontId="0" fillId="0" borderId="0" xfId="0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tx>
            <c:v>minus DNA</c:v>
          </c:tx>
          <c:spPr>
            <a:ln w="25400">
              <a:noFill/>
            </a:ln>
          </c:spPr>
          <c:marker>
            <c:symbol val="circle"/>
            <c:size val="5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B9-484A-B3FD-3EBBC6DC4925}"/>
              </c:ext>
            </c:extLst>
          </c:dPt>
          <c:trendline>
            <c:spPr>
              <a:ln>
                <a:solidFill>
                  <a:schemeClr val="bg1">
                    <a:lumMod val="65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'Figure 5-source data 4'!$U$4:$U$13</c:f>
                <c:numCache>
                  <c:formatCode>General</c:formatCode>
                  <c:ptCount val="10"/>
                  <c:pt idx="0">
                    <c:v>1.09385636048784</c:v>
                  </c:pt>
                  <c:pt idx="1">
                    <c:v>0.90055735047050867</c:v>
                  </c:pt>
                  <c:pt idx="2">
                    <c:v>1.1394350592806473</c:v>
                  </c:pt>
                  <c:pt idx="3">
                    <c:v>0.80152422281190217</c:v>
                  </c:pt>
                  <c:pt idx="4">
                    <c:v>1.4343260105437925</c:v>
                  </c:pt>
                  <c:pt idx="5">
                    <c:v>1.4218271381260599</c:v>
                  </c:pt>
                  <c:pt idx="6">
                    <c:v>0.90629890489109077</c:v>
                  </c:pt>
                  <c:pt idx="7">
                    <c:v>1.2853267163125526</c:v>
                  </c:pt>
                  <c:pt idx="8">
                    <c:v>2.673468242967024</c:v>
                  </c:pt>
                  <c:pt idx="9">
                    <c:v>1.1063052257214594</c:v>
                  </c:pt>
                </c:numCache>
              </c:numRef>
            </c:plus>
            <c:minus>
              <c:numRef>
                <c:f>'Figure 5-source data 4'!$U$4:$U$13</c:f>
                <c:numCache>
                  <c:formatCode>General</c:formatCode>
                  <c:ptCount val="10"/>
                  <c:pt idx="0">
                    <c:v>1.09385636048784</c:v>
                  </c:pt>
                  <c:pt idx="1">
                    <c:v>0.90055735047050867</c:v>
                  </c:pt>
                  <c:pt idx="2">
                    <c:v>1.1394350592806473</c:v>
                  </c:pt>
                  <c:pt idx="3">
                    <c:v>0.80152422281190217</c:v>
                  </c:pt>
                  <c:pt idx="4">
                    <c:v>1.4343260105437925</c:v>
                  </c:pt>
                  <c:pt idx="5">
                    <c:v>1.4218271381260599</c:v>
                  </c:pt>
                  <c:pt idx="6">
                    <c:v>0.90629890489109077</c:v>
                  </c:pt>
                  <c:pt idx="7">
                    <c:v>1.2853267163125526</c:v>
                  </c:pt>
                  <c:pt idx="8">
                    <c:v>2.673468242967024</c:v>
                  </c:pt>
                  <c:pt idx="9">
                    <c:v>1.1063052257214594</c:v>
                  </c:pt>
                </c:numCache>
              </c:numRef>
            </c:minus>
          </c:errBars>
          <c:xVal>
            <c:numRef>
              <c:f>'Figure 5-source data 4'!$S$4:$S$13</c:f>
              <c:numCache>
                <c:formatCode>General</c:formatCode>
                <c:ptCount val="10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15</c:v>
                </c:pt>
              </c:numCache>
            </c:numRef>
          </c:xVal>
          <c:yVal>
            <c:numRef>
              <c:f>'Figure 5-source data 4'!$T$4:$T$13</c:f>
              <c:numCache>
                <c:formatCode>0.00</c:formatCode>
                <c:ptCount val="10"/>
                <c:pt idx="0">
                  <c:v>6.3736706380421539</c:v>
                </c:pt>
                <c:pt idx="1">
                  <c:v>6.1222469470440108</c:v>
                </c:pt>
                <c:pt idx="2">
                  <c:v>6.4601475763472491</c:v>
                </c:pt>
                <c:pt idx="3">
                  <c:v>6.812461028701339</c:v>
                </c:pt>
                <c:pt idx="4">
                  <c:v>5.5249155028254862</c:v>
                </c:pt>
                <c:pt idx="5">
                  <c:v>7.0943117905846096</c:v>
                </c:pt>
                <c:pt idx="6">
                  <c:v>5.8452004595110223</c:v>
                </c:pt>
                <c:pt idx="7">
                  <c:v>7.3425326320159003</c:v>
                </c:pt>
                <c:pt idx="8">
                  <c:v>5.1405735548028444</c:v>
                </c:pt>
                <c:pt idx="9">
                  <c:v>3.6672627540493816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3B9-484A-B3FD-3EBBC6DC4925}"/>
            </c:ext>
          </c:extLst>
        </c:ser>
        <c:ser>
          <c:idx val="3"/>
          <c:order val="1"/>
          <c:tx>
            <c:v>plus DNA</c:v>
          </c:tx>
          <c:spPr>
            <a:ln w="2540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4-63B9-484A-B3FD-3EBBC6DC4925}"/>
              </c:ext>
            </c:extLst>
          </c:dPt>
          <c:trendline>
            <c:spPr>
              <a:ln>
                <a:solidFill>
                  <a:schemeClr val="tx1"/>
                </a:solidFill>
                <a:prstDash val="dash"/>
              </a:ln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'Figure 5-source data 4'!$X$4:$X$13</c:f>
                <c:numCache>
                  <c:formatCode>General</c:formatCode>
                  <c:ptCount val="10"/>
                  <c:pt idx="0">
                    <c:v>2.3147967905068825</c:v>
                  </c:pt>
                  <c:pt idx="1">
                    <c:v>3.6947889221881667</c:v>
                  </c:pt>
                  <c:pt idx="2">
                    <c:v>3.8139386189733844</c:v>
                  </c:pt>
                  <c:pt idx="3">
                    <c:v>5.7569383416893718</c:v>
                  </c:pt>
                  <c:pt idx="4">
                    <c:v>2.6048639859639611</c:v>
                  </c:pt>
                  <c:pt idx="5">
                    <c:v>3.7730125265392824</c:v>
                  </c:pt>
                  <c:pt idx="6">
                    <c:v>7.6016920398873484</c:v>
                  </c:pt>
                  <c:pt idx="7">
                    <c:v>8.0942042982227651</c:v>
                  </c:pt>
                  <c:pt idx="8">
                    <c:v>10.37824579431112</c:v>
                  </c:pt>
                  <c:pt idx="9">
                    <c:v>10.963235234713846</c:v>
                  </c:pt>
                </c:numCache>
              </c:numRef>
            </c:plus>
            <c:minus>
              <c:numRef>
                <c:f>'Figure 5-source data 4'!$X$4:$X$13</c:f>
                <c:numCache>
                  <c:formatCode>General</c:formatCode>
                  <c:ptCount val="10"/>
                  <c:pt idx="0">
                    <c:v>2.3147967905068825</c:v>
                  </c:pt>
                  <c:pt idx="1">
                    <c:v>3.6947889221881667</c:v>
                  </c:pt>
                  <c:pt idx="2">
                    <c:v>3.8139386189733844</c:v>
                  </c:pt>
                  <c:pt idx="3">
                    <c:v>5.7569383416893718</c:v>
                  </c:pt>
                  <c:pt idx="4">
                    <c:v>2.6048639859639611</c:v>
                  </c:pt>
                  <c:pt idx="5">
                    <c:v>3.7730125265392824</c:v>
                  </c:pt>
                  <c:pt idx="6">
                    <c:v>7.6016920398873484</c:v>
                  </c:pt>
                  <c:pt idx="7">
                    <c:v>8.0942042982227651</c:v>
                  </c:pt>
                  <c:pt idx="8">
                    <c:v>10.37824579431112</c:v>
                  </c:pt>
                  <c:pt idx="9">
                    <c:v>10.963235234713846</c:v>
                  </c:pt>
                </c:numCache>
              </c:numRef>
            </c:minus>
          </c:errBars>
          <c:xVal>
            <c:numRef>
              <c:f>'Figure 5-source data 4'!$S$4:$S$13</c:f>
              <c:numCache>
                <c:formatCode>General</c:formatCode>
                <c:ptCount val="10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15</c:v>
                </c:pt>
              </c:numCache>
            </c:numRef>
          </c:xVal>
          <c:yVal>
            <c:numRef>
              <c:f>'Figure 5-source data 4'!$W$4:$W$13</c:f>
              <c:numCache>
                <c:formatCode>0.00</c:formatCode>
                <c:ptCount val="10"/>
                <c:pt idx="0">
                  <c:v>11.11815846307722</c:v>
                </c:pt>
                <c:pt idx="1">
                  <c:v>11.149119342223489</c:v>
                </c:pt>
                <c:pt idx="2">
                  <c:v>10.500008496674136</c:v>
                </c:pt>
                <c:pt idx="3">
                  <c:v>15.298944764345745</c:v>
                </c:pt>
                <c:pt idx="4">
                  <c:v>11.711753249467748</c:v>
                </c:pt>
                <c:pt idx="5">
                  <c:v>15.149478451225823</c:v>
                </c:pt>
                <c:pt idx="6">
                  <c:v>14.765136503203186</c:v>
                </c:pt>
                <c:pt idx="7">
                  <c:v>16.830974473824895</c:v>
                </c:pt>
                <c:pt idx="8">
                  <c:v>11.252678144885145</c:v>
                </c:pt>
                <c:pt idx="9">
                  <c:v>8.7651316479608159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3B9-484A-B3FD-3EBBC6DC4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441584"/>
        <c:axId val="493438304"/>
      </c:scatterChart>
      <c:valAx>
        <c:axId val="493441584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438304"/>
        <c:crosses val="autoZero"/>
        <c:crossBetween val="midCat"/>
      </c:valAx>
      <c:valAx>
        <c:axId val="493438304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441584"/>
        <c:crosses val="autoZero"/>
        <c:crossBetween val="midCat"/>
        <c:majorUnit val="20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minus DNA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'Figure 5-source data 4'!$AX$4:$AX$13</c:f>
                <c:numCache>
                  <c:formatCode>General</c:formatCode>
                  <c:ptCount val="10"/>
                  <c:pt idx="0">
                    <c:v>4.8694904455350585</c:v>
                  </c:pt>
                  <c:pt idx="1">
                    <c:v>2.0104802333825211</c:v>
                  </c:pt>
                  <c:pt idx="2">
                    <c:v>1.9406541004680686</c:v>
                  </c:pt>
                  <c:pt idx="3">
                    <c:v>1.3067166992593262</c:v>
                  </c:pt>
                  <c:pt idx="4">
                    <c:v>1.11368702937671</c:v>
                  </c:pt>
                  <c:pt idx="5">
                    <c:v>3.9384615593971479</c:v>
                  </c:pt>
                  <c:pt idx="6">
                    <c:v>1.7486502718678993</c:v>
                  </c:pt>
                  <c:pt idx="7">
                    <c:v>2.4462045321641375</c:v>
                  </c:pt>
                  <c:pt idx="8">
                    <c:v>0.83249447788227904</c:v>
                  </c:pt>
                  <c:pt idx="9">
                    <c:v>2.2940095604586168</c:v>
                  </c:pt>
                </c:numCache>
              </c:numRef>
            </c:plus>
            <c:minus>
              <c:numRef>
                <c:f>'Figure 5-source data 4'!$AX$4:$AX$13</c:f>
                <c:numCache>
                  <c:formatCode>General</c:formatCode>
                  <c:ptCount val="10"/>
                  <c:pt idx="0">
                    <c:v>4.8694904455350585</c:v>
                  </c:pt>
                  <c:pt idx="1">
                    <c:v>2.0104802333825211</c:v>
                  </c:pt>
                  <c:pt idx="2">
                    <c:v>1.9406541004680686</c:v>
                  </c:pt>
                  <c:pt idx="3">
                    <c:v>1.3067166992593262</c:v>
                  </c:pt>
                  <c:pt idx="4">
                    <c:v>1.11368702937671</c:v>
                  </c:pt>
                  <c:pt idx="5">
                    <c:v>3.9384615593971479</c:v>
                  </c:pt>
                  <c:pt idx="6">
                    <c:v>1.7486502718678993</c:v>
                  </c:pt>
                  <c:pt idx="7">
                    <c:v>2.4462045321641375</c:v>
                  </c:pt>
                  <c:pt idx="8">
                    <c:v>0.83249447788227904</c:v>
                  </c:pt>
                  <c:pt idx="9">
                    <c:v>2.2940095604586168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5-source data 4'!$AV$4:$AV$13</c:f>
              <c:numCache>
                <c:formatCode>General</c:formatCode>
                <c:ptCount val="10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15</c:v>
                </c:pt>
              </c:numCache>
            </c:numRef>
          </c:xVal>
          <c:yVal>
            <c:numRef>
              <c:f>'Figure 5-source data 4'!$AW$4:$AW$13</c:f>
              <c:numCache>
                <c:formatCode>0.00</c:formatCode>
                <c:ptCount val="10"/>
                <c:pt idx="0">
                  <c:v>6.4841689480986657</c:v>
                </c:pt>
                <c:pt idx="1">
                  <c:v>7.0542761709989188</c:v>
                </c:pt>
                <c:pt idx="2">
                  <c:v>5.41922146711926</c:v>
                </c:pt>
                <c:pt idx="3">
                  <c:v>7.4514295172889824</c:v>
                </c:pt>
                <c:pt idx="4">
                  <c:v>7.0991160649348908</c:v>
                </c:pt>
                <c:pt idx="5">
                  <c:v>5.5617482728443237</c:v>
                </c:pt>
                <c:pt idx="6">
                  <c:v>5.5729582463283167</c:v>
                </c:pt>
                <c:pt idx="7">
                  <c:v>5.2927089092284731</c:v>
                </c:pt>
                <c:pt idx="8">
                  <c:v>3.8754479758949789</c:v>
                </c:pt>
                <c:pt idx="9">
                  <c:v>4.2918184195861748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8A-4480-8689-F5004DD5D677}"/>
            </c:ext>
          </c:extLst>
        </c:ser>
        <c:ser>
          <c:idx val="1"/>
          <c:order val="1"/>
          <c:tx>
            <c:v>plus DNA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'Figure 5-source data 4'!$BA$4:$BA$13</c:f>
                <c:numCache>
                  <c:formatCode>General</c:formatCode>
                  <c:ptCount val="10"/>
                  <c:pt idx="0">
                    <c:v>1.7945106239904216</c:v>
                  </c:pt>
                  <c:pt idx="1">
                    <c:v>0.91875848701902951</c:v>
                  </c:pt>
                  <c:pt idx="2">
                    <c:v>1.3344022275772311</c:v>
                  </c:pt>
                  <c:pt idx="3">
                    <c:v>1.0344693417277053</c:v>
                  </c:pt>
                  <c:pt idx="4">
                    <c:v>0.8579811688875818</c:v>
                  </c:pt>
                  <c:pt idx="5">
                    <c:v>1.2294938122932317</c:v>
                  </c:pt>
                  <c:pt idx="6">
                    <c:v>1.8871484816566451</c:v>
                  </c:pt>
                  <c:pt idx="7">
                    <c:v>2.4846351946250684</c:v>
                  </c:pt>
                  <c:pt idx="8">
                    <c:v>1.5181304233542965</c:v>
                  </c:pt>
                  <c:pt idx="9">
                    <c:v>11.042615275410947</c:v>
                  </c:pt>
                </c:numCache>
              </c:numRef>
            </c:plus>
            <c:minus>
              <c:numRef>
                <c:f>'Figure 5-source data 4'!$BA$4:$BA$13</c:f>
                <c:numCache>
                  <c:formatCode>General</c:formatCode>
                  <c:ptCount val="10"/>
                  <c:pt idx="0">
                    <c:v>1.7945106239904216</c:v>
                  </c:pt>
                  <c:pt idx="1">
                    <c:v>0.91875848701902951</c:v>
                  </c:pt>
                  <c:pt idx="2">
                    <c:v>1.3344022275772311</c:v>
                  </c:pt>
                  <c:pt idx="3">
                    <c:v>1.0344693417277053</c:v>
                  </c:pt>
                  <c:pt idx="4">
                    <c:v>0.8579811688875818</c:v>
                  </c:pt>
                  <c:pt idx="5">
                    <c:v>1.2294938122932317</c:v>
                  </c:pt>
                  <c:pt idx="6">
                    <c:v>1.8871484816566451</c:v>
                  </c:pt>
                  <c:pt idx="7">
                    <c:v>2.4846351946250684</c:v>
                  </c:pt>
                  <c:pt idx="8">
                    <c:v>1.5181304233542965</c:v>
                  </c:pt>
                  <c:pt idx="9">
                    <c:v>11.042615275410947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5-source data 4'!$AV$4:$AV$13</c:f>
              <c:numCache>
                <c:formatCode>General</c:formatCode>
                <c:ptCount val="10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15</c:v>
                </c:pt>
              </c:numCache>
            </c:numRef>
          </c:xVal>
          <c:yVal>
            <c:numRef>
              <c:f>'Figure 5-source data 4'!$AZ$4:$AZ$13</c:f>
              <c:numCache>
                <c:formatCode>0.00</c:formatCode>
                <c:ptCount val="10"/>
                <c:pt idx="0">
                  <c:v>8.1032094041440477</c:v>
                </c:pt>
                <c:pt idx="1">
                  <c:v>8.7806120875339531</c:v>
                </c:pt>
                <c:pt idx="2">
                  <c:v>9.683815665387165</c:v>
                </c:pt>
                <c:pt idx="3">
                  <c:v>8.7389750431648352</c:v>
                </c:pt>
                <c:pt idx="4">
                  <c:v>9.2562352482119739</c:v>
                </c:pt>
                <c:pt idx="5">
                  <c:v>8.5836368391723514</c:v>
                </c:pt>
                <c:pt idx="6">
                  <c:v>8.9439574154435775</c:v>
                </c:pt>
                <c:pt idx="7">
                  <c:v>11.033816757816695</c:v>
                </c:pt>
                <c:pt idx="8">
                  <c:v>10.265132861771411</c:v>
                </c:pt>
                <c:pt idx="9">
                  <c:v>6.021357185688065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8A-4480-8689-F5004DD5D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717048"/>
        <c:axId val="483717376"/>
      </c:scatterChart>
      <c:valAx>
        <c:axId val="483717048"/>
        <c:scaling>
          <c:orientation val="minMax"/>
          <c:max val="2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717376"/>
        <c:crosses val="autoZero"/>
        <c:crossBetween val="midCat"/>
      </c:valAx>
      <c:valAx>
        <c:axId val="483717376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717048"/>
        <c:crosses val="autoZero"/>
        <c:crossBetween val="midCat"/>
        <c:majorUnit val="20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360218</xdr:colOff>
      <xdr:row>13</xdr:row>
      <xdr:rowOff>374073</xdr:rowOff>
    </xdr:from>
    <xdr:to>
      <xdr:col>26</xdr:col>
      <xdr:colOff>55418</xdr:colOff>
      <xdr:row>26</xdr:row>
      <xdr:rowOff>100942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429491</xdr:colOff>
      <xdr:row>13</xdr:row>
      <xdr:rowOff>429491</xdr:rowOff>
    </xdr:from>
    <xdr:to>
      <xdr:col>55</xdr:col>
      <xdr:colOff>124691</xdr:colOff>
      <xdr:row>24</xdr:row>
      <xdr:rowOff>141317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6"/>
  <sheetViews>
    <sheetView tabSelected="1" zoomScaleNormal="100" workbookViewId="0">
      <selection activeCell="B17" sqref="B17"/>
    </sheetView>
  </sheetViews>
  <sheetFormatPr defaultRowHeight="14.5" x14ac:dyDescent="0.35"/>
  <cols>
    <col min="6" max="6" width="10.1796875" bestFit="1" customWidth="1"/>
    <col min="11" max="13" width="15.1796875" bestFit="1" customWidth="1"/>
  </cols>
  <sheetData>
    <row r="1" spans="1:53" ht="18.5" x14ac:dyDescent="0.45">
      <c r="A1" s="32" t="s">
        <v>27</v>
      </c>
    </row>
    <row r="2" spans="1:53" x14ac:dyDescent="0.35">
      <c r="A2" t="s">
        <v>22</v>
      </c>
      <c r="T2" t="s">
        <v>26</v>
      </c>
      <c r="W2" t="s">
        <v>25</v>
      </c>
      <c r="AC2" s="4" t="s">
        <v>21</v>
      </c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19"/>
      <c r="AT2" s="19"/>
      <c r="AW2" t="s">
        <v>26</v>
      </c>
      <c r="AZ2" t="s">
        <v>25</v>
      </c>
    </row>
    <row r="3" spans="1:53" ht="58" x14ac:dyDescent="0.35">
      <c r="A3" s="5" t="s">
        <v>15</v>
      </c>
      <c r="B3" s="18" t="s">
        <v>14</v>
      </c>
      <c r="C3" s="18" t="s">
        <v>13</v>
      </c>
      <c r="D3" s="17" t="s">
        <v>12</v>
      </c>
      <c r="E3" s="17" t="s">
        <v>11</v>
      </c>
      <c r="F3" s="16" t="s">
        <v>10</v>
      </c>
      <c r="G3" s="16" t="s">
        <v>9</v>
      </c>
      <c r="H3" s="16" t="s">
        <v>8</v>
      </c>
      <c r="I3" s="16" t="s">
        <v>7</v>
      </c>
      <c r="J3" s="5" t="s">
        <v>6</v>
      </c>
      <c r="K3" s="16" t="s">
        <v>5</v>
      </c>
      <c r="L3" s="16" t="s">
        <v>5</v>
      </c>
      <c r="M3" s="16" t="s">
        <v>5</v>
      </c>
      <c r="N3" s="16" t="s">
        <v>5</v>
      </c>
      <c r="O3" s="16" t="s">
        <v>5</v>
      </c>
      <c r="P3" s="16" t="s">
        <v>5</v>
      </c>
      <c r="T3" s="31" t="s">
        <v>24</v>
      </c>
      <c r="U3" s="31" t="s">
        <v>23</v>
      </c>
      <c r="W3" s="31" t="s">
        <v>24</v>
      </c>
      <c r="X3" s="31" t="s">
        <v>23</v>
      </c>
      <c r="AC3" s="5" t="s">
        <v>18</v>
      </c>
      <c r="AD3" s="5" t="s">
        <v>14</v>
      </c>
      <c r="AE3" s="5" t="s">
        <v>13</v>
      </c>
      <c r="AF3" s="16" t="s">
        <v>12</v>
      </c>
      <c r="AG3" s="16" t="s">
        <v>11</v>
      </c>
      <c r="AH3" s="16" t="s">
        <v>10</v>
      </c>
      <c r="AI3" s="16" t="s">
        <v>9</v>
      </c>
      <c r="AJ3" s="16" t="s">
        <v>8</v>
      </c>
      <c r="AK3" s="16" t="s">
        <v>7</v>
      </c>
      <c r="AL3" s="5" t="s">
        <v>6</v>
      </c>
      <c r="AM3" s="16" t="s">
        <v>5</v>
      </c>
      <c r="AN3" s="16" t="s">
        <v>5</v>
      </c>
      <c r="AO3" s="16" t="s">
        <v>5</v>
      </c>
      <c r="AP3" s="16" t="s">
        <v>5</v>
      </c>
      <c r="AQ3" s="16" t="s">
        <v>5</v>
      </c>
      <c r="AR3" s="16" t="s">
        <v>5</v>
      </c>
      <c r="AS3" s="21"/>
      <c r="AT3" s="9"/>
      <c r="AW3" s="31" t="s">
        <v>24</v>
      </c>
      <c r="AX3" s="31" t="s">
        <v>23</v>
      </c>
      <c r="AZ3" s="31" t="s">
        <v>24</v>
      </c>
      <c r="BA3" s="31" t="s">
        <v>23</v>
      </c>
    </row>
    <row r="4" spans="1:53" x14ac:dyDescent="0.35">
      <c r="A4" s="5">
        <v>0</v>
      </c>
      <c r="B4" s="15">
        <v>0</v>
      </c>
      <c r="C4" s="15">
        <v>4</v>
      </c>
      <c r="D4" s="3">
        <v>1.73E-3</v>
      </c>
      <c r="E4" s="3">
        <v>1.64E-3</v>
      </c>
      <c r="F4" s="6">
        <v>1.7799999999999999E-3</v>
      </c>
      <c r="G4" s="2">
        <f t="shared" ref="G4:G13" si="0">D4-$N15</f>
        <v>7.5000000000000002E-4</v>
      </c>
      <c r="H4" s="2">
        <f t="shared" ref="H4:H13" si="1">E4-N15</f>
        <v>6.6E-4</v>
      </c>
      <c r="I4" s="2">
        <f t="shared" ref="I4:I13" si="2">F4-N15</f>
        <v>7.9999999999999993E-4</v>
      </c>
      <c r="J4" s="14">
        <v>0.24818916499999999</v>
      </c>
      <c r="K4" s="14">
        <f t="shared" ref="K4:K13" si="3">(G4/(6290*J4))/(4*10^-6)</f>
        <v>0.1201068587570758</v>
      </c>
      <c r="L4" s="14">
        <f t="shared" ref="L4:L13" si="4">(H4/(6290*J4))/(4*10^-6)</f>
        <v>0.10569403570622669</v>
      </c>
      <c r="M4" s="14">
        <f t="shared" ref="M4:M13" si="5">(I4/(6290*J4))/(4*10^-6)</f>
        <v>0.12811398267421417</v>
      </c>
      <c r="N4" s="14">
        <f t="shared" ref="N4:N13" si="6">K4*60</f>
        <v>7.2064115254245484</v>
      </c>
      <c r="O4" s="14">
        <f t="shared" ref="O4:O13" si="7">L4*60</f>
        <v>6.341642142373602</v>
      </c>
      <c r="P4" s="14">
        <f t="shared" ref="P4:P13" si="8">M4*60</f>
        <v>7.6868389604528504</v>
      </c>
      <c r="S4">
        <v>0</v>
      </c>
      <c r="T4" s="30">
        <f t="shared" ref="T4:T13" si="9">AVERAGE(N4:P4,N30:P30)</f>
        <v>6.3736706380421539</v>
      </c>
      <c r="U4" s="29">
        <f t="shared" ref="U4:U13" si="10">STDEV(N4:P4,N30:P30)</f>
        <v>1.09385636048784</v>
      </c>
      <c r="W4" s="28">
        <f t="shared" ref="W4:W13" si="11">AVERAGE(N56:P56,N82:P82,N106:P106)</f>
        <v>11.11815846307722</v>
      </c>
      <c r="X4" s="27">
        <f t="shared" ref="X4:X13" si="12">STDEV(N56:P56,N82:P82,N106:P106)</f>
        <v>2.3147967905068825</v>
      </c>
      <c r="AC4" s="5">
        <v>0</v>
      </c>
      <c r="AD4" s="20">
        <v>0</v>
      </c>
      <c r="AE4" s="20">
        <v>4</v>
      </c>
      <c r="AF4" s="6">
        <v>1.8400000000000001E-3</v>
      </c>
      <c r="AG4" s="6">
        <v>1.75E-3</v>
      </c>
      <c r="AH4" s="6">
        <v>1.9300000000000001E-3</v>
      </c>
      <c r="AI4" s="2">
        <f t="shared" ref="AI4:AI13" si="13">AF4-$AP15</f>
        <v>1.1329999999999999E-3</v>
      </c>
      <c r="AJ4" s="2">
        <f t="shared" ref="AJ4:AJ13" si="14">AG4-$AP15</f>
        <v>1.0430000000000001E-3</v>
      </c>
      <c r="AK4" s="2">
        <f t="shared" ref="AK4:AK13" si="15">AH4-$AP15</f>
        <v>1.2230000000000001E-3</v>
      </c>
      <c r="AL4" s="14">
        <v>0.24818916499999999</v>
      </c>
      <c r="AM4" s="14">
        <f t="shared" ref="AM4:AM13" si="16">(AI4/(6290*AL4))/(4*10^-6)</f>
        <v>0.18144142796235579</v>
      </c>
      <c r="AN4" s="14">
        <f t="shared" ref="AN4:AN13" si="17">(AJ4/(6290*AL4))/(4*10^-6)</f>
        <v>0.16702860491150676</v>
      </c>
      <c r="AO4" s="14">
        <f t="shared" ref="AO4:AO13" si="18">(AK4/(6290*AL4))/(4*10^-6)</f>
        <v>0.19585425101320494</v>
      </c>
      <c r="AP4" s="14">
        <f t="shared" ref="AP4:AP13" si="19">AM4*60</f>
        <v>10.886485677741348</v>
      </c>
      <c r="AQ4" s="14">
        <f t="shared" ref="AQ4:AQ13" si="20">AN4*60</f>
        <v>10.021716294690405</v>
      </c>
      <c r="AR4" s="14">
        <f t="shared" ref="AR4:AR13" si="21">AO4*60</f>
        <v>11.751255060792296</v>
      </c>
      <c r="AS4" s="7"/>
      <c r="AT4" s="7"/>
      <c r="AV4">
        <v>0</v>
      </c>
      <c r="AW4" s="26">
        <f t="shared" ref="AW4:AW13" si="22">AVERAGE(AP4:AR4,AP30:AR30)</f>
        <v>6.4841689480986657</v>
      </c>
      <c r="AX4" s="25">
        <f t="shared" ref="AX4:AX13" si="23">STDEV(AP4:AR4,AP30:AR30)</f>
        <v>4.8694904455350585</v>
      </c>
      <c r="AZ4" s="24">
        <f t="shared" ref="AZ4:AZ13" si="24">AVERAGE(AP56:AR56,AP82:AR82)</f>
        <v>8.1032094041440477</v>
      </c>
      <c r="BA4" s="23">
        <f t="shared" ref="BA4:BA13" si="25">STDEV(AP56:AR56,AP82:AR82)</f>
        <v>1.7945106239904216</v>
      </c>
    </row>
    <row r="5" spans="1:53" x14ac:dyDescent="0.35">
      <c r="A5" s="5">
        <v>0.5</v>
      </c>
      <c r="B5" s="15">
        <v>0</v>
      </c>
      <c r="C5" s="15">
        <v>4</v>
      </c>
      <c r="D5" s="3">
        <v>1.5299999999999999E-3</v>
      </c>
      <c r="E5" s="3">
        <v>1.5499999999999999E-3</v>
      </c>
      <c r="F5" s="6">
        <v>1.6800000000000001E-3</v>
      </c>
      <c r="G5" s="2">
        <f t="shared" si="0"/>
        <v>5.3433333333333327E-4</v>
      </c>
      <c r="H5" s="2">
        <f t="shared" si="1"/>
        <v>5.5433333333333333E-4</v>
      </c>
      <c r="I5" s="2">
        <f t="shared" si="2"/>
        <v>6.8433333333333345E-4</v>
      </c>
      <c r="J5" s="14">
        <v>0.24818916499999999</v>
      </c>
      <c r="K5" s="14">
        <f t="shared" si="3"/>
        <v>8.5569464261152209E-2</v>
      </c>
      <c r="L5" s="14">
        <f t="shared" si="4"/>
        <v>8.8772313828007585E-2</v>
      </c>
      <c r="M5" s="14">
        <f t="shared" si="5"/>
        <v>0.1095908360125674</v>
      </c>
      <c r="N5" s="14">
        <f t="shared" si="6"/>
        <v>5.1341678556691326</v>
      </c>
      <c r="O5" s="14">
        <f t="shared" si="7"/>
        <v>5.3263388296804548</v>
      </c>
      <c r="P5" s="14">
        <f t="shared" si="8"/>
        <v>6.5754501607540439</v>
      </c>
      <c r="S5">
        <v>0.5</v>
      </c>
      <c r="T5" s="30">
        <f t="shared" si="9"/>
        <v>6.1222469470440108</v>
      </c>
      <c r="U5" s="29">
        <f t="shared" si="10"/>
        <v>0.90055735047050867</v>
      </c>
      <c r="W5" s="28">
        <f t="shared" si="11"/>
        <v>11.149119342223489</v>
      </c>
      <c r="X5" s="27">
        <f t="shared" si="12"/>
        <v>3.6947889221881667</v>
      </c>
      <c r="AC5" s="5">
        <v>0.5</v>
      </c>
      <c r="AD5" s="20">
        <v>0</v>
      </c>
      <c r="AE5" s="20">
        <v>4</v>
      </c>
      <c r="AF5" s="6">
        <v>1.48E-3</v>
      </c>
      <c r="AG5" s="6">
        <v>1.73E-3</v>
      </c>
      <c r="AH5" s="6">
        <v>1.6199999999999999E-3</v>
      </c>
      <c r="AI5" s="2">
        <f t="shared" si="13"/>
        <v>7.6833333333333343E-4</v>
      </c>
      <c r="AJ5" s="2">
        <f t="shared" si="14"/>
        <v>1.0183333333333333E-3</v>
      </c>
      <c r="AK5" s="2">
        <f t="shared" si="15"/>
        <v>9.0833333333333337E-4</v>
      </c>
      <c r="AL5" s="14">
        <v>0.24818916499999999</v>
      </c>
      <c r="AM5" s="14">
        <f t="shared" si="16"/>
        <v>0.12304280419335989</v>
      </c>
      <c r="AN5" s="14">
        <f t="shared" si="17"/>
        <v>0.16307842377905182</v>
      </c>
      <c r="AO5" s="14">
        <f t="shared" si="18"/>
        <v>0.14546275116134735</v>
      </c>
      <c r="AP5" s="14">
        <f t="shared" si="19"/>
        <v>7.3825682516015938</v>
      </c>
      <c r="AQ5" s="14">
        <f t="shared" si="20"/>
        <v>9.7847054267431091</v>
      </c>
      <c r="AR5" s="14">
        <f t="shared" si="21"/>
        <v>8.7277650696808404</v>
      </c>
      <c r="AS5" s="7"/>
      <c r="AT5" s="7"/>
      <c r="AV5">
        <v>0.5</v>
      </c>
      <c r="AW5" s="26">
        <f t="shared" si="22"/>
        <v>7.0542761709989188</v>
      </c>
      <c r="AX5" s="25">
        <f t="shared" si="23"/>
        <v>2.0104802333825211</v>
      </c>
      <c r="AZ5" s="24">
        <f t="shared" si="24"/>
        <v>8.7806120875339531</v>
      </c>
      <c r="BA5" s="23">
        <f t="shared" si="25"/>
        <v>0.91875848701902951</v>
      </c>
    </row>
    <row r="6" spans="1:53" x14ac:dyDescent="0.35">
      <c r="A6" s="5">
        <v>1</v>
      </c>
      <c r="B6" s="15">
        <v>0</v>
      </c>
      <c r="C6" s="15">
        <v>4</v>
      </c>
      <c r="D6" s="3">
        <v>1.48E-3</v>
      </c>
      <c r="E6" s="3">
        <v>1.6199999999999999E-3</v>
      </c>
      <c r="F6" s="6">
        <v>1.4400000000000001E-3</v>
      </c>
      <c r="G6" s="2">
        <f t="shared" si="0"/>
        <v>5.6799999999999993E-4</v>
      </c>
      <c r="H6" s="2">
        <f t="shared" si="1"/>
        <v>7.0799999999999986E-4</v>
      </c>
      <c r="I6" s="2">
        <f t="shared" si="2"/>
        <v>5.2800000000000004E-4</v>
      </c>
      <c r="J6" s="14">
        <v>0.24818916499999999</v>
      </c>
      <c r="K6" s="14">
        <f t="shared" si="3"/>
        <v>9.096092769869206E-2</v>
      </c>
      <c r="L6" s="14">
        <f t="shared" si="4"/>
        <v>0.11338087466667952</v>
      </c>
      <c r="M6" s="14">
        <f t="shared" si="5"/>
        <v>8.4555228564981363E-2</v>
      </c>
      <c r="N6" s="14">
        <f t="shared" si="6"/>
        <v>5.4576556619215237</v>
      </c>
      <c r="O6" s="14">
        <f t="shared" si="7"/>
        <v>6.8028524800007713</v>
      </c>
      <c r="P6" s="14">
        <f t="shared" si="8"/>
        <v>5.073313713898882</v>
      </c>
      <c r="S6">
        <v>1</v>
      </c>
      <c r="T6" s="30">
        <f t="shared" si="9"/>
        <v>6.4601475763472491</v>
      </c>
      <c r="U6" s="29">
        <f t="shared" si="10"/>
        <v>1.1394350592806473</v>
      </c>
      <c r="W6" s="28">
        <f t="shared" si="11"/>
        <v>10.500008496674136</v>
      </c>
      <c r="X6" s="27">
        <f t="shared" si="12"/>
        <v>3.8139386189733844</v>
      </c>
      <c r="AC6" s="5">
        <v>1</v>
      </c>
      <c r="AD6" s="20">
        <v>0</v>
      </c>
      <c r="AE6" s="20">
        <v>4</v>
      </c>
      <c r="AF6" s="6">
        <v>1.5100000000000001E-3</v>
      </c>
      <c r="AG6" s="6">
        <v>1.67E-3</v>
      </c>
      <c r="AH6" s="6">
        <v>1.4E-3</v>
      </c>
      <c r="AI6" s="2">
        <f t="shared" si="13"/>
        <v>7.0133333333333332E-4</v>
      </c>
      <c r="AJ6" s="2">
        <f t="shared" si="14"/>
        <v>8.6133333333333331E-4</v>
      </c>
      <c r="AK6" s="2">
        <f t="shared" si="15"/>
        <v>5.9133333333333325E-4</v>
      </c>
      <c r="AL6" s="14">
        <v>0.24818916499999999</v>
      </c>
      <c r="AM6" s="14">
        <f t="shared" si="16"/>
        <v>0.11231325814439443</v>
      </c>
      <c r="AN6" s="14">
        <f t="shared" si="17"/>
        <v>0.13793605467923728</v>
      </c>
      <c r="AO6" s="14">
        <f t="shared" si="18"/>
        <v>9.469758552668997E-2</v>
      </c>
      <c r="AP6" s="14">
        <f t="shared" si="19"/>
        <v>6.7387954886636656</v>
      </c>
      <c r="AQ6" s="14">
        <f t="shared" si="20"/>
        <v>8.2761632807542362</v>
      </c>
      <c r="AR6" s="14">
        <f t="shared" si="21"/>
        <v>5.6818551316013979</v>
      </c>
      <c r="AS6" s="7"/>
      <c r="AT6" s="7"/>
      <c r="AV6">
        <v>1</v>
      </c>
      <c r="AW6" s="26">
        <f t="shared" si="22"/>
        <v>5.41922146711926</v>
      </c>
      <c r="AX6" s="25">
        <f t="shared" si="23"/>
        <v>1.9406541004680686</v>
      </c>
      <c r="AZ6" s="24">
        <f t="shared" si="24"/>
        <v>9.683815665387165</v>
      </c>
      <c r="BA6" s="23">
        <f t="shared" si="25"/>
        <v>1.3344022275772311</v>
      </c>
    </row>
    <row r="7" spans="1:53" x14ac:dyDescent="0.35">
      <c r="A7" s="5">
        <v>2</v>
      </c>
      <c r="B7" s="15">
        <v>0</v>
      </c>
      <c r="C7" s="15">
        <v>4</v>
      </c>
      <c r="D7" s="3">
        <v>1.65E-3</v>
      </c>
      <c r="E7" s="3">
        <v>1.5299999999999999E-3</v>
      </c>
      <c r="F7" s="6">
        <v>1.57E-3</v>
      </c>
      <c r="G7" s="2">
        <f t="shared" si="0"/>
        <v>7.6466666666666664E-4</v>
      </c>
      <c r="H7" s="2">
        <f t="shared" si="1"/>
        <v>6.4466666666666654E-4</v>
      </c>
      <c r="I7" s="2">
        <f t="shared" si="2"/>
        <v>6.8466666666666665E-4</v>
      </c>
      <c r="J7" s="14">
        <v>0.24818916499999999</v>
      </c>
      <c r="K7" s="14">
        <f t="shared" si="3"/>
        <v>0.12245561510610306</v>
      </c>
      <c r="L7" s="14">
        <f t="shared" si="4"/>
        <v>0.1032385177049709</v>
      </c>
      <c r="M7" s="14">
        <f t="shared" si="5"/>
        <v>0.10964421683868163</v>
      </c>
      <c r="N7" s="14">
        <f t="shared" si="6"/>
        <v>7.3473369063661833</v>
      </c>
      <c r="O7" s="14">
        <f t="shared" si="7"/>
        <v>6.1943110622982545</v>
      </c>
      <c r="P7" s="14">
        <f t="shared" si="8"/>
        <v>6.578653010320898</v>
      </c>
      <c r="S7">
        <v>2</v>
      </c>
      <c r="T7" s="30">
        <f t="shared" si="9"/>
        <v>6.812461028701339</v>
      </c>
      <c r="U7" s="29">
        <f t="shared" si="10"/>
        <v>0.80152422281190217</v>
      </c>
      <c r="W7" s="28">
        <f t="shared" si="11"/>
        <v>15.298944764345745</v>
      </c>
      <c r="X7" s="27">
        <f t="shared" si="12"/>
        <v>5.7569383416893718</v>
      </c>
      <c r="AC7" s="5">
        <v>2</v>
      </c>
      <c r="AD7" s="20">
        <v>0</v>
      </c>
      <c r="AE7" s="20">
        <v>4</v>
      </c>
      <c r="AF7" s="6">
        <v>1.7700000000000001E-3</v>
      </c>
      <c r="AG7" s="6">
        <v>1.4599999999999999E-3</v>
      </c>
      <c r="AH7" s="6">
        <v>1.4300000000000001E-3</v>
      </c>
      <c r="AI7" s="2">
        <f t="shared" si="13"/>
        <v>9.6233333333333349E-4</v>
      </c>
      <c r="AJ7" s="2">
        <f t="shared" si="14"/>
        <v>6.5233333333333332E-4</v>
      </c>
      <c r="AK7" s="2">
        <f t="shared" si="15"/>
        <v>6.2233333333333346E-4</v>
      </c>
      <c r="AL7" s="14">
        <v>0.24818916499999999</v>
      </c>
      <c r="AM7" s="14">
        <f t="shared" si="16"/>
        <v>0.15411044499185683</v>
      </c>
      <c r="AN7" s="14">
        <f t="shared" si="17"/>
        <v>0.1044662767055988</v>
      </c>
      <c r="AO7" s="14">
        <f t="shared" si="18"/>
        <v>9.9662002355315804E-2</v>
      </c>
      <c r="AP7" s="14">
        <f t="shared" si="19"/>
        <v>9.2466266995114097</v>
      </c>
      <c r="AQ7" s="14">
        <f t="shared" si="20"/>
        <v>6.2679766023359278</v>
      </c>
      <c r="AR7" s="14">
        <f t="shared" si="21"/>
        <v>5.979720141318948</v>
      </c>
      <c r="AS7" s="7"/>
      <c r="AT7" s="7"/>
      <c r="AV7">
        <v>2</v>
      </c>
      <c r="AW7" s="26">
        <f t="shared" si="22"/>
        <v>7.4514295172889824</v>
      </c>
      <c r="AX7" s="25">
        <f t="shared" si="23"/>
        <v>1.3067166992593262</v>
      </c>
      <c r="AZ7" s="24">
        <f t="shared" si="24"/>
        <v>8.7389750431648352</v>
      </c>
      <c r="BA7" s="23">
        <f t="shared" si="25"/>
        <v>1.0344693417277053</v>
      </c>
    </row>
    <row r="8" spans="1:53" x14ac:dyDescent="0.35">
      <c r="A8" s="5">
        <v>4</v>
      </c>
      <c r="B8" s="15">
        <v>0</v>
      </c>
      <c r="C8" s="15">
        <v>4</v>
      </c>
      <c r="D8" s="3">
        <v>1.5100000000000001E-3</v>
      </c>
      <c r="E8" s="3">
        <v>1.66E-3</v>
      </c>
      <c r="F8" s="6">
        <v>1.5100000000000001E-3</v>
      </c>
      <c r="G8" s="2">
        <f t="shared" si="0"/>
        <v>4.2666666666666677E-4</v>
      </c>
      <c r="H8" s="2">
        <f t="shared" si="1"/>
        <v>5.7666666666666673E-4</v>
      </c>
      <c r="I8" s="2">
        <f t="shared" si="2"/>
        <v>4.2666666666666677E-4</v>
      </c>
      <c r="J8" s="14">
        <v>0.24818916499999999</v>
      </c>
      <c r="K8" s="14">
        <f t="shared" si="3"/>
        <v>6.8327457426247573E-2</v>
      </c>
      <c r="L8" s="14">
        <f t="shared" si="4"/>
        <v>9.2348829177662739E-2</v>
      </c>
      <c r="M8" s="14">
        <f t="shared" si="5"/>
        <v>6.8327457426247573E-2</v>
      </c>
      <c r="N8" s="14">
        <f t="shared" si="6"/>
        <v>4.0996474455748544</v>
      </c>
      <c r="O8" s="14">
        <f t="shared" si="7"/>
        <v>5.5409297506597639</v>
      </c>
      <c r="P8" s="14">
        <f t="shared" si="8"/>
        <v>4.0996474455748544</v>
      </c>
      <c r="S8">
        <v>4</v>
      </c>
      <c r="T8" s="30">
        <f t="shared" si="9"/>
        <v>5.5249155028254862</v>
      </c>
      <c r="U8" s="29">
        <f t="shared" si="10"/>
        <v>1.4343260105437925</v>
      </c>
      <c r="W8" s="28">
        <f t="shared" si="11"/>
        <v>11.711753249467748</v>
      </c>
      <c r="X8" s="27">
        <f t="shared" si="12"/>
        <v>2.6048639859639611</v>
      </c>
      <c r="AC8" s="5">
        <v>4</v>
      </c>
      <c r="AD8" s="20">
        <v>0</v>
      </c>
      <c r="AE8" s="20">
        <v>4</v>
      </c>
      <c r="AF8" s="6">
        <v>1.5299999999999999E-3</v>
      </c>
      <c r="AG8" s="6">
        <v>1.4599999999999999E-3</v>
      </c>
      <c r="AH8" s="6">
        <v>1.66E-3</v>
      </c>
      <c r="AI8" s="2">
        <f t="shared" si="13"/>
        <v>6.429999999999998E-4</v>
      </c>
      <c r="AJ8" s="2">
        <f t="shared" si="14"/>
        <v>5.7299999999999983E-4</v>
      </c>
      <c r="AK8" s="2">
        <f t="shared" si="15"/>
        <v>7.7299999999999992E-4</v>
      </c>
      <c r="AL8" s="14">
        <v>0.24818916499999999</v>
      </c>
      <c r="AM8" s="14">
        <f t="shared" si="16"/>
        <v>0.10297161357439961</v>
      </c>
      <c r="AN8" s="14">
        <f t="shared" si="17"/>
        <v>9.1761640090405883E-2</v>
      </c>
      <c r="AO8" s="14">
        <f t="shared" si="18"/>
        <v>0.12379013575895943</v>
      </c>
      <c r="AP8" s="14">
        <f t="shared" si="19"/>
        <v>6.1782968144639767</v>
      </c>
      <c r="AQ8" s="14">
        <f t="shared" si="20"/>
        <v>5.5056984054243525</v>
      </c>
      <c r="AR8" s="14">
        <f t="shared" si="21"/>
        <v>7.4274081455375658</v>
      </c>
      <c r="AS8" s="7"/>
      <c r="AT8" s="7"/>
      <c r="AV8">
        <v>4</v>
      </c>
      <c r="AW8" s="26">
        <f t="shared" si="22"/>
        <v>7.0991160649348908</v>
      </c>
      <c r="AX8" s="25">
        <f t="shared" si="23"/>
        <v>1.11368702937671</v>
      </c>
      <c r="AZ8" s="24">
        <f t="shared" si="24"/>
        <v>9.2562352482119739</v>
      </c>
      <c r="BA8" s="23">
        <f t="shared" si="25"/>
        <v>0.8579811688875818</v>
      </c>
    </row>
    <row r="9" spans="1:53" x14ac:dyDescent="0.35">
      <c r="A9" s="5">
        <v>6</v>
      </c>
      <c r="B9" s="15">
        <v>0</v>
      </c>
      <c r="C9" s="15">
        <v>4</v>
      </c>
      <c r="D9" s="3">
        <v>1.9300000000000001E-3</v>
      </c>
      <c r="E9" s="3">
        <v>1.7099999999999999E-3</v>
      </c>
      <c r="F9" s="6">
        <v>1.7799999999999999E-3</v>
      </c>
      <c r="G9" s="2">
        <f t="shared" si="0"/>
        <v>8.066666666666669E-4</v>
      </c>
      <c r="H9" s="2">
        <f t="shared" si="1"/>
        <v>5.8666666666666676E-4</v>
      </c>
      <c r="I9" s="2">
        <f t="shared" si="2"/>
        <v>6.5666666666666673E-4</v>
      </c>
      <c r="J9" s="14">
        <v>0.24818916499999999</v>
      </c>
      <c r="K9" s="14">
        <f t="shared" si="3"/>
        <v>0.12918159919649935</v>
      </c>
      <c r="L9" s="14">
        <f t="shared" si="4"/>
        <v>9.3950253961090413E-2</v>
      </c>
      <c r="M9" s="14">
        <f t="shared" si="5"/>
        <v>0.10516022744508415</v>
      </c>
      <c r="N9" s="14">
        <f t="shared" si="6"/>
        <v>7.7508959517899614</v>
      </c>
      <c r="O9" s="14">
        <f t="shared" si="7"/>
        <v>5.637015237665425</v>
      </c>
      <c r="P9" s="14">
        <f t="shared" si="8"/>
        <v>6.3096136467050483</v>
      </c>
      <c r="S9">
        <v>6</v>
      </c>
      <c r="T9" s="30">
        <f t="shared" si="9"/>
        <v>7.0943117905846096</v>
      </c>
      <c r="U9" s="29">
        <f t="shared" si="10"/>
        <v>1.4218271381260599</v>
      </c>
      <c r="W9" s="28">
        <f t="shared" si="11"/>
        <v>15.149478451225823</v>
      </c>
      <c r="X9" s="27">
        <f t="shared" si="12"/>
        <v>3.7730125265392824</v>
      </c>
      <c r="AC9" s="5">
        <v>6</v>
      </c>
      <c r="AD9" s="20">
        <v>0</v>
      </c>
      <c r="AE9" s="20">
        <v>4</v>
      </c>
      <c r="AF9" s="6">
        <v>1.5E-3</v>
      </c>
      <c r="AG9" s="6">
        <v>1.2999999999999999E-3</v>
      </c>
      <c r="AH9" s="6">
        <v>1.3500000000000001E-3</v>
      </c>
      <c r="AI9" s="2">
        <f t="shared" si="13"/>
        <v>3.3333333333333327E-4</v>
      </c>
      <c r="AJ9" s="2">
        <f t="shared" si="14"/>
        <v>1.3333333333333318E-4</v>
      </c>
      <c r="AK9" s="2">
        <f t="shared" si="15"/>
        <v>1.8333333333333331E-4</v>
      </c>
      <c r="AL9" s="14">
        <v>0.24818916499999999</v>
      </c>
      <c r="AM9" s="14">
        <f t="shared" si="16"/>
        <v>5.3380826114255896E-2</v>
      </c>
      <c r="AN9" s="14">
        <f t="shared" si="17"/>
        <v>2.1352330445702339E-2</v>
      </c>
      <c r="AO9" s="14">
        <f t="shared" si="18"/>
        <v>2.9359454362840747E-2</v>
      </c>
      <c r="AP9" s="14">
        <f t="shared" si="19"/>
        <v>3.2028495668553538</v>
      </c>
      <c r="AQ9" s="14">
        <f t="shared" si="20"/>
        <v>1.2811398267421403</v>
      </c>
      <c r="AR9" s="14">
        <f t="shared" si="21"/>
        <v>1.7615672617704448</v>
      </c>
      <c r="AS9" s="7"/>
      <c r="AT9" s="7"/>
      <c r="AV9">
        <v>6</v>
      </c>
      <c r="AW9" s="26">
        <f t="shared" si="22"/>
        <v>5.5617482728443237</v>
      </c>
      <c r="AX9" s="25">
        <f t="shared" si="23"/>
        <v>3.9384615593971479</v>
      </c>
      <c r="AZ9" s="24">
        <f t="shared" si="24"/>
        <v>8.5836368391723514</v>
      </c>
      <c r="BA9" s="23">
        <f t="shared" si="25"/>
        <v>1.2294938122932317</v>
      </c>
    </row>
    <row r="10" spans="1:53" x14ac:dyDescent="0.35">
      <c r="A10" s="5">
        <v>8</v>
      </c>
      <c r="B10" s="15">
        <v>0</v>
      </c>
      <c r="C10" s="15">
        <v>4</v>
      </c>
      <c r="D10" s="3">
        <v>1.97E-3</v>
      </c>
      <c r="E10" s="3">
        <v>1.81E-3</v>
      </c>
      <c r="F10" s="6">
        <v>1.75E-3</v>
      </c>
      <c r="G10" s="2">
        <f t="shared" si="0"/>
        <v>7.2999999999999996E-4</v>
      </c>
      <c r="H10" s="2">
        <f t="shared" si="1"/>
        <v>5.6999999999999998E-4</v>
      </c>
      <c r="I10" s="2">
        <f t="shared" si="2"/>
        <v>5.1000000000000004E-4</v>
      </c>
      <c r="J10" s="14">
        <v>0.24818916499999999</v>
      </c>
      <c r="K10" s="14">
        <f t="shared" si="3"/>
        <v>0.11690400919022044</v>
      </c>
      <c r="L10" s="14">
        <f t="shared" si="4"/>
        <v>9.12812126553776E-2</v>
      </c>
      <c r="M10" s="14">
        <f t="shared" si="5"/>
        <v>8.1672663954811542E-2</v>
      </c>
      <c r="N10" s="14">
        <f t="shared" si="6"/>
        <v>7.0142405514132262</v>
      </c>
      <c r="O10" s="14">
        <f t="shared" si="7"/>
        <v>5.4768727593226556</v>
      </c>
      <c r="P10" s="14">
        <f t="shared" si="8"/>
        <v>4.9003598372886925</v>
      </c>
      <c r="S10">
        <v>8</v>
      </c>
      <c r="T10" s="30">
        <f t="shared" si="9"/>
        <v>5.8452004595110223</v>
      </c>
      <c r="U10" s="29">
        <f t="shared" si="10"/>
        <v>0.90629890489109077</v>
      </c>
      <c r="W10" s="28">
        <f t="shared" si="11"/>
        <v>14.765136503203186</v>
      </c>
      <c r="X10" s="27">
        <f t="shared" si="12"/>
        <v>7.6016920398873484</v>
      </c>
      <c r="AC10" s="5">
        <v>8</v>
      </c>
      <c r="AD10" s="20">
        <v>0</v>
      </c>
      <c r="AE10" s="20">
        <v>4</v>
      </c>
      <c r="AF10" s="6">
        <v>1.4400000000000001E-3</v>
      </c>
      <c r="AG10" s="6">
        <v>1.5900000000000001E-3</v>
      </c>
      <c r="AH10" s="6">
        <v>1.3699999999999999E-3</v>
      </c>
      <c r="AI10" s="2">
        <f t="shared" si="13"/>
        <v>4.0999999999999999E-4</v>
      </c>
      <c r="AJ10" s="2">
        <f t="shared" si="14"/>
        <v>5.5999999999999995E-4</v>
      </c>
      <c r="AK10" s="2">
        <f t="shared" si="15"/>
        <v>3.3999999999999981E-4</v>
      </c>
      <c r="AL10" s="14">
        <v>0.24818916499999999</v>
      </c>
      <c r="AM10" s="14">
        <f t="shared" si="16"/>
        <v>6.5658416120534774E-2</v>
      </c>
      <c r="AN10" s="14">
        <f t="shared" si="17"/>
        <v>8.9679787871949926E-2</v>
      </c>
      <c r="AO10" s="14">
        <f t="shared" si="18"/>
        <v>5.4448442636540993E-2</v>
      </c>
      <c r="AP10" s="14">
        <f t="shared" si="19"/>
        <v>3.9395049672320863</v>
      </c>
      <c r="AQ10" s="14">
        <f t="shared" si="20"/>
        <v>5.3807872723169954</v>
      </c>
      <c r="AR10" s="14">
        <f t="shared" si="21"/>
        <v>3.2669065581924595</v>
      </c>
      <c r="AS10" s="7"/>
      <c r="AT10" s="7"/>
      <c r="AV10">
        <v>8</v>
      </c>
      <c r="AW10" s="26">
        <f t="shared" si="22"/>
        <v>5.5729582463283167</v>
      </c>
      <c r="AX10" s="25">
        <f t="shared" si="23"/>
        <v>1.7486502718678993</v>
      </c>
      <c r="AZ10" s="24">
        <f t="shared" si="24"/>
        <v>8.9439574154435775</v>
      </c>
      <c r="BA10" s="23">
        <f t="shared" si="25"/>
        <v>1.8871484816566451</v>
      </c>
    </row>
    <row r="11" spans="1:53" x14ac:dyDescent="0.35">
      <c r="A11" s="5">
        <v>10</v>
      </c>
      <c r="B11" s="15">
        <v>0</v>
      </c>
      <c r="C11" s="15">
        <v>4</v>
      </c>
      <c r="D11" s="3">
        <v>1.98E-3</v>
      </c>
      <c r="E11" s="3">
        <v>2.1099999999999999E-3</v>
      </c>
      <c r="F11" s="6">
        <v>1.8600000000000001E-3</v>
      </c>
      <c r="G11" s="2">
        <f t="shared" si="0"/>
        <v>7.3499999999999998E-4</v>
      </c>
      <c r="H11" s="2">
        <f t="shared" si="1"/>
        <v>8.6499999999999988E-4</v>
      </c>
      <c r="I11" s="2">
        <f t="shared" si="2"/>
        <v>6.150000000000001E-4</v>
      </c>
      <c r="J11" s="14">
        <v>0.24818916499999999</v>
      </c>
      <c r="K11" s="14">
        <f t="shared" si="3"/>
        <v>0.11770472158193428</v>
      </c>
      <c r="L11" s="14">
        <f t="shared" si="4"/>
        <v>0.13852324376649405</v>
      </c>
      <c r="M11" s="14">
        <f t="shared" si="5"/>
        <v>9.8487624180802161E-2</v>
      </c>
      <c r="N11" s="14">
        <f t="shared" si="6"/>
        <v>7.0622832949160568</v>
      </c>
      <c r="O11" s="14">
        <f t="shared" si="7"/>
        <v>8.3113946259896423</v>
      </c>
      <c r="P11" s="14">
        <f t="shared" si="8"/>
        <v>5.9092574508481297</v>
      </c>
      <c r="S11">
        <v>10</v>
      </c>
      <c r="T11" s="30">
        <f t="shared" si="9"/>
        <v>7.3425326320159003</v>
      </c>
      <c r="U11" s="29">
        <f t="shared" si="10"/>
        <v>1.2853267163125526</v>
      </c>
      <c r="W11" s="28">
        <f t="shared" si="11"/>
        <v>16.830974473824895</v>
      </c>
      <c r="X11" s="27">
        <f t="shared" si="12"/>
        <v>8.0942042982227651</v>
      </c>
      <c r="AC11" s="5">
        <v>10</v>
      </c>
      <c r="AD11" s="20">
        <v>0</v>
      </c>
      <c r="AE11" s="20">
        <v>4</v>
      </c>
      <c r="AF11" s="6">
        <v>1.47E-3</v>
      </c>
      <c r="AG11" s="6">
        <v>1.6199999999999999E-3</v>
      </c>
      <c r="AH11" s="6">
        <v>1.42E-3</v>
      </c>
      <c r="AI11" s="2">
        <f t="shared" si="13"/>
        <v>3.3E-4</v>
      </c>
      <c r="AJ11" s="2">
        <f t="shared" si="14"/>
        <v>4.7999999999999996E-4</v>
      </c>
      <c r="AK11" s="2">
        <f t="shared" si="15"/>
        <v>2.8000000000000008E-4</v>
      </c>
      <c r="AL11" s="14">
        <v>0.24818916499999999</v>
      </c>
      <c r="AM11" s="14">
        <f t="shared" si="16"/>
        <v>5.2847017853113347E-2</v>
      </c>
      <c r="AN11" s="14">
        <f t="shared" si="17"/>
        <v>7.6868389604528492E-2</v>
      </c>
      <c r="AO11" s="14">
        <f t="shared" si="18"/>
        <v>4.4839893935974977E-2</v>
      </c>
      <c r="AP11" s="14">
        <f t="shared" si="19"/>
        <v>3.170821071186801</v>
      </c>
      <c r="AQ11" s="14">
        <f t="shared" si="20"/>
        <v>4.6121033762717092</v>
      </c>
      <c r="AR11" s="14">
        <f t="shared" si="21"/>
        <v>2.6903936361584986</v>
      </c>
      <c r="AS11" s="7"/>
      <c r="AT11" s="7"/>
      <c r="AV11">
        <v>10</v>
      </c>
      <c r="AW11" s="26">
        <f t="shared" si="22"/>
        <v>5.2927089092284731</v>
      </c>
      <c r="AX11" s="25">
        <f t="shared" si="23"/>
        <v>2.4462045321641375</v>
      </c>
      <c r="AZ11" s="24">
        <f t="shared" si="24"/>
        <v>11.033816757816695</v>
      </c>
      <c r="BA11" s="23">
        <f t="shared" si="25"/>
        <v>2.4846351946250684</v>
      </c>
    </row>
    <row r="12" spans="1:53" x14ac:dyDescent="0.35">
      <c r="A12" s="5">
        <v>12</v>
      </c>
      <c r="B12" s="15">
        <v>0</v>
      </c>
      <c r="C12" s="15">
        <v>4</v>
      </c>
      <c r="D12" s="3">
        <v>1.7799999999999999E-3</v>
      </c>
      <c r="E12" s="3">
        <v>1.8400000000000001E-3</v>
      </c>
      <c r="F12" s="6">
        <v>2.31E-3</v>
      </c>
      <c r="G12" s="2">
        <f t="shared" si="0"/>
        <v>1.699999999999998E-4</v>
      </c>
      <c r="H12" s="2">
        <f t="shared" si="1"/>
        <v>2.2999999999999995E-4</v>
      </c>
      <c r="I12" s="2">
        <f t="shared" si="2"/>
        <v>6.9999999999999988E-4</v>
      </c>
      <c r="J12" s="14">
        <v>0.24818916499999999</v>
      </c>
      <c r="K12" s="14">
        <f t="shared" si="3"/>
        <v>2.7224221318270479E-2</v>
      </c>
      <c r="L12" s="14">
        <f t="shared" si="4"/>
        <v>3.6832770018836565E-2</v>
      </c>
      <c r="M12" s="14">
        <f t="shared" si="5"/>
        <v>0.11209973483993739</v>
      </c>
      <c r="N12" s="14">
        <f t="shared" si="6"/>
        <v>1.6334532790962288</v>
      </c>
      <c r="O12" s="14">
        <f t="shared" si="7"/>
        <v>2.2099662011301939</v>
      </c>
      <c r="P12" s="14">
        <f t="shared" si="8"/>
        <v>6.7259840903962438</v>
      </c>
      <c r="S12">
        <v>12</v>
      </c>
      <c r="T12" s="30">
        <f t="shared" si="9"/>
        <v>5.1405735548028444</v>
      </c>
      <c r="U12" s="29">
        <f t="shared" si="10"/>
        <v>2.673468242967024</v>
      </c>
      <c r="W12" s="28">
        <f t="shared" si="11"/>
        <v>11.252678144885145</v>
      </c>
      <c r="X12" s="27">
        <f t="shared" si="12"/>
        <v>10.37824579431112</v>
      </c>
      <c r="AC12" s="5">
        <v>12</v>
      </c>
      <c r="AD12" s="20">
        <v>0</v>
      </c>
      <c r="AE12" s="20">
        <v>4</v>
      </c>
      <c r="AF12" s="6">
        <v>1.56E-3</v>
      </c>
      <c r="AG12" s="6">
        <v>1.5100000000000001E-3</v>
      </c>
      <c r="AH12" s="6">
        <v>1.73E-3</v>
      </c>
      <c r="AI12" s="2">
        <f t="shared" si="13"/>
        <v>3.6000000000000008E-4</v>
      </c>
      <c r="AJ12" s="2">
        <f t="shared" si="14"/>
        <v>3.1000000000000016E-4</v>
      </c>
      <c r="AK12" s="2">
        <f t="shared" si="15"/>
        <v>5.3000000000000009E-4</v>
      </c>
      <c r="AL12" s="14">
        <v>0.24818916499999999</v>
      </c>
      <c r="AM12" s="14">
        <f t="shared" si="16"/>
        <v>5.7651292203396397E-2</v>
      </c>
      <c r="AN12" s="14">
        <f t="shared" si="17"/>
        <v>4.964416828625802E-2</v>
      </c>
      <c r="AO12" s="14">
        <f t="shared" si="18"/>
        <v>8.4875513521666904E-2</v>
      </c>
      <c r="AP12" s="14">
        <f t="shared" si="19"/>
        <v>3.4590775322037839</v>
      </c>
      <c r="AQ12" s="14">
        <f t="shared" si="20"/>
        <v>2.978650097175481</v>
      </c>
      <c r="AR12" s="14">
        <f t="shared" si="21"/>
        <v>5.0925308113000138</v>
      </c>
      <c r="AS12" s="7"/>
      <c r="AT12" s="7"/>
      <c r="AV12">
        <v>12</v>
      </c>
      <c r="AW12" s="26">
        <f t="shared" si="22"/>
        <v>3.8754479758949789</v>
      </c>
      <c r="AX12" s="25">
        <f t="shared" si="23"/>
        <v>0.83249447788227904</v>
      </c>
      <c r="AZ12" s="24">
        <f t="shared" si="24"/>
        <v>10.265132861771411</v>
      </c>
      <c r="BA12" s="23">
        <f t="shared" si="25"/>
        <v>1.5181304233542965</v>
      </c>
    </row>
    <row r="13" spans="1:53" x14ac:dyDescent="0.35">
      <c r="A13" s="1">
        <v>15</v>
      </c>
      <c r="B13" s="15">
        <v>0</v>
      </c>
      <c r="C13" s="15">
        <v>4</v>
      </c>
      <c r="D13" s="3">
        <v>2.0500000000000002E-3</v>
      </c>
      <c r="E13" s="3">
        <v>2.0200000000000001E-3</v>
      </c>
      <c r="F13" s="6">
        <v>2E-3</v>
      </c>
      <c r="G13" s="2">
        <f t="shared" si="0"/>
        <v>3.5333333333333354E-4</v>
      </c>
      <c r="H13" s="2">
        <f t="shared" si="1"/>
        <v>3.2333333333333346E-4</v>
      </c>
      <c r="I13" s="2">
        <f t="shared" si="2"/>
        <v>3.0333333333333341E-4</v>
      </c>
      <c r="J13" s="14">
        <v>0.24818916499999999</v>
      </c>
      <c r="K13" s="14">
        <f t="shared" si="3"/>
        <v>5.6583675681111299E-2</v>
      </c>
      <c r="L13" s="14">
        <f t="shared" si="4"/>
        <v>5.1779401330828249E-2</v>
      </c>
      <c r="M13" s="14">
        <f t="shared" si="5"/>
        <v>4.8576551763972887E-2</v>
      </c>
      <c r="N13" s="14">
        <f t="shared" si="6"/>
        <v>3.3950205408666778</v>
      </c>
      <c r="O13" s="14">
        <f t="shared" si="7"/>
        <v>3.1067640798496949</v>
      </c>
      <c r="P13" s="14">
        <f t="shared" si="8"/>
        <v>2.9145931058383732</v>
      </c>
      <c r="S13">
        <v>15</v>
      </c>
      <c r="T13" s="30">
        <f t="shared" si="9"/>
        <v>3.6672627540493816</v>
      </c>
      <c r="U13" s="29">
        <f t="shared" si="10"/>
        <v>1.1063052257214594</v>
      </c>
      <c r="W13" s="28">
        <f t="shared" si="11"/>
        <v>8.7651316479608159</v>
      </c>
      <c r="X13" s="27">
        <f t="shared" si="12"/>
        <v>10.963235234713846</v>
      </c>
      <c r="AC13" s="1">
        <v>15</v>
      </c>
      <c r="AD13" s="20">
        <v>0</v>
      </c>
      <c r="AE13" s="20">
        <v>4</v>
      </c>
      <c r="AF13" s="6">
        <v>1.6800000000000001E-3</v>
      </c>
      <c r="AG13" s="6">
        <v>1.6299999999999999E-3</v>
      </c>
      <c r="AH13" s="6">
        <v>1.6199999999999999E-3</v>
      </c>
      <c r="AI13" s="2">
        <f t="shared" si="13"/>
        <v>2.8666666666666684E-4</v>
      </c>
      <c r="AJ13" s="2">
        <f t="shared" si="14"/>
        <v>2.3666666666666671E-4</v>
      </c>
      <c r="AK13" s="2">
        <f t="shared" si="15"/>
        <v>2.2666666666666668E-4</v>
      </c>
      <c r="AL13" s="14">
        <v>0.24818916499999999</v>
      </c>
      <c r="AM13" s="14">
        <f t="shared" si="16"/>
        <v>4.5907510458260102E-2</v>
      </c>
      <c r="AN13" s="14">
        <f t="shared" si="17"/>
        <v>3.7900386541121697E-2</v>
      </c>
      <c r="AO13" s="14">
        <f t="shared" si="18"/>
        <v>3.6298961757694016E-2</v>
      </c>
      <c r="AP13" s="14">
        <f t="shared" si="19"/>
        <v>2.754450627495606</v>
      </c>
      <c r="AQ13" s="14">
        <f t="shared" si="20"/>
        <v>2.2740231924673018</v>
      </c>
      <c r="AR13" s="14">
        <f t="shared" si="21"/>
        <v>2.1779377054616411</v>
      </c>
      <c r="AS13" s="7"/>
      <c r="AT13" s="7"/>
      <c r="AV13">
        <v>15</v>
      </c>
      <c r="AW13" s="26">
        <f t="shared" si="22"/>
        <v>4.2918184195861748</v>
      </c>
      <c r="AX13" s="25">
        <f t="shared" si="23"/>
        <v>2.2940095604586168</v>
      </c>
      <c r="AZ13" s="24">
        <f t="shared" si="24"/>
        <v>6.021357185688065</v>
      </c>
      <c r="BA13" s="23">
        <f t="shared" si="25"/>
        <v>11.042615275410947</v>
      </c>
    </row>
    <row r="14" spans="1:53" ht="43.5" x14ac:dyDescent="0.35">
      <c r="B14" s="13"/>
      <c r="C14" s="8"/>
      <c r="D14" s="8"/>
      <c r="E14" s="7"/>
      <c r="F14" s="4"/>
      <c r="G14" s="4"/>
      <c r="H14" s="4"/>
      <c r="I14" s="7"/>
      <c r="J14" s="7"/>
      <c r="K14" s="12" t="s">
        <v>4</v>
      </c>
      <c r="L14" s="12" t="s">
        <v>3</v>
      </c>
      <c r="M14" s="12" t="s">
        <v>2</v>
      </c>
      <c r="N14" s="11" t="s">
        <v>1</v>
      </c>
      <c r="O14" s="5" t="s">
        <v>0</v>
      </c>
      <c r="P14" s="7"/>
      <c r="AC14" s="4"/>
      <c r="AD14" s="9"/>
      <c r="AE14" s="8"/>
      <c r="AF14" s="8"/>
      <c r="AG14" s="7"/>
      <c r="AH14" s="4"/>
      <c r="AI14" s="4"/>
      <c r="AJ14" s="4"/>
      <c r="AK14" s="7"/>
      <c r="AL14" s="7"/>
      <c r="AM14" s="12" t="s">
        <v>4</v>
      </c>
      <c r="AN14" s="12" t="s">
        <v>3</v>
      </c>
      <c r="AO14" s="12" t="s">
        <v>2</v>
      </c>
      <c r="AP14" s="11" t="s">
        <v>1</v>
      </c>
      <c r="AQ14" s="5" t="s">
        <v>0</v>
      </c>
      <c r="AR14" s="7"/>
      <c r="AS14" s="7"/>
      <c r="AT14" s="7"/>
    </row>
    <row r="15" spans="1:53" x14ac:dyDescent="0.35">
      <c r="B15" s="9"/>
      <c r="C15" s="8"/>
      <c r="D15" s="8"/>
      <c r="E15" s="7"/>
      <c r="F15" s="7"/>
      <c r="G15" s="7"/>
      <c r="H15" s="7"/>
      <c r="I15" s="7"/>
      <c r="J15" s="7"/>
      <c r="K15" s="6">
        <v>9.4799999999999995E-4</v>
      </c>
      <c r="L15" s="6">
        <v>9.9700000000000006E-4</v>
      </c>
      <c r="M15" s="6">
        <v>9.9500000000000001E-4</v>
      </c>
      <c r="N15" s="2">
        <f t="shared" ref="N15:N20" si="26">AVERAGE(K15:M15)</f>
        <v>9.7999999999999997E-4</v>
      </c>
      <c r="O15" s="5">
        <v>0</v>
      </c>
      <c r="P15" s="7"/>
      <c r="AC15" s="4"/>
      <c r="AD15" s="9"/>
      <c r="AE15" s="8"/>
      <c r="AF15" s="8"/>
      <c r="AG15" s="7"/>
      <c r="AH15" s="7"/>
      <c r="AI15" s="7"/>
      <c r="AJ15" s="7"/>
      <c r="AK15" s="7"/>
      <c r="AL15" s="7"/>
      <c r="AM15" s="6">
        <v>6.9200000000000002E-4</v>
      </c>
      <c r="AN15" s="6">
        <v>7.3399999999999995E-4</v>
      </c>
      <c r="AO15" s="6">
        <v>6.9499999999999998E-4</v>
      </c>
      <c r="AP15" s="2">
        <f t="shared" ref="AP15:AP20" si="27">AVERAGE(AM15:AO15)</f>
        <v>7.0700000000000005E-4</v>
      </c>
      <c r="AQ15" s="5">
        <v>0</v>
      </c>
      <c r="AR15" s="7"/>
      <c r="AS15" s="19"/>
      <c r="AT15" s="19"/>
    </row>
    <row r="16" spans="1:53" x14ac:dyDescent="0.35">
      <c r="F16" s="4"/>
      <c r="G16" s="4"/>
      <c r="H16" s="4"/>
      <c r="I16" s="4"/>
      <c r="J16" s="4"/>
      <c r="K16" s="6">
        <v>9.8999999999999999E-4</v>
      </c>
      <c r="L16" s="6">
        <v>1.01E-3</v>
      </c>
      <c r="M16" s="6">
        <v>9.8700000000000003E-4</v>
      </c>
      <c r="N16" s="2">
        <f t="shared" si="26"/>
        <v>9.9566666666666662E-4</v>
      </c>
      <c r="O16" s="5">
        <v>0.5</v>
      </c>
      <c r="P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6">
        <v>7.1000000000000002E-4</v>
      </c>
      <c r="AN16" s="6">
        <v>7.1400000000000001E-4</v>
      </c>
      <c r="AO16" s="6">
        <v>7.1100000000000004E-4</v>
      </c>
      <c r="AP16" s="2">
        <f t="shared" si="27"/>
        <v>7.1166666666666655E-4</v>
      </c>
      <c r="AQ16" s="5">
        <v>0.5</v>
      </c>
      <c r="AR16" s="4"/>
      <c r="AS16" s="19"/>
      <c r="AT16" s="19"/>
    </row>
    <row r="17" spans="1:46" x14ac:dyDescent="0.35">
      <c r="F17" s="4"/>
      <c r="G17" s="4"/>
      <c r="H17" s="4"/>
      <c r="I17" s="4"/>
      <c r="J17" s="4"/>
      <c r="K17" s="6">
        <v>9.41E-4</v>
      </c>
      <c r="L17" s="6">
        <v>8.9300000000000002E-4</v>
      </c>
      <c r="M17" s="6">
        <v>9.0200000000000002E-4</v>
      </c>
      <c r="N17" s="2">
        <f t="shared" si="26"/>
        <v>9.1200000000000005E-4</v>
      </c>
      <c r="O17" s="5">
        <v>1</v>
      </c>
      <c r="P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6">
        <v>8.1099999999999998E-4</v>
      </c>
      <c r="AN17" s="6">
        <v>7.9299999999999998E-4</v>
      </c>
      <c r="AO17" s="6">
        <v>8.2200000000000003E-4</v>
      </c>
      <c r="AP17" s="2">
        <f t="shared" si="27"/>
        <v>8.0866666666666673E-4</v>
      </c>
      <c r="AQ17" s="5">
        <v>1</v>
      </c>
      <c r="AR17" s="4"/>
      <c r="AS17" s="19"/>
      <c r="AT17" s="19"/>
    </row>
    <row r="18" spans="1:46" x14ac:dyDescent="0.35">
      <c r="F18" s="4"/>
      <c r="G18" s="4"/>
      <c r="H18" s="4"/>
      <c r="I18" s="4"/>
      <c r="J18" s="4"/>
      <c r="K18" s="6">
        <v>8.83E-4</v>
      </c>
      <c r="L18" s="6">
        <v>8.7699999999999996E-4</v>
      </c>
      <c r="M18" s="6">
        <v>8.9599999999999999E-4</v>
      </c>
      <c r="N18" s="2">
        <f t="shared" si="26"/>
        <v>8.8533333333333335E-4</v>
      </c>
      <c r="O18" s="5">
        <v>2</v>
      </c>
      <c r="P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6">
        <v>7.8899999999999999E-4</v>
      </c>
      <c r="AN18" s="6">
        <v>7.9699999999999997E-4</v>
      </c>
      <c r="AO18" s="6">
        <v>8.3699999999999996E-4</v>
      </c>
      <c r="AP18" s="2">
        <f t="shared" si="27"/>
        <v>8.076666666666666E-4</v>
      </c>
      <c r="AQ18" s="5">
        <v>2</v>
      </c>
      <c r="AR18" s="4"/>
      <c r="AS18" s="19"/>
      <c r="AT18" s="19"/>
    </row>
    <row r="19" spans="1:46" x14ac:dyDescent="0.35">
      <c r="F19" s="4"/>
      <c r="G19" s="4"/>
      <c r="H19" s="4"/>
      <c r="I19" s="4"/>
      <c r="J19" s="4"/>
      <c r="K19" s="6">
        <v>1.08E-3</v>
      </c>
      <c r="L19" s="6">
        <v>1.0300000000000001E-3</v>
      </c>
      <c r="M19" s="6">
        <v>1.14E-3</v>
      </c>
      <c r="N19" s="2">
        <f t="shared" si="26"/>
        <v>1.0833333333333333E-3</v>
      </c>
      <c r="O19" s="5">
        <v>4</v>
      </c>
      <c r="P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6">
        <v>8.83E-4</v>
      </c>
      <c r="AN19" s="6">
        <v>9.0600000000000001E-4</v>
      </c>
      <c r="AO19" s="6">
        <v>8.7200000000000005E-4</v>
      </c>
      <c r="AP19" s="2">
        <f t="shared" si="27"/>
        <v>8.8700000000000009E-4</v>
      </c>
      <c r="AQ19" s="5">
        <v>4</v>
      </c>
      <c r="AR19" s="4"/>
      <c r="AS19" s="19"/>
      <c r="AT19" s="19"/>
    </row>
    <row r="20" spans="1:46" x14ac:dyDescent="0.35">
      <c r="F20" s="4"/>
      <c r="G20" s="4"/>
      <c r="H20" s="4"/>
      <c r="I20" s="4"/>
      <c r="J20" s="4"/>
      <c r="K20" s="6">
        <v>1.14E-3</v>
      </c>
      <c r="L20" s="6">
        <v>1.08E-3</v>
      </c>
      <c r="M20" s="6">
        <v>1.15E-3</v>
      </c>
      <c r="N20" s="2">
        <f t="shared" si="26"/>
        <v>1.1233333333333332E-3</v>
      </c>
      <c r="O20" s="5">
        <v>6</v>
      </c>
      <c r="P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6">
        <v>1.16E-3</v>
      </c>
      <c r="AN20" s="6">
        <v>1.1800000000000001E-3</v>
      </c>
      <c r="AO20" s="6">
        <v>1.16E-3</v>
      </c>
      <c r="AP20" s="2">
        <f t="shared" si="27"/>
        <v>1.1666666666666668E-3</v>
      </c>
      <c r="AQ20" s="5">
        <v>6</v>
      </c>
      <c r="AR20" s="4"/>
      <c r="AS20" s="19"/>
      <c r="AT20" s="19"/>
    </row>
    <row r="21" spans="1:46" x14ac:dyDescent="0.35">
      <c r="F21" s="4"/>
      <c r="G21" s="4"/>
      <c r="H21" s="4"/>
      <c r="I21" s="4"/>
      <c r="J21" s="4"/>
      <c r="K21" s="6">
        <v>1.23E-3</v>
      </c>
      <c r="L21" s="6">
        <v>1.2099999999999999E-3</v>
      </c>
      <c r="M21" s="6">
        <v>1.25E-3</v>
      </c>
      <c r="N21" s="2">
        <f>AVERAGE(K21,M21)</f>
        <v>1.24E-3</v>
      </c>
      <c r="O21" s="5">
        <v>8</v>
      </c>
      <c r="P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6">
        <v>1.01E-3</v>
      </c>
      <c r="AN21" s="6">
        <v>9.8699999999999992</v>
      </c>
      <c r="AO21" s="6">
        <v>1.0499999999999999E-3</v>
      </c>
      <c r="AP21" s="2">
        <f>AVERAGE(AM21,AO21)</f>
        <v>1.0300000000000001E-3</v>
      </c>
      <c r="AQ21" s="5">
        <v>8</v>
      </c>
      <c r="AR21" s="4"/>
      <c r="AS21" s="19"/>
      <c r="AT21" s="19"/>
    </row>
    <row r="22" spans="1:46" x14ac:dyDescent="0.35">
      <c r="F22" s="4"/>
      <c r="G22" s="4"/>
      <c r="H22" s="4"/>
      <c r="I22" s="4"/>
      <c r="J22" s="4"/>
      <c r="K22" s="6">
        <v>1.2099999999999999E-3</v>
      </c>
      <c r="L22" s="6">
        <v>1.23E-3</v>
      </c>
      <c r="M22" s="6">
        <v>1.2800000000000001E-3</v>
      </c>
      <c r="N22" s="2">
        <f>AVERAGE(K22,M22)</f>
        <v>1.245E-3</v>
      </c>
      <c r="O22" s="5">
        <v>10</v>
      </c>
      <c r="P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6">
        <v>1.1299999999999999E-3</v>
      </c>
      <c r="AN22" s="6">
        <v>1.2199999999999999E-3</v>
      </c>
      <c r="AO22" s="6">
        <v>1.15E-3</v>
      </c>
      <c r="AP22" s="2">
        <f>AVERAGE(AM22,AO22)</f>
        <v>1.14E-3</v>
      </c>
      <c r="AQ22" s="5">
        <v>10</v>
      </c>
      <c r="AR22" s="4"/>
      <c r="AS22" s="19"/>
      <c r="AT22" s="19"/>
    </row>
    <row r="23" spans="1:46" x14ac:dyDescent="0.35">
      <c r="F23" s="4"/>
      <c r="G23" s="4"/>
      <c r="H23" s="4"/>
      <c r="I23" s="4"/>
      <c r="J23" s="4"/>
      <c r="K23" s="6">
        <v>1.42E-3</v>
      </c>
      <c r="L23" s="6">
        <v>1.5E-3</v>
      </c>
      <c r="M23" s="6">
        <v>1.91E-3</v>
      </c>
      <c r="N23" s="2">
        <f>AVERAGE(K23:M23)</f>
        <v>1.6100000000000001E-3</v>
      </c>
      <c r="O23" s="5">
        <v>12</v>
      </c>
      <c r="P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6">
        <v>1.1900000000000001E-3</v>
      </c>
      <c r="AN23" s="6">
        <v>1.2199999999999999E-3</v>
      </c>
      <c r="AO23" s="6">
        <v>1.1900000000000001E-3</v>
      </c>
      <c r="AP23" s="2">
        <f>AVERAGE(AM23:AO23)</f>
        <v>1.1999999999999999E-3</v>
      </c>
      <c r="AQ23" s="5">
        <v>12</v>
      </c>
      <c r="AR23" s="4"/>
      <c r="AS23" s="19"/>
      <c r="AT23" s="19"/>
    </row>
    <row r="24" spans="1:46" x14ac:dyDescent="0.35">
      <c r="F24" s="4"/>
      <c r="G24" s="4"/>
      <c r="H24" s="4"/>
      <c r="I24" s="4"/>
      <c r="J24" s="4"/>
      <c r="K24" s="6">
        <v>1.91E-3</v>
      </c>
      <c r="L24" s="6">
        <v>1.67E-3</v>
      </c>
      <c r="M24" s="6">
        <v>1.5100000000000001E-3</v>
      </c>
      <c r="N24" s="2">
        <f>AVERAGE(K24:M24)</f>
        <v>1.6966666666666666E-3</v>
      </c>
      <c r="O24" s="1">
        <v>15</v>
      </c>
      <c r="P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6">
        <v>1.41E-3</v>
      </c>
      <c r="AN24" s="6">
        <v>1.39E-3</v>
      </c>
      <c r="AO24" s="6">
        <v>1.3799999999999999E-3</v>
      </c>
      <c r="AP24" s="2">
        <f>AVERAGE(AM24:AO24)</f>
        <v>1.3933333333333332E-3</v>
      </c>
      <c r="AQ24" s="1">
        <v>15</v>
      </c>
      <c r="AR24" s="4"/>
      <c r="AS24" s="19"/>
      <c r="AT24" s="19"/>
    </row>
    <row r="25" spans="1:46" x14ac:dyDescent="0.35"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19"/>
      <c r="AT25" s="19"/>
    </row>
    <row r="26" spans="1:46" x14ac:dyDescent="0.35"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19"/>
      <c r="AT26" s="19"/>
    </row>
    <row r="27" spans="1:46" x14ac:dyDescent="0.35"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19"/>
      <c r="AT27" s="19"/>
    </row>
    <row r="28" spans="1:46" x14ac:dyDescent="0.35">
      <c r="A28" t="s">
        <v>22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AC28" s="4" t="s">
        <v>21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19"/>
      <c r="AT28" s="19"/>
    </row>
    <row r="29" spans="1:46" ht="58" x14ac:dyDescent="0.35">
      <c r="A29" s="5" t="s">
        <v>15</v>
      </c>
      <c r="B29" s="18" t="s">
        <v>14</v>
      </c>
      <c r="C29" s="18" t="s">
        <v>13</v>
      </c>
      <c r="D29" s="17" t="s">
        <v>12</v>
      </c>
      <c r="E29" s="17" t="s">
        <v>11</v>
      </c>
      <c r="F29" s="16" t="s">
        <v>10</v>
      </c>
      <c r="G29" s="16" t="s">
        <v>9</v>
      </c>
      <c r="H29" s="16" t="s">
        <v>8</v>
      </c>
      <c r="I29" s="16" t="s">
        <v>7</v>
      </c>
      <c r="J29" s="5" t="s">
        <v>6</v>
      </c>
      <c r="K29" s="16" t="s">
        <v>5</v>
      </c>
      <c r="L29" s="16" t="s">
        <v>5</v>
      </c>
      <c r="M29" s="16" t="s">
        <v>5</v>
      </c>
      <c r="N29" s="16" t="s">
        <v>5</v>
      </c>
      <c r="O29" s="16" t="s">
        <v>5</v>
      </c>
      <c r="P29" s="16" t="s">
        <v>5</v>
      </c>
      <c r="AC29" s="5" t="s">
        <v>18</v>
      </c>
      <c r="AD29" s="5" t="s">
        <v>14</v>
      </c>
      <c r="AE29" s="5" t="s">
        <v>13</v>
      </c>
      <c r="AF29" s="16" t="s">
        <v>12</v>
      </c>
      <c r="AG29" s="16" t="s">
        <v>11</v>
      </c>
      <c r="AH29" s="16" t="s">
        <v>10</v>
      </c>
      <c r="AI29" s="16" t="s">
        <v>9</v>
      </c>
      <c r="AJ29" s="16" t="s">
        <v>8</v>
      </c>
      <c r="AK29" s="16" t="s">
        <v>7</v>
      </c>
      <c r="AL29" s="5" t="s">
        <v>6</v>
      </c>
      <c r="AM29" s="16" t="s">
        <v>5</v>
      </c>
      <c r="AN29" s="16" t="s">
        <v>5</v>
      </c>
      <c r="AO29" s="16" t="s">
        <v>5</v>
      </c>
      <c r="AP29" s="16" t="s">
        <v>5</v>
      </c>
      <c r="AQ29" s="16" t="s">
        <v>5</v>
      </c>
      <c r="AR29" s="16" t="s">
        <v>5</v>
      </c>
      <c r="AS29" s="21"/>
      <c r="AT29" s="9"/>
    </row>
    <row r="30" spans="1:46" x14ac:dyDescent="0.35">
      <c r="A30" s="5">
        <v>0</v>
      </c>
      <c r="B30" s="15">
        <v>0</v>
      </c>
      <c r="C30" s="15">
        <v>4</v>
      </c>
      <c r="D30" s="3">
        <v>1.7899999999999999E-3</v>
      </c>
      <c r="E30" s="3">
        <v>1.7099999999999999E-3</v>
      </c>
      <c r="F30" s="6">
        <v>1.92E-3</v>
      </c>
      <c r="G30" s="2">
        <f t="shared" ref="G30:G39" si="28">D30-$N41</f>
        <v>5.7333333333333303E-4</v>
      </c>
      <c r="H30" s="2">
        <f t="shared" ref="H30:H39" si="29">E30-N41</f>
        <v>4.9333333333333304E-4</v>
      </c>
      <c r="I30" s="2">
        <f t="shared" ref="I30:I39" si="30">F30-N41</f>
        <v>7.0333333333333315E-4</v>
      </c>
      <c r="J30" s="14">
        <v>0.24818916499999999</v>
      </c>
      <c r="K30" s="14">
        <f>(G30/(6290*J30))/(4*10^-6)</f>
        <v>9.1815020916520121E-2</v>
      </c>
      <c r="L30" s="14">
        <f>(H30/(6290*J30))/(4*10^-6)</f>
        <v>7.9003622649098687E-2</v>
      </c>
      <c r="M30" s="14">
        <f>(I30/(6290*J30))/(4*10^-6)</f>
        <v>0.11263354310107994</v>
      </c>
      <c r="N30" s="14">
        <f t="shared" ref="N30:N39" si="31">K30*60</f>
        <v>5.5089012549912075</v>
      </c>
      <c r="O30" s="14">
        <f t="shared" ref="O30:O39" si="32">L30*60</f>
        <v>4.7402173589459213</v>
      </c>
      <c r="P30" s="14">
        <f t="shared" ref="P30:P39" si="33">M30*60</f>
        <v>6.7580125860647966</v>
      </c>
      <c r="AC30" s="5">
        <v>0</v>
      </c>
      <c r="AD30" s="20">
        <v>0</v>
      </c>
      <c r="AE30" s="20">
        <v>4</v>
      </c>
      <c r="AF30" s="6">
        <v>1.5900000000000001E-3</v>
      </c>
      <c r="AG30" s="6">
        <v>1.5200000000000001E-3</v>
      </c>
      <c r="AH30" s="6">
        <v>1.65E-3</v>
      </c>
      <c r="AI30" s="2">
        <f t="shared" ref="AI30:AI39" si="34">AF30-$AP41</f>
        <v>2.2000000000000014E-4</v>
      </c>
      <c r="AJ30" s="2">
        <f t="shared" ref="AJ30:AJ39" si="35">AG30-$AP41</f>
        <v>1.5000000000000018E-4</v>
      </c>
      <c r="AK30" s="2">
        <f t="shared" ref="AK30:AK39" si="36">AH30-$AP41</f>
        <v>2.8000000000000008E-4</v>
      </c>
      <c r="AL30" s="14">
        <v>0.24818916499999999</v>
      </c>
      <c r="AM30" s="14">
        <f t="shared" ref="AM30:AM39" si="37">(AI30/(6290*AL30))/(4*10^-6)</f>
        <v>3.5231345235408919E-2</v>
      </c>
      <c r="AN30" s="14">
        <f t="shared" ref="AN30:AN39" si="38">(AJ30/(6290*AL30))/(4*10^-6)</f>
        <v>2.4021371751415187E-2</v>
      </c>
      <c r="AO30" s="14">
        <f t="shared" ref="AO30:AO39" si="39">(AK30/(6290*AL30))/(4*10^-6)</f>
        <v>4.4839893935974977E-2</v>
      </c>
      <c r="AP30" s="14">
        <f t="shared" ref="AP30:AP39" si="40">AM30*60</f>
        <v>2.113880714124535</v>
      </c>
      <c r="AQ30" s="14">
        <f t="shared" ref="AQ30:AQ39" si="41">AN30*60</f>
        <v>1.4412823050849113</v>
      </c>
      <c r="AR30" s="14">
        <f t="shared" ref="AR30:AR39" si="42">AO30*60</f>
        <v>2.6903936361584986</v>
      </c>
      <c r="AS30" s="7"/>
      <c r="AT30" s="7"/>
    </row>
    <row r="31" spans="1:46" x14ac:dyDescent="0.35">
      <c r="A31" s="5">
        <v>0.5</v>
      </c>
      <c r="B31" s="15">
        <v>0</v>
      </c>
      <c r="C31" s="15">
        <v>4</v>
      </c>
      <c r="D31" s="3">
        <v>1.8E-3</v>
      </c>
      <c r="E31" s="3">
        <v>1.7600000000000001E-3</v>
      </c>
      <c r="F31" s="6">
        <v>1.9400000000000001E-3</v>
      </c>
      <c r="G31" s="2">
        <f t="shared" si="28"/>
        <v>6.4999999999999997E-4</v>
      </c>
      <c r="H31" s="2">
        <f t="shared" si="29"/>
        <v>6.1000000000000008E-4</v>
      </c>
      <c r="I31" s="2">
        <f t="shared" si="30"/>
        <v>7.9000000000000012E-4</v>
      </c>
      <c r="J31" s="14">
        <v>0.24818916499999999</v>
      </c>
      <c r="K31" s="14">
        <f t="shared" ref="K31:K39" si="43">(G31/(6290*$J$31))/(4*10^-6)</f>
        <v>0.10409261092279901</v>
      </c>
      <c r="L31" s="14">
        <f t="shared" ref="L31:L39" si="44">(H31/(6290*$J$31))/(4*10^-6)</f>
        <v>9.7686911789088324E-2</v>
      </c>
      <c r="M31" s="14">
        <f t="shared" ref="M31:M39" si="45">(I31/(6290*$J$31))/(4*10^-6)</f>
        <v>0.12651255789078653</v>
      </c>
      <c r="N31" s="14">
        <f t="shared" si="31"/>
        <v>6.24555665536794</v>
      </c>
      <c r="O31" s="14">
        <f t="shared" si="32"/>
        <v>5.8612147073452991</v>
      </c>
      <c r="P31" s="14">
        <f t="shared" si="33"/>
        <v>7.590753473447192</v>
      </c>
      <c r="AC31" s="5">
        <v>0.5</v>
      </c>
      <c r="AD31" s="20">
        <v>0</v>
      </c>
      <c r="AE31" s="20">
        <v>4</v>
      </c>
      <c r="AF31" s="6">
        <v>1.5200000000000001E-3</v>
      </c>
      <c r="AG31" s="6">
        <v>1.73E-3</v>
      </c>
      <c r="AH31" s="6">
        <v>1.5499999999999999E-3</v>
      </c>
      <c r="AI31" s="2">
        <f t="shared" si="34"/>
        <v>4.900000000000002E-4</v>
      </c>
      <c r="AJ31" s="2">
        <f t="shared" si="35"/>
        <v>7.000000000000001E-4</v>
      </c>
      <c r="AK31" s="2">
        <f t="shared" si="36"/>
        <v>5.2000000000000006E-4</v>
      </c>
      <c r="AL31" s="14">
        <v>0.24818916499999999</v>
      </c>
      <c r="AM31" s="14">
        <f t="shared" si="37"/>
        <v>7.8469814387956222E-2</v>
      </c>
      <c r="AN31" s="14">
        <f t="shared" si="38"/>
        <v>0.11209973483993742</v>
      </c>
      <c r="AO31" s="14">
        <f t="shared" si="39"/>
        <v>8.327408873823923E-2</v>
      </c>
      <c r="AP31" s="14">
        <f t="shared" si="40"/>
        <v>4.708188863277373</v>
      </c>
      <c r="AQ31" s="14">
        <f t="shared" si="41"/>
        <v>6.7259840903962447</v>
      </c>
      <c r="AR31" s="14">
        <f t="shared" si="42"/>
        <v>4.9964453242943536</v>
      </c>
      <c r="AS31" s="7"/>
      <c r="AT31" s="7"/>
    </row>
    <row r="32" spans="1:46" x14ac:dyDescent="0.35">
      <c r="A32" s="5">
        <v>1</v>
      </c>
      <c r="B32" s="15">
        <v>0</v>
      </c>
      <c r="C32" s="15">
        <v>4</v>
      </c>
      <c r="D32" s="3">
        <v>1.8E-3</v>
      </c>
      <c r="E32" s="3">
        <v>1.89E-3</v>
      </c>
      <c r="F32" s="6">
        <v>1.6800000000000001E-3</v>
      </c>
      <c r="G32" s="2">
        <f t="shared" si="28"/>
        <v>7.5333333333333307E-4</v>
      </c>
      <c r="H32" s="2">
        <f t="shared" si="29"/>
        <v>8.4333333333333309E-4</v>
      </c>
      <c r="I32" s="2">
        <f t="shared" si="30"/>
        <v>6.3333333333333319E-4</v>
      </c>
      <c r="J32" s="14">
        <v>0.24818916499999999</v>
      </c>
      <c r="K32" s="14">
        <f t="shared" si="43"/>
        <v>0.12064066701821832</v>
      </c>
      <c r="L32" s="14">
        <f t="shared" si="44"/>
        <v>0.13505349006906742</v>
      </c>
      <c r="M32" s="14">
        <f t="shared" si="45"/>
        <v>0.10142356961708619</v>
      </c>
      <c r="N32" s="14">
        <f t="shared" si="31"/>
        <v>7.2384400210930995</v>
      </c>
      <c r="O32" s="14">
        <f t="shared" si="32"/>
        <v>8.1032094041440459</v>
      </c>
      <c r="P32" s="14">
        <f t="shared" si="33"/>
        <v>6.0854141770251715</v>
      </c>
      <c r="AC32" s="5">
        <v>1</v>
      </c>
      <c r="AD32" s="20">
        <v>0</v>
      </c>
      <c r="AE32" s="20">
        <v>4</v>
      </c>
      <c r="AF32" s="6">
        <v>1.6299999999999999E-3</v>
      </c>
      <c r="AG32" s="6">
        <v>1.7700000000000001E-3</v>
      </c>
      <c r="AH32" s="6">
        <v>1.5499999999999999E-3</v>
      </c>
      <c r="AI32" s="2">
        <f t="shared" si="34"/>
        <v>3.8999999999999994E-4</v>
      </c>
      <c r="AJ32" s="2">
        <f t="shared" si="35"/>
        <v>5.3000000000000009E-4</v>
      </c>
      <c r="AK32" s="2">
        <f t="shared" si="36"/>
        <v>3.0999999999999995E-4</v>
      </c>
      <c r="AL32" s="14">
        <v>0.24818916499999999</v>
      </c>
      <c r="AM32" s="14">
        <f t="shared" si="37"/>
        <v>6.2455566553679405E-2</v>
      </c>
      <c r="AN32" s="14">
        <f t="shared" si="38"/>
        <v>8.4875513521666904E-2</v>
      </c>
      <c r="AO32" s="14">
        <f t="shared" si="39"/>
        <v>4.9644168286257985E-2</v>
      </c>
      <c r="AP32" s="14">
        <f t="shared" si="40"/>
        <v>3.7473339932207641</v>
      </c>
      <c r="AQ32" s="14">
        <f t="shared" si="41"/>
        <v>5.0925308113000138</v>
      </c>
      <c r="AR32" s="14">
        <f t="shared" si="42"/>
        <v>2.9786500971754792</v>
      </c>
      <c r="AS32" s="7"/>
      <c r="AT32" s="7"/>
    </row>
    <row r="33" spans="1:46" x14ac:dyDescent="0.35">
      <c r="A33" s="5">
        <v>2</v>
      </c>
      <c r="B33" s="15">
        <v>0</v>
      </c>
      <c r="C33" s="15">
        <v>4</v>
      </c>
      <c r="D33" s="3">
        <v>1.8699999999999999E-3</v>
      </c>
      <c r="E33" s="3">
        <v>1.64E-3</v>
      </c>
      <c r="F33" s="6">
        <v>1.74E-3</v>
      </c>
      <c r="G33" s="2">
        <f t="shared" si="28"/>
        <v>8.4000000000000003E-4</v>
      </c>
      <c r="H33" s="2">
        <f t="shared" si="29"/>
        <v>6.1000000000000008E-4</v>
      </c>
      <c r="I33" s="2">
        <f t="shared" si="30"/>
        <v>7.1000000000000013E-4</v>
      </c>
      <c r="J33" s="14">
        <v>0.24818916499999999</v>
      </c>
      <c r="K33" s="14">
        <f t="shared" si="43"/>
        <v>0.1345196818079249</v>
      </c>
      <c r="L33" s="14">
        <f t="shared" si="44"/>
        <v>9.7686911789088324E-2</v>
      </c>
      <c r="M33" s="14">
        <f t="shared" si="45"/>
        <v>0.11370115962336511</v>
      </c>
      <c r="N33" s="14">
        <f t="shared" si="31"/>
        <v>8.071180908475494</v>
      </c>
      <c r="O33" s="14">
        <f t="shared" si="32"/>
        <v>5.8612147073452991</v>
      </c>
      <c r="P33" s="14">
        <f t="shared" si="33"/>
        <v>6.8220695774019067</v>
      </c>
      <c r="AC33" s="5">
        <v>2</v>
      </c>
      <c r="AD33" s="20">
        <v>0</v>
      </c>
      <c r="AE33" s="20">
        <v>4</v>
      </c>
      <c r="AF33" s="6">
        <v>1.7899999999999999E-3</v>
      </c>
      <c r="AG33" s="6">
        <v>1.6100000000000001E-3</v>
      </c>
      <c r="AH33" s="6">
        <v>1.7099999999999999E-3</v>
      </c>
      <c r="AI33" s="2">
        <f t="shared" si="34"/>
        <v>8.92E-4</v>
      </c>
      <c r="AJ33" s="2">
        <f t="shared" si="35"/>
        <v>7.1200000000000018E-4</v>
      </c>
      <c r="AK33" s="2">
        <f t="shared" si="36"/>
        <v>8.12E-4</v>
      </c>
      <c r="AL33" s="14">
        <v>0.24818916499999999</v>
      </c>
      <c r="AM33" s="14">
        <f t="shared" si="37"/>
        <v>0.14284709068174881</v>
      </c>
      <c r="AN33" s="14">
        <f t="shared" si="38"/>
        <v>0.11402144458005065</v>
      </c>
      <c r="AO33" s="14">
        <f t="shared" si="39"/>
        <v>0.13003569241432739</v>
      </c>
      <c r="AP33" s="14">
        <f t="shared" si="40"/>
        <v>8.5708254409049278</v>
      </c>
      <c r="AQ33" s="14">
        <f t="shared" si="41"/>
        <v>6.8412866748030385</v>
      </c>
      <c r="AR33" s="14">
        <f t="shared" si="42"/>
        <v>7.8021415448596434</v>
      </c>
      <c r="AS33" s="7"/>
      <c r="AT33" s="7"/>
    </row>
    <row r="34" spans="1:46" x14ac:dyDescent="0.35">
      <c r="A34" s="5">
        <v>4</v>
      </c>
      <c r="B34" s="15">
        <v>0</v>
      </c>
      <c r="C34" s="15">
        <v>4</v>
      </c>
      <c r="D34" s="3">
        <v>1.8E-3</v>
      </c>
      <c r="E34" s="3">
        <v>2.0400000000000001E-3</v>
      </c>
      <c r="F34" s="6">
        <v>1.8E-3</v>
      </c>
      <c r="G34" s="2">
        <f t="shared" si="28"/>
        <v>5.933333333333333E-4</v>
      </c>
      <c r="H34" s="2">
        <f t="shared" si="29"/>
        <v>8.333333333333335E-4</v>
      </c>
      <c r="I34" s="2">
        <f t="shared" si="30"/>
        <v>5.933333333333333E-4</v>
      </c>
      <c r="J34" s="14">
        <v>0.24818916499999999</v>
      </c>
      <c r="K34" s="14">
        <f t="shared" si="43"/>
        <v>9.5017870483375511E-2</v>
      </c>
      <c r="L34" s="14">
        <f t="shared" si="44"/>
        <v>0.1334520652856398</v>
      </c>
      <c r="M34" s="14">
        <f t="shared" si="45"/>
        <v>9.5017870483375511E-2</v>
      </c>
      <c r="N34" s="14">
        <f t="shared" si="31"/>
        <v>5.7010722290025306</v>
      </c>
      <c r="O34" s="14">
        <f t="shared" si="32"/>
        <v>8.0071239171383883</v>
      </c>
      <c r="P34" s="14">
        <f t="shared" si="33"/>
        <v>5.7010722290025306</v>
      </c>
      <c r="AC34" s="5">
        <v>4</v>
      </c>
      <c r="AD34" s="20">
        <v>0</v>
      </c>
      <c r="AE34" s="20">
        <v>4</v>
      </c>
      <c r="AF34" s="6">
        <v>1.66E-3</v>
      </c>
      <c r="AG34" s="6">
        <v>1.7700000000000001E-3</v>
      </c>
      <c r="AH34" s="6">
        <v>1.6199999999999999E-3</v>
      </c>
      <c r="AI34" s="2">
        <f t="shared" si="34"/>
        <v>7.9133333333333345E-4</v>
      </c>
      <c r="AJ34" s="2">
        <f t="shared" si="35"/>
        <v>9.0133333333333352E-4</v>
      </c>
      <c r="AK34" s="2">
        <f t="shared" si="36"/>
        <v>7.5133333333333335E-4</v>
      </c>
      <c r="AL34" s="14">
        <v>0.24818916499999999</v>
      </c>
      <c r="AM34" s="14">
        <f t="shared" si="37"/>
        <v>0.12672608119524353</v>
      </c>
      <c r="AN34" s="14">
        <f t="shared" si="38"/>
        <v>0.144341753812948</v>
      </c>
      <c r="AO34" s="14">
        <f t="shared" si="39"/>
        <v>0.12032038206153281</v>
      </c>
      <c r="AP34" s="14">
        <f t="shared" si="40"/>
        <v>7.603564871714612</v>
      </c>
      <c r="AQ34" s="14">
        <f t="shared" si="41"/>
        <v>8.6605052287768807</v>
      </c>
      <c r="AR34" s="14">
        <f t="shared" si="42"/>
        <v>7.2192229236919685</v>
      </c>
      <c r="AS34" s="7"/>
      <c r="AT34" s="7"/>
    </row>
    <row r="35" spans="1:46" x14ac:dyDescent="0.35">
      <c r="A35" s="5">
        <v>6</v>
      </c>
      <c r="B35" s="15">
        <v>0</v>
      </c>
      <c r="C35" s="15">
        <v>4</v>
      </c>
      <c r="D35" s="3">
        <v>2.2499999999999998E-3</v>
      </c>
      <c r="E35" s="3">
        <v>1.9E-3</v>
      </c>
      <c r="F35" s="6">
        <v>1.99E-3</v>
      </c>
      <c r="G35" s="2">
        <f t="shared" si="28"/>
        <v>9.9666666666666632E-4</v>
      </c>
      <c r="H35" s="2">
        <f t="shared" si="29"/>
        <v>6.4666666666666648E-4</v>
      </c>
      <c r="I35" s="2">
        <f t="shared" si="30"/>
        <v>7.366666666666665E-4</v>
      </c>
      <c r="J35" s="14">
        <v>0.24818916499999999</v>
      </c>
      <c r="K35" s="14">
        <f t="shared" si="43"/>
        <v>0.1596086700816251</v>
      </c>
      <c r="L35" s="14">
        <f t="shared" si="44"/>
        <v>0.10355880266165643</v>
      </c>
      <c r="M35" s="14">
        <f t="shared" si="45"/>
        <v>0.11797162571250554</v>
      </c>
      <c r="N35" s="14">
        <f t="shared" si="31"/>
        <v>9.5765202048975056</v>
      </c>
      <c r="O35" s="14">
        <f t="shared" si="32"/>
        <v>6.2135281596993854</v>
      </c>
      <c r="P35" s="14">
        <f t="shared" si="33"/>
        <v>7.0782975427503318</v>
      </c>
      <c r="AC35" s="5">
        <v>6</v>
      </c>
      <c r="AD35" s="20">
        <v>0</v>
      </c>
      <c r="AE35" s="20">
        <v>4</v>
      </c>
      <c r="AF35" s="6">
        <v>1.7899999999999999E-3</v>
      </c>
      <c r="AG35" s="6">
        <v>2.0400000000000001E-3</v>
      </c>
      <c r="AH35" s="6">
        <v>1.9E-3</v>
      </c>
      <c r="AI35" s="2">
        <f t="shared" si="34"/>
        <v>8.2100000000000001E-4</v>
      </c>
      <c r="AJ35" s="2">
        <f t="shared" si="35"/>
        <v>1.0710000000000003E-3</v>
      </c>
      <c r="AK35" s="2">
        <f t="shared" si="36"/>
        <v>9.3100000000000008E-4</v>
      </c>
      <c r="AL35" s="14">
        <v>0.24818916499999999</v>
      </c>
      <c r="AM35" s="14">
        <f t="shared" si="37"/>
        <v>0.1314769747194123</v>
      </c>
      <c r="AN35" s="14">
        <f t="shared" si="38"/>
        <v>0.17151259430510429</v>
      </c>
      <c r="AO35" s="14">
        <f t="shared" si="39"/>
        <v>0.14909264733711675</v>
      </c>
      <c r="AP35" s="14">
        <f t="shared" si="40"/>
        <v>7.8886184831647386</v>
      </c>
      <c r="AQ35" s="14">
        <f t="shared" si="41"/>
        <v>10.290755658306258</v>
      </c>
      <c r="AR35" s="14">
        <f t="shared" si="42"/>
        <v>8.9455588402270045</v>
      </c>
      <c r="AS35" s="7"/>
      <c r="AT35" s="7"/>
    </row>
    <row r="36" spans="1:46" x14ac:dyDescent="0.35">
      <c r="A36" s="5">
        <v>8</v>
      </c>
      <c r="B36" s="15">
        <v>0</v>
      </c>
      <c r="C36" s="15">
        <v>4</v>
      </c>
      <c r="D36" s="3">
        <v>2.0500000000000002E-3</v>
      </c>
      <c r="E36" s="3">
        <v>1.98E-3</v>
      </c>
      <c r="F36" s="6">
        <v>1.8600000000000001E-3</v>
      </c>
      <c r="G36" s="2">
        <f t="shared" si="28"/>
        <v>7.000000000000001E-4</v>
      </c>
      <c r="H36" s="2">
        <f t="shared" si="29"/>
        <v>6.2999999999999992E-4</v>
      </c>
      <c r="I36" s="2">
        <f t="shared" si="30"/>
        <v>5.1000000000000004E-4</v>
      </c>
      <c r="J36" s="14">
        <v>0.24818916499999999</v>
      </c>
      <c r="K36" s="14">
        <f t="shared" si="43"/>
        <v>0.11209973483993742</v>
      </c>
      <c r="L36" s="14">
        <f t="shared" si="44"/>
        <v>0.10088976135594364</v>
      </c>
      <c r="M36" s="14">
        <f t="shared" si="45"/>
        <v>8.1672663954811542E-2</v>
      </c>
      <c r="N36" s="14">
        <f t="shared" si="31"/>
        <v>6.7259840903962447</v>
      </c>
      <c r="O36" s="14">
        <f t="shared" si="32"/>
        <v>6.0533856813566187</v>
      </c>
      <c r="P36" s="14">
        <f t="shared" si="33"/>
        <v>4.9003598372886925</v>
      </c>
      <c r="AC36" s="5">
        <v>8</v>
      </c>
      <c r="AD36" s="20">
        <v>0</v>
      </c>
      <c r="AE36" s="20">
        <v>4</v>
      </c>
      <c r="AF36" s="6">
        <v>1.9499999999999999E-3</v>
      </c>
      <c r="AG36" s="6">
        <v>1.7899999999999999E-3</v>
      </c>
      <c r="AH36" s="6">
        <v>1.7899999999999999E-3</v>
      </c>
      <c r="AI36" s="2">
        <f t="shared" si="34"/>
        <v>8.3000000000000001E-4</v>
      </c>
      <c r="AJ36" s="2">
        <f t="shared" si="35"/>
        <v>6.7000000000000002E-4</v>
      </c>
      <c r="AK36" s="2">
        <f t="shared" si="36"/>
        <v>6.7000000000000002E-4</v>
      </c>
      <c r="AL36" s="14">
        <v>0.24818916499999999</v>
      </c>
      <c r="AM36" s="14">
        <f t="shared" si="37"/>
        <v>0.13291825702449722</v>
      </c>
      <c r="AN36" s="14">
        <f t="shared" si="38"/>
        <v>0.10729546048965438</v>
      </c>
      <c r="AO36" s="14">
        <f t="shared" si="39"/>
        <v>0.10729546048965438</v>
      </c>
      <c r="AP36" s="14">
        <f t="shared" si="40"/>
        <v>7.9750954214698329</v>
      </c>
      <c r="AQ36" s="14">
        <f t="shared" si="41"/>
        <v>6.4377276293792631</v>
      </c>
      <c r="AR36" s="14">
        <f t="shared" si="42"/>
        <v>6.4377276293792631</v>
      </c>
      <c r="AS36" s="7"/>
      <c r="AT36" s="7"/>
    </row>
    <row r="37" spans="1:46" x14ac:dyDescent="0.35">
      <c r="A37" s="5">
        <v>10</v>
      </c>
      <c r="B37" s="15">
        <v>0</v>
      </c>
      <c r="C37" s="15">
        <v>4</v>
      </c>
      <c r="D37" s="3">
        <v>2.1800000000000001E-3</v>
      </c>
      <c r="E37" s="3">
        <v>2.47E-3</v>
      </c>
      <c r="F37" s="6">
        <v>2.1900000000000001E-3</v>
      </c>
      <c r="G37" s="2">
        <f t="shared" si="28"/>
        <v>6.9000000000000008E-4</v>
      </c>
      <c r="H37" s="2">
        <f t="shared" si="29"/>
        <v>9.7999999999999997E-4</v>
      </c>
      <c r="I37" s="2">
        <f t="shared" si="30"/>
        <v>7.000000000000001E-4</v>
      </c>
      <c r="J37" s="14">
        <v>0.24818916499999999</v>
      </c>
      <c r="K37" s="14">
        <f t="shared" si="43"/>
        <v>0.11049831005650974</v>
      </c>
      <c r="L37" s="14">
        <f t="shared" si="44"/>
        <v>0.15693962877591236</v>
      </c>
      <c r="M37" s="14">
        <f t="shared" si="45"/>
        <v>0.11209973483993742</v>
      </c>
      <c r="N37" s="14">
        <f t="shared" si="31"/>
        <v>6.6298986033905845</v>
      </c>
      <c r="O37" s="14">
        <f t="shared" si="32"/>
        <v>9.4163777265547424</v>
      </c>
      <c r="P37" s="14">
        <f t="shared" si="33"/>
        <v>6.7259840903962447</v>
      </c>
      <c r="AC37" s="5">
        <v>10</v>
      </c>
      <c r="AD37" s="20">
        <v>0</v>
      </c>
      <c r="AE37" s="20">
        <v>4</v>
      </c>
      <c r="AF37" s="6">
        <v>1.8E-3</v>
      </c>
      <c r="AG37" s="6">
        <v>1.7799999999999999E-3</v>
      </c>
      <c r="AH37" s="6">
        <v>2.16E-3</v>
      </c>
      <c r="AI37" s="2">
        <f t="shared" si="34"/>
        <v>6.249999999999999E-4</v>
      </c>
      <c r="AJ37" s="2">
        <f t="shared" si="35"/>
        <v>6.0499999999999985E-4</v>
      </c>
      <c r="AK37" s="2">
        <f t="shared" si="36"/>
        <v>9.8499999999999998E-4</v>
      </c>
      <c r="AL37" s="14">
        <v>0.24818916499999999</v>
      </c>
      <c r="AM37" s="14">
        <f t="shared" si="37"/>
        <v>0.10008904896422981</v>
      </c>
      <c r="AN37" s="14">
        <f t="shared" si="38"/>
        <v>9.6886199397374459E-2</v>
      </c>
      <c r="AO37" s="14">
        <f t="shared" si="39"/>
        <v>0.15774034116762622</v>
      </c>
      <c r="AP37" s="14">
        <f t="shared" si="40"/>
        <v>6.0053429378537881</v>
      </c>
      <c r="AQ37" s="14">
        <f t="shared" si="41"/>
        <v>5.8131719638424677</v>
      </c>
      <c r="AR37" s="14">
        <f t="shared" si="42"/>
        <v>9.4644204700575738</v>
      </c>
      <c r="AS37" s="7"/>
      <c r="AT37" s="7"/>
    </row>
    <row r="38" spans="1:46" x14ac:dyDescent="0.35">
      <c r="A38" s="5">
        <v>12</v>
      </c>
      <c r="B38" s="15">
        <v>0</v>
      </c>
      <c r="C38" s="15">
        <v>4</v>
      </c>
      <c r="D38" s="3">
        <v>2.3999999999999998E-3</v>
      </c>
      <c r="E38" s="3">
        <v>2.1299999999999999E-3</v>
      </c>
      <c r="F38" s="6">
        <v>2.1299999999999999E-3</v>
      </c>
      <c r="G38" s="2">
        <f t="shared" si="28"/>
        <v>8.8333333333333341E-4</v>
      </c>
      <c r="H38" s="2">
        <f t="shared" si="29"/>
        <v>6.1333333333333357E-4</v>
      </c>
      <c r="I38" s="2">
        <f t="shared" si="30"/>
        <v>6.1333333333333357E-4</v>
      </c>
      <c r="J38" s="14">
        <v>0.24818916499999999</v>
      </c>
      <c r="K38" s="14">
        <f t="shared" si="43"/>
        <v>0.14145918920277817</v>
      </c>
      <c r="L38" s="14">
        <f t="shared" si="44"/>
        <v>9.82207200502309E-2</v>
      </c>
      <c r="M38" s="14">
        <f t="shared" si="45"/>
        <v>9.82207200502309E-2</v>
      </c>
      <c r="N38" s="14">
        <f t="shared" si="31"/>
        <v>8.4875513521666903</v>
      </c>
      <c r="O38" s="14">
        <f t="shared" si="32"/>
        <v>5.8932432030138537</v>
      </c>
      <c r="P38" s="14">
        <f t="shared" si="33"/>
        <v>5.8932432030138537</v>
      </c>
      <c r="AC38" s="5">
        <v>12</v>
      </c>
      <c r="AD38" s="20">
        <v>0</v>
      </c>
      <c r="AE38" s="20">
        <v>4</v>
      </c>
      <c r="AF38" s="6">
        <v>1.73E-3</v>
      </c>
      <c r="AG38" s="6">
        <v>1.8699999999999999E-3</v>
      </c>
      <c r="AH38" s="6">
        <v>1.7600000000000001E-3</v>
      </c>
      <c r="AI38" s="2">
        <f t="shared" si="34"/>
        <v>3.4999999999999983E-4</v>
      </c>
      <c r="AJ38" s="2">
        <f t="shared" si="35"/>
        <v>4.8999999999999977E-4</v>
      </c>
      <c r="AK38" s="2">
        <f t="shared" si="36"/>
        <v>3.7999999999999991E-4</v>
      </c>
      <c r="AL38" s="14">
        <v>0.24818916499999999</v>
      </c>
      <c r="AM38" s="14">
        <f t="shared" si="37"/>
        <v>5.6049867419968674E-2</v>
      </c>
      <c r="AN38" s="14">
        <f t="shared" si="38"/>
        <v>7.8469814387956138E-2</v>
      </c>
      <c r="AO38" s="14">
        <f t="shared" si="39"/>
        <v>6.0854141770251724E-2</v>
      </c>
      <c r="AP38" s="14">
        <f t="shared" si="40"/>
        <v>3.3629920451981206</v>
      </c>
      <c r="AQ38" s="14">
        <f t="shared" si="41"/>
        <v>4.7081888632773685</v>
      </c>
      <c r="AR38" s="14">
        <f t="shared" si="42"/>
        <v>3.6512485062151034</v>
      </c>
      <c r="AS38" s="7"/>
      <c r="AT38" s="7"/>
    </row>
    <row r="39" spans="1:46" x14ac:dyDescent="0.35">
      <c r="A39" s="1">
        <v>15</v>
      </c>
      <c r="B39" s="15">
        <v>0</v>
      </c>
      <c r="C39" s="15">
        <v>4</v>
      </c>
      <c r="D39" s="3">
        <v>2.14E-3</v>
      </c>
      <c r="E39" s="3">
        <v>2.3700000000000001E-3</v>
      </c>
      <c r="F39" s="6">
        <v>2.0799999999999998E-3</v>
      </c>
      <c r="G39" s="2">
        <f t="shared" si="28"/>
        <v>3.7999999999999991E-4</v>
      </c>
      <c r="H39" s="2">
        <f t="shared" si="29"/>
        <v>6.1000000000000008E-4</v>
      </c>
      <c r="I39" s="2">
        <f t="shared" si="30"/>
        <v>3.1999999999999976E-4</v>
      </c>
      <c r="J39" s="14">
        <v>0.24818916499999999</v>
      </c>
      <c r="K39" s="14">
        <f t="shared" si="43"/>
        <v>6.0854141770251724E-2</v>
      </c>
      <c r="L39" s="14">
        <f t="shared" si="44"/>
        <v>9.7686911789088324E-2</v>
      </c>
      <c r="M39" s="14">
        <f t="shared" si="45"/>
        <v>5.1245593069685638E-2</v>
      </c>
      <c r="N39" s="14">
        <f t="shared" si="31"/>
        <v>3.6512485062151034</v>
      </c>
      <c r="O39" s="14">
        <f t="shared" si="32"/>
        <v>5.8612147073452991</v>
      </c>
      <c r="P39" s="14">
        <f t="shared" si="33"/>
        <v>3.0747355841811381</v>
      </c>
      <c r="AC39" s="1">
        <v>15</v>
      </c>
      <c r="AD39" s="20">
        <v>0</v>
      </c>
      <c r="AE39" s="20">
        <v>4</v>
      </c>
      <c r="AF39" s="6">
        <v>1.89E-3</v>
      </c>
      <c r="AG39" s="6">
        <v>1.8600000000000001E-3</v>
      </c>
      <c r="AH39" s="6">
        <v>2.15E-3</v>
      </c>
      <c r="AI39" s="2">
        <f t="shared" si="34"/>
        <v>5.6666666666666649E-4</v>
      </c>
      <c r="AJ39" s="2">
        <f t="shared" si="35"/>
        <v>5.3666666666666663E-4</v>
      </c>
      <c r="AK39" s="2">
        <f t="shared" si="36"/>
        <v>8.2666666666666652E-4</v>
      </c>
      <c r="AL39" s="14">
        <v>0.24818916499999999</v>
      </c>
      <c r="AM39" s="14">
        <f t="shared" si="37"/>
        <v>9.0747404394235023E-2</v>
      </c>
      <c r="AN39" s="14">
        <f t="shared" si="38"/>
        <v>8.5943130043952001E-2</v>
      </c>
      <c r="AO39" s="14">
        <f t="shared" si="39"/>
        <v>0.13238444876335465</v>
      </c>
      <c r="AP39" s="14">
        <f t="shared" si="40"/>
        <v>5.444844263654101</v>
      </c>
      <c r="AQ39" s="14">
        <f t="shared" si="41"/>
        <v>5.1565878026371204</v>
      </c>
      <c r="AR39" s="14">
        <f t="shared" si="42"/>
        <v>7.9430669258012792</v>
      </c>
      <c r="AS39" s="7"/>
      <c r="AT39" s="7"/>
    </row>
    <row r="40" spans="1:46" ht="43.5" x14ac:dyDescent="0.35">
      <c r="B40" s="13"/>
      <c r="C40" s="8"/>
      <c r="D40" s="8"/>
      <c r="E40" s="7"/>
      <c r="F40" s="4"/>
      <c r="G40" s="4"/>
      <c r="H40" s="4"/>
      <c r="I40" s="7"/>
      <c r="J40" s="7"/>
      <c r="K40" s="12" t="s">
        <v>4</v>
      </c>
      <c r="L40" s="12" t="s">
        <v>3</v>
      </c>
      <c r="M40" s="12" t="s">
        <v>2</v>
      </c>
      <c r="N40" s="11" t="s">
        <v>1</v>
      </c>
      <c r="O40" s="5" t="s">
        <v>0</v>
      </c>
      <c r="P40" s="7"/>
      <c r="AC40" s="4"/>
      <c r="AD40" s="9"/>
      <c r="AE40" s="8"/>
      <c r="AF40" s="8"/>
      <c r="AG40" s="7"/>
      <c r="AH40" s="4"/>
      <c r="AI40" s="4"/>
      <c r="AJ40" s="4"/>
      <c r="AK40" s="7"/>
      <c r="AL40" s="7"/>
      <c r="AM40" s="12" t="s">
        <v>4</v>
      </c>
      <c r="AN40" s="12" t="s">
        <v>3</v>
      </c>
      <c r="AO40" s="12" t="s">
        <v>2</v>
      </c>
      <c r="AP40" s="11" t="s">
        <v>1</v>
      </c>
      <c r="AQ40" s="5" t="s">
        <v>0</v>
      </c>
      <c r="AR40" s="7"/>
      <c r="AS40" s="7"/>
      <c r="AT40" s="7"/>
    </row>
    <row r="41" spans="1:46" x14ac:dyDescent="0.35">
      <c r="B41" s="9"/>
      <c r="C41" s="8"/>
      <c r="D41" s="8"/>
      <c r="E41" s="7"/>
      <c r="F41" s="7"/>
      <c r="G41" s="7"/>
      <c r="H41" s="7"/>
      <c r="I41" s="7"/>
      <c r="J41" s="7"/>
      <c r="K41" s="6">
        <v>1.1800000000000001E-3</v>
      </c>
      <c r="L41" s="6">
        <v>1.1999999999999999E-3</v>
      </c>
      <c r="M41" s="6">
        <v>1.2700000000000001E-3</v>
      </c>
      <c r="N41" s="2">
        <f t="shared" ref="N41:N46" si="46">AVERAGE(K41:M41)</f>
        <v>1.2166666666666669E-3</v>
      </c>
      <c r="O41" s="5">
        <v>0</v>
      </c>
      <c r="P41" s="7"/>
      <c r="AC41" s="4"/>
      <c r="AD41" s="9"/>
      <c r="AE41" s="8"/>
      <c r="AF41" s="8"/>
      <c r="AG41" s="7"/>
      <c r="AH41" s="7"/>
      <c r="AI41" s="7"/>
      <c r="AJ41" s="7"/>
      <c r="AK41" s="7"/>
      <c r="AL41" s="7"/>
      <c r="AM41" s="22">
        <v>1.3500000000000001E-3</v>
      </c>
      <c r="AN41" s="22">
        <v>1.4E-3</v>
      </c>
      <c r="AO41" s="22">
        <v>1.3600000000000001E-3</v>
      </c>
      <c r="AP41" s="2">
        <f t="shared" ref="AP41:AP46" si="47">AVERAGE(AM41:AO41)</f>
        <v>1.3699999999999999E-3</v>
      </c>
      <c r="AQ41" s="5">
        <v>0</v>
      </c>
      <c r="AR41" s="7"/>
      <c r="AS41" s="19"/>
      <c r="AT41" s="19"/>
    </row>
    <row r="42" spans="1:46" x14ac:dyDescent="0.35">
      <c r="F42" s="4"/>
      <c r="G42" s="4"/>
      <c r="H42" s="4"/>
      <c r="I42" s="4"/>
      <c r="J42" s="4"/>
      <c r="K42" s="6">
        <v>1.1900000000000001E-3</v>
      </c>
      <c r="L42" s="6">
        <v>1.1199999999999999E-3</v>
      </c>
      <c r="M42" s="6">
        <v>1.14E-3</v>
      </c>
      <c r="N42" s="2">
        <f t="shared" si="46"/>
        <v>1.15E-3</v>
      </c>
      <c r="O42" s="5">
        <v>0.5</v>
      </c>
      <c r="P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22">
        <v>1.0300000000000001E-3</v>
      </c>
      <c r="AN42" s="22">
        <v>1.0200000000000001E-3</v>
      </c>
      <c r="AO42" s="22">
        <v>1.0399999999999999E-3</v>
      </c>
      <c r="AP42" s="2">
        <f t="shared" si="47"/>
        <v>1.0299999999999999E-3</v>
      </c>
      <c r="AQ42" s="5">
        <v>0.5</v>
      </c>
      <c r="AR42" s="4"/>
      <c r="AS42" s="19"/>
      <c r="AT42" s="19"/>
    </row>
    <row r="43" spans="1:46" x14ac:dyDescent="0.35">
      <c r="F43" s="4"/>
      <c r="G43" s="4"/>
      <c r="H43" s="4"/>
      <c r="I43" s="4"/>
      <c r="J43" s="4"/>
      <c r="K43" s="6">
        <v>1.06E-3</v>
      </c>
      <c r="L43" s="6">
        <v>1.0200000000000001E-3</v>
      </c>
      <c r="M43" s="6">
        <v>1.06E-3</v>
      </c>
      <c r="N43" s="2">
        <f t="shared" si="46"/>
        <v>1.0466666666666669E-3</v>
      </c>
      <c r="O43" s="5">
        <v>1</v>
      </c>
      <c r="P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22">
        <v>1.1999999999999999E-3</v>
      </c>
      <c r="AN43" s="22">
        <v>1.24E-3</v>
      </c>
      <c r="AO43" s="22">
        <v>1.2800000000000001E-3</v>
      </c>
      <c r="AP43" s="2">
        <f t="shared" si="47"/>
        <v>1.24E-3</v>
      </c>
      <c r="AQ43" s="5">
        <v>1</v>
      </c>
      <c r="AR43" s="4"/>
      <c r="AS43" s="19"/>
      <c r="AT43" s="19"/>
    </row>
    <row r="44" spans="1:46" x14ac:dyDescent="0.35">
      <c r="F44" s="4"/>
      <c r="G44" s="4"/>
      <c r="H44" s="4"/>
      <c r="I44" s="4"/>
      <c r="J44" s="4"/>
      <c r="K44" s="6">
        <v>1.0399999999999999E-3</v>
      </c>
      <c r="L44" s="6">
        <v>1.01E-3</v>
      </c>
      <c r="M44" s="6">
        <v>1.0399999999999999E-3</v>
      </c>
      <c r="N44" s="2">
        <f t="shared" si="46"/>
        <v>1.0299999999999999E-3</v>
      </c>
      <c r="O44" s="5">
        <v>2</v>
      </c>
      <c r="P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22">
        <v>8.7799999999999998E-4</v>
      </c>
      <c r="AN44" s="22">
        <v>8.92E-4</v>
      </c>
      <c r="AO44" s="22">
        <v>9.2400000000000002E-4</v>
      </c>
      <c r="AP44" s="2">
        <f t="shared" si="47"/>
        <v>8.9799999999999993E-4</v>
      </c>
      <c r="AQ44" s="5">
        <v>2</v>
      </c>
      <c r="AR44" s="4"/>
      <c r="AS44" s="19"/>
      <c r="AT44" s="19"/>
    </row>
    <row r="45" spans="1:46" x14ac:dyDescent="0.35">
      <c r="F45" s="4"/>
      <c r="G45" s="4"/>
      <c r="H45" s="4"/>
      <c r="I45" s="4"/>
      <c r="J45" s="4"/>
      <c r="K45" s="6">
        <v>1.16E-3</v>
      </c>
      <c r="L45" s="6">
        <v>1.24E-3</v>
      </c>
      <c r="M45" s="6">
        <v>1.2199999999999999E-3</v>
      </c>
      <c r="N45" s="2">
        <f t="shared" si="46"/>
        <v>1.2066666666666667E-3</v>
      </c>
      <c r="O45" s="5">
        <v>4</v>
      </c>
      <c r="P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22">
        <v>8.5300000000000003E-4</v>
      </c>
      <c r="AN45" s="22">
        <v>8.6899999999999998E-4</v>
      </c>
      <c r="AO45" s="22">
        <v>8.8400000000000002E-4</v>
      </c>
      <c r="AP45" s="2">
        <f t="shared" si="47"/>
        <v>8.6866666666666657E-4</v>
      </c>
      <c r="AQ45" s="5">
        <v>4</v>
      </c>
      <c r="AR45" s="4"/>
      <c r="AS45" s="19"/>
      <c r="AT45" s="19"/>
    </row>
    <row r="46" spans="1:46" x14ac:dyDescent="0.35">
      <c r="F46" s="4"/>
      <c r="G46" s="4"/>
      <c r="H46" s="4"/>
      <c r="I46" s="4"/>
      <c r="J46" s="4"/>
      <c r="K46" s="6">
        <v>1.25E-3</v>
      </c>
      <c r="L46" s="6">
        <v>1.25E-3</v>
      </c>
      <c r="M46" s="6">
        <v>1.2600000000000001E-3</v>
      </c>
      <c r="N46" s="2">
        <f t="shared" si="46"/>
        <v>1.2533333333333335E-3</v>
      </c>
      <c r="O46" s="5">
        <v>6</v>
      </c>
      <c r="P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22">
        <v>9.4799999999999995E-4</v>
      </c>
      <c r="AN46" s="22">
        <v>9.6400000000000001E-4</v>
      </c>
      <c r="AO46" s="22">
        <v>9.9500000000000001E-4</v>
      </c>
      <c r="AP46" s="2">
        <f t="shared" si="47"/>
        <v>9.6899999999999992E-4</v>
      </c>
      <c r="AQ46" s="5">
        <v>6</v>
      </c>
      <c r="AR46" s="4"/>
      <c r="AS46" s="19"/>
      <c r="AT46" s="19"/>
    </row>
    <row r="47" spans="1:46" x14ac:dyDescent="0.35">
      <c r="F47" s="4"/>
      <c r="G47" s="4"/>
      <c r="H47" s="4"/>
      <c r="I47" s="4"/>
      <c r="J47" s="4"/>
      <c r="K47" s="6">
        <v>1.34E-3</v>
      </c>
      <c r="L47" s="6">
        <v>1.2199999999999999E-3</v>
      </c>
      <c r="M47" s="6">
        <v>1.3600000000000001E-3</v>
      </c>
      <c r="N47" s="2">
        <f>AVERAGE(K47,M47)</f>
        <v>1.3500000000000001E-3</v>
      </c>
      <c r="O47" s="5">
        <v>8</v>
      </c>
      <c r="P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22">
        <v>1.1100000000000001E-3</v>
      </c>
      <c r="AN47" s="22">
        <v>1.1000000000000001E-3</v>
      </c>
      <c r="AO47" s="22">
        <v>1.1299999999999999E-3</v>
      </c>
      <c r="AP47" s="2">
        <f>AVERAGE(AM47,AO47)</f>
        <v>1.1199999999999999E-3</v>
      </c>
      <c r="AQ47" s="5">
        <v>8</v>
      </c>
      <c r="AR47" s="4"/>
      <c r="AS47" s="19"/>
      <c r="AT47" s="19"/>
    </row>
    <row r="48" spans="1:46" x14ac:dyDescent="0.35">
      <c r="F48" s="4"/>
      <c r="G48" s="4"/>
      <c r="H48" s="4"/>
      <c r="I48" s="4"/>
      <c r="J48" s="4"/>
      <c r="K48" s="6">
        <v>1.4400000000000001E-3</v>
      </c>
      <c r="L48" s="6">
        <v>1.3699999999999999E-3</v>
      </c>
      <c r="M48" s="6">
        <v>1.5399999999999999E-3</v>
      </c>
      <c r="N48" s="2">
        <f>AVERAGE(K48,M48)</f>
        <v>1.49E-3</v>
      </c>
      <c r="O48" s="5">
        <v>10</v>
      </c>
      <c r="P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22">
        <v>1.16E-3</v>
      </c>
      <c r="AN48" s="22">
        <v>1.1900000000000001E-3</v>
      </c>
      <c r="AO48" s="22">
        <v>1.1900000000000001E-3</v>
      </c>
      <c r="AP48" s="2">
        <f>AVERAGE(AM48,AO48)</f>
        <v>1.175E-3</v>
      </c>
      <c r="AQ48" s="5">
        <v>10</v>
      </c>
      <c r="AR48" s="4"/>
      <c r="AS48" s="19"/>
      <c r="AT48" s="19"/>
    </row>
    <row r="49" spans="1:46" x14ac:dyDescent="0.35">
      <c r="F49" s="4"/>
      <c r="G49" s="4"/>
      <c r="H49" s="4"/>
      <c r="I49" s="4"/>
      <c r="J49" s="4"/>
      <c r="K49" s="6">
        <v>1.5399999999999999E-3</v>
      </c>
      <c r="L49" s="6">
        <v>1.47E-3</v>
      </c>
      <c r="M49" s="6">
        <v>1.5399999999999999E-3</v>
      </c>
      <c r="N49" s="2">
        <f>AVERAGE(K49:M49)</f>
        <v>1.5166666666666664E-3</v>
      </c>
      <c r="O49" s="5">
        <v>12</v>
      </c>
      <c r="P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6">
        <v>1.3600000000000001E-3</v>
      </c>
      <c r="AN49" s="6">
        <v>1.3600000000000001E-3</v>
      </c>
      <c r="AO49" s="6">
        <v>1.42E-3</v>
      </c>
      <c r="AP49" s="2">
        <f>AVERAGE(AM49:AO49)</f>
        <v>1.3800000000000002E-3</v>
      </c>
      <c r="AQ49" s="5">
        <v>12</v>
      </c>
      <c r="AR49" s="4"/>
      <c r="AS49" s="19"/>
      <c r="AT49" s="19"/>
    </row>
    <row r="50" spans="1:46" x14ac:dyDescent="0.35">
      <c r="F50" s="4"/>
      <c r="G50" s="4"/>
      <c r="H50" s="4"/>
      <c r="I50" s="4"/>
      <c r="J50" s="4"/>
      <c r="K50" s="6">
        <v>1.6999999999999999E-3</v>
      </c>
      <c r="L50" s="6">
        <v>1.8E-3</v>
      </c>
      <c r="M50" s="6">
        <v>1.7799999999999999E-3</v>
      </c>
      <c r="N50" s="2">
        <f>AVERAGE(K50:M50)</f>
        <v>1.7600000000000001E-3</v>
      </c>
      <c r="O50" s="1">
        <v>15</v>
      </c>
      <c r="P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6">
        <v>1.33E-3</v>
      </c>
      <c r="AN50" s="6">
        <v>1.2800000000000001E-3</v>
      </c>
      <c r="AO50" s="6">
        <v>1.3600000000000001E-3</v>
      </c>
      <c r="AP50" s="2">
        <f>AVERAGE(AM50:AO50)</f>
        <v>1.3233333333333335E-3</v>
      </c>
      <c r="AQ50" s="1">
        <v>15</v>
      </c>
      <c r="AR50" s="4"/>
      <c r="AS50" s="19"/>
      <c r="AT50" s="19"/>
    </row>
    <row r="51" spans="1:46" x14ac:dyDescent="0.35"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19"/>
      <c r="AT51" s="19"/>
    </row>
    <row r="52" spans="1:46" x14ac:dyDescent="0.35"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19"/>
      <c r="AT52" s="19"/>
    </row>
    <row r="53" spans="1:46" x14ac:dyDescent="0.35"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19"/>
      <c r="AT53" s="19"/>
    </row>
    <row r="54" spans="1:46" x14ac:dyDescent="0.35">
      <c r="A54" t="s">
        <v>16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AC54" s="4" t="s">
        <v>20</v>
      </c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19"/>
      <c r="AT54" s="19"/>
    </row>
    <row r="55" spans="1:46" ht="58" x14ac:dyDescent="0.35">
      <c r="A55" s="5" t="s">
        <v>15</v>
      </c>
      <c r="B55" s="18" t="s">
        <v>14</v>
      </c>
      <c r="C55" s="18" t="s">
        <v>13</v>
      </c>
      <c r="D55" s="17" t="s">
        <v>12</v>
      </c>
      <c r="E55" s="17" t="s">
        <v>11</v>
      </c>
      <c r="F55" s="16" t="s">
        <v>10</v>
      </c>
      <c r="G55" s="16" t="s">
        <v>9</v>
      </c>
      <c r="H55" s="16" t="s">
        <v>8</v>
      </c>
      <c r="I55" s="16" t="s">
        <v>7</v>
      </c>
      <c r="J55" s="5" t="s">
        <v>6</v>
      </c>
      <c r="K55" s="16" t="s">
        <v>5</v>
      </c>
      <c r="L55" s="16" t="s">
        <v>5</v>
      </c>
      <c r="M55" s="16" t="s">
        <v>5</v>
      </c>
      <c r="N55" s="16" t="s">
        <v>5</v>
      </c>
      <c r="O55" s="16" t="s">
        <v>5</v>
      </c>
      <c r="P55" s="16" t="s">
        <v>5</v>
      </c>
      <c r="AC55" s="5" t="s">
        <v>18</v>
      </c>
      <c r="AD55" s="5" t="s">
        <v>14</v>
      </c>
      <c r="AE55" s="5" t="s">
        <v>17</v>
      </c>
      <c r="AF55" s="16" t="s">
        <v>12</v>
      </c>
      <c r="AG55" s="16" t="s">
        <v>11</v>
      </c>
      <c r="AH55" s="16" t="s">
        <v>10</v>
      </c>
      <c r="AI55" s="16" t="s">
        <v>9</v>
      </c>
      <c r="AJ55" s="16" t="s">
        <v>8</v>
      </c>
      <c r="AK55" s="16" t="s">
        <v>7</v>
      </c>
      <c r="AL55" s="5" t="s">
        <v>6</v>
      </c>
      <c r="AM55" s="16" t="s">
        <v>5</v>
      </c>
      <c r="AN55" s="16" t="s">
        <v>5</v>
      </c>
      <c r="AO55" s="16" t="s">
        <v>5</v>
      </c>
      <c r="AP55" s="16" t="s">
        <v>5</v>
      </c>
      <c r="AQ55" s="16" t="s">
        <v>5</v>
      </c>
      <c r="AR55" s="16" t="s">
        <v>5</v>
      </c>
      <c r="AS55" s="21"/>
      <c r="AT55" s="9"/>
    </row>
    <row r="56" spans="1:46" x14ac:dyDescent="0.35">
      <c r="A56" s="5">
        <v>0</v>
      </c>
      <c r="B56" s="15">
        <v>60</v>
      </c>
      <c r="C56" s="15">
        <v>4</v>
      </c>
      <c r="D56" s="3">
        <v>3.1700000000000001E-3</v>
      </c>
      <c r="E56" s="3">
        <v>3.0699999999999998E-3</v>
      </c>
      <c r="F56" s="6">
        <v>3.2599999999999999E-3</v>
      </c>
      <c r="G56" s="2">
        <f t="shared" ref="G56:G65" si="48">D56-$N67</f>
        <v>1.4300000000000001E-3</v>
      </c>
      <c r="H56" s="2">
        <f t="shared" ref="H56:H65" si="49">E56-N67</f>
        <v>1.3299999999999998E-3</v>
      </c>
      <c r="I56" s="2">
        <f t="shared" ref="I56:I65" si="50">F56-N67</f>
        <v>1.5199999999999999E-3</v>
      </c>
      <c r="J56" s="14">
        <v>0.24818916499999999</v>
      </c>
      <c r="K56" s="14">
        <f t="shared" ref="K56:K65" si="51">(G56/(6290*J56))/(4*10^-6)</f>
        <v>0.22900374403015786</v>
      </c>
      <c r="L56" s="14">
        <f t="shared" ref="L56:L65" si="52">(H56/(6290*J56))/(4*10^-6)</f>
        <v>0.21298949619588103</v>
      </c>
      <c r="M56" s="14">
        <f t="shared" ref="M56:M65" si="53">(I56/(6290*J56))/(4*10^-6)</f>
        <v>0.24341656708100695</v>
      </c>
      <c r="N56" s="14">
        <f t="shared" ref="N56:N65" si="54">K56*60</f>
        <v>13.740224641809471</v>
      </c>
      <c r="O56" s="14">
        <f t="shared" ref="O56:O65" si="55">L56*60</f>
        <v>12.779369771752862</v>
      </c>
      <c r="P56" s="14">
        <f t="shared" ref="P56:P65" si="56">M56*60</f>
        <v>14.604994024860417</v>
      </c>
      <c r="AC56" s="5">
        <v>0</v>
      </c>
      <c r="AD56" s="20">
        <v>60</v>
      </c>
      <c r="AE56" s="20">
        <v>4</v>
      </c>
      <c r="AF56" s="6">
        <v>2.3800000000000002E-3</v>
      </c>
      <c r="AG56" s="6">
        <v>2.31E-3</v>
      </c>
      <c r="AH56" s="6">
        <v>2.48E-3</v>
      </c>
      <c r="AI56" s="2">
        <f t="shared" ref="AI56:AI65" si="57">AF56-$AP67</f>
        <v>9.8333333333333345E-4</v>
      </c>
      <c r="AJ56" s="2">
        <f t="shared" ref="AJ56:AJ65" si="58">AG56-$AP67</f>
        <v>9.1333333333333327E-4</v>
      </c>
      <c r="AK56" s="2">
        <f t="shared" ref="AK56:AK65" si="59">AH56-$AP67</f>
        <v>1.0833333333333333E-3</v>
      </c>
      <c r="AL56" s="14">
        <v>0.24818916499999999</v>
      </c>
      <c r="AM56" s="14">
        <f t="shared" ref="AM56:AM65" si="60">(AI56/(6290*AL56))/(4*10^-6)</f>
        <v>0.15747343703705494</v>
      </c>
      <c r="AN56" s="14">
        <f t="shared" ref="AN56:AN65" si="61">(AJ56/(6290*AL56))/(4*10^-6)</f>
        <v>0.14626346355306116</v>
      </c>
      <c r="AO56" s="14">
        <f t="shared" ref="AO56:AO65" si="62">(AK56/(6290*AL56))/(4*10^-6)</f>
        <v>0.1734876848713317</v>
      </c>
      <c r="AP56" s="14">
        <f t="shared" ref="AP56:AP65" si="63">AM56*60</f>
        <v>9.4484062222232961</v>
      </c>
      <c r="AQ56" s="14">
        <f t="shared" ref="AQ56:AQ65" si="64">AN56*60</f>
        <v>8.7758078131836701</v>
      </c>
      <c r="AR56" s="14">
        <f t="shared" ref="AR56:AR65" si="65">AO56*60</f>
        <v>10.409261092279902</v>
      </c>
      <c r="AS56" s="7"/>
      <c r="AT56" s="7"/>
    </row>
    <row r="57" spans="1:46" x14ac:dyDescent="0.35">
      <c r="A57" s="5">
        <v>0.5</v>
      </c>
      <c r="B57" s="15">
        <v>60</v>
      </c>
      <c r="C57" s="15">
        <v>4</v>
      </c>
      <c r="D57" s="3">
        <v>3.46E-3</v>
      </c>
      <c r="E57" s="3">
        <v>3.2799999999999999E-3</v>
      </c>
      <c r="F57" s="6">
        <v>3.1900000000000001E-3</v>
      </c>
      <c r="G57" s="2">
        <f t="shared" si="48"/>
        <v>1.7066666666666667E-3</v>
      </c>
      <c r="H57" s="2">
        <f t="shared" si="49"/>
        <v>1.5266666666666666E-3</v>
      </c>
      <c r="I57" s="2">
        <f t="shared" si="50"/>
        <v>1.4366666666666668E-3</v>
      </c>
      <c r="J57" s="14">
        <v>0.24818916499999999</v>
      </c>
      <c r="K57" s="14">
        <f t="shared" si="51"/>
        <v>0.27330982970499024</v>
      </c>
      <c r="L57" s="14">
        <f t="shared" si="52"/>
        <v>0.24448418360329205</v>
      </c>
      <c r="M57" s="14">
        <f t="shared" si="53"/>
        <v>0.23007136055244298</v>
      </c>
      <c r="N57" s="14">
        <f t="shared" si="54"/>
        <v>16.398589782299414</v>
      </c>
      <c r="O57" s="14">
        <f t="shared" si="55"/>
        <v>14.669051016197523</v>
      </c>
      <c r="P57" s="14">
        <f t="shared" si="56"/>
        <v>13.804281633146578</v>
      </c>
      <c r="AC57" s="5">
        <v>0.5</v>
      </c>
      <c r="AD57" s="20">
        <v>60</v>
      </c>
      <c r="AE57" s="20">
        <v>4</v>
      </c>
      <c r="AF57" s="6">
        <v>1.82E-3</v>
      </c>
      <c r="AG57" s="6">
        <v>1.97E-3</v>
      </c>
      <c r="AH57" s="6">
        <v>1.8600000000000001E-3</v>
      </c>
      <c r="AI57" s="2">
        <f t="shared" si="57"/>
        <v>8.1433333333333336E-4</v>
      </c>
      <c r="AJ57" s="2">
        <f t="shared" si="58"/>
        <v>9.6433333333333332E-4</v>
      </c>
      <c r="AK57" s="2">
        <f t="shared" si="59"/>
        <v>8.5433333333333346E-4</v>
      </c>
      <c r="AL57" s="14">
        <v>0.24818916499999999</v>
      </c>
      <c r="AM57" s="14">
        <f t="shared" si="60"/>
        <v>0.13040935819712721</v>
      </c>
      <c r="AN57" s="14">
        <f t="shared" si="61"/>
        <v>0.15443072994854234</v>
      </c>
      <c r="AO57" s="14">
        <f t="shared" si="62"/>
        <v>0.1368150573308379</v>
      </c>
      <c r="AP57" s="14">
        <f t="shared" si="63"/>
        <v>7.8245614918276321</v>
      </c>
      <c r="AQ57" s="14">
        <f t="shared" si="64"/>
        <v>9.2658437969125416</v>
      </c>
      <c r="AR57" s="14">
        <f t="shared" si="65"/>
        <v>8.2089034398502747</v>
      </c>
      <c r="AS57" s="7"/>
      <c r="AT57" s="7"/>
    </row>
    <row r="58" spans="1:46" x14ac:dyDescent="0.35">
      <c r="A58" s="5">
        <v>1</v>
      </c>
      <c r="B58" s="15">
        <v>60</v>
      </c>
      <c r="C58" s="15">
        <v>4</v>
      </c>
      <c r="D58" s="3">
        <v>3.15E-3</v>
      </c>
      <c r="E58" s="3">
        <v>3.8800000000000002E-3</v>
      </c>
      <c r="F58" s="6">
        <v>3.3E-3</v>
      </c>
      <c r="G58" s="2">
        <f t="shared" si="48"/>
        <v>1.1199999999999999E-3</v>
      </c>
      <c r="H58" s="2">
        <f t="shared" si="49"/>
        <v>1.8500000000000001E-3</v>
      </c>
      <c r="I58" s="2">
        <f t="shared" si="50"/>
        <v>1.2699999999999999E-3</v>
      </c>
      <c r="J58" s="14">
        <v>0.24818916499999999</v>
      </c>
      <c r="K58" s="14">
        <f t="shared" si="51"/>
        <v>0.17935957574389985</v>
      </c>
      <c r="L58" s="14">
        <f t="shared" si="52"/>
        <v>0.29626358493412031</v>
      </c>
      <c r="M58" s="14">
        <f t="shared" si="53"/>
        <v>0.20338094749531499</v>
      </c>
      <c r="N58" s="14">
        <f t="shared" si="54"/>
        <v>10.761574544633991</v>
      </c>
      <c r="O58" s="14">
        <f t="shared" si="55"/>
        <v>17.775815096047218</v>
      </c>
      <c r="P58" s="14">
        <f t="shared" si="56"/>
        <v>12.202856849718899</v>
      </c>
      <c r="AC58" s="5">
        <v>1</v>
      </c>
      <c r="AD58" s="20">
        <v>60</v>
      </c>
      <c r="AE58" s="20">
        <v>4</v>
      </c>
      <c r="AF58" s="6">
        <v>1.9400000000000001E-3</v>
      </c>
      <c r="AG58" s="6">
        <v>2.0799999999999998E-3</v>
      </c>
      <c r="AH58" s="6">
        <v>1.8400000000000001E-3</v>
      </c>
      <c r="AI58" s="2">
        <f t="shared" si="57"/>
        <v>9.4433333333333348E-4</v>
      </c>
      <c r="AJ58" s="2">
        <f t="shared" si="58"/>
        <v>1.0843333333333332E-3</v>
      </c>
      <c r="AK58" s="2">
        <f t="shared" si="59"/>
        <v>8.4433333333333344E-4</v>
      </c>
      <c r="AL58" s="14">
        <v>0.24818916499999999</v>
      </c>
      <c r="AM58" s="14">
        <f t="shared" si="60"/>
        <v>0.151227880381687</v>
      </c>
      <c r="AN58" s="14">
        <f t="shared" si="61"/>
        <v>0.17364782734967446</v>
      </c>
      <c r="AO58" s="14">
        <f t="shared" si="62"/>
        <v>0.13521363254741023</v>
      </c>
      <c r="AP58" s="14">
        <f t="shared" si="63"/>
        <v>9.0736728229012193</v>
      </c>
      <c r="AQ58" s="14">
        <f t="shared" si="64"/>
        <v>10.418869640980468</v>
      </c>
      <c r="AR58" s="14">
        <f t="shared" si="65"/>
        <v>8.1128179528446136</v>
      </c>
      <c r="AS58" s="7"/>
      <c r="AT58" s="7"/>
    </row>
    <row r="59" spans="1:46" x14ac:dyDescent="0.35">
      <c r="A59" s="5">
        <v>2</v>
      </c>
      <c r="B59" s="15">
        <v>60</v>
      </c>
      <c r="C59" s="15">
        <v>4</v>
      </c>
      <c r="D59" s="3">
        <v>4.6800000000000001E-3</v>
      </c>
      <c r="E59" s="3">
        <v>4.1799999999999997E-3</v>
      </c>
      <c r="F59" s="6">
        <v>4.5799999999999999E-3</v>
      </c>
      <c r="G59" s="2">
        <f t="shared" si="48"/>
        <v>2.3233333333333335E-3</v>
      </c>
      <c r="H59" s="2">
        <f t="shared" si="49"/>
        <v>1.8233333333333331E-3</v>
      </c>
      <c r="I59" s="2">
        <f t="shared" si="50"/>
        <v>2.2233333333333332E-3</v>
      </c>
      <c r="J59" s="14">
        <v>0.24818916499999999</v>
      </c>
      <c r="K59" s="14">
        <f t="shared" si="51"/>
        <v>0.37206435801636367</v>
      </c>
      <c r="L59" s="14">
        <f t="shared" si="52"/>
        <v>0.29199311884497975</v>
      </c>
      <c r="M59" s="14">
        <f t="shared" si="53"/>
        <v>0.35605011018208688</v>
      </c>
      <c r="N59" s="14">
        <f t="shared" si="54"/>
        <v>22.323861480981819</v>
      </c>
      <c r="O59" s="14">
        <f t="shared" si="55"/>
        <v>17.519587130698785</v>
      </c>
      <c r="P59" s="14">
        <f t="shared" si="56"/>
        <v>21.363006610925211</v>
      </c>
      <c r="AC59" s="5">
        <v>2</v>
      </c>
      <c r="AD59" s="20">
        <v>60</v>
      </c>
      <c r="AE59" s="20">
        <v>4</v>
      </c>
      <c r="AF59" s="6">
        <v>1.9400000000000001E-3</v>
      </c>
      <c r="AG59" s="6">
        <v>1.89E-3</v>
      </c>
      <c r="AH59" s="6">
        <v>1.9599999999999999E-3</v>
      </c>
      <c r="AI59" s="2">
        <f t="shared" si="57"/>
        <v>9.2333333333333351E-4</v>
      </c>
      <c r="AJ59" s="2">
        <f t="shared" si="58"/>
        <v>8.7333333333333338E-4</v>
      </c>
      <c r="AK59" s="2">
        <f t="shared" si="59"/>
        <v>9.4333333333333335E-4</v>
      </c>
      <c r="AL59" s="14">
        <v>0.24818916499999999</v>
      </c>
      <c r="AM59" s="14">
        <f t="shared" si="60"/>
        <v>0.14786488833648889</v>
      </c>
      <c r="AN59" s="14">
        <f t="shared" si="61"/>
        <v>0.13985776441935047</v>
      </c>
      <c r="AO59" s="14">
        <f t="shared" si="62"/>
        <v>0.15106773790334421</v>
      </c>
      <c r="AP59" s="14">
        <f t="shared" si="63"/>
        <v>8.871893300189333</v>
      </c>
      <c r="AQ59" s="14">
        <f t="shared" si="64"/>
        <v>8.3914658651610274</v>
      </c>
      <c r="AR59" s="14">
        <f t="shared" si="65"/>
        <v>9.0640642742006534</v>
      </c>
      <c r="AS59" s="7"/>
      <c r="AT59" s="7"/>
    </row>
    <row r="60" spans="1:46" x14ac:dyDescent="0.35">
      <c r="A60" s="5">
        <v>4</v>
      </c>
      <c r="B60" s="15">
        <v>60</v>
      </c>
      <c r="C60" s="15">
        <v>4</v>
      </c>
      <c r="D60" s="3">
        <v>4.81E-3</v>
      </c>
      <c r="E60" s="3">
        <v>4.6100000000000004E-3</v>
      </c>
      <c r="F60" s="6">
        <v>4.81E-3</v>
      </c>
      <c r="G60" s="2">
        <f t="shared" si="48"/>
        <v>1.5966666666666668E-3</v>
      </c>
      <c r="H60" s="2">
        <f t="shared" si="49"/>
        <v>1.3966666666666671E-3</v>
      </c>
      <c r="I60" s="2">
        <f t="shared" si="50"/>
        <v>1.5966666666666668E-3</v>
      </c>
      <c r="J60" s="14">
        <v>0.24818916499999999</v>
      </c>
      <c r="K60" s="14">
        <f t="shared" si="51"/>
        <v>0.25569415708728582</v>
      </c>
      <c r="L60" s="14">
        <f t="shared" si="52"/>
        <v>0.22366566141873234</v>
      </c>
      <c r="M60" s="14">
        <f t="shared" si="53"/>
        <v>0.25569415708728582</v>
      </c>
      <c r="N60" s="14">
        <f t="shared" si="54"/>
        <v>15.341649425237149</v>
      </c>
      <c r="O60" s="14">
        <f t="shared" si="55"/>
        <v>13.419939685123941</v>
      </c>
      <c r="P60" s="14">
        <f t="shared" si="56"/>
        <v>15.341649425237149</v>
      </c>
      <c r="AC60" s="5">
        <v>4</v>
      </c>
      <c r="AD60" s="20">
        <v>60</v>
      </c>
      <c r="AE60" s="20">
        <v>4</v>
      </c>
      <c r="AF60" s="6">
        <v>1.9300000000000001E-3</v>
      </c>
      <c r="AG60" s="6">
        <v>2.1199999999999999E-3</v>
      </c>
      <c r="AH60" s="6">
        <v>1.89E-3</v>
      </c>
      <c r="AI60" s="2">
        <f t="shared" si="57"/>
        <v>8.9333333333333344E-4</v>
      </c>
      <c r="AJ60" s="2">
        <f t="shared" si="58"/>
        <v>1.0833333333333333E-3</v>
      </c>
      <c r="AK60" s="2">
        <f t="shared" si="59"/>
        <v>8.5333333333333333E-4</v>
      </c>
      <c r="AL60" s="14">
        <v>0.24818916499999999</v>
      </c>
      <c r="AM60" s="14">
        <f t="shared" si="60"/>
        <v>0.14306061398620584</v>
      </c>
      <c r="AN60" s="14">
        <f t="shared" si="61"/>
        <v>0.1734876848713317</v>
      </c>
      <c r="AO60" s="14">
        <f t="shared" si="62"/>
        <v>0.13665491485249512</v>
      </c>
      <c r="AP60" s="14">
        <f t="shared" si="63"/>
        <v>8.5836368391723497</v>
      </c>
      <c r="AQ60" s="14">
        <f t="shared" si="64"/>
        <v>10.409261092279902</v>
      </c>
      <c r="AR60" s="14">
        <f t="shared" si="65"/>
        <v>8.199294891149707</v>
      </c>
      <c r="AS60" s="7"/>
      <c r="AT60" s="7"/>
    </row>
    <row r="61" spans="1:46" x14ac:dyDescent="0.35">
      <c r="A61" s="5">
        <v>6</v>
      </c>
      <c r="B61" s="15">
        <v>60</v>
      </c>
      <c r="C61" s="15">
        <v>4</v>
      </c>
      <c r="D61" s="3">
        <v>5.77E-3</v>
      </c>
      <c r="E61" s="3">
        <v>5.5500000000000002E-3</v>
      </c>
      <c r="F61" s="6">
        <v>5.7200000000000003E-3</v>
      </c>
      <c r="G61" s="2">
        <f t="shared" si="48"/>
        <v>2.1266666666666665E-3</v>
      </c>
      <c r="H61" s="2">
        <f t="shared" si="49"/>
        <v>1.9066666666666668E-3</v>
      </c>
      <c r="I61" s="2">
        <f t="shared" si="50"/>
        <v>2.0766666666666668E-3</v>
      </c>
      <c r="J61" s="14">
        <v>0.24818916499999999</v>
      </c>
      <c r="K61" s="14">
        <f t="shared" si="51"/>
        <v>0.34056967060895266</v>
      </c>
      <c r="L61" s="14">
        <f t="shared" si="52"/>
        <v>0.30533832537354377</v>
      </c>
      <c r="M61" s="14">
        <f t="shared" si="53"/>
        <v>0.33256254669181429</v>
      </c>
      <c r="N61" s="14">
        <f t="shared" si="54"/>
        <v>20.434180236537159</v>
      </c>
      <c r="O61" s="14">
        <f t="shared" si="55"/>
        <v>18.320299522412625</v>
      </c>
      <c r="P61" s="14">
        <f t="shared" si="56"/>
        <v>19.953752801508855</v>
      </c>
      <c r="AC61" s="5">
        <v>6</v>
      </c>
      <c r="AD61" s="20">
        <v>60</v>
      </c>
      <c r="AE61" s="20">
        <v>4</v>
      </c>
      <c r="AF61" s="6">
        <v>2.2200000000000002E-3</v>
      </c>
      <c r="AG61" s="6">
        <v>1.91E-3</v>
      </c>
      <c r="AH61" s="6">
        <v>2.0799999999999998E-3</v>
      </c>
      <c r="AI61" s="2">
        <f t="shared" si="57"/>
        <v>1.0900000000000003E-3</v>
      </c>
      <c r="AJ61" s="2">
        <f t="shared" si="58"/>
        <v>7.8000000000000009E-4</v>
      </c>
      <c r="AK61" s="2">
        <f t="shared" si="59"/>
        <v>9.4999999999999989E-4</v>
      </c>
      <c r="AL61" s="14">
        <v>0.24818916499999999</v>
      </c>
      <c r="AM61" s="14">
        <f t="shared" si="60"/>
        <v>0.17455530139361686</v>
      </c>
      <c r="AN61" s="14">
        <f t="shared" si="61"/>
        <v>0.12491113310735884</v>
      </c>
      <c r="AO61" s="14">
        <f t="shared" si="62"/>
        <v>0.15213535442562931</v>
      </c>
      <c r="AP61" s="14">
        <f t="shared" si="63"/>
        <v>10.473318083617011</v>
      </c>
      <c r="AQ61" s="14">
        <f t="shared" si="64"/>
        <v>7.49466798644153</v>
      </c>
      <c r="AR61" s="14">
        <f t="shared" si="65"/>
        <v>9.128121265537759</v>
      </c>
      <c r="AS61" s="7"/>
      <c r="AT61" s="7"/>
    </row>
    <row r="62" spans="1:46" x14ac:dyDescent="0.35">
      <c r="A62" s="5">
        <v>8</v>
      </c>
      <c r="B62" s="15">
        <v>60</v>
      </c>
      <c r="C62" s="15">
        <v>4</v>
      </c>
      <c r="D62" s="3">
        <v>6.4599999999999996E-3</v>
      </c>
      <c r="E62" s="3">
        <v>6.6100000000000004E-3</v>
      </c>
      <c r="F62" s="6">
        <v>6.3800000000000003E-3</v>
      </c>
      <c r="G62" s="2">
        <f t="shared" si="48"/>
        <v>2.0399999999999993E-3</v>
      </c>
      <c r="H62" s="2">
        <f t="shared" si="49"/>
        <v>2.1900000000000001E-3</v>
      </c>
      <c r="I62" s="2">
        <f t="shared" si="50"/>
        <v>1.9599999999999999E-3</v>
      </c>
      <c r="J62" s="14">
        <v>0.24818916499999999</v>
      </c>
      <c r="K62" s="14">
        <f t="shared" si="51"/>
        <v>0.32669065581924606</v>
      </c>
      <c r="L62" s="14">
        <f t="shared" si="52"/>
        <v>0.35071202757066133</v>
      </c>
      <c r="M62" s="14">
        <f t="shared" si="53"/>
        <v>0.31387925755182472</v>
      </c>
      <c r="N62" s="14">
        <f t="shared" si="54"/>
        <v>19.601439349154763</v>
      </c>
      <c r="O62" s="14">
        <f t="shared" si="55"/>
        <v>21.042721654239681</v>
      </c>
      <c r="P62" s="14">
        <f t="shared" si="56"/>
        <v>18.832755453109485</v>
      </c>
      <c r="AC62" s="5">
        <v>8</v>
      </c>
      <c r="AD62" s="20">
        <v>60</v>
      </c>
      <c r="AE62" s="20">
        <v>4</v>
      </c>
      <c r="AF62" s="6">
        <v>2.32E-3</v>
      </c>
      <c r="AG62" s="6">
        <v>2.0400000000000001E-3</v>
      </c>
      <c r="AH62" s="6">
        <v>2.0799999999999998E-3</v>
      </c>
      <c r="AI62" s="2">
        <f t="shared" si="57"/>
        <v>1.0250000000000001E-3</v>
      </c>
      <c r="AJ62" s="2">
        <f t="shared" si="58"/>
        <v>7.4500000000000022E-4</v>
      </c>
      <c r="AK62" s="2">
        <f t="shared" si="59"/>
        <v>7.8499999999999989E-4</v>
      </c>
      <c r="AL62" s="14">
        <v>0.24818916499999999</v>
      </c>
      <c r="AM62" s="14">
        <f t="shared" si="60"/>
        <v>0.16414604030133692</v>
      </c>
      <c r="AN62" s="14">
        <f t="shared" si="61"/>
        <v>0.11930614636536199</v>
      </c>
      <c r="AO62" s="14">
        <f t="shared" si="62"/>
        <v>0.12571184549907263</v>
      </c>
      <c r="AP62" s="14">
        <f t="shared" si="63"/>
        <v>9.8487624180802147</v>
      </c>
      <c r="AQ62" s="14">
        <f t="shared" si="64"/>
        <v>7.1583687819217197</v>
      </c>
      <c r="AR62" s="14">
        <f t="shared" si="65"/>
        <v>7.5427107299443579</v>
      </c>
      <c r="AS62" s="7"/>
      <c r="AT62" s="7"/>
    </row>
    <row r="63" spans="1:46" x14ac:dyDescent="0.35">
      <c r="A63" s="5">
        <v>10</v>
      </c>
      <c r="B63" s="15">
        <v>60</v>
      </c>
      <c r="C63" s="15">
        <v>4</v>
      </c>
      <c r="D63" s="3">
        <v>7.7000000000000002E-3</v>
      </c>
      <c r="E63" s="3">
        <v>7.5500000000000003E-3</v>
      </c>
      <c r="F63" s="6">
        <v>7.11E-3</v>
      </c>
      <c r="G63" s="2">
        <f t="shared" si="48"/>
        <v>2.8900000000000002E-3</v>
      </c>
      <c r="H63" s="2">
        <f t="shared" si="49"/>
        <v>2.7400000000000002E-3</v>
      </c>
      <c r="I63" s="2">
        <f t="shared" si="50"/>
        <v>2.3E-3</v>
      </c>
      <c r="J63" s="14">
        <v>0.24818916499999999</v>
      </c>
      <c r="K63" s="14">
        <f t="shared" si="51"/>
        <v>0.46281176241059874</v>
      </c>
      <c r="L63" s="14">
        <f t="shared" si="52"/>
        <v>0.43879039065918363</v>
      </c>
      <c r="M63" s="14">
        <f t="shared" si="53"/>
        <v>0.36832770018836575</v>
      </c>
      <c r="N63" s="14">
        <f t="shared" si="54"/>
        <v>27.768705744635923</v>
      </c>
      <c r="O63" s="14">
        <f t="shared" si="55"/>
        <v>26.327423439551019</v>
      </c>
      <c r="P63" s="14">
        <f t="shared" si="56"/>
        <v>22.099662011301945</v>
      </c>
      <c r="AC63" s="5">
        <v>10</v>
      </c>
      <c r="AD63" s="20">
        <v>60</v>
      </c>
      <c r="AE63" s="20">
        <v>4</v>
      </c>
      <c r="AF63" s="6">
        <v>2.3999999999999998E-3</v>
      </c>
      <c r="AG63" s="6">
        <v>2.5100000000000001E-3</v>
      </c>
      <c r="AH63" s="6">
        <v>2.2899999999999999E-3</v>
      </c>
      <c r="AI63" s="2">
        <f t="shared" si="57"/>
        <v>9.4499999999999966E-4</v>
      </c>
      <c r="AJ63" s="2">
        <f t="shared" si="58"/>
        <v>1.0549999999999999E-3</v>
      </c>
      <c r="AK63" s="2">
        <f t="shared" si="59"/>
        <v>8.349999999999998E-4</v>
      </c>
      <c r="AL63" s="14">
        <v>0.24818916499999999</v>
      </c>
      <c r="AM63" s="14">
        <f t="shared" si="60"/>
        <v>0.15133464203391545</v>
      </c>
      <c r="AN63" s="14">
        <f t="shared" si="61"/>
        <v>0.16895031465161992</v>
      </c>
      <c r="AO63" s="14">
        <f t="shared" si="62"/>
        <v>0.133718969416211</v>
      </c>
      <c r="AP63" s="14">
        <f t="shared" si="63"/>
        <v>9.0800785220349276</v>
      </c>
      <c r="AQ63" s="14">
        <f t="shared" si="64"/>
        <v>10.137018879097194</v>
      </c>
      <c r="AR63" s="14">
        <f t="shared" si="65"/>
        <v>8.0231381649726607</v>
      </c>
      <c r="AS63" s="7"/>
      <c r="AT63" s="7"/>
    </row>
    <row r="64" spans="1:46" x14ac:dyDescent="0.35">
      <c r="A64" s="5">
        <v>12</v>
      </c>
      <c r="B64" s="15">
        <v>60</v>
      </c>
      <c r="C64" s="15">
        <v>4</v>
      </c>
      <c r="D64" s="3">
        <v>7.6800000000000002E-3</v>
      </c>
      <c r="E64" s="3">
        <v>6.8900000000000003E-3</v>
      </c>
      <c r="F64" s="6">
        <v>6.9899999999999997E-3</v>
      </c>
      <c r="G64" s="2">
        <f t="shared" si="48"/>
        <v>2.2233333333333341E-3</v>
      </c>
      <c r="H64" s="2">
        <f t="shared" si="49"/>
        <v>1.4333333333333342E-3</v>
      </c>
      <c r="I64" s="2">
        <f t="shared" si="50"/>
        <v>1.5333333333333336E-3</v>
      </c>
      <c r="J64" s="14">
        <v>0.24818916499999999</v>
      </c>
      <c r="K64" s="14">
        <f t="shared" si="51"/>
        <v>0.35605011018208704</v>
      </c>
      <c r="L64" s="14">
        <f t="shared" si="52"/>
        <v>0.22953755229130055</v>
      </c>
      <c r="M64" s="14">
        <f t="shared" si="53"/>
        <v>0.24555180012557723</v>
      </c>
      <c r="N64" s="14">
        <f t="shared" si="54"/>
        <v>21.363006610925222</v>
      </c>
      <c r="O64" s="14">
        <f t="shared" si="55"/>
        <v>13.772253137478033</v>
      </c>
      <c r="P64" s="14">
        <f t="shared" si="56"/>
        <v>14.733108007534634</v>
      </c>
      <c r="AC64" s="5">
        <v>12</v>
      </c>
      <c r="AD64" s="20">
        <v>60</v>
      </c>
      <c r="AE64" s="20">
        <v>4</v>
      </c>
      <c r="AF64" s="6">
        <v>2.31E-3</v>
      </c>
      <c r="AG64" s="6">
        <v>2.5600000000000002E-3</v>
      </c>
      <c r="AH64" s="6">
        <v>2.2399999999999998E-3</v>
      </c>
      <c r="AI64" s="2">
        <f t="shared" si="57"/>
        <v>9.2333333333333308E-4</v>
      </c>
      <c r="AJ64" s="2">
        <f t="shared" si="58"/>
        <v>1.1733333333333333E-3</v>
      </c>
      <c r="AK64" s="2">
        <f t="shared" si="59"/>
        <v>8.533333333333329E-4</v>
      </c>
      <c r="AL64" s="14">
        <v>0.24818916499999999</v>
      </c>
      <c r="AM64" s="14">
        <f t="shared" si="60"/>
        <v>0.14786488833648881</v>
      </c>
      <c r="AN64" s="14">
        <f t="shared" si="61"/>
        <v>0.1879005079221808</v>
      </c>
      <c r="AO64" s="14">
        <f t="shared" si="62"/>
        <v>0.13665491485249506</v>
      </c>
      <c r="AP64" s="14">
        <f t="shared" si="63"/>
        <v>8.8718933001893276</v>
      </c>
      <c r="AQ64" s="14">
        <f t="shared" si="64"/>
        <v>11.274030475330848</v>
      </c>
      <c r="AR64" s="14">
        <f t="shared" si="65"/>
        <v>8.1992948911497034</v>
      </c>
      <c r="AS64" s="7"/>
      <c r="AT64" s="7"/>
    </row>
    <row r="65" spans="1:46" x14ac:dyDescent="0.35">
      <c r="A65" s="1">
        <v>15</v>
      </c>
      <c r="B65" s="15">
        <v>60</v>
      </c>
      <c r="C65" s="15">
        <v>4</v>
      </c>
      <c r="D65" s="3">
        <v>7.5799999999999999E-3</v>
      </c>
      <c r="E65" s="3">
        <v>7.8300000000000002E-3</v>
      </c>
      <c r="F65" s="6">
        <v>7.6600000000000001E-3</v>
      </c>
      <c r="G65" s="2">
        <f t="shared" si="48"/>
        <v>1.7299999999999998E-3</v>
      </c>
      <c r="H65" s="2">
        <f t="shared" si="49"/>
        <v>1.98E-3</v>
      </c>
      <c r="I65" s="2">
        <f t="shared" si="50"/>
        <v>1.81E-3</v>
      </c>
      <c r="J65" s="14">
        <v>0.24818916499999999</v>
      </c>
      <c r="K65" s="14">
        <f t="shared" si="51"/>
        <v>0.27704648753298811</v>
      </c>
      <c r="L65" s="14">
        <f t="shared" si="52"/>
        <v>0.31708210711868007</v>
      </c>
      <c r="M65" s="14">
        <f t="shared" si="53"/>
        <v>0.28985788580040961</v>
      </c>
      <c r="N65" s="14">
        <f t="shared" si="54"/>
        <v>16.622789251979285</v>
      </c>
      <c r="O65" s="14">
        <f t="shared" si="55"/>
        <v>19.024926427120803</v>
      </c>
      <c r="P65" s="14">
        <f t="shared" si="56"/>
        <v>17.391473148024577</v>
      </c>
      <c r="AC65" s="1">
        <v>15</v>
      </c>
      <c r="AD65" s="20">
        <v>60</v>
      </c>
      <c r="AE65" s="20">
        <v>4</v>
      </c>
      <c r="AF65" s="6">
        <v>2.5899999999999999E-3</v>
      </c>
      <c r="AG65" s="6">
        <v>2.5100000000000001E-3</v>
      </c>
      <c r="AH65" s="6">
        <v>2.47E-3</v>
      </c>
      <c r="AI65" s="2">
        <f t="shared" si="57"/>
        <v>1.1033333333333331E-3</v>
      </c>
      <c r="AJ65" s="2">
        <f t="shared" si="58"/>
        <v>1.0233333333333333E-3</v>
      </c>
      <c r="AK65" s="2">
        <f t="shared" si="59"/>
        <v>9.8333333333333324E-4</v>
      </c>
      <c r="AL65" s="14">
        <v>0.24818916499999999</v>
      </c>
      <c r="AM65" s="14">
        <f t="shared" si="60"/>
        <v>0.17669053443818702</v>
      </c>
      <c r="AN65" s="14">
        <f t="shared" si="61"/>
        <v>0.16387913617076563</v>
      </c>
      <c r="AO65" s="14">
        <f t="shared" si="62"/>
        <v>0.15747343703705491</v>
      </c>
      <c r="AP65" s="14">
        <f t="shared" si="63"/>
        <v>10.601432066291222</v>
      </c>
      <c r="AQ65" s="14">
        <f t="shared" si="64"/>
        <v>9.8327481702459387</v>
      </c>
      <c r="AR65" s="14">
        <f t="shared" si="65"/>
        <v>9.4484062222232943</v>
      </c>
      <c r="AS65" s="7"/>
      <c r="AT65" s="7"/>
    </row>
    <row r="66" spans="1:46" ht="43.5" x14ac:dyDescent="0.35">
      <c r="B66" s="13"/>
      <c r="C66" s="8"/>
      <c r="D66" s="8"/>
      <c r="E66" s="7"/>
      <c r="F66" s="4"/>
      <c r="G66" s="4"/>
      <c r="H66" s="4"/>
      <c r="I66" s="7"/>
      <c r="J66" s="7"/>
      <c r="K66" s="12" t="s">
        <v>4</v>
      </c>
      <c r="L66" s="12" t="s">
        <v>3</v>
      </c>
      <c r="M66" s="12" t="s">
        <v>2</v>
      </c>
      <c r="N66" s="11" t="s">
        <v>1</v>
      </c>
      <c r="O66" s="5" t="s">
        <v>0</v>
      </c>
      <c r="P66" s="7"/>
      <c r="AC66" s="4"/>
      <c r="AD66" s="9"/>
      <c r="AE66" s="8"/>
      <c r="AF66" s="8"/>
      <c r="AG66" s="7"/>
      <c r="AH66" s="4"/>
      <c r="AI66" s="4"/>
      <c r="AJ66" s="4"/>
      <c r="AK66" s="7"/>
      <c r="AL66" s="7"/>
      <c r="AM66" s="12" t="s">
        <v>4</v>
      </c>
      <c r="AN66" s="12" t="s">
        <v>3</v>
      </c>
      <c r="AO66" s="12" t="s">
        <v>2</v>
      </c>
      <c r="AP66" s="11" t="s">
        <v>1</v>
      </c>
      <c r="AQ66" s="5" t="s">
        <v>0</v>
      </c>
      <c r="AR66" s="7"/>
      <c r="AS66" s="7"/>
      <c r="AT66" s="7"/>
    </row>
    <row r="67" spans="1:46" x14ac:dyDescent="0.35">
      <c r="B67" s="9"/>
      <c r="C67" s="8"/>
      <c r="D67" s="8"/>
      <c r="E67" s="7"/>
      <c r="F67" s="7"/>
      <c r="G67" s="7"/>
      <c r="H67" s="7"/>
      <c r="I67" s="7"/>
      <c r="J67" s="7"/>
      <c r="K67" s="6">
        <v>1.73E-3</v>
      </c>
      <c r="L67" s="6">
        <v>1.74E-3</v>
      </c>
      <c r="M67" s="6">
        <v>1.75E-3</v>
      </c>
      <c r="N67" s="2">
        <f t="shared" ref="N67:N72" si="66">AVERAGE(K67:M67)</f>
        <v>1.74E-3</v>
      </c>
      <c r="O67" s="5">
        <v>0</v>
      </c>
      <c r="P67" s="7"/>
      <c r="AC67" s="4"/>
      <c r="AD67" s="9"/>
      <c r="AE67" s="8"/>
      <c r="AF67" s="8"/>
      <c r="AG67" s="7"/>
      <c r="AH67" s="7"/>
      <c r="AI67" s="7"/>
      <c r="AJ67" s="7"/>
      <c r="AK67" s="7"/>
      <c r="AL67" s="7"/>
      <c r="AM67" s="6">
        <v>1.3699999999999999E-3</v>
      </c>
      <c r="AN67" s="6">
        <v>1.42E-3</v>
      </c>
      <c r="AO67" s="6">
        <v>1.4E-3</v>
      </c>
      <c r="AP67" s="2">
        <f t="shared" ref="AP67:AP72" si="67">AVERAGE(AM67:AO67)</f>
        <v>1.3966666666666667E-3</v>
      </c>
      <c r="AQ67" s="5">
        <v>0</v>
      </c>
      <c r="AR67" s="7"/>
      <c r="AS67" s="19"/>
      <c r="AT67" s="19"/>
    </row>
    <row r="68" spans="1:46" x14ac:dyDescent="0.35">
      <c r="F68" s="4"/>
      <c r="G68" s="4"/>
      <c r="H68" s="4"/>
      <c r="I68" s="4"/>
      <c r="J68" s="4"/>
      <c r="K68" s="6">
        <v>1.75E-3</v>
      </c>
      <c r="L68" s="6">
        <v>1.72E-3</v>
      </c>
      <c r="M68" s="6">
        <v>1.7899999999999999E-3</v>
      </c>
      <c r="N68" s="2">
        <f t="shared" si="66"/>
        <v>1.7533333333333333E-3</v>
      </c>
      <c r="O68" s="5">
        <v>0.5</v>
      </c>
      <c r="P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6">
        <v>1.0200000000000001E-3</v>
      </c>
      <c r="AN68" s="6">
        <v>9.9700000000000006E-4</v>
      </c>
      <c r="AO68" s="6">
        <v>1E-3</v>
      </c>
      <c r="AP68" s="2">
        <f t="shared" si="67"/>
        <v>1.0056666666666666E-3</v>
      </c>
      <c r="AQ68" s="5">
        <v>0.5</v>
      </c>
      <c r="AR68" s="4"/>
      <c r="AS68" s="19"/>
      <c r="AT68" s="19"/>
    </row>
    <row r="69" spans="1:46" x14ac:dyDescent="0.35">
      <c r="F69" s="4"/>
      <c r="G69" s="4"/>
      <c r="H69" s="4"/>
      <c r="I69" s="4"/>
      <c r="J69" s="4"/>
      <c r="K69" s="6">
        <v>2.0600000000000002E-3</v>
      </c>
      <c r="L69" s="6">
        <v>2.0100000000000001E-3</v>
      </c>
      <c r="M69" s="6">
        <v>2.0200000000000001E-3</v>
      </c>
      <c r="N69" s="2">
        <f t="shared" si="66"/>
        <v>2.0300000000000001E-3</v>
      </c>
      <c r="O69" s="5">
        <v>1</v>
      </c>
      <c r="P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6">
        <v>9.7999999999999997E-4</v>
      </c>
      <c r="AN69" s="6">
        <v>9.77E-4</v>
      </c>
      <c r="AO69" s="6">
        <v>1.0300000000000001E-3</v>
      </c>
      <c r="AP69" s="2">
        <f t="shared" si="67"/>
        <v>9.9566666666666662E-4</v>
      </c>
      <c r="AQ69" s="5">
        <v>1</v>
      </c>
      <c r="AR69" s="4"/>
      <c r="AS69" s="19"/>
      <c r="AT69" s="19"/>
    </row>
    <row r="70" spans="1:46" x14ac:dyDescent="0.35">
      <c r="F70" s="4"/>
      <c r="G70" s="4"/>
      <c r="H70" s="4"/>
      <c r="I70" s="4"/>
      <c r="J70" s="4"/>
      <c r="K70" s="6">
        <v>2.3400000000000001E-3</v>
      </c>
      <c r="L70" s="6">
        <v>2.3400000000000001E-3</v>
      </c>
      <c r="M70" s="6">
        <v>2.3900000000000002E-3</v>
      </c>
      <c r="N70" s="2">
        <f t="shared" si="66"/>
        <v>2.3566666666666666E-3</v>
      </c>
      <c r="O70" s="5">
        <v>2</v>
      </c>
      <c r="P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6">
        <v>1E-3</v>
      </c>
      <c r="AN70" s="6">
        <v>1E-3</v>
      </c>
      <c r="AO70" s="6">
        <v>1.0499999999999999E-3</v>
      </c>
      <c r="AP70" s="2">
        <f t="shared" si="67"/>
        <v>1.0166666666666666E-3</v>
      </c>
      <c r="AQ70" s="5">
        <v>2</v>
      </c>
      <c r="AR70" s="4"/>
      <c r="AS70" s="19"/>
      <c r="AT70" s="19"/>
    </row>
    <row r="71" spans="1:46" x14ac:dyDescent="0.35">
      <c r="F71" s="4"/>
      <c r="G71" s="4"/>
      <c r="H71" s="4"/>
      <c r="I71" s="4"/>
      <c r="J71" s="4"/>
      <c r="K71" s="6">
        <v>3.2299999999999998E-3</v>
      </c>
      <c r="L71" s="6">
        <v>3.1800000000000001E-3</v>
      </c>
      <c r="M71" s="6">
        <v>3.2299999999999998E-3</v>
      </c>
      <c r="N71" s="2">
        <f t="shared" si="66"/>
        <v>3.2133333333333332E-3</v>
      </c>
      <c r="O71" s="5">
        <v>4</v>
      </c>
      <c r="P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6">
        <v>1.0200000000000001E-3</v>
      </c>
      <c r="AN71" s="6">
        <v>1.01E-3</v>
      </c>
      <c r="AO71" s="6">
        <v>1.08E-3</v>
      </c>
      <c r="AP71" s="2">
        <f t="shared" si="67"/>
        <v>1.0366666666666666E-3</v>
      </c>
      <c r="AQ71" s="5">
        <v>4</v>
      </c>
      <c r="AR71" s="4"/>
      <c r="AS71" s="19"/>
      <c r="AT71" s="19"/>
    </row>
    <row r="72" spans="1:46" x14ac:dyDescent="0.35">
      <c r="F72" s="4"/>
      <c r="G72" s="4"/>
      <c r="H72" s="4"/>
      <c r="I72" s="4"/>
      <c r="J72" s="4"/>
      <c r="K72" s="6">
        <v>3.5899999999999999E-3</v>
      </c>
      <c r="L72" s="6">
        <v>3.5500000000000002E-3</v>
      </c>
      <c r="M72" s="6">
        <v>3.79E-3</v>
      </c>
      <c r="N72" s="2">
        <f t="shared" si="66"/>
        <v>3.6433333333333335E-3</v>
      </c>
      <c r="O72" s="5">
        <v>6</v>
      </c>
      <c r="P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6">
        <v>1.1100000000000001E-3</v>
      </c>
      <c r="AN72" s="6">
        <v>1.1900000000000001E-3</v>
      </c>
      <c r="AO72" s="6">
        <v>1.09E-3</v>
      </c>
      <c r="AP72" s="2">
        <f t="shared" si="67"/>
        <v>1.1299999999999999E-3</v>
      </c>
      <c r="AQ72" s="5">
        <v>6</v>
      </c>
      <c r="AR72" s="4"/>
      <c r="AS72" s="19"/>
      <c r="AT72" s="19"/>
    </row>
    <row r="73" spans="1:46" x14ac:dyDescent="0.35">
      <c r="F73" s="4"/>
      <c r="G73" s="4"/>
      <c r="H73" s="4"/>
      <c r="I73" s="4"/>
      <c r="J73" s="4"/>
      <c r="K73" s="6">
        <v>4.3899999999999998E-3</v>
      </c>
      <c r="L73" s="6">
        <v>4.5900000000000003E-3</v>
      </c>
      <c r="M73" s="6">
        <v>4.45E-3</v>
      </c>
      <c r="N73" s="2">
        <f>AVERAGE(K73,M73)</f>
        <v>4.4200000000000003E-3</v>
      </c>
      <c r="O73" s="5">
        <v>8</v>
      </c>
      <c r="P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6">
        <v>1.4499999999999999E-3</v>
      </c>
      <c r="AN73" s="6">
        <v>1.09E-3</v>
      </c>
      <c r="AO73" s="6">
        <v>1.14E-3</v>
      </c>
      <c r="AP73" s="2">
        <f>AVERAGE(AM73,AO73)</f>
        <v>1.2949999999999999E-3</v>
      </c>
      <c r="AQ73" s="5">
        <v>8</v>
      </c>
      <c r="AR73" s="4"/>
      <c r="AS73" s="19"/>
      <c r="AT73" s="19"/>
    </row>
    <row r="74" spans="1:46" x14ac:dyDescent="0.35">
      <c r="F74" s="4"/>
      <c r="G74" s="4"/>
      <c r="H74" s="4"/>
      <c r="I74" s="4"/>
      <c r="J74" s="4"/>
      <c r="K74" s="6">
        <v>4.79E-3</v>
      </c>
      <c r="L74" s="6">
        <v>4.5799999999999999E-3</v>
      </c>
      <c r="M74" s="6">
        <v>4.8300000000000001E-3</v>
      </c>
      <c r="N74" s="2">
        <f>AVERAGE(K74,M74)</f>
        <v>4.81E-3</v>
      </c>
      <c r="O74" s="5">
        <v>10</v>
      </c>
      <c r="P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6">
        <v>1.4400000000000001E-3</v>
      </c>
      <c r="AN74" s="6">
        <v>1.48E-3</v>
      </c>
      <c r="AO74" s="6">
        <v>1.47E-3</v>
      </c>
      <c r="AP74" s="2">
        <f>AVERAGE(AM74,AO74)</f>
        <v>1.4550000000000001E-3</v>
      </c>
      <c r="AQ74" s="5">
        <v>10</v>
      </c>
      <c r="AR74" s="4"/>
      <c r="AS74" s="19"/>
      <c r="AT74" s="19"/>
    </row>
    <row r="75" spans="1:46" x14ac:dyDescent="0.35">
      <c r="F75" s="4"/>
      <c r="G75" s="4"/>
      <c r="H75" s="4"/>
      <c r="I75" s="4"/>
      <c r="J75" s="4"/>
      <c r="K75" s="6">
        <v>5.3699999999999998E-3</v>
      </c>
      <c r="L75" s="6">
        <v>5.4999999999999997E-3</v>
      </c>
      <c r="M75" s="6">
        <v>5.4999999999999997E-3</v>
      </c>
      <c r="N75" s="2">
        <f>AVERAGE(K75:M75)</f>
        <v>5.4566666666666661E-3</v>
      </c>
      <c r="O75" s="5">
        <v>12</v>
      </c>
      <c r="P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6">
        <v>1.33E-3</v>
      </c>
      <c r="AN75" s="6">
        <v>1.41E-3</v>
      </c>
      <c r="AO75" s="6">
        <v>1.42E-3</v>
      </c>
      <c r="AP75" s="2">
        <f>AVERAGE(AM75:AO75)</f>
        <v>1.3866666666666669E-3</v>
      </c>
      <c r="AQ75" s="5">
        <v>12</v>
      </c>
      <c r="AR75" s="4"/>
      <c r="AS75" s="19"/>
      <c r="AT75" s="19"/>
    </row>
    <row r="76" spans="1:46" x14ac:dyDescent="0.35">
      <c r="F76" s="4"/>
      <c r="G76" s="4"/>
      <c r="H76" s="4"/>
      <c r="I76" s="4"/>
      <c r="J76" s="4"/>
      <c r="K76" s="6">
        <v>5.62E-3</v>
      </c>
      <c r="L76" s="6">
        <v>5.94E-3</v>
      </c>
      <c r="M76" s="6">
        <v>5.9899999999999997E-3</v>
      </c>
      <c r="N76" s="2">
        <f>AVERAGE(K76:M76)</f>
        <v>5.8500000000000002E-3</v>
      </c>
      <c r="O76" s="1">
        <v>15</v>
      </c>
      <c r="P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6">
        <v>1.5E-3</v>
      </c>
      <c r="AN76" s="6">
        <v>1.4599999999999999E-3</v>
      </c>
      <c r="AO76" s="6">
        <v>1.5E-3</v>
      </c>
      <c r="AP76" s="2">
        <f>AVERAGE(AM76:AO76)</f>
        <v>1.4866666666666667E-3</v>
      </c>
      <c r="AQ76" s="1">
        <v>15</v>
      </c>
      <c r="AR76" s="4"/>
      <c r="AS76" s="19"/>
      <c r="AT76" s="19"/>
    </row>
    <row r="77" spans="1:46" x14ac:dyDescent="0.35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19"/>
      <c r="AT77" s="19"/>
    </row>
    <row r="78" spans="1:46" x14ac:dyDescent="0.35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19"/>
      <c r="AT78" s="19"/>
    </row>
    <row r="79" spans="1:46" x14ac:dyDescent="0.35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19"/>
      <c r="AT79" s="19"/>
    </row>
    <row r="80" spans="1:46" x14ac:dyDescent="0.35">
      <c r="A80" t="s">
        <v>16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AC80" s="4" t="s">
        <v>19</v>
      </c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19"/>
      <c r="AT80" s="19"/>
    </row>
    <row r="81" spans="1:46" ht="58" x14ac:dyDescent="0.35">
      <c r="A81" s="5" t="s">
        <v>15</v>
      </c>
      <c r="B81" s="18" t="s">
        <v>14</v>
      </c>
      <c r="C81" s="18" t="s">
        <v>13</v>
      </c>
      <c r="D81" s="17" t="s">
        <v>12</v>
      </c>
      <c r="E81" s="17" t="s">
        <v>11</v>
      </c>
      <c r="F81" s="16" t="s">
        <v>10</v>
      </c>
      <c r="G81" s="16" t="s">
        <v>9</v>
      </c>
      <c r="H81" s="16" t="s">
        <v>8</v>
      </c>
      <c r="I81" s="16" t="s">
        <v>7</v>
      </c>
      <c r="J81" s="5" t="s">
        <v>6</v>
      </c>
      <c r="K81" s="16" t="s">
        <v>5</v>
      </c>
      <c r="L81" s="16" t="s">
        <v>5</v>
      </c>
      <c r="M81" s="16" t="s">
        <v>5</v>
      </c>
      <c r="N81" s="16" t="s">
        <v>5</v>
      </c>
      <c r="O81" s="16" t="s">
        <v>5</v>
      </c>
      <c r="P81" s="16" t="s">
        <v>5</v>
      </c>
      <c r="AC81" s="5" t="s">
        <v>18</v>
      </c>
      <c r="AD81" s="5" t="s">
        <v>14</v>
      </c>
      <c r="AE81" s="5" t="s">
        <v>17</v>
      </c>
      <c r="AF81" s="16" t="s">
        <v>12</v>
      </c>
      <c r="AG81" s="16" t="s">
        <v>11</v>
      </c>
      <c r="AH81" s="16" t="s">
        <v>10</v>
      </c>
      <c r="AI81" s="16" t="s">
        <v>9</v>
      </c>
      <c r="AJ81" s="16" t="s">
        <v>8</v>
      </c>
      <c r="AK81" s="16" t="s">
        <v>7</v>
      </c>
      <c r="AL81" s="5" t="s">
        <v>6</v>
      </c>
      <c r="AM81" s="16" t="s">
        <v>5</v>
      </c>
      <c r="AN81" s="16" t="s">
        <v>5</v>
      </c>
      <c r="AO81" s="16" t="s">
        <v>5</v>
      </c>
      <c r="AP81" s="16" t="s">
        <v>5</v>
      </c>
      <c r="AQ81" s="16" t="s">
        <v>5</v>
      </c>
      <c r="AR81" s="16" t="s">
        <v>5</v>
      </c>
      <c r="AS81" s="21"/>
      <c r="AT81" s="9"/>
    </row>
    <row r="82" spans="1:46" x14ac:dyDescent="0.35">
      <c r="A82" s="5">
        <v>0</v>
      </c>
      <c r="B82" s="15">
        <v>60</v>
      </c>
      <c r="C82" s="15">
        <v>4</v>
      </c>
      <c r="D82" s="3">
        <v>1.82E-3</v>
      </c>
      <c r="E82" s="3">
        <v>1.7700000000000001E-3</v>
      </c>
      <c r="F82" s="6">
        <v>1.97E-3</v>
      </c>
      <c r="G82" s="2">
        <f t="shared" ref="G82:G91" si="68">D82-$N93</f>
        <v>1.1103333333333334E-3</v>
      </c>
      <c r="H82" s="2">
        <f t="shared" ref="H82:H91" si="69">E82-N93</f>
        <v>1.0603333333333335E-3</v>
      </c>
      <c r="I82" s="2">
        <f t="shared" ref="I82:I91" si="70">F82-N93</f>
        <v>1.2603333333333334E-3</v>
      </c>
      <c r="J82" s="14">
        <v>0.24818916499999999</v>
      </c>
      <c r="K82" s="14">
        <f t="shared" ref="K82:K91" si="71">(G82/(6290*J82))/(4*10^-6)</f>
        <v>0.17781153178658643</v>
      </c>
      <c r="L82" s="14">
        <f t="shared" ref="L82:L91" si="72">(H82/(6290*J82))/(4*10^-6)</f>
        <v>0.16980440786944806</v>
      </c>
      <c r="M82" s="14">
        <f t="shared" ref="M82:M91" si="73">(I82/(6290*J82))/(4*10^-6)</f>
        <v>0.2018329035380016</v>
      </c>
      <c r="N82" s="14">
        <f t="shared" ref="N82:N91" si="74">K82*60</f>
        <v>10.668691907195186</v>
      </c>
      <c r="O82" s="14">
        <f t="shared" ref="O82:O91" si="75">L82*60</f>
        <v>10.188264472166884</v>
      </c>
      <c r="P82" s="14">
        <f t="shared" ref="P82:P91" si="76">M82*60</f>
        <v>12.109974212280095</v>
      </c>
      <c r="AC82" s="5">
        <v>0</v>
      </c>
      <c r="AD82" s="20">
        <v>60</v>
      </c>
      <c r="AE82" s="20">
        <v>4</v>
      </c>
      <c r="AF82" s="6">
        <v>1.67E-3</v>
      </c>
      <c r="AG82" s="6">
        <v>1.81E-3</v>
      </c>
      <c r="AH82" s="6">
        <v>1.89E-3</v>
      </c>
      <c r="AI82" s="2">
        <f t="shared" ref="AI82:AI90" si="77">AF82-$AP93</f>
        <v>5.7333333333333325E-4</v>
      </c>
      <c r="AJ82" s="2">
        <f t="shared" ref="AJ82:AJ90" si="78">AG82-$AP93</f>
        <v>7.1333333333333318E-4</v>
      </c>
      <c r="AK82" s="2">
        <f t="shared" ref="AK82:AK90" si="79">AH82-$AP93</f>
        <v>7.9333333333333317E-4</v>
      </c>
      <c r="AL82" s="14">
        <v>0.24818916499999999</v>
      </c>
      <c r="AM82" s="14">
        <f t="shared" ref="AM82:AM91" si="80">(AI82/(6290*AL82))/(4*10^-6)</f>
        <v>9.1815020916520149E-2</v>
      </c>
      <c r="AN82" s="14">
        <f t="shared" ref="AN82:AN91" si="81">(AJ82/(6290*AL82))/(4*10^-6)</f>
        <v>0.11423496788450761</v>
      </c>
      <c r="AO82" s="14">
        <f t="shared" ref="AO82:AO91" si="82">(AK82/(6290*AL82))/(4*10^-6)</f>
        <v>0.12704636615192905</v>
      </c>
      <c r="AP82" s="14">
        <f t="shared" ref="AP82:AP91" si="83">AM82*60</f>
        <v>5.5089012549912093</v>
      </c>
      <c r="AQ82" s="14">
        <f t="shared" ref="AQ82:AQ91" si="84">AN82*60</f>
        <v>6.8540980730704568</v>
      </c>
      <c r="AR82" s="14">
        <f t="shared" ref="AR82:AR91" si="85">AO82*60</f>
        <v>7.622781969115743</v>
      </c>
      <c r="AS82" s="7"/>
      <c r="AT82" s="7"/>
    </row>
    <row r="83" spans="1:46" x14ac:dyDescent="0.35">
      <c r="A83" s="5">
        <v>0.5</v>
      </c>
      <c r="B83" s="15">
        <v>60</v>
      </c>
      <c r="C83" s="15">
        <v>4</v>
      </c>
      <c r="D83" s="3">
        <v>1.9400000000000001E-3</v>
      </c>
      <c r="E83" s="3">
        <v>1.89E-3</v>
      </c>
      <c r="F83" s="6">
        <v>2.0899999999999998E-3</v>
      </c>
      <c r="G83" s="2">
        <f t="shared" si="68"/>
        <v>1.1910000000000002E-3</v>
      </c>
      <c r="H83" s="2">
        <f t="shared" si="69"/>
        <v>1.1410000000000001E-3</v>
      </c>
      <c r="I83" s="2">
        <f t="shared" si="70"/>
        <v>1.3409999999999997E-3</v>
      </c>
      <c r="J83" s="14">
        <v>0.24818916499999999</v>
      </c>
      <c r="K83" s="14">
        <f t="shared" si="71"/>
        <v>0.19072969170623638</v>
      </c>
      <c r="L83" s="14">
        <f t="shared" si="72"/>
        <v>0.18272256778909801</v>
      </c>
      <c r="M83" s="14">
        <f t="shared" si="73"/>
        <v>0.21475106345765146</v>
      </c>
      <c r="N83" s="14">
        <f t="shared" si="74"/>
        <v>11.443781502374183</v>
      </c>
      <c r="O83" s="14">
        <f t="shared" si="75"/>
        <v>10.963354067345881</v>
      </c>
      <c r="P83" s="14">
        <f t="shared" si="76"/>
        <v>12.885063807459089</v>
      </c>
      <c r="AC83" s="5">
        <v>0.5</v>
      </c>
      <c r="AD83" s="20">
        <v>60</v>
      </c>
      <c r="AE83" s="20">
        <v>4</v>
      </c>
      <c r="AF83" s="6">
        <v>2.0400000000000001E-3</v>
      </c>
      <c r="AG83" s="6">
        <v>2.2499999999999998E-3</v>
      </c>
      <c r="AH83" s="6">
        <v>2.0699999999999998E-3</v>
      </c>
      <c r="AI83" s="2">
        <f t="shared" si="77"/>
        <v>8.7000000000000011E-4</v>
      </c>
      <c r="AJ83" s="2">
        <f t="shared" si="78"/>
        <v>1.0799999999999998E-3</v>
      </c>
      <c r="AK83" s="2">
        <f t="shared" si="79"/>
        <v>8.9999999999999976E-4</v>
      </c>
      <c r="AL83" s="14">
        <v>0.24818916499999999</v>
      </c>
      <c r="AM83" s="14">
        <f t="shared" si="80"/>
        <v>0.13932395615820792</v>
      </c>
      <c r="AN83" s="14">
        <f t="shared" si="81"/>
        <v>0.1729538766101891</v>
      </c>
      <c r="AO83" s="14">
        <f t="shared" si="82"/>
        <v>0.14412823050849091</v>
      </c>
      <c r="AP83" s="14">
        <f t="shared" si="83"/>
        <v>8.3594373694924755</v>
      </c>
      <c r="AQ83" s="14">
        <f t="shared" si="84"/>
        <v>10.377232596611346</v>
      </c>
      <c r="AR83" s="14">
        <f t="shared" si="85"/>
        <v>8.6476938305094553</v>
      </c>
      <c r="AS83" s="7"/>
      <c r="AT83" s="7"/>
    </row>
    <row r="84" spans="1:46" x14ac:dyDescent="0.35">
      <c r="A84" s="5">
        <v>1</v>
      </c>
      <c r="B84" s="15">
        <v>60</v>
      </c>
      <c r="C84" s="15">
        <v>4</v>
      </c>
      <c r="D84" s="3">
        <v>1.6900000000000001E-3</v>
      </c>
      <c r="E84" s="3">
        <v>2.4499999999999999E-3</v>
      </c>
      <c r="F84" s="6">
        <v>1.6299999999999999E-3</v>
      </c>
      <c r="G84" s="2">
        <f t="shared" si="68"/>
        <v>7.9500000000000013E-4</v>
      </c>
      <c r="H84" s="2">
        <f t="shared" si="69"/>
        <v>1.555E-3</v>
      </c>
      <c r="I84" s="2">
        <f t="shared" si="70"/>
        <v>7.3499999999999998E-4</v>
      </c>
      <c r="J84" s="14">
        <v>0.24818916499999999</v>
      </c>
      <c r="K84" s="14">
        <f t="shared" si="71"/>
        <v>0.12731327028250036</v>
      </c>
      <c r="L84" s="14">
        <f t="shared" si="72"/>
        <v>0.24902155382300381</v>
      </c>
      <c r="M84" s="14">
        <f t="shared" si="73"/>
        <v>0.11770472158193428</v>
      </c>
      <c r="N84" s="14">
        <f t="shared" si="74"/>
        <v>7.6387962169500216</v>
      </c>
      <c r="O84" s="14">
        <f t="shared" si="75"/>
        <v>14.941293229380229</v>
      </c>
      <c r="P84" s="14">
        <f t="shared" si="76"/>
        <v>7.0622832949160568</v>
      </c>
      <c r="AC84" s="5">
        <v>1</v>
      </c>
      <c r="AD84" s="20">
        <v>60</v>
      </c>
      <c r="AE84" s="20">
        <v>4</v>
      </c>
      <c r="AF84" s="6">
        <v>2.0400000000000001E-3</v>
      </c>
      <c r="AG84" s="6">
        <v>2.16E-3</v>
      </c>
      <c r="AH84" s="6">
        <v>1.8400000000000001E-3</v>
      </c>
      <c r="AI84" s="2">
        <f t="shared" si="77"/>
        <v>1.0846666666666669E-3</v>
      </c>
      <c r="AJ84" s="2">
        <f t="shared" si="78"/>
        <v>1.2046666666666668E-3</v>
      </c>
      <c r="AK84" s="2">
        <f t="shared" si="79"/>
        <v>8.8466666666666674E-4</v>
      </c>
      <c r="AL84" s="14">
        <v>0.24818916499999999</v>
      </c>
      <c r="AM84" s="14">
        <f t="shared" si="80"/>
        <v>0.17370120817578877</v>
      </c>
      <c r="AN84" s="14">
        <f t="shared" si="81"/>
        <v>0.19291830557692088</v>
      </c>
      <c r="AO84" s="14">
        <f t="shared" si="82"/>
        <v>0.1416727125072352</v>
      </c>
      <c r="AP84" s="14">
        <f t="shared" si="83"/>
        <v>10.422072490547325</v>
      </c>
      <c r="AQ84" s="14">
        <f t="shared" si="84"/>
        <v>11.575098334615253</v>
      </c>
      <c r="AR84" s="14">
        <f t="shared" si="85"/>
        <v>8.5003627504341122</v>
      </c>
      <c r="AS84" s="7"/>
      <c r="AT84" s="7"/>
    </row>
    <row r="85" spans="1:46" x14ac:dyDescent="0.35">
      <c r="A85" s="5">
        <v>2</v>
      </c>
      <c r="B85" s="15">
        <v>60</v>
      </c>
      <c r="C85" s="15">
        <v>4</v>
      </c>
      <c r="D85" s="3">
        <v>3.3500000000000001E-3</v>
      </c>
      <c r="E85" s="3">
        <v>3.0400000000000002E-3</v>
      </c>
      <c r="F85" s="6">
        <v>2.65E-3</v>
      </c>
      <c r="G85" s="2">
        <f t="shared" si="68"/>
        <v>2.1133333333333334E-3</v>
      </c>
      <c r="H85" s="2">
        <f t="shared" si="69"/>
        <v>1.8033333333333337E-3</v>
      </c>
      <c r="I85" s="2">
        <f t="shared" si="70"/>
        <v>1.4133333333333335E-3</v>
      </c>
      <c r="J85" s="14">
        <v>0.24818916499999999</v>
      </c>
      <c r="K85" s="14">
        <f t="shared" si="71"/>
        <v>0.33843443756438246</v>
      </c>
      <c r="L85" s="14">
        <f t="shared" si="72"/>
        <v>0.28879026927812451</v>
      </c>
      <c r="M85" s="14">
        <f t="shared" si="73"/>
        <v>0.22633470272444509</v>
      </c>
      <c r="N85" s="14">
        <f t="shared" si="74"/>
        <v>20.306066253862948</v>
      </c>
      <c r="O85" s="14">
        <f t="shared" si="75"/>
        <v>17.32741615668747</v>
      </c>
      <c r="P85" s="14">
        <f t="shared" si="76"/>
        <v>13.580082163466706</v>
      </c>
      <c r="AC85" s="5">
        <v>2</v>
      </c>
      <c r="AD85" s="20">
        <v>60</v>
      </c>
      <c r="AE85" s="20">
        <v>4</v>
      </c>
      <c r="AF85" s="6">
        <v>2.0300000000000001E-3</v>
      </c>
      <c r="AG85" s="6">
        <v>1.6999999999999999E-3</v>
      </c>
      <c r="AH85" s="6">
        <v>1.83E-3</v>
      </c>
      <c r="AI85" s="2">
        <f t="shared" si="77"/>
        <v>1.0823333333333336E-3</v>
      </c>
      <c r="AJ85" s="2">
        <f t="shared" si="78"/>
        <v>7.5233333333333326E-4</v>
      </c>
      <c r="AK85" s="2">
        <f t="shared" si="79"/>
        <v>8.8233333333333339E-4</v>
      </c>
      <c r="AL85" s="14">
        <v>0.24818916499999999</v>
      </c>
      <c r="AM85" s="14">
        <f t="shared" si="80"/>
        <v>0.17332754239298898</v>
      </c>
      <c r="AN85" s="14">
        <f t="shared" si="81"/>
        <v>0.12048052453987557</v>
      </c>
      <c r="AO85" s="14">
        <f t="shared" si="82"/>
        <v>0.14129904672443541</v>
      </c>
      <c r="AP85" s="14">
        <f t="shared" si="83"/>
        <v>10.399652543579339</v>
      </c>
      <c r="AQ85" s="14">
        <f t="shared" si="84"/>
        <v>7.2288314723925335</v>
      </c>
      <c r="AR85" s="14">
        <f t="shared" si="85"/>
        <v>8.4779428034661244</v>
      </c>
      <c r="AS85" s="7"/>
      <c r="AT85" s="7"/>
    </row>
    <row r="86" spans="1:46" x14ac:dyDescent="0.35">
      <c r="A86" s="5">
        <v>4</v>
      </c>
      <c r="B86" s="15">
        <v>60</v>
      </c>
      <c r="C86" s="15">
        <v>4</v>
      </c>
      <c r="D86" s="3">
        <v>3.2799999999999999E-3</v>
      </c>
      <c r="E86" s="3">
        <v>3.2200000000000002E-3</v>
      </c>
      <c r="F86" s="6">
        <v>3.2799999999999999E-3</v>
      </c>
      <c r="G86" s="2">
        <f t="shared" si="68"/>
        <v>1.1999999999999997E-3</v>
      </c>
      <c r="H86" s="2">
        <f t="shared" si="69"/>
        <v>1.14E-3</v>
      </c>
      <c r="I86" s="2">
        <f t="shared" si="70"/>
        <v>1.1999999999999997E-3</v>
      </c>
      <c r="J86" s="14">
        <v>0.24818916499999999</v>
      </c>
      <c r="K86" s="14">
        <f t="shared" si="71"/>
        <v>0.19217097401132122</v>
      </c>
      <c r="L86" s="14">
        <f t="shared" si="72"/>
        <v>0.1825624253107552</v>
      </c>
      <c r="M86" s="14">
        <f t="shared" si="73"/>
        <v>0.19217097401132122</v>
      </c>
      <c r="N86" s="14">
        <f t="shared" si="74"/>
        <v>11.530258440679273</v>
      </c>
      <c r="O86" s="14">
        <f t="shared" si="75"/>
        <v>10.953745518645311</v>
      </c>
      <c r="P86" s="14">
        <f t="shared" si="76"/>
        <v>11.530258440679273</v>
      </c>
      <c r="AC86" s="5">
        <v>4</v>
      </c>
      <c r="AD86" s="20">
        <v>60</v>
      </c>
      <c r="AE86" s="20">
        <v>4</v>
      </c>
      <c r="AF86" s="6">
        <v>2.0200000000000001E-3</v>
      </c>
      <c r="AG86" s="6">
        <v>1.9E-3</v>
      </c>
      <c r="AH86" s="6">
        <v>1.9499999999999999E-3</v>
      </c>
      <c r="AI86" s="2">
        <f t="shared" si="77"/>
        <v>1.0466666666666667E-3</v>
      </c>
      <c r="AJ86" s="2">
        <f t="shared" si="78"/>
        <v>9.2666666666666668E-4</v>
      </c>
      <c r="AK86" s="2">
        <f t="shared" si="79"/>
        <v>9.7666666666666648E-4</v>
      </c>
      <c r="AL86" s="14">
        <v>0.24818916499999999</v>
      </c>
      <c r="AM86" s="14">
        <f t="shared" si="80"/>
        <v>0.16761579399876356</v>
      </c>
      <c r="AN86" s="14">
        <f t="shared" si="81"/>
        <v>0.14839869659763141</v>
      </c>
      <c r="AO86" s="14">
        <f t="shared" si="82"/>
        <v>0.15640582051476978</v>
      </c>
      <c r="AP86" s="14">
        <f t="shared" si="83"/>
        <v>10.056947639925813</v>
      </c>
      <c r="AQ86" s="14">
        <f t="shared" si="84"/>
        <v>8.9039217958578849</v>
      </c>
      <c r="AR86" s="14">
        <f t="shared" si="85"/>
        <v>9.3843492308861869</v>
      </c>
      <c r="AS86" s="7"/>
      <c r="AT86" s="7"/>
    </row>
    <row r="87" spans="1:46" x14ac:dyDescent="0.35">
      <c r="A87" s="5">
        <v>6</v>
      </c>
      <c r="B87" s="15">
        <v>60</v>
      </c>
      <c r="C87" s="15">
        <v>4</v>
      </c>
      <c r="D87" s="3">
        <v>4.3499999999999997E-3</v>
      </c>
      <c r="E87" s="3">
        <v>3.9899999999999996E-3</v>
      </c>
      <c r="F87" s="6">
        <v>4.0800000000000003E-3</v>
      </c>
      <c r="G87" s="2">
        <f t="shared" si="68"/>
        <v>1.6133333333333329E-3</v>
      </c>
      <c r="H87" s="2">
        <f t="shared" si="69"/>
        <v>1.2533333333333329E-3</v>
      </c>
      <c r="I87" s="2">
        <f t="shared" si="70"/>
        <v>1.3433333333333335E-3</v>
      </c>
      <c r="J87" s="14">
        <v>0.24818916499999999</v>
      </c>
      <c r="K87" s="14">
        <f t="shared" si="71"/>
        <v>0.25836319839299854</v>
      </c>
      <c r="L87" s="14">
        <f t="shared" si="72"/>
        <v>0.20071190618960214</v>
      </c>
      <c r="M87" s="14">
        <f t="shared" si="73"/>
        <v>0.21512472924045134</v>
      </c>
      <c r="N87" s="14">
        <f t="shared" si="74"/>
        <v>15.501791903579912</v>
      </c>
      <c r="O87" s="14">
        <f t="shared" si="75"/>
        <v>12.042714371376128</v>
      </c>
      <c r="P87" s="14">
        <f t="shared" si="76"/>
        <v>12.90748375442708</v>
      </c>
      <c r="AC87" s="5">
        <v>6</v>
      </c>
      <c r="AD87" s="20">
        <v>60</v>
      </c>
      <c r="AE87" s="20">
        <v>4</v>
      </c>
      <c r="AF87" s="6">
        <v>2.0999999999999999E-3</v>
      </c>
      <c r="AG87" s="6">
        <v>1.9E-3</v>
      </c>
      <c r="AH87" s="6">
        <v>1.97E-3</v>
      </c>
      <c r="AI87" s="2">
        <f t="shared" si="77"/>
        <v>9.5666666666666665E-4</v>
      </c>
      <c r="AJ87" s="2">
        <f t="shared" si="78"/>
        <v>7.5666666666666677E-4</v>
      </c>
      <c r="AK87" s="2">
        <f t="shared" si="79"/>
        <v>8.2666666666666674E-4</v>
      </c>
      <c r="AL87" s="14">
        <v>0.24818916499999999</v>
      </c>
      <c r="AM87" s="14">
        <f t="shared" si="80"/>
        <v>0.15320297094791444</v>
      </c>
      <c r="AN87" s="14">
        <f t="shared" si="81"/>
        <v>0.12117447527936093</v>
      </c>
      <c r="AO87" s="14">
        <f t="shared" si="82"/>
        <v>0.13238444876335467</v>
      </c>
      <c r="AP87" s="14">
        <f t="shared" si="83"/>
        <v>9.1921782568748664</v>
      </c>
      <c r="AQ87" s="14">
        <f t="shared" si="84"/>
        <v>7.2704685167616558</v>
      </c>
      <c r="AR87" s="14">
        <f t="shared" si="85"/>
        <v>7.94306692580128</v>
      </c>
      <c r="AS87" s="7"/>
      <c r="AT87" s="7"/>
    </row>
    <row r="88" spans="1:46" x14ac:dyDescent="0.35">
      <c r="A88" s="5">
        <v>8</v>
      </c>
      <c r="B88" s="15">
        <v>60</v>
      </c>
      <c r="C88" s="15">
        <v>4</v>
      </c>
      <c r="D88" s="3">
        <v>5.1500000000000001E-3</v>
      </c>
      <c r="E88" s="3">
        <v>5.2300000000000003E-3</v>
      </c>
      <c r="F88" s="6">
        <v>5.1000000000000004E-3</v>
      </c>
      <c r="G88" s="2">
        <f t="shared" si="68"/>
        <v>2.0500000000000002E-3</v>
      </c>
      <c r="H88" s="2">
        <f t="shared" si="69"/>
        <v>2.1300000000000004E-3</v>
      </c>
      <c r="I88" s="2">
        <f t="shared" si="70"/>
        <v>2.0000000000000005E-3</v>
      </c>
      <c r="J88" s="14">
        <v>0.24818916499999999</v>
      </c>
      <c r="K88" s="14">
        <f t="shared" si="71"/>
        <v>0.32829208060267384</v>
      </c>
      <c r="L88" s="14">
        <f t="shared" si="72"/>
        <v>0.34110347887009529</v>
      </c>
      <c r="M88" s="14">
        <f t="shared" si="73"/>
        <v>0.32028495668553553</v>
      </c>
      <c r="N88" s="14">
        <f t="shared" si="74"/>
        <v>19.697524836160429</v>
      </c>
      <c r="O88" s="14">
        <f t="shared" si="75"/>
        <v>20.466208732205718</v>
      </c>
      <c r="P88" s="14">
        <f t="shared" si="76"/>
        <v>19.217097401132133</v>
      </c>
      <c r="AC88" s="5">
        <v>8</v>
      </c>
      <c r="AD88" s="20">
        <v>60</v>
      </c>
      <c r="AE88" s="20">
        <v>4</v>
      </c>
      <c r="AF88" s="6">
        <v>2.4599999999999999E-3</v>
      </c>
      <c r="AG88" s="6">
        <v>2.0600000000000002E-3</v>
      </c>
      <c r="AH88" s="6">
        <v>2.0500000000000002E-3</v>
      </c>
      <c r="AI88" s="2">
        <f t="shared" si="77"/>
        <v>1.2799999999999999E-3</v>
      </c>
      <c r="AJ88" s="2">
        <f t="shared" si="78"/>
        <v>8.8000000000000014E-4</v>
      </c>
      <c r="AK88" s="2">
        <f t="shared" si="79"/>
        <v>8.7000000000000011E-4</v>
      </c>
      <c r="AL88" s="14">
        <v>0.24818916499999999</v>
      </c>
      <c r="AM88" s="14">
        <f t="shared" si="80"/>
        <v>0.20498237227874266</v>
      </c>
      <c r="AN88" s="14">
        <f t="shared" si="81"/>
        <v>0.14092538094163562</v>
      </c>
      <c r="AO88" s="14">
        <f t="shared" si="82"/>
        <v>0.13932395615820792</v>
      </c>
      <c r="AP88" s="14">
        <f t="shared" si="83"/>
        <v>12.29894233672456</v>
      </c>
      <c r="AQ88" s="14">
        <f t="shared" si="84"/>
        <v>8.4555228564981366</v>
      </c>
      <c r="AR88" s="14">
        <f t="shared" si="85"/>
        <v>8.3594373694924755</v>
      </c>
      <c r="AS88" s="7"/>
      <c r="AT88" s="7"/>
    </row>
    <row r="89" spans="1:46" x14ac:dyDescent="0.35">
      <c r="A89" s="5">
        <v>10</v>
      </c>
      <c r="B89" s="15">
        <v>60</v>
      </c>
      <c r="C89" s="15">
        <v>4</v>
      </c>
      <c r="D89" s="3">
        <v>5.4200000000000003E-3</v>
      </c>
      <c r="E89" s="3">
        <v>5.47E-3</v>
      </c>
      <c r="F89" s="6">
        <v>5.3400000000000001E-3</v>
      </c>
      <c r="G89" s="2">
        <f t="shared" si="68"/>
        <v>1.8650000000000003E-3</v>
      </c>
      <c r="H89" s="2">
        <f t="shared" si="69"/>
        <v>1.915E-3</v>
      </c>
      <c r="I89" s="2">
        <f t="shared" si="70"/>
        <v>1.7850000000000001E-3</v>
      </c>
      <c r="J89" s="14">
        <v>0.24818916499999999</v>
      </c>
      <c r="K89" s="14">
        <f t="shared" si="71"/>
        <v>0.29866572210926184</v>
      </c>
      <c r="L89" s="14">
        <f t="shared" si="72"/>
        <v>0.30667284602640021</v>
      </c>
      <c r="M89" s="14">
        <f t="shared" si="73"/>
        <v>0.28585432384184045</v>
      </c>
      <c r="N89" s="14">
        <f t="shared" si="74"/>
        <v>17.91994332655571</v>
      </c>
      <c r="O89" s="14">
        <f t="shared" si="75"/>
        <v>18.400370761584014</v>
      </c>
      <c r="P89" s="14">
        <f t="shared" si="76"/>
        <v>17.151259430510429</v>
      </c>
      <c r="AC89" s="5">
        <v>10</v>
      </c>
      <c r="AD89" s="20">
        <v>60</v>
      </c>
      <c r="AE89" s="20">
        <v>4</v>
      </c>
      <c r="AF89" s="6">
        <v>2.3800000000000002E-3</v>
      </c>
      <c r="AG89" s="6">
        <v>2.7299999999999998E-3</v>
      </c>
      <c r="AH89" s="6">
        <v>2.5899999999999999E-3</v>
      </c>
      <c r="AI89" s="2">
        <f t="shared" si="77"/>
        <v>1.1650000000000002E-3</v>
      </c>
      <c r="AJ89" s="2">
        <f t="shared" si="78"/>
        <v>1.5149999999999999E-3</v>
      </c>
      <c r="AK89" s="2">
        <f t="shared" si="79"/>
        <v>1.3749999999999999E-3</v>
      </c>
      <c r="AL89" s="14">
        <v>0.24818916499999999</v>
      </c>
      <c r="AM89" s="14">
        <f t="shared" si="80"/>
        <v>0.18656598726932444</v>
      </c>
      <c r="AN89" s="14">
        <f t="shared" si="81"/>
        <v>0.24261585468929306</v>
      </c>
      <c r="AO89" s="14">
        <f t="shared" si="82"/>
        <v>0.22019590772130562</v>
      </c>
      <c r="AP89" s="14">
        <f t="shared" si="83"/>
        <v>11.193959236159467</v>
      </c>
      <c r="AQ89" s="14">
        <f t="shared" si="84"/>
        <v>14.556951281357584</v>
      </c>
      <c r="AR89" s="14">
        <f t="shared" si="85"/>
        <v>13.211754463278337</v>
      </c>
      <c r="AS89" s="7"/>
      <c r="AT89" s="7"/>
    </row>
    <row r="90" spans="1:46" x14ac:dyDescent="0.35">
      <c r="A90" s="5">
        <v>12</v>
      </c>
      <c r="B90" s="15">
        <v>60</v>
      </c>
      <c r="C90" s="15">
        <v>4</v>
      </c>
      <c r="D90" s="3">
        <v>5.5100000000000001E-3</v>
      </c>
      <c r="E90" s="3">
        <v>6.2899999999999996E-3</v>
      </c>
      <c r="F90" s="6">
        <v>5.4000000000000003E-3</v>
      </c>
      <c r="G90" s="2">
        <f t="shared" si="68"/>
        <v>1.7266666666666671E-3</v>
      </c>
      <c r="H90" s="2">
        <f t="shared" si="69"/>
        <v>2.5066666666666666E-3</v>
      </c>
      <c r="I90" s="2">
        <f t="shared" si="70"/>
        <v>1.6166666666666673E-3</v>
      </c>
      <c r="J90" s="14">
        <v>0.24818916499999999</v>
      </c>
      <c r="K90" s="14">
        <f t="shared" si="71"/>
        <v>0.27651267927184564</v>
      </c>
      <c r="L90" s="14">
        <f t="shared" si="72"/>
        <v>0.40142381237920438</v>
      </c>
      <c r="M90" s="14">
        <f t="shared" si="73"/>
        <v>0.25889700665414123</v>
      </c>
      <c r="N90" s="14">
        <f t="shared" si="74"/>
        <v>16.59076075631074</v>
      </c>
      <c r="O90" s="14">
        <f t="shared" si="75"/>
        <v>24.085428742752264</v>
      </c>
      <c r="P90" s="14">
        <f t="shared" si="76"/>
        <v>15.533820399248473</v>
      </c>
      <c r="AC90" s="5">
        <v>12</v>
      </c>
      <c r="AD90" s="20">
        <v>60</v>
      </c>
      <c r="AE90" s="20">
        <v>4</v>
      </c>
      <c r="AF90" s="6">
        <v>2.3400000000000001E-3</v>
      </c>
      <c r="AG90" s="6">
        <v>2.5500000000000002E-3</v>
      </c>
      <c r="AH90" s="6">
        <v>2.3800000000000002E-3</v>
      </c>
      <c r="AI90" s="2">
        <f t="shared" si="77"/>
        <v>1.07E-3</v>
      </c>
      <c r="AJ90" s="2">
        <f t="shared" si="78"/>
        <v>1.2800000000000001E-3</v>
      </c>
      <c r="AK90" s="2">
        <f t="shared" si="79"/>
        <v>1.1100000000000001E-3</v>
      </c>
      <c r="AL90" s="14">
        <v>0.24818916499999999</v>
      </c>
      <c r="AM90" s="14">
        <f t="shared" si="80"/>
        <v>0.17135245182676145</v>
      </c>
      <c r="AN90" s="14">
        <f t="shared" si="81"/>
        <v>0.20498237227874269</v>
      </c>
      <c r="AO90" s="14">
        <f t="shared" si="82"/>
        <v>0.17775815096047221</v>
      </c>
      <c r="AP90" s="14">
        <f t="shared" si="83"/>
        <v>10.281147109605687</v>
      </c>
      <c r="AQ90" s="14">
        <f t="shared" si="84"/>
        <v>12.298942336724561</v>
      </c>
      <c r="AR90" s="14">
        <f t="shared" si="85"/>
        <v>10.665489057628331</v>
      </c>
      <c r="AS90" s="7"/>
      <c r="AT90" s="7"/>
    </row>
    <row r="91" spans="1:46" x14ac:dyDescent="0.35">
      <c r="A91" s="1">
        <v>15</v>
      </c>
      <c r="B91" s="15">
        <v>60</v>
      </c>
      <c r="C91" s="15">
        <v>4</v>
      </c>
      <c r="D91" s="3">
        <v>5.8799999999999998E-3</v>
      </c>
      <c r="E91" s="3">
        <v>5.6699999999999997E-3</v>
      </c>
      <c r="F91" s="6">
        <v>6.0699999999999999E-3</v>
      </c>
      <c r="G91" s="2">
        <f t="shared" si="68"/>
        <v>1.4366666666666668E-3</v>
      </c>
      <c r="H91" s="2">
        <f t="shared" si="69"/>
        <v>1.2266666666666667E-3</v>
      </c>
      <c r="I91" s="2">
        <f t="shared" si="70"/>
        <v>1.6266666666666669E-3</v>
      </c>
      <c r="J91" s="14">
        <v>0.24818916499999999</v>
      </c>
      <c r="K91" s="14">
        <f t="shared" si="71"/>
        <v>0.23007136055244298</v>
      </c>
      <c r="L91" s="14">
        <f t="shared" si="72"/>
        <v>0.19644144010046174</v>
      </c>
      <c r="M91" s="14">
        <f t="shared" si="73"/>
        <v>0.2604984314375689</v>
      </c>
      <c r="N91" s="14">
        <f t="shared" si="74"/>
        <v>13.804281633146578</v>
      </c>
      <c r="O91" s="14">
        <f t="shared" si="75"/>
        <v>11.786486406027704</v>
      </c>
      <c r="P91" s="14">
        <f t="shared" si="76"/>
        <v>15.629905886254134</v>
      </c>
      <c r="AC91" s="1">
        <v>15</v>
      </c>
      <c r="AD91" s="20">
        <v>60</v>
      </c>
      <c r="AE91" s="20">
        <v>4</v>
      </c>
      <c r="AF91" s="6">
        <v>2.7299999999999998E-3</v>
      </c>
      <c r="AG91" s="6">
        <v>2.7299999999999998E-3</v>
      </c>
      <c r="AH91" s="6">
        <v>2.7599999999999999E-3</v>
      </c>
      <c r="AI91" s="2">
        <f>AF91-$N102</f>
        <v>-1.7133333333333332E-3</v>
      </c>
      <c r="AJ91" s="2">
        <f>AG91-AP102</f>
        <v>1.1666666666666665E-3</v>
      </c>
      <c r="AK91" s="2">
        <f>AH91-AP102</f>
        <v>1.1966666666666666E-3</v>
      </c>
      <c r="AL91" s="14">
        <v>0.24818916499999999</v>
      </c>
      <c r="AM91" s="14">
        <f t="shared" si="80"/>
        <v>-0.27437744622727539</v>
      </c>
      <c r="AN91" s="14">
        <f t="shared" si="81"/>
        <v>0.18683289139989567</v>
      </c>
      <c r="AO91" s="14">
        <f t="shared" si="82"/>
        <v>0.19163716575017872</v>
      </c>
      <c r="AP91" s="14">
        <f t="shared" si="83"/>
        <v>-16.462646773636525</v>
      </c>
      <c r="AQ91" s="14">
        <f t="shared" si="84"/>
        <v>11.209973483993741</v>
      </c>
      <c r="AR91" s="14">
        <f t="shared" si="85"/>
        <v>11.498229945010724</v>
      </c>
      <c r="AS91" s="7"/>
      <c r="AT91" s="7"/>
    </row>
    <row r="92" spans="1:46" ht="43.5" x14ac:dyDescent="0.35">
      <c r="B92" s="13"/>
      <c r="C92" s="8"/>
      <c r="D92" s="8"/>
      <c r="E92" s="7"/>
      <c r="F92" s="4"/>
      <c r="G92" s="4"/>
      <c r="H92" s="4"/>
      <c r="I92" s="7"/>
      <c r="J92" s="7"/>
      <c r="K92" s="12" t="s">
        <v>4</v>
      </c>
      <c r="L92" s="12" t="s">
        <v>3</v>
      </c>
      <c r="M92" s="12" t="s">
        <v>2</v>
      </c>
      <c r="N92" s="11" t="s">
        <v>1</v>
      </c>
      <c r="O92" s="5" t="s">
        <v>0</v>
      </c>
      <c r="P92" s="7"/>
      <c r="AC92" s="4"/>
      <c r="AD92" s="9"/>
      <c r="AE92" s="8"/>
      <c r="AF92" s="8"/>
      <c r="AG92" s="7"/>
      <c r="AH92" s="4"/>
      <c r="AI92" s="4"/>
      <c r="AJ92" s="4"/>
      <c r="AK92" s="7"/>
      <c r="AL92" s="7"/>
      <c r="AM92" s="12" t="s">
        <v>4</v>
      </c>
      <c r="AN92" s="12" t="s">
        <v>3</v>
      </c>
      <c r="AO92" s="12" t="s">
        <v>2</v>
      </c>
      <c r="AP92" s="11" t="s">
        <v>1</v>
      </c>
      <c r="AQ92" s="5" t="s">
        <v>0</v>
      </c>
      <c r="AR92" s="7"/>
      <c r="AS92" s="7"/>
      <c r="AT92" s="7"/>
    </row>
    <row r="93" spans="1:46" x14ac:dyDescent="0.35">
      <c r="B93" s="9"/>
      <c r="C93" s="8"/>
      <c r="D93" s="8"/>
      <c r="E93" s="7"/>
      <c r="F93" s="7"/>
      <c r="G93" s="7"/>
      <c r="H93" s="7"/>
      <c r="I93" s="7"/>
      <c r="J93" s="7"/>
      <c r="K93" s="6">
        <v>7.2599999999999997E-4</v>
      </c>
      <c r="L93" s="6">
        <v>6.8999999999999997E-4</v>
      </c>
      <c r="M93" s="6">
        <v>7.1299999999999998E-4</v>
      </c>
      <c r="N93" s="2">
        <f t="shared" ref="N93:N98" si="86">AVERAGE(K93:M93)</f>
        <v>7.0966666666666661E-4</v>
      </c>
      <c r="O93" s="5">
        <v>0</v>
      </c>
      <c r="P93" s="7"/>
      <c r="AC93" s="4"/>
      <c r="AD93" s="9"/>
      <c r="AE93" s="8"/>
      <c r="AF93" s="8"/>
      <c r="AG93" s="7"/>
      <c r="AH93" s="7"/>
      <c r="AI93" s="7"/>
      <c r="AJ93" s="7"/>
      <c r="AK93" s="7"/>
      <c r="AL93" s="7"/>
      <c r="AM93" s="6">
        <v>1.1000000000000001E-3</v>
      </c>
      <c r="AN93" s="6">
        <v>1.1000000000000001E-3</v>
      </c>
      <c r="AO93" s="6">
        <v>1.09E-3</v>
      </c>
      <c r="AP93" s="2">
        <f t="shared" ref="AP93:AP98" si="87">AVERAGE(AM93:AO93)</f>
        <v>1.0966666666666668E-3</v>
      </c>
      <c r="AQ93" s="5">
        <v>0</v>
      </c>
      <c r="AR93" s="7"/>
      <c r="AS93" s="19"/>
      <c r="AT93" s="19"/>
    </row>
    <row r="94" spans="1:46" x14ac:dyDescent="0.35">
      <c r="F94" s="4"/>
      <c r="G94" s="4"/>
      <c r="H94" s="4"/>
      <c r="I94" s="4"/>
      <c r="J94" s="4"/>
      <c r="K94" s="6">
        <v>7.4899999999999999E-4</v>
      </c>
      <c r="L94" s="6">
        <v>7.2499999999999995E-4</v>
      </c>
      <c r="M94" s="6">
        <v>7.7300000000000003E-4</v>
      </c>
      <c r="N94" s="2">
        <f t="shared" si="86"/>
        <v>7.4899999999999999E-4</v>
      </c>
      <c r="O94" s="5">
        <v>0.5</v>
      </c>
      <c r="P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6">
        <v>1.17E-3</v>
      </c>
      <c r="AN94" s="6">
        <v>1.15E-3</v>
      </c>
      <c r="AO94" s="6">
        <v>1.1900000000000001E-3</v>
      </c>
      <c r="AP94" s="2">
        <f t="shared" si="87"/>
        <v>1.17E-3</v>
      </c>
      <c r="AQ94" s="5">
        <v>0.5</v>
      </c>
      <c r="AR94" s="4"/>
      <c r="AS94" s="19"/>
      <c r="AT94" s="19"/>
    </row>
    <row r="95" spans="1:46" x14ac:dyDescent="0.35">
      <c r="F95" s="4"/>
      <c r="G95" s="4"/>
      <c r="H95" s="4"/>
      <c r="I95" s="4"/>
      <c r="J95" s="4"/>
      <c r="K95" s="6">
        <v>9.0799999999999995E-4</v>
      </c>
      <c r="L95" s="6">
        <v>8.8400000000000002E-4</v>
      </c>
      <c r="M95" s="6">
        <v>8.9300000000000002E-4</v>
      </c>
      <c r="N95" s="2">
        <f t="shared" si="86"/>
        <v>8.9499999999999996E-4</v>
      </c>
      <c r="O95" s="5">
        <v>1</v>
      </c>
      <c r="P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6">
        <v>9.3899999999999995E-4</v>
      </c>
      <c r="AN95" s="6">
        <v>9.9200000000000004E-4</v>
      </c>
      <c r="AO95" s="6">
        <v>9.3499999999999996E-4</v>
      </c>
      <c r="AP95" s="2">
        <f t="shared" si="87"/>
        <v>9.5533333333333332E-4</v>
      </c>
      <c r="AQ95" s="5">
        <v>1</v>
      </c>
      <c r="AR95" s="4"/>
      <c r="AS95" s="19"/>
      <c r="AT95" s="19"/>
    </row>
    <row r="96" spans="1:46" x14ac:dyDescent="0.35">
      <c r="F96" s="4"/>
      <c r="G96" s="4"/>
      <c r="H96" s="4"/>
      <c r="I96" s="4"/>
      <c r="J96" s="4"/>
      <c r="K96" s="6">
        <v>1.23E-3</v>
      </c>
      <c r="L96" s="6">
        <v>1.2199999999999999E-3</v>
      </c>
      <c r="M96" s="6">
        <v>1.2600000000000001E-3</v>
      </c>
      <c r="N96" s="2">
        <f t="shared" si="86"/>
        <v>1.2366666666666665E-3</v>
      </c>
      <c r="O96" s="5">
        <v>2</v>
      </c>
      <c r="P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6">
        <v>9.0399999999999996E-4</v>
      </c>
      <c r="AN96" s="6">
        <v>9.7099999999999997E-4</v>
      </c>
      <c r="AO96" s="6">
        <v>9.68E-4</v>
      </c>
      <c r="AP96" s="2">
        <f t="shared" si="87"/>
        <v>9.4766666666666664E-4</v>
      </c>
      <c r="AQ96" s="5">
        <v>2</v>
      </c>
      <c r="AR96" s="4"/>
      <c r="AS96" s="19"/>
      <c r="AT96" s="19"/>
    </row>
    <row r="97" spans="1:46" x14ac:dyDescent="0.35">
      <c r="F97" s="4"/>
      <c r="G97" s="4"/>
      <c r="H97" s="4"/>
      <c r="I97" s="4"/>
      <c r="J97" s="4"/>
      <c r="K97" s="6">
        <v>2.0500000000000002E-3</v>
      </c>
      <c r="L97" s="6">
        <v>2.1099999999999999E-3</v>
      </c>
      <c r="M97" s="6">
        <v>2.0799999999999998E-3</v>
      </c>
      <c r="N97" s="2">
        <f t="shared" si="86"/>
        <v>2.0800000000000003E-3</v>
      </c>
      <c r="O97" s="5">
        <v>4</v>
      </c>
      <c r="P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6">
        <v>9.5200000000000005E-4</v>
      </c>
      <c r="AN97" s="6">
        <v>9.5799999999999998E-4</v>
      </c>
      <c r="AO97" s="6">
        <v>1.01E-3</v>
      </c>
      <c r="AP97" s="2">
        <f t="shared" si="87"/>
        <v>9.7333333333333332E-4</v>
      </c>
      <c r="AQ97" s="5">
        <v>4</v>
      </c>
      <c r="AR97" s="4"/>
      <c r="AS97" s="19"/>
      <c r="AT97" s="19"/>
    </row>
    <row r="98" spans="1:46" x14ac:dyDescent="0.35">
      <c r="F98" s="4"/>
      <c r="G98" s="4"/>
      <c r="H98" s="4"/>
      <c r="I98" s="4"/>
      <c r="J98" s="4"/>
      <c r="K98" s="6">
        <v>2.7699999999999999E-3</v>
      </c>
      <c r="L98" s="6">
        <v>2.7000000000000001E-3</v>
      </c>
      <c r="M98" s="6">
        <v>2.7399999999999998E-3</v>
      </c>
      <c r="N98" s="2">
        <f t="shared" si="86"/>
        <v>2.7366666666666668E-3</v>
      </c>
      <c r="O98" s="5">
        <v>6</v>
      </c>
      <c r="P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6">
        <v>1.1199999999999999E-3</v>
      </c>
      <c r="AN98" s="6">
        <v>1.1299999999999999E-3</v>
      </c>
      <c r="AO98" s="6">
        <v>1.1800000000000001E-3</v>
      </c>
      <c r="AP98" s="2">
        <f t="shared" si="87"/>
        <v>1.1433333333333332E-3</v>
      </c>
      <c r="AQ98" s="5">
        <v>6</v>
      </c>
      <c r="AR98" s="4"/>
      <c r="AS98" s="19"/>
      <c r="AT98" s="19"/>
    </row>
    <row r="99" spans="1:46" x14ac:dyDescent="0.35">
      <c r="F99" s="4"/>
      <c r="G99" s="4"/>
      <c r="H99" s="4"/>
      <c r="I99" s="4"/>
      <c r="J99" s="4"/>
      <c r="K99" s="6">
        <v>3.0799999999999998E-3</v>
      </c>
      <c r="L99" s="6">
        <v>3.3E-3</v>
      </c>
      <c r="M99" s="6">
        <v>3.1199999999999999E-3</v>
      </c>
      <c r="N99" s="2">
        <f>AVERAGE(K99,M99)</f>
        <v>3.0999999999999999E-3</v>
      </c>
      <c r="O99" s="5">
        <v>8</v>
      </c>
      <c r="P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6">
        <v>1.15E-3</v>
      </c>
      <c r="AN99" s="6">
        <v>1.16E-3</v>
      </c>
      <c r="AO99" s="6">
        <v>1.2099999999999999E-3</v>
      </c>
      <c r="AP99" s="2">
        <f>AVERAGE(AM99,AO99)</f>
        <v>1.1800000000000001E-3</v>
      </c>
      <c r="AQ99" s="5">
        <v>8</v>
      </c>
      <c r="AR99" s="4"/>
      <c r="AS99" s="19"/>
      <c r="AT99" s="19"/>
    </row>
    <row r="100" spans="1:46" x14ac:dyDescent="0.35">
      <c r="F100" s="4"/>
      <c r="G100" s="4"/>
      <c r="H100" s="4"/>
      <c r="I100" s="4"/>
      <c r="J100" s="4"/>
      <c r="K100" s="6">
        <v>3.5200000000000001E-3</v>
      </c>
      <c r="L100" s="6">
        <v>3.8300000000000001E-3</v>
      </c>
      <c r="M100" s="6">
        <v>3.5899999999999999E-3</v>
      </c>
      <c r="N100" s="2">
        <f>AVERAGE(K100,M100)</f>
        <v>3.555E-3</v>
      </c>
      <c r="O100" s="5">
        <v>10</v>
      </c>
      <c r="P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6">
        <v>1.1900000000000001E-3</v>
      </c>
      <c r="AN100" s="6">
        <v>1.23E-3</v>
      </c>
      <c r="AO100" s="6">
        <v>1.24E-3</v>
      </c>
      <c r="AP100" s="2">
        <f>AVERAGE(AM100,AO100)</f>
        <v>1.2149999999999999E-3</v>
      </c>
      <c r="AQ100" s="5">
        <v>10</v>
      </c>
      <c r="AR100" s="4"/>
      <c r="AS100" s="19"/>
      <c r="AT100" s="19"/>
    </row>
    <row r="101" spans="1:46" x14ac:dyDescent="0.35">
      <c r="F101" s="4"/>
      <c r="G101" s="4"/>
      <c r="H101" s="4"/>
      <c r="I101" s="4"/>
      <c r="J101" s="4"/>
      <c r="K101" s="6">
        <v>3.7100000000000002E-3</v>
      </c>
      <c r="L101" s="6">
        <v>3.8700000000000002E-3</v>
      </c>
      <c r="M101" s="6">
        <v>3.7699999999999999E-3</v>
      </c>
      <c r="N101" s="2">
        <f>AVERAGE(K101:M101)</f>
        <v>3.783333333333333E-3</v>
      </c>
      <c r="O101" s="5">
        <v>12</v>
      </c>
      <c r="P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6">
        <v>1.23E-3</v>
      </c>
      <c r="AN101" s="6">
        <v>1.2600000000000001E-3</v>
      </c>
      <c r="AO101" s="6">
        <v>1.32E-3</v>
      </c>
      <c r="AP101" s="2">
        <f>AVERAGE(AM101:AO101)</f>
        <v>1.2700000000000001E-3</v>
      </c>
      <c r="AQ101" s="5">
        <v>12</v>
      </c>
      <c r="AR101" s="4"/>
      <c r="AS101" s="19"/>
      <c r="AT101" s="19"/>
    </row>
    <row r="102" spans="1:46" x14ac:dyDescent="0.35">
      <c r="F102" s="4"/>
      <c r="G102" s="4"/>
      <c r="H102" s="4"/>
      <c r="I102" s="4"/>
      <c r="J102" s="4"/>
      <c r="K102" s="6">
        <v>4.2199999999999998E-3</v>
      </c>
      <c r="L102" s="6">
        <v>4.4999999999999997E-3</v>
      </c>
      <c r="M102" s="6">
        <v>4.6100000000000004E-3</v>
      </c>
      <c r="N102" s="2">
        <f>AVERAGE(K102:M102)</f>
        <v>4.443333333333333E-3</v>
      </c>
      <c r="O102" s="1">
        <v>15</v>
      </c>
      <c r="P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6">
        <v>1.5900000000000001E-3</v>
      </c>
      <c r="AN102" s="6">
        <v>1.5399999999999999E-3</v>
      </c>
      <c r="AO102" s="6">
        <v>1.56E-3</v>
      </c>
      <c r="AP102" s="2">
        <f>AVERAGE(AM102:AO102)</f>
        <v>1.5633333333333332E-3</v>
      </c>
      <c r="AQ102" s="1">
        <v>15</v>
      </c>
      <c r="AR102" s="4"/>
      <c r="AS102" s="19"/>
      <c r="AT102" s="19"/>
    </row>
    <row r="103" spans="1:46" x14ac:dyDescent="0.35"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19"/>
      <c r="AT103" s="19"/>
    </row>
    <row r="104" spans="1:46" x14ac:dyDescent="0.35">
      <c r="A104" t="s">
        <v>16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AS104" s="10"/>
      <c r="AT104" s="10"/>
    </row>
    <row r="105" spans="1:46" ht="58" x14ac:dyDescent="0.35">
      <c r="A105" s="5" t="s">
        <v>15</v>
      </c>
      <c r="B105" s="18" t="s">
        <v>14</v>
      </c>
      <c r="C105" s="18" t="s">
        <v>13</v>
      </c>
      <c r="D105" s="17" t="s">
        <v>12</v>
      </c>
      <c r="E105" s="17" t="s">
        <v>11</v>
      </c>
      <c r="F105" s="16" t="s">
        <v>10</v>
      </c>
      <c r="G105" s="16" t="s">
        <v>9</v>
      </c>
      <c r="H105" s="16" t="s">
        <v>8</v>
      </c>
      <c r="I105" s="16" t="s">
        <v>7</v>
      </c>
      <c r="J105" s="5" t="s">
        <v>6</v>
      </c>
      <c r="K105" s="16" t="s">
        <v>5</v>
      </c>
      <c r="L105" s="16" t="s">
        <v>5</v>
      </c>
      <c r="M105" s="16" t="s">
        <v>5</v>
      </c>
      <c r="N105" s="16" t="s">
        <v>5</v>
      </c>
      <c r="O105" s="16" t="s">
        <v>5</v>
      </c>
      <c r="P105" s="16" t="s">
        <v>5</v>
      </c>
      <c r="AS105" s="10"/>
      <c r="AT105" s="10"/>
    </row>
    <row r="106" spans="1:46" x14ac:dyDescent="0.35">
      <c r="A106" s="5">
        <v>0</v>
      </c>
      <c r="B106" s="15">
        <v>60</v>
      </c>
      <c r="C106" s="15">
        <v>4</v>
      </c>
      <c r="D106" s="3">
        <v>1.7899999999999999E-3</v>
      </c>
      <c r="E106" s="3">
        <v>1.82E-3</v>
      </c>
      <c r="F106" s="6">
        <v>1.92E-3</v>
      </c>
      <c r="G106" s="2">
        <f t="shared" ref="G106:G115" si="88">D106-$N117</f>
        <v>8.476666666666666E-4</v>
      </c>
      <c r="H106" s="2">
        <f t="shared" ref="H106:H115" si="89">E106-N117</f>
        <v>8.7766666666666668E-4</v>
      </c>
      <c r="I106" s="2">
        <f t="shared" ref="I106:I115" si="90">F106-N117</f>
        <v>9.7766666666666661E-4</v>
      </c>
      <c r="J106" s="14">
        <v>0.24818916499999999</v>
      </c>
      <c r="K106" s="14">
        <f t="shared" ref="K106:K115" si="91">(G106/(6290*J106))/(4*10^-6)</f>
        <v>0.13574744080855275</v>
      </c>
      <c r="L106" s="14">
        <f t="shared" ref="L106:L115" si="92">(H106/(6290*J106))/(4*10^-6)</f>
        <v>0.1405517151588358</v>
      </c>
      <c r="M106" s="14">
        <f t="shared" ref="M106:M115" si="93">(I106/(6290*J106))/(4*10^-6)</f>
        <v>0.15656596299311257</v>
      </c>
      <c r="N106" s="14">
        <f t="shared" ref="N106:N115" si="94">K106*60</f>
        <v>8.1448464485131655</v>
      </c>
      <c r="O106" s="14">
        <f t="shared" ref="O106:O115" si="95">L106*60</f>
        <v>8.4331029095301488</v>
      </c>
      <c r="P106" s="14">
        <f t="shared" ref="P106:P115" si="96">M106*60</f>
        <v>9.3939577795867546</v>
      </c>
      <c r="AS106" s="10"/>
      <c r="AT106" s="10"/>
    </row>
    <row r="107" spans="1:46" x14ac:dyDescent="0.35">
      <c r="A107" s="5">
        <v>0.5</v>
      </c>
      <c r="B107" s="15">
        <v>60</v>
      </c>
      <c r="C107" s="15">
        <v>4</v>
      </c>
      <c r="D107" s="3">
        <v>1.9400000000000001E-3</v>
      </c>
      <c r="E107" s="3">
        <v>1.8799999999999999E-3</v>
      </c>
      <c r="F107" s="6">
        <v>1.97E-3</v>
      </c>
      <c r="G107" s="2">
        <f t="shared" si="88"/>
        <v>7.1000000000000013E-4</v>
      </c>
      <c r="H107" s="2">
        <f t="shared" si="89"/>
        <v>6.4999999999999997E-4</v>
      </c>
      <c r="I107" s="2">
        <f t="shared" si="90"/>
        <v>7.3999999999999999E-4</v>
      </c>
      <c r="J107" s="14">
        <v>0.24818916499999999</v>
      </c>
      <c r="K107" s="14">
        <f t="shared" si="91"/>
        <v>0.11370115962336511</v>
      </c>
      <c r="L107" s="14">
        <f t="shared" si="92"/>
        <v>0.10409261092279901</v>
      </c>
      <c r="M107" s="14">
        <f t="shared" si="93"/>
        <v>0.11850543397364811</v>
      </c>
      <c r="N107" s="14">
        <f t="shared" si="94"/>
        <v>6.8220695774019067</v>
      </c>
      <c r="O107" s="14">
        <f t="shared" si="95"/>
        <v>6.24555665536794</v>
      </c>
      <c r="P107" s="14">
        <f t="shared" si="96"/>
        <v>7.1103260384188864</v>
      </c>
      <c r="AS107" s="10"/>
      <c r="AT107" s="10"/>
    </row>
    <row r="108" spans="1:46" x14ac:dyDescent="0.35">
      <c r="A108" s="5">
        <v>1</v>
      </c>
      <c r="B108" s="15">
        <v>60</v>
      </c>
      <c r="C108" s="15">
        <v>4</v>
      </c>
      <c r="D108" s="3">
        <v>2.2399999999999998E-3</v>
      </c>
      <c r="E108" s="3">
        <v>2.3999999999999998E-3</v>
      </c>
      <c r="F108" s="6">
        <v>2.1700000000000001E-3</v>
      </c>
      <c r="G108" s="2">
        <f t="shared" si="88"/>
        <v>8.0666666666666647E-4</v>
      </c>
      <c r="H108" s="2">
        <f t="shared" si="89"/>
        <v>9.6666666666666646E-4</v>
      </c>
      <c r="I108" s="2">
        <f t="shared" si="90"/>
        <v>7.3666666666666672E-4</v>
      </c>
      <c r="J108" s="14">
        <v>0.24818916499999999</v>
      </c>
      <c r="K108" s="14">
        <f t="shared" si="91"/>
        <v>0.12918159919649927</v>
      </c>
      <c r="L108" s="14">
        <f t="shared" si="92"/>
        <v>0.15480439573134208</v>
      </c>
      <c r="M108" s="14">
        <f t="shared" si="93"/>
        <v>0.11797162571250557</v>
      </c>
      <c r="N108" s="14">
        <f t="shared" si="94"/>
        <v>7.7508959517899561</v>
      </c>
      <c r="O108" s="14">
        <f t="shared" si="95"/>
        <v>9.288263743880524</v>
      </c>
      <c r="P108" s="14">
        <f t="shared" si="96"/>
        <v>7.0782975427503336</v>
      </c>
      <c r="AS108" s="10"/>
      <c r="AT108" s="10"/>
    </row>
    <row r="109" spans="1:46" x14ac:dyDescent="0.35">
      <c r="A109" s="5">
        <v>2</v>
      </c>
      <c r="B109" s="15">
        <v>60</v>
      </c>
      <c r="C109" s="15">
        <v>4</v>
      </c>
      <c r="D109" s="3">
        <v>2.99E-3</v>
      </c>
      <c r="E109" s="3">
        <v>3.0000000000000001E-3</v>
      </c>
      <c r="F109" s="6">
        <v>3.0400000000000002E-3</v>
      </c>
      <c r="G109" s="2">
        <f t="shared" si="88"/>
        <v>8.5666666666666703E-4</v>
      </c>
      <c r="H109" s="2">
        <f t="shared" si="89"/>
        <v>8.6666666666666706E-4</v>
      </c>
      <c r="I109" s="2">
        <f t="shared" si="90"/>
        <v>9.0666666666666717E-4</v>
      </c>
      <c r="J109" s="14">
        <v>0.24818916499999999</v>
      </c>
      <c r="K109" s="14">
        <f t="shared" si="91"/>
        <v>0.13718872311363772</v>
      </c>
      <c r="L109" s="14">
        <f t="shared" si="92"/>
        <v>0.13879014789706542</v>
      </c>
      <c r="M109" s="14">
        <f t="shared" si="93"/>
        <v>0.14519584703077615</v>
      </c>
      <c r="N109" s="14">
        <f t="shared" si="94"/>
        <v>8.2313233868182643</v>
      </c>
      <c r="O109" s="14">
        <f t="shared" si="95"/>
        <v>8.3274088738239254</v>
      </c>
      <c r="P109" s="14">
        <f t="shared" si="96"/>
        <v>8.711750821846568</v>
      </c>
      <c r="AS109" s="10"/>
      <c r="AT109" s="10"/>
    </row>
    <row r="110" spans="1:46" x14ac:dyDescent="0.35">
      <c r="A110" s="5">
        <v>4</v>
      </c>
      <c r="B110" s="15">
        <v>60</v>
      </c>
      <c r="C110" s="15">
        <v>4</v>
      </c>
      <c r="D110" s="3">
        <v>4.1900000000000001E-3</v>
      </c>
      <c r="E110" s="3">
        <v>4.4400000000000004E-3</v>
      </c>
      <c r="F110" s="6">
        <v>4.1900000000000001E-3</v>
      </c>
      <c r="G110" s="2">
        <f t="shared" si="88"/>
        <v>8.6333333333333357E-4</v>
      </c>
      <c r="H110" s="2">
        <f t="shared" si="89"/>
        <v>1.1133333333333338E-3</v>
      </c>
      <c r="I110" s="2">
        <f t="shared" si="90"/>
        <v>8.6333333333333357E-4</v>
      </c>
      <c r="J110" s="14">
        <v>0.24818916499999999</v>
      </c>
      <c r="K110" s="14">
        <f t="shared" si="91"/>
        <v>0.13825633963592282</v>
      </c>
      <c r="L110" s="14">
        <f t="shared" si="92"/>
        <v>0.17829195922161481</v>
      </c>
      <c r="M110" s="14">
        <f t="shared" si="93"/>
        <v>0.13825633963592282</v>
      </c>
      <c r="N110" s="14">
        <f t="shared" si="94"/>
        <v>8.2953803781553699</v>
      </c>
      <c r="O110" s="14">
        <f t="shared" si="95"/>
        <v>10.697517553296889</v>
      </c>
      <c r="P110" s="14">
        <f t="shared" si="96"/>
        <v>8.2953803781553699</v>
      </c>
      <c r="AS110" s="10"/>
      <c r="AT110" s="10"/>
    </row>
    <row r="111" spans="1:46" x14ac:dyDescent="0.35">
      <c r="A111" s="5">
        <v>6</v>
      </c>
      <c r="B111" s="15">
        <v>60</v>
      </c>
      <c r="C111" s="15">
        <v>4</v>
      </c>
      <c r="D111" s="3">
        <v>5.5700000000000003E-3</v>
      </c>
      <c r="E111" s="3">
        <v>5.9899999999999997E-3</v>
      </c>
      <c r="F111" s="6">
        <v>5.4400000000000004E-3</v>
      </c>
      <c r="G111" s="2">
        <f t="shared" si="88"/>
        <v>1.1933333333333336E-3</v>
      </c>
      <c r="H111" s="2">
        <f t="shared" si="89"/>
        <v>1.6133333333333329E-3</v>
      </c>
      <c r="I111" s="2">
        <f t="shared" si="90"/>
        <v>1.0633333333333337E-3</v>
      </c>
      <c r="J111" s="14">
        <v>0.24818916499999999</v>
      </c>
      <c r="K111" s="14">
        <f t="shared" si="91"/>
        <v>0.19110335748903617</v>
      </c>
      <c r="L111" s="14">
        <f t="shared" si="92"/>
        <v>0.25836319839299854</v>
      </c>
      <c r="M111" s="14">
        <f t="shared" si="93"/>
        <v>0.17028483530447641</v>
      </c>
      <c r="N111" s="14">
        <f t="shared" si="94"/>
        <v>11.46620144934217</v>
      </c>
      <c r="O111" s="14">
        <f t="shared" si="95"/>
        <v>15.501791903579912</v>
      </c>
      <c r="P111" s="14">
        <f t="shared" si="96"/>
        <v>10.217090118268585</v>
      </c>
      <c r="AS111" s="10"/>
      <c r="AT111" s="10"/>
    </row>
    <row r="112" spans="1:46" x14ac:dyDescent="0.35">
      <c r="A112" s="5">
        <v>8</v>
      </c>
      <c r="B112" s="15">
        <v>60</v>
      </c>
      <c r="C112" s="15">
        <v>4</v>
      </c>
      <c r="D112" s="3">
        <v>6.3400000000000001E-3</v>
      </c>
      <c r="E112" s="3">
        <v>6.3899999999999998E-3</v>
      </c>
      <c r="F112" s="6">
        <v>6.2500000000000003E-3</v>
      </c>
      <c r="G112" s="2">
        <f t="shared" si="88"/>
        <v>5.0000000000000044E-4</v>
      </c>
      <c r="H112" s="2">
        <f t="shared" si="89"/>
        <v>5.5000000000000014E-4</v>
      </c>
      <c r="I112" s="2">
        <f t="shared" si="90"/>
        <v>4.1000000000000064E-4</v>
      </c>
      <c r="J112" s="14">
        <v>0.24818916499999999</v>
      </c>
      <c r="K112" s="14">
        <f t="shared" si="91"/>
        <v>8.0071239171383937E-2</v>
      </c>
      <c r="L112" s="14">
        <f t="shared" si="92"/>
        <v>8.807836308852228E-2</v>
      </c>
      <c r="M112" s="14">
        <f t="shared" si="93"/>
        <v>6.5658416120534871E-2</v>
      </c>
      <c r="N112" s="14">
        <f t="shared" si="94"/>
        <v>4.8042743502830358</v>
      </c>
      <c r="O112" s="14">
        <f t="shared" si="95"/>
        <v>5.2847017853113369</v>
      </c>
      <c r="P112" s="14">
        <f t="shared" si="96"/>
        <v>3.9395049672320921</v>
      </c>
      <c r="AS112" s="10"/>
      <c r="AT112" s="10"/>
    </row>
    <row r="113" spans="1:46" x14ac:dyDescent="0.35">
      <c r="A113" s="5">
        <v>10</v>
      </c>
      <c r="B113" s="15">
        <v>60</v>
      </c>
      <c r="C113" s="15">
        <v>4</v>
      </c>
      <c r="D113" s="3">
        <v>7.9299999999999995E-3</v>
      </c>
      <c r="E113" s="3">
        <v>8.2699999999999996E-3</v>
      </c>
      <c r="F113" s="6">
        <v>8.3300000000000006E-3</v>
      </c>
      <c r="G113" s="2">
        <f t="shared" si="88"/>
        <v>5.1000000000000004E-4</v>
      </c>
      <c r="H113" s="2">
        <f t="shared" si="89"/>
        <v>8.5000000000000006E-4</v>
      </c>
      <c r="I113" s="2">
        <f t="shared" si="90"/>
        <v>9.1000000000000109E-4</v>
      </c>
      <c r="J113" s="14">
        <v>0.24818916499999999</v>
      </c>
      <c r="K113" s="14">
        <f t="shared" si="91"/>
        <v>8.1672663954811542E-2</v>
      </c>
      <c r="L113" s="14">
        <f t="shared" si="92"/>
        <v>0.13612110659135257</v>
      </c>
      <c r="M113" s="14">
        <f t="shared" si="93"/>
        <v>0.14572965529191881</v>
      </c>
      <c r="N113" s="14">
        <f t="shared" si="94"/>
        <v>4.9003598372886925</v>
      </c>
      <c r="O113" s="14">
        <f t="shared" si="95"/>
        <v>8.1672663954811533</v>
      </c>
      <c r="P113" s="14">
        <f t="shared" si="96"/>
        <v>8.7437793175151288</v>
      </c>
      <c r="AS113" s="10"/>
      <c r="AT113" s="10"/>
    </row>
    <row r="114" spans="1:46" x14ac:dyDescent="0.35">
      <c r="A114" s="5">
        <v>12</v>
      </c>
      <c r="B114" s="15">
        <v>60</v>
      </c>
      <c r="C114" s="15">
        <v>4</v>
      </c>
      <c r="D114" s="3">
        <v>9.1900000000000003E-3</v>
      </c>
      <c r="E114" s="3">
        <v>8.6800000000000002E-3</v>
      </c>
      <c r="F114" s="6">
        <v>8.3400000000000002E-3</v>
      </c>
      <c r="G114" s="2">
        <f t="shared" si="88"/>
        <v>2.8666666666666597E-4</v>
      </c>
      <c r="H114" s="2">
        <f t="shared" si="89"/>
        <v>-2.2333333333333406E-4</v>
      </c>
      <c r="I114" s="2">
        <f t="shared" si="90"/>
        <v>-5.6333333333333409E-4</v>
      </c>
      <c r="J114" s="14">
        <v>0.24818916499999999</v>
      </c>
      <c r="K114" s="14">
        <f t="shared" si="91"/>
        <v>4.5907510458259963E-2</v>
      </c>
      <c r="L114" s="14">
        <f t="shared" si="92"/>
        <v>-3.5765153496551579E-2</v>
      </c>
      <c r="M114" s="14">
        <f t="shared" si="93"/>
        <v>-9.02135961330926E-2</v>
      </c>
      <c r="N114" s="14">
        <f t="shared" si="94"/>
        <v>2.754450627495598</v>
      </c>
      <c r="O114" s="14">
        <f t="shared" si="95"/>
        <v>-2.1459092097930945</v>
      </c>
      <c r="P114" s="14">
        <f t="shared" si="96"/>
        <v>-5.4128157679855562</v>
      </c>
      <c r="AS114" s="10"/>
      <c r="AT114" s="10"/>
    </row>
    <row r="115" spans="1:46" x14ac:dyDescent="0.35">
      <c r="A115" s="1">
        <v>15</v>
      </c>
      <c r="B115" s="15">
        <v>60</v>
      </c>
      <c r="C115" s="15">
        <v>4</v>
      </c>
      <c r="D115" s="3">
        <v>1.04E-2</v>
      </c>
      <c r="E115" s="3">
        <v>1.15E-2</v>
      </c>
      <c r="F115" s="6">
        <v>1.0699999999999999E-2</v>
      </c>
      <c r="G115" s="2">
        <f t="shared" si="88"/>
        <v>-1.0000000000000009E-3</v>
      </c>
      <c r="H115" s="2">
        <f t="shared" si="89"/>
        <v>9.9999999999999395E-5</v>
      </c>
      <c r="I115" s="2">
        <f t="shared" si="90"/>
        <v>-7.0000000000000097E-4</v>
      </c>
      <c r="J115" s="14">
        <v>0.24818916499999999</v>
      </c>
      <c r="K115" s="14">
        <f t="shared" si="91"/>
        <v>-0.16014247834276787</v>
      </c>
      <c r="L115" s="14">
        <f t="shared" si="92"/>
        <v>1.6014247834276674E-2</v>
      </c>
      <c r="M115" s="14">
        <f t="shared" si="93"/>
        <v>-0.11209973483993756</v>
      </c>
      <c r="N115" s="14">
        <f t="shared" si="94"/>
        <v>-9.6085487005660717</v>
      </c>
      <c r="O115" s="14">
        <f t="shared" si="95"/>
        <v>0.96085487005660042</v>
      </c>
      <c r="P115" s="14">
        <f t="shared" si="96"/>
        <v>-6.7259840903962536</v>
      </c>
      <c r="AS115" s="10"/>
      <c r="AT115" s="10"/>
    </row>
    <row r="116" spans="1:46" ht="43.5" x14ac:dyDescent="0.35">
      <c r="B116" s="13"/>
      <c r="C116" s="8"/>
      <c r="D116" s="8"/>
      <c r="E116" s="7"/>
      <c r="F116" s="4"/>
      <c r="G116" s="4"/>
      <c r="H116" s="4"/>
      <c r="I116" s="7"/>
      <c r="J116" s="7"/>
      <c r="K116" s="12" t="s">
        <v>4</v>
      </c>
      <c r="L116" s="12" t="s">
        <v>3</v>
      </c>
      <c r="M116" s="12" t="s">
        <v>2</v>
      </c>
      <c r="N116" s="11" t="s">
        <v>1</v>
      </c>
      <c r="O116" s="5" t="s">
        <v>0</v>
      </c>
      <c r="P116" s="7"/>
      <c r="AS116" s="10"/>
      <c r="AT116" s="10"/>
    </row>
    <row r="117" spans="1:46" x14ac:dyDescent="0.35">
      <c r="B117" s="9"/>
      <c r="C117" s="8"/>
      <c r="D117" s="8"/>
      <c r="E117" s="7"/>
      <c r="F117" s="7"/>
      <c r="G117" s="7"/>
      <c r="H117" s="7"/>
      <c r="I117" s="7"/>
      <c r="J117" s="7"/>
      <c r="K117" s="6">
        <v>9.3199999999999999E-4</v>
      </c>
      <c r="L117" s="6">
        <v>8.8500000000000004E-4</v>
      </c>
      <c r="M117" s="6">
        <v>1.01E-3</v>
      </c>
      <c r="N117" s="2">
        <f t="shared" ref="N117:N122" si="97">AVERAGE(K117:M117)</f>
        <v>9.4233333333333333E-4</v>
      </c>
      <c r="O117" s="5">
        <v>0</v>
      </c>
      <c r="P117" s="7"/>
    </row>
    <row r="118" spans="1:46" x14ac:dyDescent="0.35">
      <c r="F118" s="4"/>
      <c r="G118" s="4"/>
      <c r="H118" s="4"/>
      <c r="I118" s="4"/>
      <c r="J118" s="4"/>
      <c r="K118" s="6">
        <v>1.3799999999999999E-3</v>
      </c>
      <c r="L118" s="6">
        <v>1.14E-3</v>
      </c>
      <c r="M118" s="6">
        <v>1.17E-3</v>
      </c>
      <c r="N118" s="2">
        <f t="shared" si="97"/>
        <v>1.23E-3</v>
      </c>
      <c r="O118" s="5">
        <v>0.5</v>
      </c>
      <c r="P118" s="4"/>
    </row>
    <row r="119" spans="1:46" x14ac:dyDescent="0.35">
      <c r="F119" s="4"/>
      <c r="G119" s="4"/>
      <c r="H119" s="4"/>
      <c r="I119" s="4"/>
      <c r="J119" s="4"/>
      <c r="K119" s="6">
        <v>1.5900000000000001E-3</v>
      </c>
      <c r="L119" s="6">
        <v>1.3699999999999999E-3</v>
      </c>
      <c r="M119" s="6">
        <v>1.34E-3</v>
      </c>
      <c r="N119" s="2">
        <f t="shared" si="97"/>
        <v>1.4333333333333333E-3</v>
      </c>
      <c r="O119" s="5">
        <v>1</v>
      </c>
      <c r="P119" s="4"/>
    </row>
    <row r="120" spans="1:46" x14ac:dyDescent="0.35">
      <c r="F120" s="4"/>
      <c r="G120" s="4"/>
      <c r="H120" s="4"/>
      <c r="I120" s="4"/>
      <c r="J120" s="4"/>
      <c r="K120" s="6">
        <v>2.2399999999999998E-3</v>
      </c>
      <c r="L120" s="6">
        <v>2.0400000000000001E-3</v>
      </c>
      <c r="M120" s="6">
        <v>2.1199999999999999E-3</v>
      </c>
      <c r="N120" s="2">
        <f t="shared" si="97"/>
        <v>2.133333333333333E-3</v>
      </c>
      <c r="O120" s="5">
        <v>2</v>
      </c>
      <c r="P120" s="4"/>
    </row>
    <row r="121" spans="1:46" x14ac:dyDescent="0.35">
      <c r="F121" s="4"/>
      <c r="G121" s="4"/>
      <c r="H121" s="4"/>
      <c r="I121" s="4"/>
      <c r="J121" s="4"/>
      <c r="K121" s="6">
        <v>3.4199999999999999E-3</v>
      </c>
      <c r="L121" s="6">
        <v>3.2200000000000002E-3</v>
      </c>
      <c r="M121" s="6">
        <v>3.3400000000000001E-3</v>
      </c>
      <c r="N121" s="2">
        <f t="shared" si="97"/>
        <v>3.3266666666666666E-3</v>
      </c>
      <c r="O121" s="5">
        <v>4</v>
      </c>
      <c r="P121" s="4"/>
    </row>
    <row r="122" spans="1:46" x14ac:dyDescent="0.35">
      <c r="F122" s="4"/>
      <c r="G122" s="4"/>
      <c r="H122" s="4"/>
      <c r="I122" s="4"/>
      <c r="J122" s="4"/>
      <c r="K122" s="6">
        <v>4.5399999999999998E-3</v>
      </c>
      <c r="L122" s="6">
        <v>4.2199999999999998E-3</v>
      </c>
      <c r="M122" s="6">
        <v>4.3699999999999998E-3</v>
      </c>
      <c r="N122" s="2">
        <f t="shared" si="97"/>
        <v>4.3766666666666667E-3</v>
      </c>
      <c r="O122" s="5">
        <v>6</v>
      </c>
      <c r="P122" s="4"/>
    </row>
    <row r="123" spans="1:46" x14ac:dyDescent="0.35">
      <c r="F123" s="4"/>
      <c r="G123" s="4"/>
      <c r="H123" s="4"/>
      <c r="I123" s="4"/>
      <c r="J123" s="4"/>
      <c r="K123" s="6">
        <v>5.9100000000000003E-3</v>
      </c>
      <c r="L123" s="6">
        <v>5.4999999999999997E-3</v>
      </c>
      <c r="M123" s="6">
        <v>5.77E-3</v>
      </c>
      <c r="N123" s="2">
        <f>AVERAGE(K123,M123)</f>
        <v>5.8399999999999997E-3</v>
      </c>
      <c r="O123" s="5">
        <v>8</v>
      </c>
      <c r="P123" s="4"/>
    </row>
    <row r="124" spans="1:46" x14ac:dyDescent="0.35">
      <c r="F124" s="4"/>
      <c r="G124" s="4"/>
      <c r="H124" s="4"/>
      <c r="I124" s="4"/>
      <c r="J124" s="4"/>
      <c r="K124" s="6">
        <v>7.45E-3</v>
      </c>
      <c r="L124" s="6">
        <v>7.1700000000000002E-3</v>
      </c>
      <c r="M124" s="6">
        <v>7.3899999999999999E-3</v>
      </c>
      <c r="N124" s="2">
        <f>AVERAGE(K124,M124)</f>
        <v>7.4199999999999995E-3</v>
      </c>
      <c r="O124" s="5">
        <v>10</v>
      </c>
      <c r="P124" s="4"/>
    </row>
    <row r="125" spans="1:46" x14ac:dyDescent="0.35">
      <c r="F125" s="4"/>
      <c r="G125" s="4"/>
      <c r="H125" s="4"/>
      <c r="I125" s="4"/>
      <c r="J125" s="4"/>
      <c r="K125" s="6">
        <v>8.8599999999999998E-3</v>
      </c>
      <c r="L125" s="6">
        <v>9.0900000000000009E-3</v>
      </c>
      <c r="M125" s="6">
        <v>8.7600000000000004E-3</v>
      </c>
      <c r="N125" s="2">
        <f>AVERAGE(K125:M125)</f>
        <v>8.9033333333333343E-3</v>
      </c>
      <c r="O125" s="5">
        <v>12</v>
      </c>
      <c r="P125" s="4"/>
    </row>
    <row r="126" spans="1:46" x14ac:dyDescent="0.35">
      <c r="K126" s="3">
        <v>1.15E-2</v>
      </c>
      <c r="L126" s="3">
        <v>1.15E-2</v>
      </c>
      <c r="M126" s="3">
        <v>1.12E-2</v>
      </c>
      <c r="N126" s="2">
        <f>AVERAGE(K126:M126)</f>
        <v>1.14E-2</v>
      </c>
      <c r="O126" s="1">
        <v>15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5-source data 4</vt:lpstr>
    </vt:vector>
  </TitlesOfParts>
  <Company>MPI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Schumacher</dc:creator>
  <cp:lastModifiedBy>Prof. Dr. Lotte Sogaard-Andersen MPI</cp:lastModifiedBy>
  <dcterms:created xsi:type="dcterms:W3CDTF">2021-03-05T11:14:37Z</dcterms:created>
  <dcterms:modified xsi:type="dcterms:W3CDTF">2021-03-08T10:40:36Z</dcterms:modified>
</cp:coreProperties>
</file>