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able S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<sst xmlns="http://schemas.openxmlformats.org/spreadsheetml/2006/main" count="1103" uniqueCount="302">
  <si>
    <t xml:space="preserve">Sample information</t>
  </si>
  <si>
    <t xml:space="preserve">Nanopore read information</t>
  </si>
  <si>
    <t xml:space="preserve">Short read information</t>
  </si>
  <si>
    <t xml:space="preserve">Species</t>
  </si>
  <si>
    <t xml:space="preserve">internal strain/sample
designation</t>
  </si>
  <si>
    <t xml:space="preserve">provided by</t>
  </si>
  <si>
    <t xml:space="preserve">prepared and 
sequenced by</t>
  </si>
  <si>
    <t xml:space="preserve">Sex</t>
  </si>
  <si>
    <t xml:space="preserve">Flow cell</t>
  </si>
  <si>
    <t xml:space="preserve">Basecaller</t>
  </si>
  <si>
    <t xml:space="preserve">Base pairs
pass Q=7
(Gb)</t>
  </si>
  <si>
    <t xml:space="preserve">data source</t>
  </si>
  <si>
    <t xml:space="preserve">sex</t>
  </si>
  <si>
    <t xml:space="preserve">accession
(if previously
released)</t>
  </si>
  <si>
    <t xml:space="preserve">method</t>
  </si>
  <si>
    <t xml:space="preserve">number
of read
pairs</t>
  </si>
  <si>
    <t xml:space="preserve">Amount
of data
(Gbp)</t>
  </si>
  <si>
    <t xml:space="preserve">Chymomyza costata</t>
  </si>
  <si>
    <t xml:space="preserve">Sapporo</t>
  </si>
  <si>
    <t xml:space="preserve">Flies provided by V. Košťál</t>
  </si>
  <si>
    <t xml:space="preserve">Bernard Kim</t>
  </si>
  <si>
    <t xml:space="preserve">M</t>
  </si>
  <si>
    <t xml:space="preserve">R9.4.1</t>
  </si>
  <si>
    <t xml:space="preserve">Guppy 3.2.4+HAC</t>
  </si>
  <si>
    <t xml:space="preserve">Downloaded from SRA</t>
  </si>
  <si>
    <t xml:space="preserve">DRR061005</t>
  </si>
  <si>
    <t xml:space="preserve">2x150 PE, Illumina HiSeq 2500</t>
  </si>
  <si>
    <t xml:space="preserve">Drosophila ambigua</t>
  </si>
  <si>
    <t xml:space="preserve">R42</t>
  </si>
  <si>
    <t xml:space="preserve">Flies provided by M. Stamenković-Radak</t>
  </si>
  <si>
    <t xml:space="preserve">sequenced by Admera</t>
  </si>
  <si>
    <t xml:space="preserve">NA</t>
  </si>
  <si>
    <t xml:space="preserve">2x150 PE, Illumina HiSeq 4000</t>
  </si>
  <si>
    <t xml:space="preserve">Drosophila americana</t>
  </si>
  <si>
    <t xml:space="preserve">Anderson</t>
  </si>
  <si>
    <t xml:space="preserve">Flies provided by L. Moyle</t>
  </si>
  <si>
    <t xml:space="preserve">Danny Miller/Bernard Kim</t>
  </si>
  <si>
    <t xml:space="preserve">2x150 PE, HiSeq 4000</t>
  </si>
  <si>
    <t xml:space="preserve">Drosophila ananassae</t>
  </si>
  <si>
    <t xml:space="preserve">14024-0371.13</t>
  </si>
  <si>
    <t xml:space="preserve">Raw reads from D. Miller</t>
  </si>
  <si>
    <t xml:space="preserve">Danny Miller</t>
  </si>
  <si>
    <t xml:space="preserve">F</t>
  </si>
  <si>
    <t xml:space="preserve">Guppy 3.0.3+HAC</t>
  </si>
  <si>
    <t xml:space="preserve">Miller et al. 2018, SRA</t>
  </si>
  <si>
    <t xml:space="preserve">SRR6425991</t>
  </si>
  <si>
    <t xml:space="preserve">2x150 PE, HiSeq 2000</t>
  </si>
  <si>
    <t xml:space="preserve">Drosophila arawakana</t>
  </si>
  <si>
    <t xml:space="preserve">15182-2261.03</t>
  </si>
  <si>
    <t xml:space="preserve">Flies provided by D. Matute</t>
  </si>
  <si>
    <t xml:space="preserve">Jeremy Wang</t>
  </si>
  <si>
    <t xml:space="preserve">GridION + HAC</t>
  </si>
  <si>
    <t xml:space="preserve">Drosophila biarmipes</t>
  </si>
  <si>
    <t xml:space="preserve">361.0 iso1 l-11</t>
  </si>
  <si>
    <t xml:space="preserve">Flies provided by A. Kopp</t>
  </si>
  <si>
    <t xml:space="preserve">MF</t>
  </si>
  <si>
    <t xml:space="preserve">R10</t>
  </si>
  <si>
    <t xml:space="preserve">Guppy 3.2.2+HAC</t>
  </si>
  <si>
    <t xml:space="preserve">modENCODE, SRA</t>
  </si>
  <si>
    <t xml:space="preserve">F (?)</t>
  </si>
  <si>
    <t xml:space="preserve">SRR345536</t>
  </si>
  <si>
    <t xml:space="preserve">2x125 PE, Genome Analyzer IIx</t>
  </si>
  <si>
    <t xml:space="preserve">Drosophila bipectinata</t>
  </si>
  <si>
    <t xml:space="preserve">4-4-2-3-1-1-1-1-1 BackUp</t>
  </si>
  <si>
    <t xml:space="preserve">Drosophila bocqueti</t>
  </si>
  <si>
    <t xml:space="preserve">YAK3_mont-66</t>
  </si>
  <si>
    <t xml:space="preserve">sequenced by UNC core</t>
  </si>
  <si>
    <t xml:space="preserve">Drosophila cardini</t>
  </si>
  <si>
    <t xml:space="preserve">15181-2181.03</t>
  </si>
  <si>
    <t xml:space="preserve">Drosophila carrolli</t>
  </si>
  <si>
    <t xml:space="preserve">KB866</t>
  </si>
  <si>
    <t xml:space="preserve">Bernard Kim/Jeremy Wang</t>
  </si>
  <si>
    <t xml:space="preserve">Drosophila dunni</t>
  </si>
  <si>
    <t xml:space="preserve">15182-2291.00</t>
  </si>
  <si>
    <t xml:space="preserve">Drosophila elegans</t>
  </si>
  <si>
    <t xml:space="preserve">14027-0461.03 (modENCODE)</t>
  </si>
  <si>
    <t xml:space="preserve">Flies provided by S. Elgin</t>
  </si>
  <si>
    <t xml:space="preserve">SRR345540</t>
  </si>
  <si>
    <t xml:space="preserve">Drosophila equinoxialis</t>
  </si>
  <si>
    <t xml:space="preserve">14030-0741.00</t>
  </si>
  <si>
    <t xml:space="preserve">no data</t>
  </si>
  <si>
    <t xml:space="preserve">Drosophila ercepeae</t>
  </si>
  <si>
    <t xml:space="preserve">14024-0432.00</t>
  </si>
  <si>
    <t xml:space="preserve">SRR9426092</t>
  </si>
  <si>
    <t xml:space="preserve">2x100 PE, Illumina HiSeq 2500</t>
  </si>
  <si>
    <t xml:space="preserve">Drosophila erecta</t>
  </si>
  <si>
    <t xml:space="preserve">14021-0224.01</t>
  </si>
  <si>
    <t xml:space="preserve">SRR6425990</t>
  </si>
  <si>
    <t xml:space="preserve">Drosophila eugracilis</t>
  </si>
  <si>
    <t xml:space="preserve">14026-0451.02</t>
  </si>
  <si>
    <t xml:space="preserve">SRR6425995</t>
  </si>
  <si>
    <t xml:space="preserve">Drosophila ficusphila</t>
  </si>
  <si>
    <t xml:space="preserve">14025-0441.05 (modENCODE)</t>
  </si>
  <si>
    <t xml:space="preserve">SRR345541</t>
  </si>
  <si>
    <t xml:space="preserve">Drosophila funebris</t>
  </si>
  <si>
    <t xml:space="preserve">fst01</t>
  </si>
  <si>
    <t xml:space="preserve">Drosophila fuyamai</t>
  </si>
  <si>
    <t xml:space="preserve">KB-1217</t>
  </si>
  <si>
    <t xml:space="preserve">Guppy 3.1.5+HAC</t>
  </si>
  <si>
    <t xml:space="preserve">Drosophila grimshawi</t>
  </si>
  <si>
    <t xml:space="preserve">15287-2541.00 (caf1)</t>
  </si>
  <si>
    <t xml:space="preserve">Flies provided by D. Price</t>
  </si>
  <si>
    <t xml:space="preserve">SRR7642854,SRR7642855</t>
  </si>
  <si>
    <t xml:space="preserve">1x75 SE, HiSeq 2000</t>
  </si>
  <si>
    <t xml:space="preserve">Drosophila immigrans</t>
  </si>
  <si>
    <t xml:space="preserve">15111.1731.12</t>
  </si>
  <si>
    <t xml:space="preserve">2x150 PE, NextSeq 550</t>
  </si>
  <si>
    <t xml:space="preserve">kari17</t>
  </si>
  <si>
    <t xml:space="preserve">15111.1731.12 (our data, diff. strain)</t>
  </si>
  <si>
    <t xml:space="preserve">2x150 PE (diff. strain), no SNV</t>
  </si>
  <si>
    <t xml:space="preserve">Drosophila insularis</t>
  </si>
  <si>
    <t xml:space="preserve">jp01i</t>
  </si>
  <si>
    <t xml:space="preserve">Drosophila jambulina</t>
  </si>
  <si>
    <t xml:space="preserve">14028-0671.01</t>
  </si>
  <si>
    <t xml:space="preserve">SRA/Kopp lab</t>
  </si>
  <si>
    <t xml:space="preserve">SRR9997925</t>
  </si>
  <si>
    <t xml:space="preserve">2x150 PE, Illumina HiSeq 2000</t>
  </si>
  <si>
    <t xml:space="preserve">Drosophila kikkawai</t>
  </si>
  <si>
    <t xml:space="preserve">14028-0561.14 (modENCODE)</t>
  </si>
  <si>
    <t xml:space="preserve">SRR345537</t>
  </si>
  <si>
    <t xml:space="preserve">Drosophila kurseongensis</t>
  </si>
  <si>
    <t xml:space="preserve">SaPa58</t>
  </si>
  <si>
    <t xml:space="preserve">Drosophila littoralis</t>
  </si>
  <si>
    <t xml:space="preserve">Kilpisjärvi 1</t>
  </si>
  <si>
    <t xml:space="preserve">Flies provided by C. Foerster</t>
  </si>
  <si>
    <t xml:space="preserve">Drosophila m. malerkotliana</t>
  </si>
  <si>
    <t xml:space="preserve">mal0-isoC</t>
  </si>
  <si>
    <t xml:space="preserve">Drosophila m. pallens</t>
  </si>
  <si>
    <t xml:space="preserve">palQ-isoG</t>
  </si>
  <si>
    <t xml:space="preserve">Drosophila mauritiana</t>
  </si>
  <si>
    <t xml:space="preserve">14021-0241.01</t>
  </si>
  <si>
    <t xml:space="preserve">SRR6425993</t>
  </si>
  <si>
    <t xml:space="preserve">Drosophila melanogaster</t>
  </si>
  <si>
    <t xml:space="preserve">BDGP ISO-1</t>
  </si>
  <si>
    <t xml:space="preserve">Flies provided by S. Hawley</t>
  </si>
  <si>
    <t xml:space="preserve">Solares et al. 2018, SRA</t>
  </si>
  <si>
    <t xml:space="preserve">SRR6702604</t>
  </si>
  <si>
    <t xml:space="preserve">2x150 PE, NextSeq 500</t>
  </si>
  <si>
    <t xml:space="preserve">Drosophila mojavensis</t>
  </si>
  <si>
    <t xml:space="preserve">15081-1352.22</t>
  </si>
  <si>
    <t xml:space="preserve">SRR6425997</t>
  </si>
  <si>
    <t xml:space="preserve">Drosophila murphyi</t>
  </si>
  <si>
    <t xml:space="preserve">DKPHETFM01</t>
  </si>
  <si>
    <t xml:space="preserve">from Ellie Armstrong/Don Price</t>
  </si>
  <si>
    <t xml:space="preserve">PRJNA593822</t>
  </si>
  <si>
    <t xml:space="preserve">2x100 PE, ?</t>
  </si>
  <si>
    <t xml:space="preserve">Drosophila mush-saotome</t>
  </si>
  <si>
    <t xml:space="preserve">st01m</t>
  </si>
  <si>
    <t xml:space="preserve">Drosophila sucinea**</t>
  </si>
  <si>
    <t xml:space="preserve">14030-0761.01</t>
  </si>
  <si>
    <t xml:space="preserve">Flies provided by N. Whiteman</t>
  </si>
  <si>
    <t xml:space="preserve">Drosophila neocordata</t>
  </si>
  <si>
    <t xml:space="preserve">14041-0831.00</t>
  </si>
  <si>
    <t xml:space="preserve">Drosophila obscura</t>
  </si>
  <si>
    <t xml:space="preserve">BZ-5</t>
  </si>
  <si>
    <t xml:space="preserve">Drosophila oshimai</t>
  </si>
  <si>
    <t xml:space="preserve">MT-04</t>
  </si>
  <si>
    <t xml:space="preserve">Flies provided by T. Katoh and M. Masuta via A. Kopp</t>
  </si>
  <si>
    <t xml:space="preserve">Drosophila p. nigrens</t>
  </si>
  <si>
    <t xml:space="preserve">VT04-31 Hanoi</t>
  </si>
  <si>
    <t xml:space="preserve">Drosophila p. pseudoananassae</t>
  </si>
  <si>
    <t xml:space="preserve">Wau 125</t>
  </si>
  <si>
    <t xml:space="preserve">Drosophila parabipectinata</t>
  </si>
  <si>
    <t xml:space="preserve">par2-isoB</t>
  </si>
  <si>
    <t xml:space="preserve">Drosophila paulistorum</t>
  </si>
  <si>
    <t xml:space="preserve">L06</t>
  </si>
  <si>
    <t xml:space="preserve">Jeremy Wang/Bernard Kim</t>
  </si>
  <si>
    <t xml:space="preserve">L12</t>
  </si>
  <si>
    <t xml:space="preserve">L06 (our data, different strain)</t>
  </si>
  <si>
    <t xml:space="preserve">Drosophila persimilis</t>
  </si>
  <si>
    <t xml:space="preserve">14011-0111.01</t>
  </si>
  <si>
    <t xml:space="preserve">SRR6425998</t>
  </si>
  <si>
    <t xml:space="preserve">Drosophila prosaltans</t>
  </si>
  <si>
    <t xml:space="preserve">14045-0901.02</t>
  </si>
  <si>
    <t xml:space="preserve">Drosophila pruinosa</t>
  </si>
  <si>
    <t xml:space="preserve">iso-A1 l-9</t>
  </si>
  <si>
    <t xml:space="preserve">sequenced by Kopp Lab</t>
  </si>
  <si>
    <t xml:space="preserve">Drosophila pseudoobscura</t>
  </si>
  <si>
    <t xml:space="preserve">14011-0121.94</t>
  </si>
  <si>
    <t xml:space="preserve">SRR6426001</t>
  </si>
  <si>
    <t xml:space="preserve">Drosophila quadrilineata</t>
  </si>
  <si>
    <t xml:space="preserve">TMU E-14402</t>
  </si>
  <si>
    <t xml:space="preserve">SRR9426094</t>
  </si>
  <si>
    <t xml:space="preserve">Drosophila repleta</t>
  </si>
  <si>
    <t xml:space="preserve">kari30</t>
  </si>
  <si>
    <t xml:space="preserve">WT mass bred SRA</t>
  </si>
  <si>
    <t xml:space="preserve">MF (?)</t>
  </si>
  <si>
    <t xml:space="preserve">SRR7362832</t>
  </si>
  <si>
    <t xml:space="preserve">Drosophila repletoides</t>
  </si>
  <si>
    <t xml:space="preserve">ISZ-isoB I-10</t>
  </si>
  <si>
    <t xml:space="preserve">Drosophila rhopaloa</t>
  </si>
  <si>
    <t xml:space="preserve">14029-0021.01 (modENCODE)</t>
  </si>
  <si>
    <t xml:space="preserve">SRR345538</t>
  </si>
  <si>
    <t xml:space="preserve">Drosophila rufa</t>
  </si>
  <si>
    <t xml:space="preserve">EH091 iso-C L_3</t>
  </si>
  <si>
    <t xml:space="preserve">Drosophila saltans</t>
  </si>
  <si>
    <t xml:space="preserve">14045-0911.00</t>
  </si>
  <si>
    <t xml:space="preserve">Drosophila sechellia</t>
  </si>
  <si>
    <t xml:space="preserve">14021-0248.01</t>
  </si>
  <si>
    <t xml:space="preserve">SRR6426002</t>
  </si>
  <si>
    <t xml:space="preserve">Drosophila simulans</t>
  </si>
  <si>
    <t xml:space="preserve">14021-0251.006</t>
  </si>
  <si>
    <t xml:space="preserve">SRR6425999</t>
  </si>
  <si>
    <t xml:space="preserve">Drosophila sp. aff chauvacae</t>
  </si>
  <si>
    <t xml:space="preserve">mont_up-71</t>
  </si>
  <si>
    <t xml:space="preserve">Drosophila sproati</t>
  </si>
  <si>
    <t xml:space="preserve">DKPTOMS02</t>
  </si>
  <si>
    <t xml:space="preserve">Drosophila sturtevanti</t>
  </si>
  <si>
    <t xml:space="preserve">14043-0871.01</t>
  </si>
  <si>
    <t xml:space="preserve">Flies provided by D. Miller</t>
  </si>
  <si>
    <t xml:space="preserve">Drosophila subobscura</t>
  </si>
  <si>
    <t xml:space="preserve">Kusnacht</t>
  </si>
  <si>
    <t xml:space="preserve">DRR061020</t>
  </si>
  <si>
    <t xml:space="preserve">Drosophila subpulchrella</t>
  </si>
  <si>
    <t xml:space="preserve">L1</t>
  </si>
  <si>
    <t xml:space="preserve">Drosophila sucinea</t>
  </si>
  <si>
    <t xml:space="preserve">14030-0791.01</t>
  </si>
  <si>
    <t xml:space="preserve">Drosophila takahashii</t>
  </si>
  <si>
    <t xml:space="preserve">IR98-3 E-12201</t>
  </si>
  <si>
    <t xml:space="preserve">Drosophila teissieri</t>
  </si>
  <si>
    <t xml:space="preserve">CT02</t>
  </si>
  <si>
    <t xml:space="preserve">bata2 (SRA data, diff. strain)</t>
  </si>
  <si>
    <t xml:space="preserve">SRR5860576 + SRR1774232</t>
  </si>
  <si>
    <t xml:space="preserve">1x100 SE, no SNV</t>
  </si>
  <si>
    <t xml:space="preserve">Drosophila triauraria</t>
  </si>
  <si>
    <t xml:space="preserve">14028-0691.9</t>
  </si>
  <si>
    <t xml:space="preserve">SRR7285293</t>
  </si>
  <si>
    <t xml:space="preserve">Drosophila tristis</t>
  </si>
  <si>
    <t xml:space="preserve">D2</t>
  </si>
  <si>
    <t xml:space="preserve">Drosophila tropicalis</t>
  </si>
  <si>
    <t xml:space="preserve">14030-0801.00</t>
  </si>
  <si>
    <t xml:space="preserve">Drosophila varians</t>
  </si>
  <si>
    <t xml:space="preserve">CKM15-L1</t>
  </si>
  <si>
    <t xml:space="preserve">Flies provided by M. Masuta via A. Kopp</t>
  </si>
  <si>
    <t xml:space="preserve">Drosophila virilis</t>
  </si>
  <si>
    <t xml:space="preserve">15010-1051.87</t>
  </si>
  <si>
    <t xml:space="preserve">SRR6426000</t>
  </si>
  <si>
    <t xml:space="preserve">Drosophila willistoni</t>
  </si>
  <si>
    <t xml:space="preserve">14030-0811.00</t>
  </si>
  <si>
    <t xml:space="preserve">SRR6426003</t>
  </si>
  <si>
    <t xml:space="preserve">14030-0811.17</t>
  </si>
  <si>
    <t xml:space="preserve">Drosophila yakuba</t>
  </si>
  <si>
    <t xml:space="preserve">14021-0261.01</t>
  </si>
  <si>
    <t xml:space="preserve">SRR6426004</t>
  </si>
  <si>
    <t xml:space="preserve">Leucophenga varia</t>
  </si>
  <si>
    <t xml:space="preserve">nc01v</t>
  </si>
  <si>
    <t xml:space="preserve">Lordiphosa clarofinis</t>
  </si>
  <si>
    <t xml:space="preserve">Guizhou062018LC</t>
  </si>
  <si>
    <t xml:space="preserve">Flies provided by J. Gao via A. Kopp</t>
  </si>
  <si>
    <t xml:space="preserve">Guppy 3.5.1+HAC</t>
  </si>
  <si>
    <t xml:space="preserve">Lordiphosa collinella</t>
  </si>
  <si>
    <t xml:space="preserve">UCKTSapporo052019LC</t>
  </si>
  <si>
    <t xml:space="preserve">Flies provided by H. Watabe and M. Toda via A. Kopp</t>
  </si>
  <si>
    <t xml:space="preserve">Lordiphosa magnipectinata</t>
  </si>
  <si>
    <t xml:space="preserve">UCKTSapporo052019LM</t>
  </si>
  <si>
    <t xml:space="preserve">Lordiphosa mommai</t>
  </si>
  <si>
    <t xml:space="preserve">MMSapporo052014LM</t>
  </si>
  <si>
    <t xml:space="preserve">Lordiphosa stackelbergi</t>
  </si>
  <si>
    <t xml:space="preserve">UCILTSSapporo052019LS</t>
  </si>
  <si>
    <t xml:space="preserve">Scaptomyza graminum</t>
  </si>
  <si>
    <t xml:space="preserve">TMU-2019</t>
  </si>
  <si>
    <t xml:space="preserve">DNA and data sent by A. Takahashi</t>
  </si>
  <si>
    <t xml:space="preserve">Yoshitaka Ogawa/Aya Takahashi</t>
  </si>
  <si>
    <t xml:space="preserve">Scaptomyza hsui</t>
  </si>
  <si>
    <t xml:space="preserve">iso-CA-L1</t>
  </si>
  <si>
    <t xml:space="preserve">Scaptomyza montana</t>
  </si>
  <si>
    <t xml:space="preserve">Scaptomyza pallida</t>
  </si>
  <si>
    <t xml:space="preserve">Zaprionus africanus</t>
  </si>
  <si>
    <t xml:space="preserve">BS06</t>
  </si>
  <si>
    <t xml:space="preserve">Zaprionus camerounensis</t>
  </si>
  <si>
    <t xml:space="preserve">jd01cam</t>
  </si>
  <si>
    <t xml:space="preserve">Zaprionus capensis</t>
  </si>
  <si>
    <t xml:space="preserve">jd01cap</t>
  </si>
  <si>
    <t xml:space="preserve">Zaprionus davidi</t>
  </si>
  <si>
    <t xml:space="preserve">jd01d</t>
  </si>
  <si>
    <t xml:space="preserve">Zaprionus gabonicus</t>
  </si>
  <si>
    <t xml:space="preserve">jd01gab</t>
  </si>
  <si>
    <t xml:space="preserve">Zaprionus ghesquierei</t>
  </si>
  <si>
    <t xml:space="preserve">jd01ghe</t>
  </si>
  <si>
    <t xml:space="preserve">Zaprionus indianus</t>
  </si>
  <si>
    <t xml:space="preserve">CDD18</t>
  </si>
  <si>
    <t xml:space="preserve">BS02</t>
  </si>
  <si>
    <t xml:space="preserve">CDD18 (our data, diff. strain)</t>
  </si>
  <si>
    <t xml:space="preserve">RCR04</t>
  </si>
  <si>
    <t xml:space="preserve">16GNV01</t>
  </si>
  <si>
    <t xml:space="preserve">Zaprionus inermis</t>
  </si>
  <si>
    <t xml:space="preserve">18BSZ10</t>
  </si>
  <si>
    <t xml:space="preserve">Zaprionus kolodkinae</t>
  </si>
  <si>
    <t xml:space="preserve">jd01k</t>
  </si>
  <si>
    <t xml:space="preserve">Zaprionus lachaisei</t>
  </si>
  <si>
    <t xml:space="preserve">jd01l</t>
  </si>
  <si>
    <t xml:space="preserve">Zaprionus nigranus</t>
  </si>
  <si>
    <t xml:space="preserve">st01n</t>
  </si>
  <si>
    <t xml:space="preserve">Zaprionus ornatus</t>
  </si>
  <si>
    <t xml:space="preserve">jd01o</t>
  </si>
  <si>
    <t xml:space="preserve">Zaprionus taronus</t>
  </si>
  <si>
    <t xml:space="preserve">st01t</t>
  </si>
  <si>
    <t xml:space="preserve">Zaprionus tsacasi</t>
  </si>
  <si>
    <t xml:space="preserve">jd01t</t>
  </si>
  <si>
    <t xml:space="preserve">car7-4</t>
  </si>
  <si>
    <t xml:space="preserve">Zaprionus vittiger</t>
  </si>
  <si>
    <t xml:space="preserve">jd01v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</si>
</sst>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.0"/>
    <numFmt numFmtId="166" formatCode="\$#,##0.00"/>
  </numFmts>
  <fonts count="10">
    <font>
      <sz val="10"/>
      <color rgb="FF00000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0"/>
      <color rgb="FF00000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10"/>
      <color rgb="FF222222"/>
      <name val="Arial"/>
      <family val="2"/>
      <charset val="1"/>
    </font>
    <font>
      <i val="true"/>
      <sz val="10"/>
      <color rgb="FF000000"/>
      <name val="Roboto"/>
      <family val="0"/>
      <charset val="1"/>
    </font>
    <font>
      <sz val="10"/>
      <color rgb="FF000000"/>
      <name val="Roboto"/>
      <family val="0"/>
      <charset val="1"/>
    </font>
  </fonts>
  <fills count="5">
    <fill>
      <patternFill patternType="none"/>
    </fill>
    <fill>
      <patternFill patternType="gray125"/>
    </fill>
    <fill>
      <patternFill patternType="solid">
        <fgColor rgb="FFD9D9D9"/>
        <bgColor rgb="FFEFEFEF"/>
      </patternFill>
    </fill>
    <fill>
      <patternFill patternType="solid">
        <fgColor rgb="FFFFFFFF"/>
        <bgColor rgb="FFEFEFEF"/>
      </patternFill>
    </fill>
    <fill>
      <patternFill patternType="solid">
        <fgColor rgb="FFEFEFEF"/>
        <bgColor rgb="FFFFFFFF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9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FEFEF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222222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N10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2" topLeftCell="A24" activePane="bottomLeft" state="frozen"/>
      <selection pane="topLeft" activeCell="A1" activeCellId="0" sqref="A1"/>
      <selection pane="bottomLeft" activeCell="A37" activeCellId="0" sqref="A37"/>
    </sheetView>
  </sheetViews>
  <sheetFormatPr defaultColWidth="14.4453125" defaultRowHeight="15.75" zeroHeight="false" outlineLevelRow="0" outlineLevelCol="0"/>
  <cols>
    <col collapsed="false" customWidth="true" hidden="false" outlineLevel="0" max="1" min="1" style="0" width="28.42"/>
    <col collapsed="false" customWidth="true" hidden="false" outlineLevel="0" max="2" min="2" style="0" width="28.14"/>
    <col collapsed="false" customWidth="true" hidden="false" outlineLevel="0" max="3" min="3" style="0" width="36"/>
    <col collapsed="false" customWidth="true" hidden="false" outlineLevel="0" max="4" min="4" style="0" width="28.29"/>
    <col collapsed="false" customWidth="true" hidden="false" outlineLevel="0" max="5" min="5" style="0" width="7.86"/>
    <col collapsed="false" customWidth="true" hidden="false" outlineLevel="0" max="6" min="6" style="0" width="9.71"/>
    <col collapsed="false" customWidth="true" hidden="false" outlineLevel="0" max="7" min="7" style="0" width="17.86"/>
    <col collapsed="false" customWidth="true" hidden="false" outlineLevel="0" max="8" min="8" style="0" width="10.58"/>
    <col collapsed="false" customWidth="true" hidden="false" outlineLevel="0" max="9" min="9" style="0" width="31.86"/>
    <col collapsed="false" customWidth="true" hidden="false" outlineLevel="0" max="10" min="10" style="0" width="5.57"/>
    <col collapsed="false" customWidth="true" hidden="false" outlineLevel="0" max="11" min="11" style="0" width="26.71"/>
    <col collapsed="false" customWidth="true" hidden="false" outlineLevel="0" max="12" min="12" style="0" width="32.42"/>
    <col collapsed="false" customWidth="true" hidden="false" outlineLevel="0" max="13" min="13" style="0" width="18.58"/>
    <col collapsed="false" customWidth="true" hidden="false" outlineLevel="0" max="14" min="14" style="0" width="20.57"/>
  </cols>
  <sheetData>
    <row r="1" customFormat="false" ht="12.75" hidden="false" customHeight="false" outlineLevel="0" collapsed="false">
      <c r="A1" s="1"/>
      <c r="B1" s="2" t="s">
        <v>0</v>
      </c>
      <c r="C1" s="2"/>
      <c r="D1" s="2"/>
      <c r="E1" s="3" t="s">
        <v>1</v>
      </c>
      <c r="F1" s="3"/>
      <c r="G1" s="3"/>
      <c r="H1" s="3"/>
      <c r="I1" s="2" t="s">
        <v>2</v>
      </c>
      <c r="J1" s="2"/>
      <c r="K1" s="2"/>
      <c r="L1" s="2"/>
      <c r="M1" s="2"/>
      <c r="N1" s="2"/>
    </row>
    <row r="2" customFormat="false" ht="40.5" hidden="false" customHeight="true" outlineLevel="0" collapsed="false">
      <c r="A2" s="4" t="s">
        <v>3</v>
      </c>
      <c r="B2" s="5" t="s">
        <v>4</v>
      </c>
      <c r="C2" s="4" t="s">
        <v>5</v>
      </c>
      <c r="D2" s="5" t="s">
        <v>6</v>
      </c>
      <c r="E2" s="4" t="s">
        <v>7</v>
      </c>
      <c r="F2" s="4" t="s">
        <v>8</v>
      </c>
      <c r="G2" s="4" t="s">
        <v>9</v>
      </c>
      <c r="H2" s="5" t="s">
        <v>10</v>
      </c>
      <c r="I2" s="4" t="s">
        <v>11</v>
      </c>
      <c r="J2" s="4" t="s">
        <v>12</v>
      </c>
      <c r="K2" s="5" t="s">
        <v>13</v>
      </c>
      <c r="L2" s="4" t="s">
        <v>14</v>
      </c>
      <c r="M2" s="5" t="s">
        <v>15</v>
      </c>
      <c r="N2" s="5" t="s">
        <v>16</v>
      </c>
    </row>
    <row r="3" customFormat="false" ht="12.75" hidden="false" customHeight="false" outlineLevel="0" collapsed="false">
      <c r="A3" s="6" t="s">
        <v>17</v>
      </c>
      <c r="B3" s="1" t="s">
        <v>18</v>
      </c>
      <c r="C3" s="1" t="s">
        <v>19</v>
      </c>
      <c r="D3" s="1" t="s">
        <v>20</v>
      </c>
      <c r="E3" s="1" t="s">
        <v>21</v>
      </c>
      <c r="F3" s="7" t="s">
        <v>22</v>
      </c>
      <c r="G3" s="7" t="s">
        <v>23</v>
      </c>
      <c r="H3" s="8" t="n">
        <v>24.4</v>
      </c>
      <c r="I3" s="1" t="s">
        <v>24</v>
      </c>
      <c r="J3" s="1" t="s">
        <v>21</v>
      </c>
      <c r="K3" s="1" t="s">
        <v>25</v>
      </c>
      <c r="L3" s="1" t="s">
        <v>26</v>
      </c>
      <c r="M3" s="8" t="n">
        <v>149663622</v>
      </c>
      <c r="N3" s="9" t="n">
        <f aca="false">M3*2*150/1000000000</f>
        <v>44.8990866</v>
      </c>
    </row>
    <row r="4" customFormat="false" ht="12.75" hidden="false" customHeight="false" outlineLevel="0" collapsed="false">
      <c r="A4" s="6" t="s">
        <v>27</v>
      </c>
      <c r="B4" s="1" t="s">
        <v>28</v>
      </c>
      <c r="C4" s="10" t="s">
        <v>29</v>
      </c>
      <c r="D4" s="10" t="s">
        <v>20</v>
      </c>
      <c r="E4" s="1" t="s">
        <v>21</v>
      </c>
      <c r="F4" s="1" t="s">
        <v>22</v>
      </c>
      <c r="G4" s="1" t="s">
        <v>23</v>
      </c>
      <c r="H4" s="8" t="n">
        <v>8.4</v>
      </c>
      <c r="I4" s="1" t="s">
        <v>30</v>
      </c>
      <c r="J4" s="1" t="s">
        <v>21</v>
      </c>
      <c r="K4" s="1" t="s">
        <v>31</v>
      </c>
      <c r="L4" s="1" t="s">
        <v>32</v>
      </c>
      <c r="M4" s="8" t="n">
        <v>43669359</v>
      </c>
      <c r="N4" s="9" t="n">
        <f aca="false">M4*2*150/1000000000</f>
        <v>13.1008077</v>
      </c>
    </row>
    <row r="5" customFormat="false" ht="12.75" hidden="false" customHeight="false" outlineLevel="0" collapsed="false">
      <c r="A5" s="6" t="s">
        <v>33</v>
      </c>
      <c r="B5" s="1" t="s">
        <v>34</v>
      </c>
      <c r="C5" s="1" t="s">
        <v>35</v>
      </c>
      <c r="D5" s="1" t="s">
        <v>36</v>
      </c>
      <c r="E5" s="1" t="s">
        <v>21</v>
      </c>
      <c r="F5" s="1" t="s">
        <v>22</v>
      </c>
      <c r="G5" s="1" t="s">
        <v>23</v>
      </c>
      <c r="H5" s="8" t="n">
        <v>13.5</v>
      </c>
      <c r="I5" s="1" t="s">
        <v>30</v>
      </c>
      <c r="J5" s="1" t="s">
        <v>21</v>
      </c>
      <c r="K5" s="1" t="s">
        <v>31</v>
      </c>
      <c r="L5" s="1" t="s">
        <v>37</v>
      </c>
      <c r="M5" s="8" t="n">
        <v>37640644</v>
      </c>
      <c r="N5" s="9" t="n">
        <f aca="false">M5*150*2/(1000000000)</f>
        <v>11.2921932</v>
      </c>
    </row>
    <row r="6" customFormat="false" ht="12.75" hidden="false" customHeight="false" outlineLevel="0" collapsed="false">
      <c r="A6" s="6" t="s">
        <v>38</v>
      </c>
      <c r="B6" s="1" t="s">
        <v>39</v>
      </c>
      <c r="C6" s="1" t="s">
        <v>40</v>
      </c>
      <c r="D6" s="1" t="s">
        <v>41</v>
      </c>
      <c r="E6" s="1" t="s">
        <v>42</v>
      </c>
      <c r="F6" s="1" t="s">
        <v>22</v>
      </c>
      <c r="G6" s="1" t="s">
        <v>43</v>
      </c>
      <c r="H6" s="8" t="n">
        <v>8.12</v>
      </c>
      <c r="I6" s="1" t="s">
        <v>44</v>
      </c>
      <c r="J6" s="1" t="s">
        <v>21</v>
      </c>
      <c r="K6" s="1" t="s">
        <v>45</v>
      </c>
      <c r="L6" s="1" t="s">
        <v>46</v>
      </c>
      <c r="M6" s="8" t="n">
        <v>23594251</v>
      </c>
      <c r="N6" s="9" t="n">
        <f aca="false">M6*150*2/(1000000000)</f>
        <v>7.0782753</v>
      </c>
    </row>
    <row r="7" customFormat="false" ht="12.75" hidden="false" customHeight="false" outlineLevel="0" collapsed="false">
      <c r="A7" s="11" t="s">
        <v>47</v>
      </c>
      <c r="B7" s="1" t="s">
        <v>48</v>
      </c>
      <c r="C7" s="1" t="s">
        <v>49</v>
      </c>
      <c r="D7" s="1" t="s">
        <v>50</v>
      </c>
      <c r="E7" s="1" t="s">
        <v>21</v>
      </c>
      <c r="F7" s="1" t="s">
        <v>22</v>
      </c>
      <c r="G7" s="1" t="s">
        <v>51</v>
      </c>
      <c r="H7" s="8" t="n">
        <v>14.4</v>
      </c>
      <c r="I7" s="1" t="s">
        <v>30</v>
      </c>
      <c r="J7" s="1" t="s">
        <v>21</v>
      </c>
      <c r="K7" s="1" t="s">
        <v>31</v>
      </c>
      <c r="L7" s="1" t="s">
        <v>32</v>
      </c>
      <c r="M7" s="8" t="n">
        <v>37518977</v>
      </c>
      <c r="N7" s="9" t="n">
        <f aca="false">M7*2*150/1000000000</f>
        <v>11.2556931</v>
      </c>
    </row>
    <row r="8" customFormat="false" ht="12.75" hidden="false" customHeight="false" outlineLevel="0" collapsed="false">
      <c r="A8" s="6" t="s">
        <v>52</v>
      </c>
      <c r="B8" s="1" t="s">
        <v>53</v>
      </c>
      <c r="C8" s="1" t="s">
        <v>54</v>
      </c>
      <c r="D8" s="1" t="s">
        <v>20</v>
      </c>
      <c r="E8" s="1" t="s">
        <v>55</v>
      </c>
      <c r="F8" s="1" t="s">
        <v>56</v>
      </c>
      <c r="G8" s="1" t="s">
        <v>57</v>
      </c>
      <c r="H8" s="8" t="n">
        <v>12.8</v>
      </c>
      <c r="I8" s="1" t="s">
        <v>58</v>
      </c>
      <c r="J8" s="7" t="s">
        <v>59</v>
      </c>
      <c r="K8" s="7" t="s">
        <v>60</v>
      </c>
      <c r="L8" s="1" t="s">
        <v>61</v>
      </c>
      <c r="M8" s="8" t="n">
        <v>31659664</v>
      </c>
      <c r="N8" s="9" t="n">
        <f aca="false">M8*125*2/(1000000000)</f>
        <v>7.914916</v>
      </c>
    </row>
    <row r="9" customFormat="false" ht="12.75" hidden="false" customHeight="false" outlineLevel="0" collapsed="false">
      <c r="A9" s="6" t="s">
        <v>62</v>
      </c>
      <c r="B9" s="1" t="s">
        <v>63</v>
      </c>
      <c r="C9" s="1" t="s">
        <v>54</v>
      </c>
      <c r="D9" s="1" t="s">
        <v>20</v>
      </c>
      <c r="E9" s="1" t="s">
        <v>55</v>
      </c>
      <c r="F9" s="1" t="s">
        <v>22</v>
      </c>
      <c r="G9" s="1" t="s">
        <v>57</v>
      </c>
      <c r="H9" s="8" t="n">
        <v>13.9</v>
      </c>
      <c r="I9" s="1" t="s">
        <v>30</v>
      </c>
      <c r="J9" s="1" t="s">
        <v>21</v>
      </c>
      <c r="K9" s="1" t="s">
        <v>31</v>
      </c>
      <c r="L9" s="1" t="s">
        <v>37</v>
      </c>
      <c r="M9" s="8" t="n">
        <f aca="false">30096852+8799681</f>
        <v>38896533</v>
      </c>
      <c r="N9" s="9" t="n">
        <f aca="false">M9*150*2/(1000000000)</f>
        <v>11.6689599</v>
      </c>
    </row>
    <row r="10" customFormat="false" ht="12.75" hidden="false" customHeight="false" outlineLevel="0" collapsed="false">
      <c r="A10" s="6" t="s">
        <v>64</v>
      </c>
      <c r="B10" s="1" t="s">
        <v>65</v>
      </c>
      <c r="C10" s="1" t="s">
        <v>49</v>
      </c>
      <c r="D10" s="1" t="s">
        <v>50</v>
      </c>
      <c r="E10" s="1" t="s">
        <v>21</v>
      </c>
      <c r="F10" s="1" t="s">
        <v>22</v>
      </c>
      <c r="G10" s="1" t="s">
        <v>23</v>
      </c>
      <c r="H10" s="8" t="n">
        <v>4.9</v>
      </c>
      <c r="I10" s="1" t="s">
        <v>66</v>
      </c>
      <c r="J10" s="1" t="s">
        <v>21</v>
      </c>
      <c r="K10" s="1" t="s">
        <v>31</v>
      </c>
      <c r="L10" s="1" t="s">
        <v>32</v>
      </c>
      <c r="M10" s="8" t="n">
        <v>51729400</v>
      </c>
      <c r="N10" s="9" t="n">
        <f aca="false">M10*2*150/1000000000</f>
        <v>15.51882</v>
      </c>
    </row>
    <row r="11" customFormat="false" ht="12.75" hidden="false" customHeight="false" outlineLevel="0" collapsed="false">
      <c r="A11" s="11" t="s">
        <v>67</v>
      </c>
      <c r="B11" s="1" t="s">
        <v>68</v>
      </c>
      <c r="C11" s="1" t="s">
        <v>49</v>
      </c>
      <c r="D11" s="1" t="s">
        <v>50</v>
      </c>
      <c r="E11" s="1" t="s">
        <v>21</v>
      </c>
      <c r="F11" s="1" t="s">
        <v>22</v>
      </c>
      <c r="G11" s="1" t="s">
        <v>23</v>
      </c>
      <c r="H11" s="9" t="n">
        <v>6.9</v>
      </c>
      <c r="I11" s="1" t="s">
        <v>30</v>
      </c>
      <c r="J11" s="1" t="s">
        <v>21</v>
      </c>
      <c r="K11" s="1" t="s">
        <v>31</v>
      </c>
      <c r="L11" s="1" t="s">
        <v>32</v>
      </c>
      <c r="M11" s="8" t="n">
        <v>38607838</v>
      </c>
      <c r="N11" s="9" t="n">
        <f aca="false">M11*150*2/(1000000000)</f>
        <v>11.5823514</v>
      </c>
    </row>
    <row r="12" customFormat="false" ht="12.75" hidden="false" customHeight="false" outlineLevel="0" collapsed="false">
      <c r="A12" s="6" t="s">
        <v>69</v>
      </c>
      <c r="B12" s="1" t="s">
        <v>70</v>
      </c>
      <c r="C12" s="1" t="s">
        <v>54</v>
      </c>
      <c r="D12" s="1" t="s">
        <v>71</v>
      </c>
      <c r="E12" s="1" t="s">
        <v>55</v>
      </c>
      <c r="F12" s="1" t="s">
        <v>22</v>
      </c>
      <c r="G12" s="1" t="s">
        <v>57</v>
      </c>
      <c r="H12" s="8" t="n">
        <v>15.4</v>
      </c>
      <c r="I12" s="1" t="s">
        <v>30</v>
      </c>
      <c r="J12" s="1" t="s">
        <v>21</v>
      </c>
      <c r="K12" s="1" t="s">
        <v>31</v>
      </c>
      <c r="L12" s="1" t="s">
        <v>32</v>
      </c>
      <c r="M12" s="8" t="n">
        <v>32632468</v>
      </c>
      <c r="N12" s="9" t="n">
        <f aca="false">M12*150*2/(1000000000)</f>
        <v>9.7897404</v>
      </c>
    </row>
    <row r="13" customFormat="false" ht="12.75" hidden="false" customHeight="false" outlineLevel="0" collapsed="false">
      <c r="A13" s="11" t="s">
        <v>72</v>
      </c>
      <c r="B13" s="1" t="s">
        <v>73</v>
      </c>
      <c r="C13" s="1" t="s">
        <v>49</v>
      </c>
      <c r="D13" s="1" t="s">
        <v>50</v>
      </c>
      <c r="E13" s="1" t="s">
        <v>21</v>
      </c>
      <c r="F13" s="1" t="s">
        <v>22</v>
      </c>
      <c r="G13" s="1" t="s">
        <v>23</v>
      </c>
      <c r="H13" s="8" t="n">
        <v>9.1</v>
      </c>
      <c r="I13" s="1" t="s">
        <v>30</v>
      </c>
      <c r="J13" s="1" t="s">
        <v>21</v>
      </c>
      <c r="K13" s="1" t="s">
        <v>31</v>
      </c>
      <c r="L13" s="1" t="s">
        <v>32</v>
      </c>
      <c r="M13" s="8" t="n">
        <v>28673854</v>
      </c>
      <c r="N13" s="9" t="n">
        <f aca="false">M13*2*150/1000000000</f>
        <v>8.6021562</v>
      </c>
    </row>
    <row r="14" customFormat="false" ht="12.75" hidden="false" customHeight="false" outlineLevel="0" collapsed="false">
      <c r="A14" s="6" t="s">
        <v>74</v>
      </c>
      <c r="B14" s="10" t="s">
        <v>75</v>
      </c>
      <c r="C14" s="1" t="s">
        <v>76</v>
      </c>
      <c r="D14" s="1" t="s">
        <v>20</v>
      </c>
      <c r="E14" s="1" t="s">
        <v>42</v>
      </c>
      <c r="F14" s="1" t="s">
        <v>22</v>
      </c>
      <c r="G14" s="1" t="s">
        <v>43</v>
      </c>
      <c r="H14" s="8" t="n">
        <v>10.5</v>
      </c>
      <c r="I14" s="1" t="s">
        <v>58</v>
      </c>
      <c r="J14" s="7" t="s">
        <v>59</v>
      </c>
      <c r="K14" s="7" t="s">
        <v>77</v>
      </c>
      <c r="L14" s="1" t="s">
        <v>61</v>
      </c>
      <c r="M14" s="8" t="n">
        <v>35095287</v>
      </c>
      <c r="N14" s="9" t="n">
        <f aca="false">M14*125*2/(1000000000)</f>
        <v>8.77382175</v>
      </c>
    </row>
    <row r="15" customFormat="false" ht="12.75" hidden="false" customHeight="false" outlineLevel="0" collapsed="false">
      <c r="A15" s="6" t="s">
        <v>78</v>
      </c>
      <c r="B15" s="1" t="s">
        <v>79</v>
      </c>
      <c r="C15" s="1" t="s">
        <v>49</v>
      </c>
      <c r="D15" s="1" t="s">
        <v>50</v>
      </c>
      <c r="E15" s="1" t="s">
        <v>21</v>
      </c>
      <c r="F15" s="1" t="s">
        <v>22</v>
      </c>
      <c r="G15" s="1" t="s">
        <v>51</v>
      </c>
      <c r="H15" s="8" t="n">
        <v>10.3</v>
      </c>
      <c r="I15" s="12" t="s">
        <v>80</v>
      </c>
      <c r="J15" s="12"/>
      <c r="K15" s="12"/>
      <c r="L15" s="12"/>
      <c r="M15" s="12"/>
      <c r="N15" s="12"/>
    </row>
    <row r="16" customFormat="false" ht="12.75" hidden="false" customHeight="false" outlineLevel="0" collapsed="false">
      <c r="A16" s="6" t="s">
        <v>81</v>
      </c>
      <c r="B16" s="1" t="s">
        <v>82</v>
      </c>
      <c r="C16" s="1" t="s">
        <v>54</v>
      </c>
      <c r="D16" s="1" t="s">
        <v>20</v>
      </c>
      <c r="E16" s="1" t="s">
        <v>55</v>
      </c>
      <c r="F16" s="1" t="s">
        <v>22</v>
      </c>
      <c r="G16" s="1" t="s">
        <v>23</v>
      </c>
      <c r="H16" s="8" t="n">
        <v>9.1</v>
      </c>
      <c r="I16" s="1" t="s">
        <v>24</v>
      </c>
      <c r="J16" s="1" t="s">
        <v>21</v>
      </c>
      <c r="K16" s="1" t="s">
        <v>83</v>
      </c>
      <c r="L16" s="1" t="s">
        <v>84</v>
      </c>
      <c r="M16" s="8" t="n">
        <v>46874866</v>
      </c>
      <c r="N16" s="9" t="n">
        <f aca="false">M16*2*100/1000000000</f>
        <v>9.3749732</v>
      </c>
    </row>
    <row r="17" customFormat="false" ht="12.75" hidden="false" customHeight="false" outlineLevel="0" collapsed="false">
      <c r="A17" s="6" t="s">
        <v>85</v>
      </c>
      <c r="B17" s="1" t="s">
        <v>86</v>
      </c>
      <c r="C17" s="1" t="s">
        <v>40</v>
      </c>
      <c r="D17" s="1" t="s">
        <v>41</v>
      </c>
      <c r="E17" s="1" t="s">
        <v>42</v>
      </c>
      <c r="F17" s="1" t="s">
        <v>22</v>
      </c>
      <c r="G17" s="1" t="s">
        <v>43</v>
      </c>
      <c r="H17" s="8" t="n">
        <v>5.05</v>
      </c>
      <c r="I17" s="1" t="s">
        <v>44</v>
      </c>
      <c r="J17" s="1" t="s">
        <v>21</v>
      </c>
      <c r="K17" s="1" t="s">
        <v>87</v>
      </c>
      <c r="L17" s="1" t="s">
        <v>46</v>
      </c>
      <c r="M17" s="8" t="n">
        <v>23594251</v>
      </c>
      <c r="N17" s="9" t="n">
        <f aca="false">M17*150*2/(1000000000)</f>
        <v>7.0782753</v>
      </c>
    </row>
    <row r="18" customFormat="false" ht="12.75" hidden="false" customHeight="false" outlineLevel="0" collapsed="false">
      <c r="A18" s="6" t="s">
        <v>88</v>
      </c>
      <c r="B18" s="1" t="s">
        <v>89</v>
      </c>
      <c r="C18" s="1" t="s">
        <v>40</v>
      </c>
      <c r="D18" s="1" t="s">
        <v>41</v>
      </c>
      <c r="E18" s="1" t="s">
        <v>42</v>
      </c>
      <c r="F18" s="1" t="s">
        <v>22</v>
      </c>
      <c r="G18" s="1" t="s">
        <v>43</v>
      </c>
      <c r="H18" s="8" t="n">
        <v>5.05</v>
      </c>
      <c r="I18" s="1" t="s">
        <v>44</v>
      </c>
      <c r="J18" s="1" t="s">
        <v>21</v>
      </c>
      <c r="K18" s="1" t="s">
        <v>90</v>
      </c>
      <c r="L18" s="1" t="s">
        <v>46</v>
      </c>
      <c r="M18" s="8" t="n">
        <v>47933100</v>
      </c>
      <c r="N18" s="9" t="n">
        <f aca="false">M18*150*2/(1000000000)</f>
        <v>14.37993</v>
      </c>
    </row>
    <row r="19" customFormat="false" ht="12.75" hidden="false" customHeight="false" outlineLevel="0" collapsed="false">
      <c r="A19" s="6" t="s">
        <v>91</v>
      </c>
      <c r="B19" s="1" t="s">
        <v>92</v>
      </c>
      <c r="C19" s="1" t="s">
        <v>76</v>
      </c>
      <c r="D19" s="1" t="s">
        <v>20</v>
      </c>
      <c r="E19" s="1" t="s">
        <v>42</v>
      </c>
      <c r="F19" s="1" t="s">
        <v>22</v>
      </c>
      <c r="G19" s="1" t="s">
        <v>43</v>
      </c>
      <c r="H19" s="8" t="n">
        <v>8.22</v>
      </c>
      <c r="I19" s="1" t="s">
        <v>58</v>
      </c>
      <c r="J19" s="7" t="s">
        <v>59</v>
      </c>
      <c r="K19" s="1" t="s">
        <v>93</v>
      </c>
      <c r="L19" s="1" t="s">
        <v>61</v>
      </c>
      <c r="M19" s="8" t="n">
        <v>31825159</v>
      </c>
      <c r="N19" s="9" t="n">
        <f aca="false">M19*125*2/(1000000000)</f>
        <v>7.95628975</v>
      </c>
    </row>
    <row r="20" customFormat="false" ht="12.75" hidden="false" customHeight="false" outlineLevel="0" collapsed="false">
      <c r="A20" s="6" t="s">
        <v>94</v>
      </c>
      <c r="B20" s="1" t="s">
        <v>95</v>
      </c>
      <c r="C20" s="1" t="s">
        <v>49</v>
      </c>
      <c r="D20" s="1" t="s">
        <v>50</v>
      </c>
      <c r="E20" s="1" t="s">
        <v>21</v>
      </c>
      <c r="F20" s="1" t="s">
        <v>22</v>
      </c>
      <c r="G20" s="1" t="s">
        <v>23</v>
      </c>
      <c r="H20" s="8" t="n">
        <v>10.1</v>
      </c>
      <c r="I20" s="12" t="s">
        <v>80</v>
      </c>
      <c r="J20" s="12"/>
      <c r="K20" s="12"/>
      <c r="L20" s="12"/>
      <c r="M20" s="12"/>
      <c r="N20" s="12"/>
    </row>
    <row r="21" customFormat="false" ht="12.75" hidden="false" customHeight="false" outlineLevel="0" collapsed="false">
      <c r="A21" s="6" t="s">
        <v>96</v>
      </c>
      <c r="B21" s="1" t="s">
        <v>97</v>
      </c>
      <c r="C21" s="1" t="s">
        <v>54</v>
      </c>
      <c r="D21" s="1" t="s">
        <v>20</v>
      </c>
      <c r="E21" s="1" t="s">
        <v>42</v>
      </c>
      <c r="F21" s="1" t="s">
        <v>22</v>
      </c>
      <c r="G21" s="1" t="s">
        <v>98</v>
      </c>
      <c r="H21" s="8" t="n">
        <v>12.34</v>
      </c>
      <c r="I21" s="1" t="s">
        <v>30</v>
      </c>
      <c r="J21" s="1" t="s">
        <v>42</v>
      </c>
      <c r="K21" s="1" t="s">
        <v>31</v>
      </c>
      <c r="L21" s="1" t="s">
        <v>37</v>
      </c>
      <c r="M21" s="8" t="n">
        <v>53988311</v>
      </c>
      <c r="N21" s="9" t="n">
        <f aca="false">M21*150*2/(1000000000)</f>
        <v>16.1964933</v>
      </c>
    </row>
    <row r="22" customFormat="false" ht="12.75" hidden="false" customHeight="false" outlineLevel="0" collapsed="false">
      <c r="A22" s="6" t="s">
        <v>99</v>
      </c>
      <c r="B22" s="1" t="s">
        <v>100</v>
      </c>
      <c r="C22" s="1" t="s">
        <v>101</v>
      </c>
      <c r="D22" s="1" t="s">
        <v>41</v>
      </c>
      <c r="E22" s="1" t="s">
        <v>42</v>
      </c>
      <c r="F22" s="1" t="s">
        <v>22</v>
      </c>
      <c r="G22" s="1" t="s">
        <v>43</v>
      </c>
      <c r="H22" s="8" t="n">
        <v>14.46</v>
      </c>
      <c r="I22" s="1" t="s">
        <v>24</v>
      </c>
      <c r="J22" s="1" t="s">
        <v>55</v>
      </c>
      <c r="K22" s="7" t="s">
        <v>102</v>
      </c>
      <c r="L22" s="1" t="s">
        <v>103</v>
      </c>
      <c r="M22" s="8" t="n">
        <f aca="false">24222272+20056942</f>
        <v>44279214</v>
      </c>
      <c r="N22" s="9" t="n">
        <f aca="false">M22*75*1/(1000000000)</f>
        <v>3.32094105</v>
      </c>
    </row>
    <row r="23" customFormat="false" ht="12.75" hidden="false" customHeight="false" outlineLevel="0" collapsed="false">
      <c r="A23" s="6" t="s">
        <v>104</v>
      </c>
      <c r="B23" s="1" t="s">
        <v>105</v>
      </c>
      <c r="C23" s="1" t="s">
        <v>54</v>
      </c>
      <c r="D23" s="1" t="s">
        <v>20</v>
      </c>
      <c r="E23" s="1" t="s">
        <v>42</v>
      </c>
      <c r="F23" s="1" t="s">
        <v>22</v>
      </c>
      <c r="G23" s="1" t="s">
        <v>43</v>
      </c>
      <c r="H23" s="8" t="n">
        <v>18.67</v>
      </c>
      <c r="I23" s="1" t="s">
        <v>30</v>
      </c>
      <c r="J23" s="1" t="s">
        <v>42</v>
      </c>
      <c r="K23" s="1" t="s">
        <v>31</v>
      </c>
      <c r="L23" s="1" t="s">
        <v>106</v>
      </c>
      <c r="M23" s="8" t="n">
        <v>33452641</v>
      </c>
      <c r="N23" s="9" t="n">
        <f aca="false">M23*150*2/(1000000000)</f>
        <v>10.0357923</v>
      </c>
    </row>
    <row r="24" customFormat="false" ht="12.75" hidden="false" customHeight="false" outlineLevel="0" collapsed="false">
      <c r="A24" s="11" t="s">
        <v>104</v>
      </c>
      <c r="B24" s="1" t="s">
        <v>107</v>
      </c>
      <c r="C24" s="1" t="s">
        <v>49</v>
      </c>
      <c r="D24" s="1" t="s">
        <v>50</v>
      </c>
      <c r="E24" s="1" t="s">
        <v>21</v>
      </c>
      <c r="F24" s="1" t="s">
        <v>22</v>
      </c>
      <c r="G24" s="1" t="s">
        <v>23</v>
      </c>
      <c r="H24" s="8" t="n">
        <v>8.2</v>
      </c>
      <c r="I24" s="1" t="s">
        <v>108</v>
      </c>
      <c r="J24" s="1" t="s">
        <v>42</v>
      </c>
      <c r="K24" s="1" t="s">
        <v>31</v>
      </c>
      <c r="L24" s="1" t="s">
        <v>109</v>
      </c>
      <c r="M24" s="8" t="n">
        <v>33452641</v>
      </c>
      <c r="N24" s="9" t="n">
        <f aca="false">M24*2*150/1000000000</f>
        <v>10.0357923</v>
      </c>
    </row>
    <row r="25" customFormat="false" ht="12.75" hidden="false" customHeight="false" outlineLevel="0" collapsed="false">
      <c r="A25" s="11" t="s">
        <v>110</v>
      </c>
      <c r="B25" s="1" t="s">
        <v>111</v>
      </c>
      <c r="C25" s="1" t="s">
        <v>49</v>
      </c>
      <c r="D25" s="1" t="s">
        <v>50</v>
      </c>
      <c r="E25" s="1" t="s">
        <v>21</v>
      </c>
      <c r="F25" s="1" t="s">
        <v>22</v>
      </c>
      <c r="G25" s="1" t="s">
        <v>23</v>
      </c>
      <c r="H25" s="8" t="n">
        <v>7.7</v>
      </c>
      <c r="I25" s="1" t="s">
        <v>66</v>
      </c>
      <c r="J25" s="1" t="s">
        <v>21</v>
      </c>
      <c r="K25" s="1" t="s">
        <v>31</v>
      </c>
      <c r="L25" s="1" t="s">
        <v>32</v>
      </c>
      <c r="M25" s="8" t="n">
        <v>59721982</v>
      </c>
      <c r="N25" s="9" t="n">
        <f aca="false">M25*2*150/1000000000</f>
        <v>17.9165946</v>
      </c>
    </row>
    <row r="26" customFormat="false" ht="12.75" hidden="false" customHeight="false" outlineLevel="0" collapsed="false">
      <c r="A26" s="6" t="s">
        <v>112</v>
      </c>
      <c r="B26" s="1" t="s">
        <v>113</v>
      </c>
      <c r="C26" s="1" t="s">
        <v>54</v>
      </c>
      <c r="D26" s="1" t="s">
        <v>20</v>
      </c>
      <c r="E26" s="1" t="s">
        <v>55</v>
      </c>
      <c r="F26" s="1" t="s">
        <v>22</v>
      </c>
      <c r="G26" s="1" t="s">
        <v>57</v>
      </c>
      <c r="H26" s="9" t="n">
        <v>12.1</v>
      </c>
      <c r="I26" s="1" t="s">
        <v>114</v>
      </c>
      <c r="J26" s="1" t="s">
        <v>42</v>
      </c>
      <c r="K26" s="1" t="s">
        <v>115</v>
      </c>
      <c r="L26" s="1" t="s">
        <v>116</v>
      </c>
      <c r="M26" s="8" t="n">
        <v>29920035</v>
      </c>
      <c r="N26" s="9" t="n">
        <f aca="false">M26*150*2/(1000000000)</f>
        <v>8.9760105</v>
      </c>
    </row>
    <row r="27" customFormat="false" ht="12.75" hidden="false" customHeight="false" outlineLevel="0" collapsed="false">
      <c r="A27" s="6" t="s">
        <v>117</v>
      </c>
      <c r="B27" s="1" t="s">
        <v>118</v>
      </c>
      <c r="C27" s="1" t="s">
        <v>76</v>
      </c>
      <c r="D27" s="1" t="s">
        <v>20</v>
      </c>
      <c r="E27" s="1" t="s">
        <v>42</v>
      </c>
      <c r="F27" s="1" t="s">
        <v>22</v>
      </c>
      <c r="G27" s="1" t="s">
        <v>43</v>
      </c>
      <c r="H27" s="8" t="n">
        <v>13.84</v>
      </c>
      <c r="I27" s="1" t="s">
        <v>58</v>
      </c>
      <c r="J27" s="7" t="s">
        <v>59</v>
      </c>
      <c r="K27" s="7" t="s">
        <v>119</v>
      </c>
      <c r="L27" s="1" t="s">
        <v>61</v>
      </c>
      <c r="M27" s="8" t="n">
        <v>29873110</v>
      </c>
      <c r="N27" s="9" t="n">
        <f aca="false">M27*125*2/(1000000000)</f>
        <v>7.4682775</v>
      </c>
    </row>
    <row r="28" customFormat="false" ht="12.75" hidden="false" customHeight="false" outlineLevel="0" collapsed="false">
      <c r="A28" s="6" t="s">
        <v>120</v>
      </c>
      <c r="B28" s="1" t="s">
        <v>121</v>
      </c>
      <c r="C28" s="1" t="s">
        <v>54</v>
      </c>
      <c r="D28" s="1" t="s">
        <v>20</v>
      </c>
      <c r="E28" s="1" t="s">
        <v>42</v>
      </c>
      <c r="F28" s="1" t="s">
        <v>22</v>
      </c>
      <c r="G28" s="1" t="s">
        <v>98</v>
      </c>
      <c r="H28" s="8" t="n">
        <v>12.42</v>
      </c>
      <c r="I28" s="1" t="s">
        <v>30</v>
      </c>
      <c r="J28" s="1" t="s">
        <v>55</v>
      </c>
      <c r="K28" s="1" t="s">
        <v>31</v>
      </c>
      <c r="L28" s="1" t="s">
        <v>37</v>
      </c>
      <c r="M28" s="8" t="n">
        <v>25955845</v>
      </c>
      <c r="N28" s="9" t="n">
        <f aca="false">M28*150*2/(1000000000)</f>
        <v>7.7867535</v>
      </c>
    </row>
    <row r="29" customFormat="false" ht="12.75" hidden="false" customHeight="false" outlineLevel="0" collapsed="false">
      <c r="A29" s="6" t="s">
        <v>122</v>
      </c>
      <c r="B29" s="10" t="s">
        <v>123</v>
      </c>
      <c r="C29" s="1" t="s">
        <v>124</v>
      </c>
      <c r="D29" s="1" t="s">
        <v>20</v>
      </c>
      <c r="E29" s="1" t="s">
        <v>21</v>
      </c>
      <c r="F29" s="1" t="s">
        <v>22</v>
      </c>
      <c r="G29" s="1" t="s">
        <v>23</v>
      </c>
      <c r="H29" s="9" t="n">
        <v>10</v>
      </c>
      <c r="I29" s="1" t="s">
        <v>30</v>
      </c>
      <c r="J29" s="1" t="s">
        <v>21</v>
      </c>
      <c r="K29" s="1" t="s">
        <v>31</v>
      </c>
      <c r="L29" s="1" t="s">
        <v>32</v>
      </c>
      <c r="M29" s="8" t="n">
        <v>46136649</v>
      </c>
      <c r="N29" s="9" t="n">
        <f aca="false">M29*2*150/1000000000</f>
        <v>13.8409947</v>
      </c>
    </row>
    <row r="30" customFormat="false" ht="12.75" hidden="false" customHeight="false" outlineLevel="0" collapsed="false">
      <c r="A30" s="6" t="s">
        <v>125</v>
      </c>
      <c r="B30" s="1" t="s">
        <v>126</v>
      </c>
      <c r="C30" s="1" t="s">
        <v>54</v>
      </c>
      <c r="D30" s="1" t="s">
        <v>20</v>
      </c>
      <c r="E30" s="1" t="s">
        <v>55</v>
      </c>
      <c r="F30" s="1" t="s">
        <v>22</v>
      </c>
      <c r="G30" s="1" t="s">
        <v>98</v>
      </c>
      <c r="H30" s="8" t="n">
        <v>9.69</v>
      </c>
      <c r="I30" s="1" t="s">
        <v>30</v>
      </c>
      <c r="J30" s="1" t="s">
        <v>21</v>
      </c>
      <c r="K30" s="1" t="s">
        <v>31</v>
      </c>
      <c r="L30" s="1" t="s">
        <v>37</v>
      </c>
      <c r="M30" s="8" t="n">
        <v>29860053</v>
      </c>
      <c r="N30" s="9" t="n">
        <f aca="false">M30*150*2/(1000000000)</f>
        <v>8.9580159</v>
      </c>
    </row>
    <row r="31" customFormat="false" ht="12.75" hidden="false" customHeight="false" outlineLevel="0" collapsed="false">
      <c r="A31" s="6" t="s">
        <v>127</v>
      </c>
      <c r="B31" s="1" t="s">
        <v>128</v>
      </c>
      <c r="C31" s="1" t="s">
        <v>54</v>
      </c>
      <c r="D31" s="1" t="s">
        <v>20</v>
      </c>
      <c r="E31" s="1" t="s">
        <v>42</v>
      </c>
      <c r="F31" s="1" t="s">
        <v>22</v>
      </c>
      <c r="G31" s="1" t="s">
        <v>98</v>
      </c>
      <c r="H31" s="8" t="n">
        <v>11.2</v>
      </c>
      <c r="I31" s="1" t="s">
        <v>30</v>
      </c>
      <c r="J31" s="1" t="s">
        <v>55</v>
      </c>
      <c r="K31" s="1" t="s">
        <v>31</v>
      </c>
      <c r="L31" s="1" t="s">
        <v>37</v>
      </c>
      <c r="M31" s="8" t="n">
        <v>46355753</v>
      </c>
      <c r="N31" s="9" t="n">
        <f aca="false">M31*150*2/(1000000000)</f>
        <v>13.9067259</v>
      </c>
    </row>
    <row r="32" customFormat="false" ht="12.75" hidden="false" customHeight="false" outlineLevel="0" collapsed="false">
      <c r="A32" s="6" t="s">
        <v>129</v>
      </c>
      <c r="B32" s="1" t="s">
        <v>130</v>
      </c>
      <c r="C32" s="1" t="s">
        <v>40</v>
      </c>
      <c r="D32" s="1" t="s">
        <v>41</v>
      </c>
      <c r="E32" s="1" t="s">
        <v>42</v>
      </c>
      <c r="F32" s="1" t="s">
        <v>22</v>
      </c>
      <c r="G32" s="1" t="s">
        <v>98</v>
      </c>
      <c r="H32" s="8" t="n">
        <v>4.9</v>
      </c>
      <c r="I32" s="1" t="s">
        <v>44</v>
      </c>
      <c r="J32" s="1" t="s">
        <v>21</v>
      </c>
      <c r="K32" s="1" t="s">
        <v>131</v>
      </c>
      <c r="L32" s="1" t="s">
        <v>46</v>
      </c>
      <c r="M32" s="8" t="n">
        <v>28572200</v>
      </c>
      <c r="N32" s="9" t="n">
        <f aca="false">M32*150*2/(1000000000)</f>
        <v>8.57166</v>
      </c>
    </row>
    <row r="33" customFormat="false" ht="12.75" hidden="false" customHeight="false" outlineLevel="0" collapsed="false">
      <c r="A33" s="6" t="s">
        <v>132</v>
      </c>
      <c r="B33" s="1" t="s">
        <v>133</v>
      </c>
      <c r="C33" s="1" t="s">
        <v>134</v>
      </c>
      <c r="D33" s="1" t="s">
        <v>20</v>
      </c>
      <c r="E33" s="1" t="s">
        <v>55</v>
      </c>
      <c r="F33" s="1" t="s">
        <v>22</v>
      </c>
      <c r="G33" s="1" t="s">
        <v>57</v>
      </c>
      <c r="H33" s="8" t="n">
        <v>8.5</v>
      </c>
      <c r="I33" s="1" t="s">
        <v>135</v>
      </c>
      <c r="J33" s="1" t="s">
        <v>55</v>
      </c>
      <c r="K33" s="1" t="s">
        <v>136</v>
      </c>
      <c r="L33" s="1" t="s">
        <v>137</v>
      </c>
      <c r="M33" s="8" t="n">
        <v>20619401</v>
      </c>
      <c r="N33" s="9" t="n">
        <f aca="false">M33*150*2/(1000000000)</f>
        <v>6.1858203</v>
      </c>
    </row>
    <row r="34" customFormat="false" ht="12.75" hidden="false" customHeight="false" outlineLevel="0" collapsed="false">
      <c r="A34" s="6" t="s">
        <v>138</v>
      </c>
      <c r="B34" s="1" t="s">
        <v>139</v>
      </c>
      <c r="C34" s="1" t="s">
        <v>40</v>
      </c>
      <c r="D34" s="1" t="s">
        <v>41</v>
      </c>
      <c r="E34" s="1" t="s">
        <v>42</v>
      </c>
      <c r="F34" s="1" t="s">
        <v>22</v>
      </c>
      <c r="G34" s="1" t="s">
        <v>98</v>
      </c>
      <c r="H34" s="8" t="n">
        <v>7.25</v>
      </c>
      <c r="I34" s="1" t="s">
        <v>44</v>
      </c>
      <c r="J34" s="1" t="s">
        <v>21</v>
      </c>
      <c r="K34" s="1" t="s">
        <v>140</v>
      </c>
      <c r="L34" s="1" t="s">
        <v>46</v>
      </c>
      <c r="M34" s="8" t="n">
        <v>41223992</v>
      </c>
      <c r="N34" s="9" t="n">
        <f aca="false">M34*150*2/(1000000000)</f>
        <v>12.3671976</v>
      </c>
    </row>
    <row r="35" customFormat="false" ht="12.75" hidden="false" customHeight="false" outlineLevel="0" collapsed="false">
      <c r="A35" s="6" t="s">
        <v>141</v>
      </c>
      <c r="B35" s="1" t="s">
        <v>142</v>
      </c>
      <c r="C35" s="1" t="s">
        <v>101</v>
      </c>
      <c r="D35" s="1" t="s">
        <v>20</v>
      </c>
      <c r="E35" s="1" t="s">
        <v>55</v>
      </c>
      <c r="F35" s="1" t="s">
        <v>22</v>
      </c>
      <c r="G35" s="1" t="s">
        <v>23</v>
      </c>
      <c r="H35" s="9" t="n">
        <v>10</v>
      </c>
      <c r="I35" s="1" t="s">
        <v>143</v>
      </c>
      <c r="J35" s="1" t="s">
        <v>21</v>
      </c>
      <c r="K35" s="1" t="s">
        <v>144</v>
      </c>
      <c r="L35" s="1" t="s">
        <v>145</v>
      </c>
      <c r="M35" s="8" t="n">
        <v>45588931</v>
      </c>
      <c r="N35" s="9" t="n">
        <f aca="false">M35*100*2/(1000000000)</f>
        <v>9.1177862</v>
      </c>
    </row>
    <row r="36" customFormat="false" ht="12.75" hidden="false" customHeight="false" outlineLevel="0" collapsed="false">
      <c r="A36" s="6" t="s">
        <v>146</v>
      </c>
      <c r="B36" s="1" t="s">
        <v>147</v>
      </c>
      <c r="C36" s="1" t="s">
        <v>49</v>
      </c>
      <c r="D36" s="1" t="s">
        <v>50</v>
      </c>
      <c r="E36" s="1" t="s">
        <v>21</v>
      </c>
      <c r="F36" s="1" t="s">
        <v>22</v>
      </c>
      <c r="G36" s="1" t="s">
        <v>23</v>
      </c>
      <c r="H36" s="8" t="n">
        <v>8.1</v>
      </c>
      <c r="I36" s="12" t="s">
        <v>80</v>
      </c>
      <c r="J36" s="12"/>
      <c r="K36" s="12"/>
      <c r="L36" s="12"/>
      <c r="M36" s="12"/>
      <c r="N36" s="12"/>
    </row>
    <row r="37" customFormat="false" ht="12.75" hidden="false" customHeight="false" outlineLevel="0" collapsed="false">
      <c r="A37" s="6" t="s">
        <v>148</v>
      </c>
      <c r="B37" s="1" t="s">
        <v>149</v>
      </c>
      <c r="C37" s="1" t="s">
        <v>150</v>
      </c>
      <c r="D37" s="1" t="s">
        <v>20</v>
      </c>
      <c r="E37" s="1" t="s">
        <v>21</v>
      </c>
      <c r="F37" s="1" t="s">
        <v>22</v>
      </c>
      <c r="G37" s="1" t="s">
        <v>23</v>
      </c>
      <c r="H37" s="8" t="n">
        <v>7.8</v>
      </c>
      <c r="I37" s="1" t="s">
        <v>30</v>
      </c>
      <c r="J37" s="1" t="s">
        <v>21</v>
      </c>
      <c r="K37" s="1" t="s">
        <v>31</v>
      </c>
      <c r="L37" s="1" t="s">
        <v>32</v>
      </c>
      <c r="M37" s="8" t="n">
        <v>44781838</v>
      </c>
      <c r="N37" s="9" t="n">
        <f aca="false">M37*2*150/1000000000</f>
        <v>13.4345514</v>
      </c>
    </row>
    <row r="38" customFormat="false" ht="12.75" hidden="false" customHeight="false" outlineLevel="0" collapsed="false">
      <c r="A38" s="11" t="s">
        <v>151</v>
      </c>
      <c r="B38" s="1" t="s">
        <v>152</v>
      </c>
      <c r="C38" s="1" t="s">
        <v>49</v>
      </c>
      <c r="D38" s="1" t="s">
        <v>50</v>
      </c>
      <c r="E38" s="1" t="s">
        <v>21</v>
      </c>
      <c r="F38" s="1" t="s">
        <v>22</v>
      </c>
      <c r="G38" s="1" t="s">
        <v>51</v>
      </c>
      <c r="H38" s="8" t="n">
        <v>12.5</v>
      </c>
      <c r="I38" s="1" t="s">
        <v>30</v>
      </c>
      <c r="J38" s="1" t="s">
        <v>21</v>
      </c>
      <c r="K38" s="1" t="s">
        <v>31</v>
      </c>
      <c r="L38" s="1" t="s">
        <v>32</v>
      </c>
      <c r="M38" s="13" t="n">
        <v>32604149</v>
      </c>
      <c r="N38" s="9" t="n">
        <f aca="false">M38*2*150/1000000000</f>
        <v>9.7812447</v>
      </c>
    </row>
    <row r="39" customFormat="false" ht="12.75" hidden="false" customHeight="false" outlineLevel="0" collapsed="false">
      <c r="A39" s="6" t="s">
        <v>153</v>
      </c>
      <c r="B39" s="1" t="s">
        <v>154</v>
      </c>
      <c r="C39" s="1" t="s">
        <v>29</v>
      </c>
      <c r="D39" s="1" t="s">
        <v>20</v>
      </c>
      <c r="E39" s="1" t="s">
        <v>21</v>
      </c>
      <c r="F39" s="1" t="s">
        <v>56</v>
      </c>
      <c r="G39" s="1" t="s">
        <v>23</v>
      </c>
      <c r="H39" s="8" t="n">
        <v>11.1</v>
      </c>
      <c r="I39" s="1" t="s">
        <v>30</v>
      </c>
      <c r="J39" s="1" t="s">
        <v>21</v>
      </c>
      <c r="K39" s="1" t="s">
        <v>31</v>
      </c>
      <c r="L39" s="1" t="s">
        <v>32</v>
      </c>
      <c r="M39" s="8" t="n">
        <v>34170839</v>
      </c>
      <c r="N39" s="9" t="n">
        <f aca="false">M39*2*150/1000000000</f>
        <v>10.2512517</v>
      </c>
    </row>
    <row r="40" customFormat="false" ht="12.75" hidden="false" customHeight="false" outlineLevel="0" collapsed="false">
      <c r="A40" s="6" t="s">
        <v>155</v>
      </c>
      <c r="B40" s="1" t="s">
        <v>156</v>
      </c>
      <c r="C40" s="1" t="s">
        <v>157</v>
      </c>
      <c r="D40" s="1" t="s">
        <v>20</v>
      </c>
      <c r="E40" s="1" t="s">
        <v>21</v>
      </c>
      <c r="F40" s="1" t="s">
        <v>22</v>
      </c>
      <c r="G40" s="1" t="s">
        <v>23</v>
      </c>
      <c r="H40" s="8" t="n">
        <v>8.9</v>
      </c>
      <c r="I40" s="1" t="s">
        <v>30</v>
      </c>
      <c r="J40" s="1" t="s">
        <v>21</v>
      </c>
      <c r="K40" s="1" t="s">
        <v>31</v>
      </c>
      <c r="L40" s="1" t="s">
        <v>32</v>
      </c>
      <c r="M40" s="8" t="n">
        <v>32378651</v>
      </c>
      <c r="N40" s="9" t="n">
        <f aca="false">M40*2*150/1000000000</f>
        <v>9.7135953</v>
      </c>
    </row>
    <row r="41" customFormat="false" ht="12.75" hidden="false" customHeight="false" outlineLevel="0" collapsed="false">
      <c r="A41" s="6" t="s">
        <v>158</v>
      </c>
      <c r="B41" s="1" t="s">
        <v>159</v>
      </c>
      <c r="C41" s="1" t="s">
        <v>54</v>
      </c>
      <c r="D41" s="1" t="s">
        <v>20</v>
      </c>
      <c r="E41" s="1" t="s">
        <v>42</v>
      </c>
      <c r="F41" s="1" t="s">
        <v>22</v>
      </c>
      <c r="G41" s="1" t="s">
        <v>98</v>
      </c>
      <c r="H41" s="8" t="n">
        <v>18.6</v>
      </c>
      <c r="I41" s="1" t="s">
        <v>30</v>
      </c>
      <c r="J41" s="1" t="s">
        <v>21</v>
      </c>
      <c r="K41" s="1" t="s">
        <v>31</v>
      </c>
      <c r="L41" s="1" t="s">
        <v>37</v>
      </c>
      <c r="M41" s="8" t="n">
        <v>26761706</v>
      </c>
      <c r="N41" s="9" t="n">
        <f aca="false">M41*150*2/(1000000000)</f>
        <v>8.0285118</v>
      </c>
    </row>
    <row r="42" customFormat="false" ht="12.75" hidden="false" customHeight="false" outlineLevel="0" collapsed="false">
      <c r="A42" s="6" t="s">
        <v>160</v>
      </c>
      <c r="B42" s="1" t="s">
        <v>161</v>
      </c>
      <c r="C42" s="1" t="s">
        <v>54</v>
      </c>
      <c r="D42" s="1" t="s">
        <v>20</v>
      </c>
      <c r="E42" s="1" t="s">
        <v>42</v>
      </c>
      <c r="F42" s="1" t="s">
        <v>22</v>
      </c>
      <c r="G42" s="1" t="s">
        <v>43</v>
      </c>
      <c r="H42" s="8" t="n">
        <v>12.8</v>
      </c>
      <c r="I42" s="1" t="s">
        <v>30</v>
      </c>
      <c r="J42" s="1" t="s">
        <v>42</v>
      </c>
      <c r="K42" s="1" t="s">
        <v>31</v>
      </c>
      <c r="L42" s="1" t="s">
        <v>106</v>
      </c>
      <c r="M42" s="8" t="n">
        <v>28757416</v>
      </c>
      <c r="N42" s="9" t="n">
        <f aca="false">M42*150*2/(1000000000)</f>
        <v>8.6272248</v>
      </c>
    </row>
    <row r="43" customFormat="false" ht="12.75" hidden="false" customHeight="false" outlineLevel="0" collapsed="false">
      <c r="A43" s="6" t="s">
        <v>162</v>
      </c>
      <c r="B43" s="1" t="s">
        <v>163</v>
      </c>
      <c r="C43" s="1" t="s">
        <v>54</v>
      </c>
      <c r="D43" s="1" t="s">
        <v>20</v>
      </c>
      <c r="E43" s="1" t="s">
        <v>55</v>
      </c>
      <c r="F43" s="1" t="s">
        <v>22</v>
      </c>
      <c r="G43" s="1" t="s">
        <v>23</v>
      </c>
      <c r="H43" s="9" t="n">
        <v>10</v>
      </c>
      <c r="I43" s="1" t="s">
        <v>30</v>
      </c>
      <c r="J43" s="1" t="s">
        <v>21</v>
      </c>
      <c r="K43" s="1" t="s">
        <v>31</v>
      </c>
      <c r="L43" s="1" t="s">
        <v>37</v>
      </c>
      <c r="M43" s="8" t="n">
        <v>28904297</v>
      </c>
      <c r="N43" s="9" t="n">
        <f aca="false">M43*150*2/(1000000000)</f>
        <v>8.6712891</v>
      </c>
    </row>
    <row r="44" customFormat="false" ht="12.75" hidden="false" customHeight="false" outlineLevel="0" collapsed="false">
      <c r="A44" s="11" t="s">
        <v>164</v>
      </c>
      <c r="B44" s="1" t="s">
        <v>165</v>
      </c>
      <c r="C44" s="1" t="s">
        <v>49</v>
      </c>
      <c r="D44" s="1" t="s">
        <v>166</v>
      </c>
      <c r="E44" s="1" t="s">
        <v>21</v>
      </c>
      <c r="F44" s="1" t="s">
        <v>22</v>
      </c>
      <c r="G44" s="1" t="s">
        <v>23</v>
      </c>
      <c r="H44" s="8" t="n">
        <v>13.5</v>
      </c>
      <c r="I44" s="1" t="s">
        <v>66</v>
      </c>
      <c r="J44" s="1" t="s">
        <v>21</v>
      </c>
      <c r="K44" s="1" t="s">
        <v>31</v>
      </c>
      <c r="L44" s="1" t="s">
        <v>32</v>
      </c>
      <c r="M44" s="8" t="n">
        <v>50735849</v>
      </c>
      <c r="N44" s="9" t="n">
        <f aca="false">M44*2*150/1000000000</f>
        <v>15.2207547</v>
      </c>
    </row>
    <row r="45" customFormat="false" ht="12.75" hidden="false" customHeight="false" outlineLevel="0" collapsed="false">
      <c r="A45" s="11" t="s">
        <v>164</v>
      </c>
      <c r="B45" s="1" t="s">
        <v>167</v>
      </c>
      <c r="C45" s="1" t="s">
        <v>49</v>
      </c>
      <c r="D45" s="1" t="s">
        <v>50</v>
      </c>
      <c r="E45" s="1" t="s">
        <v>21</v>
      </c>
      <c r="F45" s="1" t="s">
        <v>22</v>
      </c>
      <c r="G45" s="1" t="s">
        <v>51</v>
      </c>
      <c r="H45" s="8" t="n">
        <v>8.4</v>
      </c>
      <c r="I45" s="1" t="s">
        <v>168</v>
      </c>
      <c r="J45" s="1" t="s">
        <v>21</v>
      </c>
      <c r="K45" s="1" t="s">
        <v>31</v>
      </c>
      <c r="L45" s="1" t="s">
        <v>109</v>
      </c>
      <c r="M45" s="8" t="n">
        <v>50735849</v>
      </c>
      <c r="N45" s="9" t="n">
        <f aca="false">M45*2*150/1000000000</f>
        <v>15.2207547</v>
      </c>
    </row>
    <row r="46" customFormat="false" ht="12.75" hidden="false" customHeight="false" outlineLevel="0" collapsed="false">
      <c r="A46" s="6" t="s">
        <v>169</v>
      </c>
      <c r="B46" s="1" t="s">
        <v>170</v>
      </c>
      <c r="C46" s="1" t="s">
        <v>40</v>
      </c>
      <c r="D46" s="1" t="s">
        <v>41</v>
      </c>
      <c r="E46" s="1" t="s">
        <v>42</v>
      </c>
      <c r="F46" s="1" t="s">
        <v>22</v>
      </c>
      <c r="G46" s="1" t="s">
        <v>98</v>
      </c>
      <c r="H46" s="8" t="n">
        <v>6.22</v>
      </c>
      <c r="I46" s="1" t="s">
        <v>44</v>
      </c>
      <c r="J46" s="1" t="s">
        <v>21</v>
      </c>
      <c r="K46" s="1" t="s">
        <v>171</v>
      </c>
      <c r="L46" s="1" t="s">
        <v>46</v>
      </c>
      <c r="M46" s="8" t="n">
        <v>44108225</v>
      </c>
      <c r="N46" s="9" t="n">
        <f aca="false">M46*150*2/(1000000000)</f>
        <v>13.2324675</v>
      </c>
    </row>
    <row r="47" customFormat="false" ht="12.75" hidden="false" customHeight="false" outlineLevel="0" collapsed="false">
      <c r="A47" s="11" t="s">
        <v>172</v>
      </c>
      <c r="B47" s="1" t="s">
        <v>173</v>
      </c>
      <c r="C47" s="1" t="s">
        <v>49</v>
      </c>
      <c r="D47" s="1" t="s">
        <v>50</v>
      </c>
      <c r="E47" s="1" t="s">
        <v>21</v>
      </c>
      <c r="F47" s="1" t="s">
        <v>22</v>
      </c>
      <c r="G47" s="1" t="s">
        <v>51</v>
      </c>
      <c r="H47" s="8" t="n">
        <v>10.7</v>
      </c>
      <c r="I47" s="1" t="s">
        <v>30</v>
      </c>
      <c r="J47" s="1" t="s">
        <v>21</v>
      </c>
      <c r="K47" s="1" t="s">
        <v>31</v>
      </c>
      <c r="L47" s="1" t="s">
        <v>32</v>
      </c>
      <c r="M47" s="8" t="n">
        <v>35741349</v>
      </c>
      <c r="N47" s="9" t="n">
        <f aca="false">M47*2*150/1000000000</f>
        <v>10.7224047</v>
      </c>
    </row>
    <row r="48" customFormat="false" ht="12.75" hidden="false" customHeight="false" outlineLevel="0" collapsed="false">
      <c r="A48" s="11" t="s">
        <v>174</v>
      </c>
      <c r="B48" s="10" t="s">
        <v>175</v>
      </c>
      <c r="C48" s="1" t="s">
        <v>54</v>
      </c>
      <c r="D48" s="10" t="s">
        <v>20</v>
      </c>
      <c r="E48" s="1" t="s">
        <v>21</v>
      </c>
      <c r="F48" s="1" t="s">
        <v>22</v>
      </c>
      <c r="G48" s="1" t="s">
        <v>23</v>
      </c>
      <c r="H48" s="8" t="n">
        <v>8.2</v>
      </c>
      <c r="I48" s="1" t="s">
        <v>176</v>
      </c>
      <c r="J48" s="1" t="s">
        <v>21</v>
      </c>
      <c r="K48" s="1" t="s">
        <v>31</v>
      </c>
      <c r="L48" s="1" t="s">
        <v>32</v>
      </c>
      <c r="M48" s="8" t="n">
        <v>17895097</v>
      </c>
      <c r="N48" s="9" t="n">
        <f aca="false">M48*2*150/1000000000</f>
        <v>5.3685291</v>
      </c>
    </row>
    <row r="49" customFormat="false" ht="12.75" hidden="false" customHeight="false" outlineLevel="0" collapsed="false">
      <c r="A49" s="6" t="s">
        <v>177</v>
      </c>
      <c r="B49" s="1" t="s">
        <v>178</v>
      </c>
      <c r="C49" s="1" t="s">
        <v>40</v>
      </c>
      <c r="D49" s="1" t="s">
        <v>41</v>
      </c>
      <c r="E49" s="1" t="s">
        <v>42</v>
      </c>
      <c r="F49" s="1" t="s">
        <v>22</v>
      </c>
      <c r="G49" s="1" t="s">
        <v>98</v>
      </c>
      <c r="H49" s="8" t="n">
        <v>5.27</v>
      </c>
      <c r="I49" s="1" t="s">
        <v>44</v>
      </c>
      <c r="J49" s="1" t="s">
        <v>21</v>
      </c>
      <c r="K49" s="1" t="s">
        <v>179</v>
      </c>
      <c r="L49" s="1" t="s">
        <v>46</v>
      </c>
      <c r="M49" s="8" t="n">
        <v>40669775</v>
      </c>
      <c r="N49" s="9" t="n">
        <f aca="false">M49*150*2/(1000000000)</f>
        <v>12.2009325</v>
      </c>
    </row>
    <row r="50" customFormat="false" ht="12.75" hidden="false" customHeight="false" outlineLevel="0" collapsed="false">
      <c r="A50" s="6" t="s">
        <v>180</v>
      </c>
      <c r="B50" s="1" t="s">
        <v>181</v>
      </c>
      <c r="C50" s="1" t="s">
        <v>54</v>
      </c>
      <c r="D50" s="1" t="s">
        <v>20</v>
      </c>
      <c r="E50" s="1" t="s">
        <v>21</v>
      </c>
      <c r="F50" s="1" t="s">
        <v>22</v>
      </c>
      <c r="G50" s="1" t="s">
        <v>23</v>
      </c>
      <c r="H50" s="8" t="n">
        <v>8.3</v>
      </c>
      <c r="I50" s="1" t="s">
        <v>24</v>
      </c>
      <c r="J50" s="1" t="s">
        <v>21</v>
      </c>
      <c r="K50" s="14" t="s">
        <v>182</v>
      </c>
      <c r="L50" s="1" t="s">
        <v>84</v>
      </c>
      <c r="M50" s="8" t="n">
        <v>46177120</v>
      </c>
      <c r="N50" s="9" t="n">
        <f aca="false">M50*2*100/1000000000</f>
        <v>9.235424</v>
      </c>
    </row>
    <row r="51" customFormat="false" ht="12.75" hidden="false" customHeight="false" outlineLevel="0" collapsed="false">
      <c r="A51" s="11" t="s">
        <v>183</v>
      </c>
      <c r="B51" s="1" t="s">
        <v>184</v>
      </c>
      <c r="C51" s="1" t="s">
        <v>49</v>
      </c>
      <c r="D51" s="1" t="s">
        <v>50</v>
      </c>
      <c r="E51" s="1" t="s">
        <v>21</v>
      </c>
      <c r="F51" s="1" t="s">
        <v>22</v>
      </c>
      <c r="G51" s="1" t="s">
        <v>23</v>
      </c>
      <c r="H51" s="9" t="n">
        <v>5.1</v>
      </c>
      <c r="I51" s="1" t="s">
        <v>185</v>
      </c>
      <c r="J51" s="1" t="s">
        <v>186</v>
      </c>
      <c r="K51" s="1" t="s">
        <v>187</v>
      </c>
      <c r="L51" s="1" t="s">
        <v>32</v>
      </c>
      <c r="M51" s="8" t="n">
        <v>35330402</v>
      </c>
      <c r="N51" s="9" t="n">
        <f aca="false">M51*150*2/(1000000000)</f>
        <v>10.5991206</v>
      </c>
    </row>
    <row r="52" customFormat="false" ht="12.75" hidden="false" customHeight="false" outlineLevel="0" collapsed="false">
      <c r="A52" s="11" t="s">
        <v>188</v>
      </c>
      <c r="B52" s="10" t="s">
        <v>189</v>
      </c>
      <c r="C52" s="1" t="s">
        <v>54</v>
      </c>
      <c r="D52" s="10" t="s">
        <v>20</v>
      </c>
      <c r="E52" s="1" t="s">
        <v>21</v>
      </c>
      <c r="F52" s="1" t="s">
        <v>22</v>
      </c>
      <c r="G52" s="1" t="s">
        <v>23</v>
      </c>
      <c r="H52" s="8" t="n">
        <v>6.4</v>
      </c>
      <c r="I52" s="1" t="s">
        <v>176</v>
      </c>
      <c r="J52" s="1" t="s">
        <v>21</v>
      </c>
      <c r="K52" s="1" t="s">
        <v>31</v>
      </c>
      <c r="L52" s="1" t="s">
        <v>32</v>
      </c>
      <c r="M52" s="8" t="n">
        <v>17729720</v>
      </c>
      <c r="N52" s="9" t="n">
        <f aca="false">M52*2*150/1000000000</f>
        <v>5.318916</v>
      </c>
    </row>
    <row r="53" customFormat="false" ht="12.75" hidden="false" customHeight="false" outlineLevel="0" collapsed="false">
      <c r="A53" s="6" t="s">
        <v>190</v>
      </c>
      <c r="B53" s="1" t="s">
        <v>191</v>
      </c>
      <c r="C53" s="1" t="s">
        <v>54</v>
      </c>
      <c r="D53" s="1" t="s">
        <v>20</v>
      </c>
      <c r="E53" s="1" t="s">
        <v>55</v>
      </c>
      <c r="F53" s="1" t="s">
        <v>22</v>
      </c>
      <c r="G53" s="1" t="s">
        <v>57</v>
      </c>
      <c r="H53" s="8" t="n">
        <v>13.8</v>
      </c>
      <c r="I53" s="1" t="s">
        <v>58</v>
      </c>
      <c r="J53" s="7" t="s">
        <v>59</v>
      </c>
      <c r="K53" s="1" t="s">
        <v>192</v>
      </c>
      <c r="L53" s="1" t="s">
        <v>61</v>
      </c>
      <c r="M53" s="8" t="n">
        <v>42338083</v>
      </c>
      <c r="N53" s="9" t="n">
        <f aca="false">M53*150*2/(1000000000)</f>
        <v>12.7014249</v>
      </c>
    </row>
    <row r="54" customFormat="false" ht="12.75" hidden="false" customHeight="false" outlineLevel="0" collapsed="false">
      <c r="A54" s="6" t="s">
        <v>193</v>
      </c>
      <c r="B54" s="1" t="s">
        <v>194</v>
      </c>
      <c r="C54" s="1" t="s">
        <v>54</v>
      </c>
      <c r="D54" s="1" t="s">
        <v>20</v>
      </c>
      <c r="E54" s="1" t="s">
        <v>42</v>
      </c>
      <c r="F54" s="1" t="s">
        <v>22</v>
      </c>
      <c r="G54" s="1" t="s">
        <v>43</v>
      </c>
      <c r="H54" s="8" t="n">
        <v>14.21</v>
      </c>
      <c r="I54" s="1" t="s">
        <v>30</v>
      </c>
      <c r="J54" s="1" t="s">
        <v>42</v>
      </c>
      <c r="K54" s="1" t="s">
        <v>31</v>
      </c>
      <c r="L54" s="1" t="s">
        <v>106</v>
      </c>
      <c r="M54" s="8" t="n">
        <v>39264612</v>
      </c>
      <c r="N54" s="9" t="n">
        <f aca="false">M54*150*2/(1000000000)</f>
        <v>11.7793836</v>
      </c>
    </row>
    <row r="55" customFormat="false" ht="12.75" hidden="false" customHeight="false" outlineLevel="0" collapsed="false">
      <c r="A55" s="11" t="s">
        <v>195</v>
      </c>
      <c r="B55" s="1" t="s">
        <v>196</v>
      </c>
      <c r="C55" s="1" t="s">
        <v>49</v>
      </c>
      <c r="D55" s="1" t="s">
        <v>50</v>
      </c>
      <c r="E55" s="1" t="s">
        <v>21</v>
      </c>
      <c r="F55" s="1" t="s">
        <v>22</v>
      </c>
      <c r="G55" s="1" t="s">
        <v>51</v>
      </c>
      <c r="H55" s="8" t="n">
        <v>11.3</v>
      </c>
      <c r="I55" s="1" t="s">
        <v>30</v>
      </c>
      <c r="J55" s="1" t="s">
        <v>21</v>
      </c>
      <c r="K55" s="1" t="s">
        <v>31</v>
      </c>
      <c r="L55" s="1" t="s">
        <v>32</v>
      </c>
      <c r="M55" s="8" t="n">
        <v>47129114</v>
      </c>
      <c r="N55" s="9" t="n">
        <f aca="false">M55*2*150/1000000000</f>
        <v>14.1387342</v>
      </c>
    </row>
    <row r="56" customFormat="false" ht="12.75" hidden="false" customHeight="false" outlineLevel="0" collapsed="false">
      <c r="A56" s="6" t="s">
        <v>197</v>
      </c>
      <c r="B56" s="1" t="s">
        <v>198</v>
      </c>
      <c r="C56" s="1" t="s">
        <v>40</v>
      </c>
      <c r="D56" s="1" t="s">
        <v>41</v>
      </c>
      <c r="E56" s="1" t="s">
        <v>42</v>
      </c>
      <c r="F56" s="1" t="s">
        <v>22</v>
      </c>
      <c r="G56" s="1" t="s">
        <v>43</v>
      </c>
      <c r="H56" s="8" t="n">
        <v>3.91</v>
      </c>
      <c r="I56" s="1" t="s">
        <v>44</v>
      </c>
      <c r="J56" s="1" t="s">
        <v>21</v>
      </c>
      <c r="K56" s="1" t="s">
        <v>199</v>
      </c>
      <c r="L56" s="1" t="s">
        <v>46</v>
      </c>
      <c r="M56" s="8" t="n">
        <v>47818963</v>
      </c>
      <c r="N56" s="9" t="n">
        <f aca="false">M56*150*2/(1000000000)</f>
        <v>14.3456889</v>
      </c>
    </row>
    <row r="57" customFormat="false" ht="12.75" hidden="false" customHeight="false" outlineLevel="0" collapsed="false">
      <c r="A57" s="6" t="s">
        <v>200</v>
      </c>
      <c r="B57" s="1" t="s">
        <v>201</v>
      </c>
      <c r="C57" s="1" t="s">
        <v>40</v>
      </c>
      <c r="D57" s="1" t="s">
        <v>41</v>
      </c>
      <c r="E57" s="1" t="s">
        <v>42</v>
      </c>
      <c r="F57" s="1" t="s">
        <v>22</v>
      </c>
      <c r="G57" s="1" t="s">
        <v>43</v>
      </c>
      <c r="H57" s="8" t="n">
        <v>4.69</v>
      </c>
      <c r="I57" s="1" t="s">
        <v>44</v>
      </c>
      <c r="J57" s="1" t="s">
        <v>21</v>
      </c>
      <c r="K57" s="1" t="s">
        <v>202</v>
      </c>
      <c r="L57" s="1" t="s">
        <v>46</v>
      </c>
      <c r="M57" s="8" t="n">
        <v>30537217</v>
      </c>
      <c r="N57" s="9" t="n">
        <f aca="false">M57*150*2/(1000000000)</f>
        <v>9.1611651</v>
      </c>
    </row>
    <row r="58" customFormat="false" ht="12.75" hidden="false" customHeight="false" outlineLevel="0" collapsed="false">
      <c r="A58" s="6" t="s">
        <v>203</v>
      </c>
      <c r="B58" s="1" t="s">
        <v>204</v>
      </c>
      <c r="C58" s="1" t="s">
        <v>49</v>
      </c>
      <c r="D58" s="1" t="s">
        <v>166</v>
      </c>
      <c r="E58" s="1" t="s">
        <v>21</v>
      </c>
      <c r="F58" s="1" t="s">
        <v>22</v>
      </c>
      <c r="G58" s="1" t="s">
        <v>23</v>
      </c>
      <c r="H58" s="8" t="n">
        <v>9.6</v>
      </c>
      <c r="I58" s="1" t="s">
        <v>66</v>
      </c>
      <c r="J58" s="1" t="s">
        <v>21</v>
      </c>
      <c r="K58" s="1" t="s">
        <v>31</v>
      </c>
      <c r="L58" s="1" t="s">
        <v>32</v>
      </c>
      <c r="M58" s="8" t="n">
        <v>48787308</v>
      </c>
      <c r="N58" s="9" t="n">
        <f aca="false">M58*2*150/1000000000</f>
        <v>14.6361924</v>
      </c>
    </row>
    <row r="59" customFormat="false" ht="12.75" hidden="false" customHeight="false" outlineLevel="0" collapsed="false">
      <c r="A59" s="6" t="s">
        <v>205</v>
      </c>
      <c r="B59" s="1" t="s">
        <v>206</v>
      </c>
      <c r="C59" s="1" t="s">
        <v>101</v>
      </c>
      <c r="D59" s="1" t="s">
        <v>20</v>
      </c>
      <c r="E59" s="1" t="s">
        <v>55</v>
      </c>
      <c r="F59" s="1" t="s">
        <v>56</v>
      </c>
      <c r="G59" s="1" t="s">
        <v>23</v>
      </c>
      <c r="H59" s="8" t="n">
        <v>7.1</v>
      </c>
      <c r="I59" s="1" t="s">
        <v>143</v>
      </c>
      <c r="J59" s="1" t="s">
        <v>21</v>
      </c>
      <c r="K59" s="1" t="s">
        <v>144</v>
      </c>
      <c r="L59" s="1" t="s">
        <v>145</v>
      </c>
      <c r="M59" s="8" t="n">
        <v>50733818</v>
      </c>
      <c r="N59" s="9" t="n">
        <f aca="false">M59*100*2/(1000000000)</f>
        <v>10.1467636</v>
      </c>
    </row>
    <row r="60" customFormat="false" ht="12.75" hidden="false" customHeight="false" outlineLevel="0" collapsed="false">
      <c r="A60" s="11" t="s">
        <v>207</v>
      </c>
      <c r="B60" s="1" t="s">
        <v>208</v>
      </c>
      <c r="C60" s="1" t="s">
        <v>209</v>
      </c>
      <c r="D60" s="1" t="s">
        <v>41</v>
      </c>
      <c r="E60" s="1" t="s">
        <v>42</v>
      </c>
      <c r="F60" s="1" t="s">
        <v>22</v>
      </c>
      <c r="G60" s="1" t="s">
        <v>23</v>
      </c>
      <c r="H60" s="9" t="n">
        <v>5</v>
      </c>
      <c r="I60" s="1" t="s">
        <v>30</v>
      </c>
      <c r="J60" s="1" t="s">
        <v>21</v>
      </c>
      <c r="K60" s="1" t="s">
        <v>31</v>
      </c>
      <c r="L60" s="1" t="s">
        <v>106</v>
      </c>
      <c r="M60" s="8" t="n">
        <v>20916033</v>
      </c>
      <c r="N60" s="9" t="n">
        <f aca="false">M60*2*150/1000000000</f>
        <v>6.2748099</v>
      </c>
    </row>
    <row r="61" customFormat="false" ht="12.75" hidden="false" customHeight="false" outlineLevel="0" collapsed="false">
      <c r="A61" s="6" t="s">
        <v>210</v>
      </c>
      <c r="B61" s="1" t="s">
        <v>211</v>
      </c>
      <c r="C61" s="1" t="s">
        <v>29</v>
      </c>
      <c r="D61" s="1" t="s">
        <v>20</v>
      </c>
      <c r="E61" s="1" t="s">
        <v>21</v>
      </c>
      <c r="F61" s="1" t="s">
        <v>22</v>
      </c>
      <c r="G61" s="1" t="s">
        <v>23</v>
      </c>
      <c r="H61" s="8" t="n">
        <v>7.2</v>
      </c>
      <c r="I61" s="1" t="s">
        <v>24</v>
      </c>
      <c r="J61" s="1" t="s">
        <v>21</v>
      </c>
      <c r="K61" s="1" t="s">
        <v>212</v>
      </c>
      <c r="L61" s="1" t="s">
        <v>26</v>
      </c>
      <c r="M61" s="8" t="n">
        <v>75030591</v>
      </c>
      <c r="N61" s="9" t="n">
        <f aca="false">M61*2*150/1000000000</f>
        <v>22.5091773</v>
      </c>
    </row>
    <row r="62" customFormat="false" ht="12.75" hidden="false" customHeight="false" outlineLevel="0" collapsed="false">
      <c r="A62" s="6" t="s">
        <v>213</v>
      </c>
      <c r="B62" s="1" t="s">
        <v>214</v>
      </c>
      <c r="C62" s="1" t="s">
        <v>49</v>
      </c>
      <c r="D62" s="1" t="s">
        <v>50</v>
      </c>
      <c r="E62" s="1" t="s">
        <v>21</v>
      </c>
      <c r="F62" s="1" t="s">
        <v>22</v>
      </c>
      <c r="G62" s="1" t="s">
        <v>23</v>
      </c>
      <c r="H62" s="8" t="n">
        <v>8</v>
      </c>
      <c r="I62" s="12" t="s">
        <v>80</v>
      </c>
      <c r="J62" s="12"/>
      <c r="K62" s="12"/>
      <c r="L62" s="12"/>
      <c r="M62" s="12"/>
      <c r="N62" s="12"/>
    </row>
    <row r="63" customFormat="false" ht="12.75" hidden="false" customHeight="false" outlineLevel="0" collapsed="false">
      <c r="A63" s="6" t="s">
        <v>215</v>
      </c>
      <c r="B63" s="1" t="s">
        <v>216</v>
      </c>
      <c r="C63" s="1" t="s">
        <v>150</v>
      </c>
      <c r="D63" s="1" t="s">
        <v>20</v>
      </c>
      <c r="E63" s="1" t="s">
        <v>21</v>
      </c>
      <c r="F63" s="1" t="s">
        <v>22</v>
      </c>
      <c r="G63" s="1" t="s">
        <v>23</v>
      </c>
      <c r="H63" s="8" t="n">
        <v>8.1</v>
      </c>
      <c r="I63" s="1" t="s">
        <v>30</v>
      </c>
      <c r="J63" s="1" t="s">
        <v>21</v>
      </c>
      <c r="K63" s="1" t="s">
        <v>31</v>
      </c>
      <c r="L63" s="1" t="s">
        <v>32</v>
      </c>
      <c r="M63" s="8" t="n">
        <v>40246264</v>
      </c>
      <c r="N63" s="9" t="n">
        <f aca="false">M63*2*150/1000000000</f>
        <v>12.0738792</v>
      </c>
    </row>
    <row r="64" customFormat="false" ht="12.75" hidden="false" customHeight="false" outlineLevel="0" collapsed="false">
      <c r="A64" s="6" t="s">
        <v>217</v>
      </c>
      <c r="B64" s="15" t="s">
        <v>218</v>
      </c>
      <c r="C64" s="1" t="s">
        <v>76</v>
      </c>
      <c r="D64" s="1" t="s">
        <v>20</v>
      </c>
      <c r="E64" s="1" t="s">
        <v>42</v>
      </c>
      <c r="F64" s="1" t="s">
        <v>22</v>
      </c>
      <c r="G64" s="1" t="s">
        <v>43</v>
      </c>
      <c r="H64" s="8" t="n">
        <v>11.35</v>
      </c>
      <c r="I64" s="1" t="s">
        <v>30</v>
      </c>
      <c r="J64" s="1" t="s">
        <v>42</v>
      </c>
      <c r="K64" s="1" t="s">
        <v>31</v>
      </c>
      <c r="L64" s="1" t="s">
        <v>106</v>
      </c>
      <c r="M64" s="8" t="n">
        <v>44520685</v>
      </c>
      <c r="N64" s="9" t="n">
        <f aca="false">M64*150*2/(1000000000)</f>
        <v>13.3562055</v>
      </c>
    </row>
    <row r="65" customFormat="false" ht="12.75" hidden="false" customHeight="false" outlineLevel="0" collapsed="false">
      <c r="A65" s="11" t="s">
        <v>219</v>
      </c>
      <c r="B65" s="1" t="s">
        <v>220</v>
      </c>
      <c r="C65" s="1" t="s">
        <v>49</v>
      </c>
      <c r="D65" s="1" t="s">
        <v>50</v>
      </c>
      <c r="E65" s="1" t="s">
        <v>21</v>
      </c>
      <c r="F65" s="1" t="s">
        <v>22</v>
      </c>
      <c r="G65" s="1" t="s">
        <v>23</v>
      </c>
      <c r="H65" s="9" t="n">
        <v>9</v>
      </c>
      <c r="I65" s="1" t="s">
        <v>221</v>
      </c>
      <c r="J65" s="1" t="s">
        <v>42</v>
      </c>
      <c r="K65" s="1" t="s">
        <v>222</v>
      </c>
      <c r="L65" s="1" t="s">
        <v>223</v>
      </c>
      <c r="M65" s="8" t="n">
        <v>31914360</v>
      </c>
      <c r="N65" s="9" t="n">
        <f aca="false">M65*1*100/1000000000</f>
        <v>3.191436</v>
      </c>
    </row>
    <row r="66" customFormat="false" ht="12.75" hidden="false" customHeight="false" outlineLevel="0" collapsed="false">
      <c r="A66" s="11" t="s">
        <v>219</v>
      </c>
      <c r="B66" s="16" t="n">
        <v>273.3</v>
      </c>
      <c r="C66" s="1" t="s">
        <v>49</v>
      </c>
      <c r="D66" s="1" t="s">
        <v>50</v>
      </c>
      <c r="E66" s="1" t="s">
        <v>21</v>
      </c>
      <c r="F66" s="1" t="s">
        <v>22</v>
      </c>
      <c r="G66" s="1" t="s">
        <v>23</v>
      </c>
      <c r="H66" s="8" t="n">
        <v>8.7</v>
      </c>
      <c r="I66" s="1" t="s">
        <v>221</v>
      </c>
      <c r="J66" s="1" t="s">
        <v>42</v>
      </c>
      <c r="K66" s="1" t="s">
        <v>222</v>
      </c>
      <c r="L66" s="1" t="s">
        <v>223</v>
      </c>
      <c r="M66" s="8" t="n">
        <v>31914360</v>
      </c>
      <c r="N66" s="9" t="n">
        <f aca="false">M66*1*100/1000000000</f>
        <v>3.191436</v>
      </c>
    </row>
    <row r="67" customFormat="false" ht="12.75" hidden="false" customHeight="false" outlineLevel="0" collapsed="false">
      <c r="A67" s="6" t="s">
        <v>224</v>
      </c>
      <c r="B67" s="1" t="s">
        <v>225</v>
      </c>
      <c r="C67" s="1" t="s">
        <v>40</v>
      </c>
      <c r="D67" s="1" t="s">
        <v>41</v>
      </c>
      <c r="E67" s="1" t="s">
        <v>42</v>
      </c>
      <c r="F67" s="1" t="s">
        <v>22</v>
      </c>
      <c r="G67" s="1" t="s">
        <v>98</v>
      </c>
      <c r="H67" s="8" t="n">
        <v>3.6</v>
      </c>
      <c r="I67" s="1" t="s">
        <v>44</v>
      </c>
      <c r="J67" s="1" t="s">
        <v>21</v>
      </c>
      <c r="K67" s="1" t="s">
        <v>226</v>
      </c>
      <c r="L67" s="1" t="s">
        <v>46</v>
      </c>
      <c r="M67" s="8" t="n">
        <v>45053729</v>
      </c>
      <c r="N67" s="9" t="n">
        <f aca="false">M67*150*2/(1000000000)</f>
        <v>13.5161187</v>
      </c>
    </row>
    <row r="68" customFormat="false" ht="12.75" hidden="false" customHeight="false" outlineLevel="0" collapsed="false">
      <c r="A68" s="6" t="s">
        <v>227</v>
      </c>
      <c r="B68" s="1" t="s">
        <v>228</v>
      </c>
      <c r="C68" s="10" t="s">
        <v>29</v>
      </c>
      <c r="D68" s="10" t="s">
        <v>20</v>
      </c>
      <c r="E68" s="1" t="s">
        <v>21</v>
      </c>
      <c r="F68" s="1" t="s">
        <v>22</v>
      </c>
      <c r="G68" s="1" t="s">
        <v>23</v>
      </c>
      <c r="H68" s="8" t="n">
        <v>6.1</v>
      </c>
      <c r="I68" s="1" t="s">
        <v>30</v>
      </c>
      <c r="J68" s="1" t="s">
        <v>21</v>
      </c>
      <c r="K68" s="1" t="s">
        <v>31</v>
      </c>
      <c r="L68" s="1" t="s">
        <v>32</v>
      </c>
      <c r="M68" s="8" t="n">
        <v>49981287</v>
      </c>
      <c r="N68" s="9" t="n">
        <f aca="false">M68*2*150/1000000000</f>
        <v>14.9943861</v>
      </c>
    </row>
    <row r="69" customFormat="false" ht="12.75" hidden="false" customHeight="false" outlineLevel="0" collapsed="false">
      <c r="A69" s="6" t="s">
        <v>229</v>
      </c>
      <c r="B69" s="1" t="s">
        <v>230</v>
      </c>
      <c r="C69" s="1" t="s">
        <v>49</v>
      </c>
      <c r="D69" s="1" t="s">
        <v>50</v>
      </c>
      <c r="E69" s="1" t="s">
        <v>21</v>
      </c>
      <c r="F69" s="1" t="s">
        <v>22</v>
      </c>
      <c r="G69" s="1" t="s">
        <v>51</v>
      </c>
      <c r="H69" s="8" t="n">
        <v>10.8</v>
      </c>
      <c r="I69" s="12" t="s">
        <v>80</v>
      </c>
      <c r="J69" s="12"/>
      <c r="K69" s="12"/>
      <c r="L69" s="12"/>
      <c r="M69" s="12"/>
      <c r="N69" s="12"/>
    </row>
    <row r="70" customFormat="false" ht="12.75" hidden="false" customHeight="false" outlineLevel="0" collapsed="false">
      <c r="A70" s="6" t="s">
        <v>231</v>
      </c>
      <c r="B70" s="1" t="s">
        <v>232</v>
      </c>
      <c r="C70" s="1" t="s">
        <v>233</v>
      </c>
      <c r="D70" s="1" t="s">
        <v>20</v>
      </c>
      <c r="E70" s="1" t="s">
        <v>55</v>
      </c>
      <c r="F70" s="1" t="s">
        <v>22</v>
      </c>
      <c r="G70" s="1" t="s">
        <v>23</v>
      </c>
      <c r="H70" s="8" t="n">
        <v>7.2</v>
      </c>
      <c r="I70" s="1" t="s">
        <v>30</v>
      </c>
      <c r="J70" s="1" t="s">
        <v>55</v>
      </c>
      <c r="K70" s="1" t="s">
        <v>31</v>
      </c>
      <c r="L70" s="1" t="s">
        <v>32</v>
      </c>
      <c r="M70" s="8" t="n">
        <v>31356343</v>
      </c>
      <c r="N70" s="9" t="n">
        <f aca="false">M70*2*150/1000000000</f>
        <v>9.4069029</v>
      </c>
    </row>
    <row r="71" customFormat="false" ht="12.75" hidden="false" customHeight="false" outlineLevel="0" collapsed="false">
      <c r="A71" s="6" t="s">
        <v>234</v>
      </c>
      <c r="B71" s="1" t="s">
        <v>235</v>
      </c>
      <c r="C71" s="1" t="s">
        <v>40</v>
      </c>
      <c r="D71" s="1" t="s">
        <v>41</v>
      </c>
      <c r="E71" s="1" t="s">
        <v>42</v>
      </c>
      <c r="F71" s="1" t="s">
        <v>22</v>
      </c>
      <c r="G71" s="1" t="s">
        <v>43</v>
      </c>
      <c r="H71" s="8" t="n">
        <v>7.01</v>
      </c>
      <c r="I71" s="1" t="s">
        <v>44</v>
      </c>
      <c r="J71" s="1" t="s">
        <v>21</v>
      </c>
      <c r="K71" s="1" t="s">
        <v>236</v>
      </c>
      <c r="L71" s="1" t="s">
        <v>46</v>
      </c>
      <c r="M71" s="8" t="n">
        <v>36959452</v>
      </c>
      <c r="N71" s="9" t="n">
        <f aca="false">M71*150*2/(1000000000)</f>
        <v>11.0878356</v>
      </c>
    </row>
    <row r="72" customFormat="false" ht="12.75" hidden="false" customHeight="false" outlineLevel="0" collapsed="false">
      <c r="A72" s="6" t="s">
        <v>237</v>
      </c>
      <c r="B72" s="1" t="s">
        <v>238</v>
      </c>
      <c r="C72" s="1" t="s">
        <v>40</v>
      </c>
      <c r="D72" s="1" t="s">
        <v>41</v>
      </c>
      <c r="E72" s="1" t="s">
        <v>42</v>
      </c>
      <c r="F72" s="1" t="s">
        <v>22</v>
      </c>
      <c r="G72" s="1" t="s">
        <v>43</v>
      </c>
      <c r="H72" s="8" t="n">
        <v>5.7</v>
      </c>
      <c r="I72" s="1" t="s">
        <v>44</v>
      </c>
      <c r="J72" s="1" t="s">
        <v>21</v>
      </c>
      <c r="K72" s="1" t="s">
        <v>239</v>
      </c>
      <c r="L72" s="1" t="s">
        <v>46</v>
      </c>
      <c r="M72" s="8" t="n">
        <v>38616267</v>
      </c>
      <c r="N72" s="9" t="n">
        <f aca="false">M72*150*2/(1000000000)</f>
        <v>11.5848801</v>
      </c>
    </row>
    <row r="73" customFormat="false" ht="12.75" hidden="false" customHeight="false" outlineLevel="0" collapsed="false">
      <c r="A73" s="6" t="s">
        <v>237</v>
      </c>
      <c r="B73" s="1" t="s">
        <v>240</v>
      </c>
      <c r="C73" s="1" t="s">
        <v>150</v>
      </c>
      <c r="D73" s="1" t="s">
        <v>20</v>
      </c>
      <c r="E73" s="1" t="s">
        <v>21</v>
      </c>
      <c r="F73" s="1" t="s">
        <v>22</v>
      </c>
      <c r="G73" s="1" t="s">
        <v>23</v>
      </c>
      <c r="H73" s="8" t="n">
        <v>9.1</v>
      </c>
      <c r="I73" s="1" t="s">
        <v>30</v>
      </c>
      <c r="J73" s="1" t="s">
        <v>21</v>
      </c>
      <c r="K73" s="1" t="s">
        <v>31</v>
      </c>
      <c r="L73" s="1" t="s">
        <v>32</v>
      </c>
      <c r="M73" s="8" t="n">
        <v>30663589</v>
      </c>
      <c r="N73" s="9" t="n">
        <f aca="false">M73*2*150/1000000000</f>
        <v>9.1990767</v>
      </c>
    </row>
    <row r="74" customFormat="false" ht="12.75" hidden="false" customHeight="false" outlineLevel="0" collapsed="false">
      <c r="A74" s="6" t="s">
        <v>241</v>
      </c>
      <c r="B74" s="1" t="s">
        <v>242</v>
      </c>
      <c r="C74" s="1" t="s">
        <v>40</v>
      </c>
      <c r="D74" s="1" t="s">
        <v>41</v>
      </c>
      <c r="E74" s="1" t="s">
        <v>42</v>
      </c>
      <c r="F74" s="1" t="s">
        <v>22</v>
      </c>
      <c r="G74" s="1" t="s">
        <v>43</v>
      </c>
      <c r="H74" s="8" t="n">
        <v>3.62</v>
      </c>
      <c r="I74" s="1" t="s">
        <v>44</v>
      </c>
      <c r="J74" s="1" t="s">
        <v>21</v>
      </c>
      <c r="K74" s="1" t="s">
        <v>243</v>
      </c>
      <c r="L74" s="1" t="s">
        <v>46</v>
      </c>
      <c r="M74" s="8" t="n">
        <v>42328042</v>
      </c>
      <c r="N74" s="9" t="n">
        <f aca="false">M74*150*2/(1000000000)</f>
        <v>12.6984126</v>
      </c>
    </row>
    <row r="75" customFormat="false" ht="12.75" hidden="false" customHeight="false" outlineLevel="0" collapsed="false">
      <c r="A75" s="6" t="s">
        <v>244</v>
      </c>
      <c r="B75" s="1" t="s">
        <v>245</v>
      </c>
      <c r="C75" s="1" t="s">
        <v>49</v>
      </c>
      <c r="D75" s="1" t="s">
        <v>50</v>
      </c>
      <c r="E75" s="1" t="s">
        <v>21</v>
      </c>
      <c r="F75" s="1" t="s">
        <v>22</v>
      </c>
      <c r="G75" s="1" t="s">
        <v>23</v>
      </c>
      <c r="H75" s="8" t="n">
        <v>8.3</v>
      </c>
      <c r="I75" s="12" t="s">
        <v>80</v>
      </c>
      <c r="J75" s="12"/>
      <c r="K75" s="12"/>
      <c r="L75" s="12"/>
      <c r="M75" s="12"/>
      <c r="N75" s="12"/>
    </row>
    <row r="76" customFormat="false" ht="12.75" hidden="false" customHeight="false" outlineLevel="0" collapsed="false">
      <c r="A76" s="6" t="s">
        <v>246</v>
      </c>
      <c r="B76" s="1" t="s">
        <v>247</v>
      </c>
      <c r="C76" s="1" t="s">
        <v>248</v>
      </c>
      <c r="D76" s="1" t="s">
        <v>20</v>
      </c>
      <c r="E76" s="1" t="s">
        <v>55</v>
      </c>
      <c r="F76" s="1" t="s">
        <v>22</v>
      </c>
      <c r="G76" s="1" t="s">
        <v>249</v>
      </c>
      <c r="H76" s="9" t="n">
        <v>13</v>
      </c>
      <c r="I76" s="1" t="s">
        <v>30</v>
      </c>
      <c r="J76" s="1" t="s">
        <v>55</v>
      </c>
      <c r="K76" s="1" t="s">
        <v>31</v>
      </c>
      <c r="L76" s="1" t="s">
        <v>32</v>
      </c>
      <c r="M76" s="8" t="n">
        <v>157816578</v>
      </c>
      <c r="N76" s="9" t="n">
        <f aca="false">M76*150*2/(1000000000)</f>
        <v>47.3449734</v>
      </c>
    </row>
    <row r="77" customFormat="false" ht="12.75" hidden="false" customHeight="false" outlineLevel="0" collapsed="false">
      <c r="A77" s="11" t="s">
        <v>250</v>
      </c>
      <c r="B77" s="1" t="s">
        <v>251</v>
      </c>
      <c r="C77" s="1" t="s">
        <v>252</v>
      </c>
      <c r="D77" s="1" t="s">
        <v>20</v>
      </c>
      <c r="E77" s="1" t="s">
        <v>55</v>
      </c>
      <c r="F77" s="1" t="s">
        <v>22</v>
      </c>
      <c r="G77" s="1" t="s">
        <v>249</v>
      </c>
      <c r="H77" s="9" t="n">
        <v>20</v>
      </c>
      <c r="I77" s="1" t="s">
        <v>30</v>
      </c>
      <c r="J77" s="1" t="s">
        <v>55</v>
      </c>
      <c r="K77" s="1" t="s">
        <v>31</v>
      </c>
      <c r="L77" s="1" t="s">
        <v>32</v>
      </c>
      <c r="M77" s="8" t="n">
        <v>80947952</v>
      </c>
      <c r="N77" s="9" t="n">
        <f aca="false">M77*150*2/(1000000000)</f>
        <v>24.2843856</v>
      </c>
    </row>
    <row r="78" customFormat="false" ht="12.75" hidden="false" customHeight="false" outlineLevel="0" collapsed="false">
      <c r="A78" s="6" t="s">
        <v>253</v>
      </c>
      <c r="B78" s="1" t="s">
        <v>254</v>
      </c>
      <c r="C78" s="1" t="s">
        <v>252</v>
      </c>
      <c r="D78" s="1" t="s">
        <v>20</v>
      </c>
      <c r="E78" s="1" t="s">
        <v>55</v>
      </c>
      <c r="F78" s="1" t="s">
        <v>22</v>
      </c>
      <c r="G78" s="1" t="s">
        <v>249</v>
      </c>
      <c r="H78" s="9" t="n">
        <v>13.4</v>
      </c>
      <c r="I78" s="1" t="s">
        <v>30</v>
      </c>
      <c r="J78" s="1" t="s">
        <v>55</v>
      </c>
      <c r="K78" s="1" t="s">
        <v>31</v>
      </c>
      <c r="L78" s="1" t="s">
        <v>32</v>
      </c>
      <c r="M78" s="8" t="n">
        <v>201127314</v>
      </c>
      <c r="N78" s="9" t="n">
        <f aca="false">M78*150*2/(1000000000)</f>
        <v>60.3381942</v>
      </c>
    </row>
    <row r="79" customFormat="false" ht="12.75" hidden="false" customHeight="false" outlineLevel="0" collapsed="false">
      <c r="A79" s="11" t="s">
        <v>255</v>
      </c>
      <c r="B79" s="10" t="s">
        <v>256</v>
      </c>
      <c r="C79" s="1" t="s">
        <v>252</v>
      </c>
      <c r="D79" s="1" t="s">
        <v>20</v>
      </c>
      <c r="E79" s="1" t="s">
        <v>55</v>
      </c>
      <c r="F79" s="1" t="s">
        <v>22</v>
      </c>
      <c r="G79" s="1" t="s">
        <v>249</v>
      </c>
      <c r="H79" s="9" t="n">
        <v>13</v>
      </c>
      <c r="I79" s="1" t="s">
        <v>30</v>
      </c>
      <c r="J79" s="1" t="s">
        <v>55</v>
      </c>
      <c r="K79" s="1" t="s">
        <v>31</v>
      </c>
      <c r="L79" s="1" t="s">
        <v>32</v>
      </c>
      <c r="M79" s="8" t="n">
        <v>83530868</v>
      </c>
      <c r="N79" s="9" t="n">
        <f aca="false">M79*150*2/(1000000000)</f>
        <v>25.0592604</v>
      </c>
    </row>
    <row r="80" customFormat="false" ht="12.75" hidden="false" customHeight="false" outlineLevel="0" collapsed="false">
      <c r="A80" s="11" t="s">
        <v>257</v>
      </c>
      <c r="B80" s="1" t="s">
        <v>258</v>
      </c>
      <c r="C80" s="1" t="s">
        <v>252</v>
      </c>
      <c r="D80" s="1" t="s">
        <v>20</v>
      </c>
      <c r="E80" s="1" t="s">
        <v>55</v>
      </c>
      <c r="F80" s="1" t="s">
        <v>22</v>
      </c>
      <c r="G80" s="1" t="s">
        <v>249</v>
      </c>
      <c r="H80" s="8" t="n">
        <v>12.5</v>
      </c>
      <c r="I80" s="1" t="s">
        <v>30</v>
      </c>
      <c r="J80" s="1" t="s">
        <v>55</v>
      </c>
      <c r="K80" s="1" t="s">
        <v>31</v>
      </c>
      <c r="L80" s="1" t="s">
        <v>32</v>
      </c>
      <c r="M80" s="8" t="n">
        <v>90946536</v>
      </c>
      <c r="N80" s="9" t="n">
        <f aca="false">M80*150*2/(1000000000)</f>
        <v>27.2839608</v>
      </c>
    </row>
    <row r="81" customFormat="false" ht="12.75" hidden="false" customHeight="false" outlineLevel="0" collapsed="false">
      <c r="A81" s="6" t="s">
        <v>259</v>
      </c>
      <c r="B81" s="15" t="s">
        <v>260</v>
      </c>
      <c r="C81" s="1" t="s">
        <v>261</v>
      </c>
      <c r="D81" s="1" t="s">
        <v>262</v>
      </c>
      <c r="E81" s="1" t="s">
        <v>42</v>
      </c>
      <c r="F81" s="1" t="s">
        <v>22</v>
      </c>
      <c r="G81" s="1" t="s">
        <v>23</v>
      </c>
      <c r="H81" s="8" t="n">
        <v>12.6</v>
      </c>
      <c r="I81" s="1" t="s">
        <v>30</v>
      </c>
      <c r="J81" s="1" t="s">
        <v>42</v>
      </c>
      <c r="K81" s="1" t="s">
        <v>31</v>
      </c>
      <c r="L81" s="1" t="s">
        <v>106</v>
      </c>
      <c r="M81" s="8" t="n">
        <v>21970501</v>
      </c>
      <c r="N81" s="9" t="n">
        <f aca="false">M81*2*150/1000000000</f>
        <v>6.5911503</v>
      </c>
    </row>
    <row r="82" customFormat="false" ht="12.75" hidden="false" customHeight="false" outlineLevel="0" collapsed="false">
      <c r="A82" s="6" t="s">
        <v>263</v>
      </c>
      <c r="B82" s="1" t="s">
        <v>264</v>
      </c>
      <c r="C82" s="1" t="s">
        <v>150</v>
      </c>
      <c r="D82" s="1" t="s">
        <v>20</v>
      </c>
      <c r="E82" s="1" t="s">
        <v>55</v>
      </c>
      <c r="F82" s="1" t="s">
        <v>22</v>
      </c>
      <c r="G82" s="1" t="s">
        <v>23</v>
      </c>
      <c r="H82" s="8" t="n">
        <v>13.2</v>
      </c>
      <c r="I82" s="1" t="s">
        <v>30</v>
      </c>
      <c r="J82" s="1" t="s">
        <v>21</v>
      </c>
      <c r="K82" s="1" t="s">
        <v>31</v>
      </c>
      <c r="L82" s="1" t="s">
        <v>32</v>
      </c>
      <c r="M82" s="8" t="n">
        <v>50611095</v>
      </c>
      <c r="N82" s="9" t="n">
        <f aca="false">M82*150*2/(1000000000)</f>
        <v>15.1833285</v>
      </c>
    </row>
    <row r="83" customFormat="false" ht="12.75" hidden="false" customHeight="false" outlineLevel="0" collapsed="false">
      <c r="A83" s="6" t="s">
        <v>265</v>
      </c>
      <c r="B83" s="1" t="s">
        <v>264</v>
      </c>
      <c r="C83" s="1" t="s">
        <v>150</v>
      </c>
      <c r="D83" s="1" t="s">
        <v>20</v>
      </c>
      <c r="E83" s="1" t="s">
        <v>55</v>
      </c>
      <c r="F83" s="1" t="s">
        <v>22</v>
      </c>
      <c r="G83" s="1" t="s">
        <v>23</v>
      </c>
      <c r="H83" s="8" t="n">
        <v>11.2</v>
      </c>
      <c r="I83" s="1" t="s">
        <v>30</v>
      </c>
      <c r="J83" s="1" t="s">
        <v>21</v>
      </c>
      <c r="K83" s="1" t="s">
        <v>31</v>
      </c>
      <c r="L83" s="1" t="s">
        <v>32</v>
      </c>
      <c r="M83" s="8" t="n">
        <v>41414078</v>
      </c>
      <c r="N83" s="9" t="n">
        <f aca="false">M83*150*2/(1000000000)</f>
        <v>12.4242234</v>
      </c>
    </row>
    <row r="84" customFormat="false" ht="12.75" hidden="false" customHeight="false" outlineLevel="0" collapsed="false">
      <c r="A84" s="6" t="s">
        <v>266</v>
      </c>
      <c r="B84" s="1" t="s">
        <v>264</v>
      </c>
      <c r="C84" s="1" t="s">
        <v>150</v>
      </c>
      <c r="D84" s="1" t="s">
        <v>20</v>
      </c>
      <c r="E84" s="1" t="s">
        <v>55</v>
      </c>
      <c r="F84" s="1" t="s">
        <v>22</v>
      </c>
      <c r="G84" s="1" t="s">
        <v>23</v>
      </c>
      <c r="H84" s="8" t="n">
        <v>19.9</v>
      </c>
      <c r="I84" s="1" t="s">
        <v>30</v>
      </c>
      <c r="J84" s="1" t="s">
        <v>21</v>
      </c>
      <c r="K84" s="1" t="s">
        <v>31</v>
      </c>
      <c r="L84" s="1" t="s">
        <v>32</v>
      </c>
      <c r="M84" s="8" t="n">
        <v>39423383</v>
      </c>
      <c r="N84" s="9" t="n">
        <f aca="false">M84*150*2/(1000000000)</f>
        <v>11.8270149</v>
      </c>
    </row>
    <row r="85" customFormat="false" ht="12.75" hidden="false" customHeight="false" outlineLevel="0" collapsed="false">
      <c r="A85" s="11" t="s">
        <v>267</v>
      </c>
      <c r="B85" s="1" t="s">
        <v>268</v>
      </c>
      <c r="C85" s="1" t="s">
        <v>49</v>
      </c>
      <c r="D85" s="1" t="s">
        <v>50</v>
      </c>
      <c r="E85" s="1" t="s">
        <v>21</v>
      </c>
      <c r="F85" s="1" t="s">
        <v>22</v>
      </c>
      <c r="G85" s="1" t="s">
        <v>23</v>
      </c>
      <c r="H85" s="8" t="n">
        <v>6.6</v>
      </c>
      <c r="I85" s="1" t="s">
        <v>30</v>
      </c>
      <c r="J85" s="1" t="s">
        <v>21</v>
      </c>
      <c r="K85" s="1" t="s">
        <v>31</v>
      </c>
      <c r="L85" s="1" t="s">
        <v>32</v>
      </c>
      <c r="M85" s="8" t="n">
        <v>30454904</v>
      </c>
      <c r="N85" s="9" t="n">
        <f aca="false">M85*2*150/1000000000</f>
        <v>9.1364712</v>
      </c>
    </row>
    <row r="86" customFormat="false" ht="12.75" hidden="false" customHeight="false" outlineLevel="0" collapsed="false">
      <c r="A86" s="11" t="s">
        <v>269</v>
      </c>
      <c r="B86" s="1" t="s">
        <v>270</v>
      </c>
      <c r="C86" s="1" t="s">
        <v>49</v>
      </c>
      <c r="D86" s="1" t="s">
        <v>166</v>
      </c>
      <c r="E86" s="1" t="s">
        <v>21</v>
      </c>
      <c r="F86" s="1" t="s">
        <v>22</v>
      </c>
      <c r="G86" s="1" t="s">
        <v>23</v>
      </c>
      <c r="H86" s="9" t="n">
        <v>9</v>
      </c>
      <c r="I86" s="1" t="s">
        <v>66</v>
      </c>
      <c r="J86" s="1" t="s">
        <v>21</v>
      </c>
      <c r="K86" s="1" t="s">
        <v>31</v>
      </c>
      <c r="L86" s="1" t="s">
        <v>32</v>
      </c>
      <c r="M86" s="8" t="n">
        <v>69007792</v>
      </c>
      <c r="N86" s="9" t="n">
        <f aca="false">M86*2*150/1000000000</f>
        <v>20.7023376</v>
      </c>
    </row>
    <row r="87" customFormat="false" ht="12.75" hidden="false" customHeight="false" outlineLevel="0" collapsed="false">
      <c r="A87" s="11" t="s">
        <v>271</v>
      </c>
      <c r="B87" s="1" t="s">
        <v>272</v>
      </c>
      <c r="C87" s="1" t="s">
        <v>49</v>
      </c>
      <c r="D87" s="1" t="s">
        <v>50</v>
      </c>
      <c r="E87" s="1" t="s">
        <v>21</v>
      </c>
      <c r="F87" s="1" t="s">
        <v>22</v>
      </c>
      <c r="G87" s="1" t="s">
        <v>23</v>
      </c>
      <c r="H87" s="8" t="n">
        <v>11.7</v>
      </c>
      <c r="I87" s="1" t="s">
        <v>30</v>
      </c>
      <c r="J87" s="1" t="s">
        <v>21</v>
      </c>
      <c r="K87" s="1" t="s">
        <v>31</v>
      </c>
      <c r="L87" s="1" t="s">
        <v>32</v>
      </c>
      <c r="M87" s="8" t="n">
        <v>26918739</v>
      </c>
      <c r="N87" s="9" t="n">
        <f aca="false">M87*2*150/1000000000</f>
        <v>8.0756217</v>
      </c>
    </row>
    <row r="88" customFormat="false" ht="12.75" hidden="false" customHeight="false" outlineLevel="0" collapsed="false">
      <c r="A88" s="11" t="s">
        <v>273</v>
      </c>
      <c r="B88" s="1" t="s">
        <v>274</v>
      </c>
      <c r="C88" s="1" t="s">
        <v>49</v>
      </c>
      <c r="D88" s="1" t="s">
        <v>50</v>
      </c>
      <c r="E88" s="1" t="s">
        <v>21</v>
      </c>
      <c r="F88" s="1" t="s">
        <v>22</v>
      </c>
      <c r="G88" s="1" t="s">
        <v>23</v>
      </c>
      <c r="H88" s="8" t="n">
        <v>8.3</v>
      </c>
      <c r="I88" s="1" t="s">
        <v>30</v>
      </c>
      <c r="J88" s="1" t="s">
        <v>21</v>
      </c>
      <c r="K88" s="1" t="s">
        <v>31</v>
      </c>
      <c r="L88" s="1" t="s">
        <v>32</v>
      </c>
      <c r="M88" s="8" t="n">
        <v>41810304</v>
      </c>
      <c r="N88" s="9" t="n">
        <f aca="false">M88*2*150/1000000000</f>
        <v>12.5430912</v>
      </c>
    </row>
    <row r="89" customFormat="false" ht="12.75" hidden="false" customHeight="false" outlineLevel="0" collapsed="false">
      <c r="A89" s="11" t="s">
        <v>275</v>
      </c>
      <c r="B89" s="1" t="s">
        <v>276</v>
      </c>
      <c r="C89" s="1" t="s">
        <v>49</v>
      </c>
      <c r="D89" s="1" t="s">
        <v>50</v>
      </c>
      <c r="E89" s="1" t="s">
        <v>21</v>
      </c>
      <c r="F89" s="1" t="s">
        <v>22</v>
      </c>
      <c r="G89" s="1" t="s">
        <v>23</v>
      </c>
      <c r="H89" s="8" t="n">
        <v>9.4</v>
      </c>
      <c r="I89" s="1" t="s">
        <v>30</v>
      </c>
      <c r="J89" s="1" t="s">
        <v>21</v>
      </c>
      <c r="K89" s="1" t="s">
        <v>31</v>
      </c>
      <c r="L89" s="1" t="s">
        <v>32</v>
      </c>
      <c r="M89" s="8" t="n">
        <v>34252299</v>
      </c>
      <c r="N89" s="9" t="n">
        <f aca="false">M89*2*150/1000000000</f>
        <v>10.2756897</v>
      </c>
    </row>
    <row r="90" customFormat="false" ht="12.75" hidden="false" customHeight="false" outlineLevel="0" collapsed="false">
      <c r="A90" s="11" t="s">
        <v>277</v>
      </c>
      <c r="B90" s="1" t="s">
        <v>278</v>
      </c>
      <c r="C90" s="1" t="s">
        <v>49</v>
      </c>
      <c r="D90" s="1" t="s">
        <v>166</v>
      </c>
      <c r="E90" s="1" t="s">
        <v>21</v>
      </c>
      <c r="F90" s="1" t="s">
        <v>22</v>
      </c>
      <c r="G90" s="1" t="s">
        <v>23</v>
      </c>
      <c r="H90" s="8" t="n">
        <v>8.6</v>
      </c>
      <c r="I90" s="1" t="s">
        <v>66</v>
      </c>
      <c r="J90" s="1" t="s">
        <v>21</v>
      </c>
      <c r="K90" s="1" t="s">
        <v>31</v>
      </c>
      <c r="L90" s="1" t="s">
        <v>32</v>
      </c>
      <c r="M90" s="8" t="n">
        <v>67997055</v>
      </c>
      <c r="N90" s="9" t="n">
        <f aca="false">M90*2*150/1000000000</f>
        <v>20.3991165</v>
      </c>
    </row>
    <row r="91" customFormat="false" ht="12.75" hidden="false" customHeight="false" outlineLevel="0" collapsed="false">
      <c r="A91" s="11" t="s">
        <v>279</v>
      </c>
      <c r="B91" s="1" t="s">
        <v>280</v>
      </c>
      <c r="C91" s="1" t="s">
        <v>49</v>
      </c>
      <c r="D91" s="1" t="s">
        <v>50</v>
      </c>
      <c r="E91" s="1" t="s">
        <v>21</v>
      </c>
      <c r="F91" s="1" t="s">
        <v>22</v>
      </c>
      <c r="G91" s="1" t="s">
        <v>23</v>
      </c>
      <c r="H91" s="9" t="n">
        <v>6.9</v>
      </c>
      <c r="I91" s="1" t="s">
        <v>30</v>
      </c>
      <c r="J91" s="1" t="s">
        <v>21</v>
      </c>
      <c r="K91" s="1" t="s">
        <v>31</v>
      </c>
      <c r="L91" s="1" t="s">
        <v>32</v>
      </c>
      <c r="M91" s="8" t="n">
        <v>33728943</v>
      </c>
      <c r="N91" s="9" t="n">
        <f aca="false">M91*2*150/1000000000</f>
        <v>10.1186829</v>
      </c>
    </row>
    <row r="92" customFormat="false" ht="12.75" hidden="false" customHeight="false" outlineLevel="0" collapsed="false">
      <c r="A92" s="11" t="s">
        <v>279</v>
      </c>
      <c r="B92" s="1" t="s">
        <v>281</v>
      </c>
      <c r="C92" s="1" t="s">
        <v>49</v>
      </c>
      <c r="D92" s="1" t="s">
        <v>166</v>
      </c>
      <c r="E92" s="1" t="s">
        <v>21</v>
      </c>
      <c r="F92" s="1" t="s">
        <v>22</v>
      </c>
      <c r="G92" s="1" t="s">
        <v>23</v>
      </c>
      <c r="H92" s="8" t="n">
        <v>6.6</v>
      </c>
      <c r="I92" s="1" t="s">
        <v>282</v>
      </c>
      <c r="J92" s="1" t="s">
        <v>21</v>
      </c>
      <c r="K92" s="1" t="s">
        <v>31</v>
      </c>
      <c r="L92" s="1" t="s">
        <v>109</v>
      </c>
      <c r="M92" s="8" t="n">
        <v>33728943</v>
      </c>
      <c r="N92" s="9" t="n">
        <f aca="false">M92*2*150/1000000000</f>
        <v>10.1186829</v>
      </c>
    </row>
    <row r="93" customFormat="false" ht="12.75" hidden="false" customHeight="false" outlineLevel="0" collapsed="false">
      <c r="A93" s="11" t="s">
        <v>279</v>
      </c>
      <c r="B93" s="1" t="s">
        <v>283</v>
      </c>
      <c r="C93" s="1" t="s">
        <v>49</v>
      </c>
      <c r="D93" s="1" t="s">
        <v>50</v>
      </c>
      <c r="E93" s="1" t="s">
        <v>21</v>
      </c>
      <c r="F93" s="1" t="s">
        <v>22</v>
      </c>
      <c r="G93" s="1" t="s">
        <v>51</v>
      </c>
      <c r="H93" s="8" t="n">
        <v>13.6</v>
      </c>
      <c r="I93" s="1" t="s">
        <v>30</v>
      </c>
      <c r="J93" s="1" t="s">
        <v>21</v>
      </c>
      <c r="K93" s="1" t="s">
        <v>31</v>
      </c>
      <c r="L93" s="1" t="s">
        <v>32</v>
      </c>
      <c r="M93" s="8" t="n">
        <v>40235772</v>
      </c>
      <c r="N93" s="9" t="n">
        <f aca="false">M93*2*150/1000000000</f>
        <v>12.0707316</v>
      </c>
    </row>
    <row r="94" customFormat="false" ht="12.75" hidden="false" customHeight="false" outlineLevel="0" collapsed="false">
      <c r="A94" s="6" t="s">
        <v>279</v>
      </c>
      <c r="B94" s="1" t="s">
        <v>284</v>
      </c>
      <c r="C94" s="1" t="s">
        <v>49</v>
      </c>
      <c r="D94" s="1" t="s">
        <v>50</v>
      </c>
      <c r="E94" s="1" t="s">
        <v>21</v>
      </c>
      <c r="F94" s="1" t="s">
        <v>22</v>
      </c>
      <c r="G94" s="1" t="s">
        <v>51</v>
      </c>
      <c r="H94" s="8" t="n">
        <v>2.1</v>
      </c>
      <c r="I94" s="1" t="s">
        <v>66</v>
      </c>
      <c r="J94" s="1" t="s">
        <v>21</v>
      </c>
      <c r="K94" s="1" t="s">
        <v>31</v>
      </c>
      <c r="L94" s="1" t="s">
        <v>32</v>
      </c>
      <c r="M94" s="8" t="n">
        <v>18460241</v>
      </c>
      <c r="N94" s="9" t="n">
        <f aca="false">M94*2*150/1000000000</f>
        <v>5.5380723</v>
      </c>
    </row>
    <row r="95" customFormat="false" ht="12.75" hidden="false" customHeight="false" outlineLevel="0" collapsed="false">
      <c r="A95" s="11" t="s">
        <v>285</v>
      </c>
      <c r="B95" s="1" t="s">
        <v>286</v>
      </c>
      <c r="C95" s="1" t="s">
        <v>49</v>
      </c>
      <c r="D95" s="1" t="s">
        <v>50</v>
      </c>
      <c r="E95" s="1" t="s">
        <v>21</v>
      </c>
      <c r="F95" s="1" t="s">
        <v>22</v>
      </c>
      <c r="G95" s="1" t="s">
        <v>23</v>
      </c>
      <c r="H95" s="8" t="n">
        <v>9.4</v>
      </c>
      <c r="I95" s="1" t="s">
        <v>30</v>
      </c>
      <c r="J95" s="1" t="s">
        <v>21</v>
      </c>
      <c r="K95" s="1" t="s">
        <v>31</v>
      </c>
      <c r="L95" s="1" t="s">
        <v>32</v>
      </c>
      <c r="M95" s="8" t="n">
        <v>33033062</v>
      </c>
      <c r="N95" s="9" t="n">
        <f aca="false">M95*150*2/(1000000000)</f>
        <v>9.9099186</v>
      </c>
    </row>
    <row r="96" customFormat="false" ht="12.75" hidden="false" customHeight="false" outlineLevel="0" collapsed="false">
      <c r="A96" s="11" t="s">
        <v>287</v>
      </c>
      <c r="B96" s="1" t="s">
        <v>288</v>
      </c>
      <c r="C96" s="1" t="s">
        <v>49</v>
      </c>
      <c r="D96" s="1" t="s">
        <v>50</v>
      </c>
      <c r="E96" s="1" t="s">
        <v>21</v>
      </c>
      <c r="F96" s="1" t="s">
        <v>22</v>
      </c>
      <c r="G96" s="1" t="s">
        <v>23</v>
      </c>
      <c r="H96" s="8" t="n">
        <v>9.1</v>
      </c>
      <c r="I96" s="1" t="s">
        <v>30</v>
      </c>
      <c r="J96" s="1" t="s">
        <v>21</v>
      </c>
      <c r="K96" s="1" t="s">
        <v>31</v>
      </c>
      <c r="L96" s="1" t="s">
        <v>32</v>
      </c>
      <c r="M96" s="8" t="n">
        <v>34602241</v>
      </c>
      <c r="N96" s="9" t="n">
        <f aca="false">M96*2*150/1000000000</f>
        <v>10.3806723</v>
      </c>
    </row>
    <row r="97" customFormat="false" ht="12.75" hidden="false" customHeight="false" outlineLevel="0" collapsed="false">
      <c r="A97" s="6" t="s">
        <v>289</v>
      </c>
      <c r="B97" s="1" t="s">
        <v>290</v>
      </c>
      <c r="C97" s="1" t="s">
        <v>49</v>
      </c>
      <c r="D97" s="1" t="s">
        <v>50</v>
      </c>
      <c r="E97" s="1" t="s">
        <v>21</v>
      </c>
      <c r="F97" s="1" t="s">
        <v>22</v>
      </c>
      <c r="G97" s="1" t="s">
        <v>51</v>
      </c>
      <c r="H97" s="8" t="n">
        <v>12.4</v>
      </c>
      <c r="I97" s="12" t="s">
        <v>80</v>
      </c>
      <c r="J97" s="12"/>
      <c r="K97" s="12"/>
      <c r="L97" s="12"/>
      <c r="M97" s="12"/>
      <c r="N97" s="12"/>
    </row>
    <row r="98" customFormat="false" ht="12.75" hidden="false" customHeight="false" outlineLevel="0" collapsed="false">
      <c r="A98" s="6" t="s">
        <v>291</v>
      </c>
      <c r="B98" s="1" t="s">
        <v>292</v>
      </c>
      <c r="C98" s="1" t="s">
        <v>49</v>
      </c>
      <c r="D98" s="1" t="s">
        <v>50</v>
      </c>
      <c r="E98" s="1" t="s">
        <v>21</v>
      </c>
      <c r="F98" s="1" t="s">
        <v>22</v>
      </c>
      <c r="G98" s="1" t="s">
        <v>51</v>
      </c>
      <c r="H98" s="8" t="n">
        <v>8.1</v>
      </c>
      <c r="I98" s="1" t="s">
        <v>66</v>
      </c>
      <c r="J98" s="1" t="s">
        <v>21</v>
      </c>
      <c r="K98" s="1" t="s">
        <v>31</v>
      </c>
      <c r="L98" s="1" t="s">
        <v>32</v>
      </c>
      <c r="M98" s="8" t="n">
        <v>17204635</v>
      </c>
      <c r="N98" s="9" t="n">
        <f aca="false">M98*2*150/1000000000</f>
        <v>5.1613905</v>
      </c>
    </row>
    <row r="99" customFormat="false" ht="12.75" hidden="false" customHeight="false" outlineLevel="0" collapsed="false">
      <c r="A99" s="11" t="s">
        <v>293</v>
      </c>
      <c r="B99" s="1" t="s">
        <v>294</v>
      </c>
      <c r="C99" s="1" t="s">
        <v>49</v>
      </c>
      <c r="D99" s="1" t="s">
        <v>166</v>
      </c>
      <c r="E99" s="1" t="s">
        <v>21</v>
      </c>
      <c r="F99" s="1" t="s">
        <v>22</v>
      </c>
      <c r="G99" s="1" t="s">
        <v>23</v>
      </c>
      <c r="H99" s="9" t="n">
        <v>12.2</v>
      </c>
      <c r="I99" s="1" t="s">
        <v>66</v>
      </c>
      <c r="J99" s="1" t="s">
        <v>21</v>
      </c>
      <c r="K99" s="1" t="s">
        <v>31</v>
      </c>
      <c r="L99" s="1" t="s">
        <v>32</v>
      </c>
      <c r="M99" s="8" t="n">
        <v>55348045</v>
      </c>
      <c r="N99" s="9" t="n">
        <f aca="false">M99*2*150/1000000000</f>
        <v>16.6044135</v>
      </c>
    </row>
    <row r="100" customFormat="false" ht="12.75" hidden="false" customHeight="false" outlineLevel="0" collapsed="false">
      <c r="A100" s="6" t="s">
        <v>295</v>
      </c>
      <c r="B100" s="1" t="s">
        <v>296</v>
      </c>
      <c r="C100" s="1" t="s">
        <v>49</v>
      </c>
      <c r="D100" s="1" t="s">
        <v>50</v>
      </c>
      <c r="E100" s="1" t="s">
        <v>21</v>
      </c>
      <c r="F100" s="1" t="s">
        <v>22</v>
      </c>
      <c r="G100" s="1" t="s">
        <v>23</v>
      </c>
      <c r="H100" s="8" t="n">
        <v>8.9</v>
      </c>
      <c r="I100" s="12" t="s">
        <v>80</v>
      </c>
      <c r="J100" s="12"/>
      <c r="K100" s="12"/>
      <c r="L100" s="12"/>
      <c r="M100" s="12"/>
      <c r="N100" s="12"/>
    </row>
    <row r="101" customFormat="false" ht="12.75" hidden="false" customHeight="false" outlineLevel="0" collapsed="false">
      <c r="A101" s="11" t="s">
        <v>297</v>
      </c>
      <c r="B101" s="1" t="s">
        <v>298</v>
      </c>
      <c r="C101" s="1" t="s">
        <v>49</v>
      </c>
      <c r="D101" s="1" t="s">
        <v>166</v>
      </c>
      <c r="E101" s="1" t="s">
        <v>21</v>
      </c>
      <c r="F101" s="1" t="s">
        <v>22</v>
      </c>
      <c r="G101" s="1" t="s">
        <v>23</v>
      </c>
      <c r="H101" s="9" t="n">
        <v>14</v>
      </c>
      <c r="I101" s="1" t="s">
        <v>66</v>
      </c>
      <c r="J101" s="1" t="s">
        <v>21</v>
      </c>
      <c r="K101" s="1" t="s">
        <v>31</v>
      </c>
      <c r="L101" s="1" t="s">
        <v>32</v>
      </c>
      <c r="M101" s="8" t="n">
        <v>49665362</v>
      </c>
      <c r="N101" s="9" t="n">
        <f aca="false">M101*2*150/1000000000</f>
        <v>14.8996086</v>
      </c>
    </row>
    <row r="102" customFormat="false" ht="12.75" hidden="false" customHeight="false" outlineLevel="0" collapsed="false">
      <c r="A102" s="11" t="s">
        <v>297</v>
      </c>
      <c r="B102" s="1" t="s">
        <v>299</v>
      </c>
      <c r="C102" s="1" t="s">
        <v>49</v>
      </c>
      <c r="D102" s="1" t="s">
        <v>50</v>
      </c>
      <c r="E102" s="1" t="s">
        <v>21</v>
      </c>
      <c r="F102" s="1" t="s">
        <v>22</v>
      </c>
      <c r="G102" s="1" t="s">
        <v>23</v>
      </c>
      <c r="H102" s="8" t="n">
        <v>7.5</v>
      </c>
      <c r="I102" s="1" t="s">
        <v>30</v>
      </c>
      <c r="J102" s="1" t="s">
        <v>21</v>
      </c>
      <c r="K102" s="1" t="s">
        <v>31</v>
      </c>
      <c r="L102" s="1" t="s">
        <v>32</v>
      </c>
      <c r="M102" s="8" t="n">
        <v>38138762</v>
      </c>
      <c r="N102" s="9" t="n">
        <f aca="false">M102*2*150/1000000000</f>
        <v>11.4416286</v>
      </c>
    </row>
    <row r="103" customFormat="false" ht="12.75" hidden="false" customHeight="false" outlineLevel="0" collapsed="false">
      <c r="A103" s="11" t="s">
        <v>300</v>
      </c>
      <c r="B103" s="1" t="s">
        <v>301</v>
      </c>
      <c r="C103" s="1" t="s">
        <v>49</v>
      </c>
      <c r="D103" s="1" t="s">
        <v>50</v>
      </c>
      <c r="E103" s="1" t="s">
        <v>21</v>
      </c>
      <c r="F103" s="1" t="s">
        <v>22</v>
      </c>
      <c r="G103" s="1" t="s">
        <v>23</v>
      </c>
      <c r="H103" s="8" t="n">
        <v>5.3</v>
      </c>
      <c r="I103" s="1" t="s">
        <v>66</v>
      </c>
      <c r="J103" s="1" t="s">
        <v>21</v>
      </c>
      <c r="K103" s="1" t="s">
        <v>31</v>
      </c>
      <c r="L103" s="1" t="s">
        <v>32</v>
      </c>
      <c r="M103" s="8" t="n">
        <v>64715706</v>
      </c>
      <c r="N103" s="9" t="n">
        <f aca="false">M103*2*150/1000000000</f>
        <v>19.4147118</v>
      </c>
    </row>
  </sheetData>
  <mergeCells count="11">
    <mergeCell ref="B1:D1"/>
    <mergeCell ref="E1:H1"/>
    <mergeCell ref="I1:N1"/>
    <mergeCell ref="I15:N15"/>
    <mergeCell ref="I20:N20"/>
    <mergeCell ref="I36:N36"/>
    <mergeCell ref="I62:N62"/>
    <mergeCell ref="I69:N69"/>
    <mergeCell ref="I75:N75"/>
    <mergeCell ref="I97:N97"/>
    <mergeCell ref="I100:N100"/>
  </mergeCells>
  <printOptions headings="false" gridLines="true" gridLinesSet="true" horizontalCentered="true" verticalCentered="false"/>
  <pageMargins left="0.25" right="0.25" top="0.75" bottom="0.75" header="0.511805555555555" footer="0.511805555555555"/>
  <pageSetup paperSize="1" scale="100" firstPageNumber="0" fitToWidth="1" fitToHeight="0" pageOrder="overThenDown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LibreOffice/6.4.7.2$Linux_X86_64 LibreOffice_project/40$Build-2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2021-07-01T05:18:42Z</dcterms:created>
  <dc:creator>Bernard Kim</dc:creator>
  <dc:description/>
  <dc:language>en-US</dc:language>
  <cp:lastModifiedBy/>
  <dcterms:modified xsi:type="dcterms:W3CDTF">2021-12-06T14:13:27Z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