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2075"/>
  </bookViews>
  <sheets>
    <sheet name="Fig.4B" sheetId="12" r:id="rId1"/>
    <sheet name="Fig4D" sheetId="8" r:id="rId2"/>
  </sheets>
  <calcPr calcId="125725"/>
</workbook>
</file>

<file path=xl/calcChain.xml><?xml version="1.0" encoding="utf-8"?>
<calcChain xmlns="http://schemas.openxmlformats.org/spreadsheetml/2006/main">
  <c r="J5" i="12"/>
  <c r="Y22"/>
  <c r="Z22" s="1"/>
  <c r="K22"/>
  <c r="J22"/>
  <c r="Y21"/>
  <c r="Z21" s="1"/>
  <c r="K21"/>
  <c r="J21"/>
  <c r="Y20"/>
  <c r="Z20" s="1"/>
  <c r="K20"/>
  <c r="J20"/>
  <c r="Y19"/>
  <c r="Z19" s="1"/>
  <c r="K19"/>
  <c r="J19"/>
  <c r="Y18"/>
  <c r="Z18" s="1"/>
  <c r="K18"/>
  <c r="J18"/>
  <c r="Z17"/>
  <c r="Y17"/>
  <c r="K17"/>
  <c r="J17"/>
  <c r="Y16"/>
  <c r="Z16" s="1"/>
  <c r="K16"/>
  <c r="J16"/>
  <c r="Y15"/>
  <c r="Z15" s="1"/>
  <c r="K15"/>
  <c r="J15"/>
  <c r="Y14"/>
  <c r="Z14" s="1"/>
  <c r="K14"/>
  <c r="J14"/>
  <c r="Y13"/>
  <c r="Z13" s="1"/>
  <c r="K13"/>
  <c r="J13"/>
  <c r="Y12"/>
  <c r="Z12" s="1"/>
  <c r="K12"/>
  <c r="J12"/>
  <c r="Y11"/>
  <c r="Z11" s="1"/>
  <c r="K11"/>
  <c r="J11"/>
  <c r="Y10"/>
  <c r="Z10" s="1"/>
  <c r="K10"/>
  <c r="J10"/>
  <c r="Y9"/>
  <c r="Z9" s="1"/>
  <c r="K9"/>
  <c r="J9"/>
  <c r="Y8"/>
  <c r="Z8" s="1"/>
  <c r="K8"/>
  <c r="J8"/>
  <c r="Y7"/>
  <c r="Z7" s="1"/>
  <c r="K7"/>
  <c r="J7"/>
  <c r="Y6"/>
  <c r="Z6" s="1"/>
  <c r="K6"/>
  <c r="J6"/>
  <c r="Y5"/>
  <c r="Z5" s="1"/>
  <c r="K5"/>
  <c r="V29" i="8"/>
  <c r="U8"/>
  <c r="U7"/>
  <c r="T7"/>
  <c r="S6"/>
  <c r="N67"/>
  <c r="O70"/>
  <c r="P70"/>
  <c r="Q70"/>
  <c r="N70"/>
  <c r="O69"/>
  <c r="P69"/>
  <c r="Q69"/>
  <c r="N69"/>
  <c r="X6"/>
  <c r="J8"/>
  <c r="H8"/>
  <c r="S8"/>
  <c r="H6"/>
  <c r="I6"/>
  <c r="J6"/>
  <c r="K6"/>
  <c r="L6"/>
  <c r="P6" s="1"/>
  <c r="H7"/>
  <c r="I7"/>
  <c r="J7"/>
  <c r="K7"/>
  <c r="L7"/>
  <c r="Q7" s="1"/>
  <c r="I8"/>
  <c r="K8"/>
  <c r="L8"/>
  <c r="O8" s="1"/>
  <c r="H9"/>
  <c r="I9"/>
  <c r="J9"/>
  <c r="K9"/>
  <c r="L9"/>
  <c r="H10"/>
  <c r="I10"/>
  <c r="J10"/>
  <c r="P10" s="1"/>
  <c r="K10"/>
  <c r="Q10" s="1"/>
  <c r="L10"/>
  <c r="N10"/>
  <c r="O10"/>
  <c r="H11"/>
  <c r="N11" s="1"/>
  <c r="I11"/>
  <c r="J11"/>
  <c r="P11" s="1"/>
  <c r="K11"/>
  <c r="L11"/>
  <c r="O11"/>
  <c r="Q11"/>
  <c r="H12"/>
  <c r="I12"/>
  <c r="O12" s="1"/>
  <c r="J12"/>
  <c r="P12" s="1"/>
  <c r="K12"/>
  <c r="L12"/>
  <c r="Q12"/>
  <c r="H13"/>
  <c r="I13"/>
  <c r="J13"/>
  <c r="K13"/>
  <c r="L13"/>
  <c r="O13" s="1"/>
  <c r="Q13"/>
  <c r="H14"/>
  <c r="I14"/>
  <c r="J14"/>
  <c r="K14"/>
  <c r="L14"/>
  <c r="H15"/>
  <c r="I15"/>
  <c r="J15"/>
  <c r="K15"/>
  <c r="L15"/>
  <c r="N15" s="1"/>
  <c r="H16"/>
  <c r="I16"/>
  <c r="J16"/>
  <c r="K16"/>
  <c r="L16"/>
  <c r="H17"/>
  <c r="I17"/>
  <c r="J17"/>
  <c r="K17"/>
  <c r="L17"/>
  <c r="H18"/>
  <c r="I18"/>
  <c r="J18"/>
  <c r="K18"/>
  <c r="L18"/>
  <c r="H19"/>
  <c r="I19"/>
  <c r="J19"/>
  <c r="K19"/>
  <c r="L19"/>
  <c r="H20"/>
  <c r="I20"/>
  <c r="O20" s="1"/>
  <c r="J20"/>
  <c r="K20"/>
  <c r="L20"/>
  <c r="H21"/>
  <c r="I21"/>
  <c r="J21"/>
  <c r="K21"/>
  <c r="L21"/>
  <c r="Q21" s="1"/>
  <c r="H22"/>
  <c r="I22"/>
  <c r="J22"/>
  <c r="K22"/>
  <c r="L22"/>
  <c r="H23"/>
  <c r="I23"/>
  <c r="J23"/>
  <c r="K23"/>
  <c r="L23"/>
  <c r="H24"/>
  <c r="I24"/>
  <c r="J24"/>
  <c r="K24"/>
  <c r="L24"/>
  <c r="Q24" s="1"/>
  <c r="H25"/>
  <c r="I25"/>
  <c r="J25"/>
  <c r="K25"/>
  <c r="L25"/>
  <c r="H26"/>
  <c r="I26"/>
  <c r="J26"/>
  <c r="K26"/>
  <c r="L26"/>
  <c r="H27"/>
  <c r="I27"/>
  <c r="J27"/>
  <c r="K27"/>
  <c r="L27"/>
  <c r="H28"/>
  <c r="I28"/>
  <c r="O28" s="1"/>
  <c r="J28"/>
  <c r="K28"/>
  <c r="L28"/>
  <c r="H29"/>
  <c r="I29"/>
  <c r="J29"/>
  <c r="K29"/>
  <c r="L29"/>
  <c r="Q29" s="1"/>
  <c r="H30"/>
  <c r="I30"/>
  <c r="J30"/>
  <c r="K30"/>
  <c r="L30"/>
  <c r="H31"/>
  <c r="I31"/>
  <c r="J31"/>
  <c r="K31"/>
  <c r="L31"/>
  <c r="H32"/>
  <c r="I32"/>
  <c r="J32"/>
  <c r="K32"/>
  <c r="L32"/>
  <c r="H33"/>
  <c r="I33"/>
  <c r="J33"/>
  <c r="K33"/>
  <c r="L33"/>
  <c r="H34"/>
  <c r="I34"/>
  <c r="J34"/>
  <c r="K34"/>
  <c r="L34"/>
  <c r="H35"/>
  <c r="I35"/>
  <c r="J35"/>
  <c r="K35"/>
  <c r="L35"/>
  <c r="H36"/>
  <c r="I36"/>
  <c r="O36" s="1"/>
  <c r="J36"/>
  <c r="P36" s="1"/>
  <c r="K36"/>
  <c r="L36"/>
  <c r="N36" s="1"/>
  <c r="H37"/>
  <c r="I37"/>
  <c r="J37"/>
  <c r="K37"/>
  <c r="L37"/>
  <c r="Q37" s="1"/>
  <c r="H38"/>
  <c r="I38"/>
  <c r="J38"/>
  <c r="K38"/>
  <c r="L38"/>
  <c r="H39"/>
  <c r="I39"/>
  <c r="J39"/>
  <c r="K39"/>
  <c r="L39"/>
  <c r="H40"/>
  <c r="I40"/>
  <c r="J40"/>
  <c r="K40"/>
  <c r="L40"/>
  <c r="Q40" s="1"/>
  <c r="H41"/>
  <c r="I41"/>
  <c r="J41"/>
  <c r="K41"/>
  <c r="L41"/>
  <c r="H42"/>
  <c r="I42"/>
  <c r="J42"/>
  <c r="K42"/>
  <c r="L42"/>
  <c r="H43"/>
  <c r="N43" s="1"/>
  <c r="I43"/>
  <c r="J43"/>
  <c r="K43"/>
  <c r="L43"/>
  <c r="H44"/>
  <c r="I44"/>
  <c r="J44"/>
  <c r="K44"/>
  <c r="L44"/>
  <c r="O44" s="1"/>
  <c r="H45"/>
  <c r="I45"/>
  <c r="J45"/>
  <c r="K45"/>
  <c r="L45"/>
  <c r="N45" s="1"/>
  <c r="H46"/>
  <c r="I46"/>
  <c r="J46"/>
  <c r="K46"/>
  <c r="L46"/>
  <c r="H47"/>
  <c r="I47"/>
  <c r="J47"/>
  <c r="K47"/>
  <c r="L47"/>
  <c r="H48"/>
  <c r="I48"/>
  <c r="J48"/>
  <c r="K48"/>
  <c r="L48"/>
  <c r="H49"/>
  <c r="I49"/>
  <c r="J49"/>
  <c r="K49"/>
  <c r="L49"/>
  <c r="H50"/>
  <c r="I50"/>
  <c r="J50"/>
  <c r="K50"/>
  <c r="L50"/>
  <c r="H51"/>
  <c r="I51"/>
  <c r="O51" s="1"/>
  <c r="J51"/>
  <c r="K51"/>
  <c r="L51"/>
  <c r="H52"/>
  <c r="I52"/>
  <c r="J52"/>
  <c r="K52"/>
  <c r="L52"/>
  <c r="N52" s="1"/>
  <c r="H53"/>
  <c r="I53"/>
  <c r="J53"/>
  <c r="K53"/>
  <c r="L53"/>
  <c r="P53" s="1"/>
  <c r="H54"/>
  <c r="I54"/>
  <c r="J54"/>
  <c r="K54"/>
  <c r="L54"/>
  <c r="H55"/>
  <c r="I55"/>
  <c r="J55"/>
  <c r="K55"/>
  <c r="L55"/>
  <c r="H56"/>
  <c r="I56"/>
  <c r="J56"/>
  <c r="K56"/>
  <c r="L56"/>
  <c r="H57"/>
  <c r="I57"/>
  <c r="J57"/>
  <c r="K57"/>
  <c r="L57"/>
  <c r="H58"/>
  <c r="I58"/>
  <c r="J58"/>
  <c r="K58"/>
  <c r="L58"/>
  <c r="H59"/>
  <c r="I59"/>
  <c r="J59"/>
  <c r="K59"/>
  <c r="L59"/>
  <c r="H60"/>
  <c r="I60"/>
  <c r="O60" s="1"/>
  <c r="J60"/>
  <c r="K60"/>
  <c r="L60"/>
  <c r="N60" s="1"/>
  <c r="H61"/>
  <c r="I61"/>
  <c r="J61"/>
  <c r="K61"/>
  <c r="L61"/>
  <c r="Q61" s="1"/>
  <c r="H62"/>
  <c r="I62"/>
  <c r="J62"/>
  <c r="K62"/>
  <c r="L62"/>
  <c r="H63"/>
  <c r="I63"/>
  <c r="J63"/>
  <c r="K63"/>
  <c r="L63"/>
  <c r="H64"/>
  <c r="I64"/>
  <c r="J64"/>
  <c r="K64"/>
  <c r="L64"/>
  <c r="Q64" s="1"/>
  <c r="H65"/>
  <c r="I65"/>
  <c r="J65"/>
  <c r="K65"/>
  <c r="L65"/>
  <c r="H66"/>
  <c r="I66"/>
  <c r="J66"/>
  <c r="K66"/>
  <c r="L66"/>
  <c r="O66" s="1"/>
  <c r="H67"/>
  <c r="I67"/>
  <c r="J67"/>
  <c r="K67"/>
  <c r="L67"/>
  <c r="O19"/>
  <c r="O23"/>
  <c r="O46"/>
  <c r="O47"/>
  <c r="N34"/>
  <c r="N35"/>
  <c r="N44"/>
  <c r="P14" l="1"/>
  <c r="N12"/>
  <c r="N9"/>
  <c r="S9" s="1"/>
  <c r="S10"/>
  <c r="T11"/>
  <c r="T13"/>
  <c r="U6"/>
  <c r="S11"/>
  <c r="T12"/>
  <c r="T10"/>
  <c r="U11"/>
  <c r="P9"/>
  <c r="U9" s="1"/>
  <c r="O65"/>
  <c r="T65" s="1"/>
  <c r="N61"/>
  <c r="S61" s="1"/>
  <c r="N49"/>
  <c r="N37"/>
  <c r="Q15"/>
  <c r="O63"/>
  <c r="O39"/>
  <c r="O31"/>
  <c r="N28"/>
  <c r="N20"/>
  <c r="Q14"/>
  <c r="P13"/>
  <c r="Q6"/>
  <c r="O9"/>
  <c r="T9" s="1"/>
  <c r="N8"/>
  <c r="O57"/>
  <c r="N41"/>
  <c r="N33"/>
  <c r="S33" s="1"/>
  <c r="N29"/>
  <c r="N21"/>
  <c r="N17"/>
  <c r="N14"/>
  <c r="S14" s="1"/>
  <c r="Q9"/>
  <c r="P8"/>
  <c r="X8" s="1"/>
  <c r="O7"/>
  <c r="N6"/>
  <c r="O52"/>
  <c r="Q66"/>
  <c r="P37"/>
  <c r="O62"/>
  <c r="N58"/>
  <c r="O54"/>
  <c r="N50"/>
  <c r="N42"/>
  <c r="O38"/>
  <c r="O30"/>
  <c r="N26"/>
  <c r="O22"/>
  <c r="N18"/>
  <c r="S18" s="1"/>
  <c r="O14"/>
  <c r="T14" s="1"/>
  <c r="N13"/>
  <c r="S13" s="1"/>
  <c r="Q8"/>
  <c r="P7"/>
  <c r="O6"/>
  <c r="N66"/>
  <c r="S21" s="1"/>
  <c r="N7"/>
  <c r="S7" s="1"/>
  <c r="N25"/>
  <c r="Q67"/>
  <c r="V12" s="1"/>
  <c r="N59"/>
  <c r="S59" s="1"/>
  <c r="O58"/>
  <c r="N55"/>
  <c r="N51"/>
  <c r="O50"/>
  <c r="Q48"/>
  <c r="O42"/>
  <c r="O35"/>
  <c r="O34"/>
  <c r="N27"/>
  <c r="S27" s="1"/>
  <c r="O26"/>
  <c r="N19"/>
  <c r="O18"/>
  <c r="O15"/>
  <c r="S15"/>
  <c r="Q60"/>
  <c r="S66"/>
  <c r="S55"/>
  <c r="S58"/>
  <c r="S50"/>
  <c r="S42"/>
  <c r="S26"/>
  <c r="S36"/>
  <c r="S45"/>
  <c r="S60"/>
  <c r="P49"/>
  <c r="O33"/>
  <c r="O43"/>
  <c r="S44"/>
  <c r="S25"/>
  <c r="S35"/>
  <c r="S28"/>
  <c r="S52"/>
  <c r="N57"/>
  <c r="O27"/>
  <c r="N53"/>
  <c r="S34"/>
  <c r="S19"/>
  <c r="S20"/>
  <c r="T66"/>
  <c r="T58"/>
  <c r="O59"/>
  <c r="O41"/>
  <c r="P67"/>
  <c r="N56"/>
  <c r="S56" s="1"/>
  <c r="N16"/>
  <c r="S16" s="1"/>
  <c r="S41"/>
  <c r="O25"/>
  <c r="N32"/>
  <c r="O17"/>
  <c r="O61"/>
  <c r="O53"/>
  <c r="O45"/>
  <c r="T45" s="1"/>
  <c r="O37"/>
  <c r="O29"/>
  <c r="O21"/>
  <c r="O67"/>
  <c r="O49"/>
  <c r="P65"/>
  <c r="N62"/>
  <c r="S62" s="1"/>
  <c r="N46"/>
  <c r="S46" s="1"/>
  <c r="N30"/>
  <c r="S30" s="1"/>
  <c r="N22"/>
  <c r="S22" s="1"/>
  <c r="O64"/>
  <c r="O56"/>
  <c r="T51" s="1"/>
  <c r="O48"/>
  <c r="O40"/>
  <c r="O32"/>
  <c r="O24"/>
  <c r="T24" s="1"/>
  <c r="O16"/>
  <c r="Q46"/>
  <c r="N63"/>
  <c r="N47"/>
  <c r="N39"/>
  <c r="N31"/>
  <c r="S31" s="1"/>
  <c r="N23"/>
  <c r="S23" s="1"/>
  <c r="P62"/>
  <c r="N54"/>
  <c r="S54" s="1"/>
  <c r="N38"/>
  <c r="S38" s="1"/>
  <c r="N64"/>
  <c r="N48"/>
  <c r="N40"/>
  <c r="N24"/>
  <c r="S24" s="1"/>
  <c r="P55"/>
  <c r="U55" s="1"/>
  <c r="N65"/>
  <c r="S65" s="1"/>
  <c r="O55"/>
  <c r="Q56"/>
  <c r="Q53"/>
  <c r="P17"/>
  <c r="P23"/>
  <c r="P30"/>
  <c r="Q20"/>
  <c r="Q30"/>
  <c r="P33"/>
  <c r="P39"/>
  <c r="P46"/>
  <c r="Q62"/>
  <c r="P25"/>
  <c r="Q28"/>
  <c r="Q16"/>
  <c r="P21"/>
  <c r="U21" s="1"/>
  <c r="P41"/>
  <c r="Q44"/>
  <c r="Q32"/>
  <c r="Q45"/>
  <c r="P57"/>
  <c r="Q22"/>
  <c r="Q23"/>
  <c r="P24"/>
  <c r="U24" s="1"/>
  <c r="Q38"/>
  <c r="Q39"/>
  <c r="P40"/>
  <c r="Q54"/>
  <c r="Q55"/>
  <c r="P56"/>
  <c r="P22"/>
  <c r="U22" s="1"/>
  <c r="P28"/>
  <c r="U28" s="1"/>
  <c r="P38"/>
  <c r="P44"/>
  <c r="P54"/>
  <c r="P60"/>
  <c r="P16"/>
  <c r="Q31"/>
  <c r="V31" s="1"/>
  <c r="P48"/>
  <c r="U48" s="1"/>
  <c r="P64"/>
  <c r="U64" s="1"/>
  <c r="P15"/>
  <c r="P20"/>
  <c r="P31"/>
  <c r="P47"/>
  <c r="P52"/>
  <c r="P63"/>
  <c r="P32"/>
  <c r="U32" s="1"/>
  <c r="Q47"/>
  <c r="Q63"/>
  <c r="P29"/>
  <c r="Q36"/>
  <c r="P45"/>
  <c r="Q52"/>
  <c r="P61"/>
  <c r="U61" s="1"/>
  <c r="X61" s="1"/>
  <c r="Q19"/>
  <c r="Q27"/>
  <c r="Q35"/>
  <c r="Q43"/>
  <c r="Q51"/>
  <c r="Q59"/>
  <c r="Q18"/>
  <c r="P19"/>
  <c r="U19" s="1"/>
  <c r="X19" s="1"/>
  <c r="Q26"/>
  <c r="P27"/>
  <c r="U27" s="1"/>
  <c r="Q34"/>
  <c r="P35"/>
  <c r="Q42"/>
  <c r="P43"/>
  <c r="Q50"/>
  <c r="P51"/>
  <c r="U51" s="1"/>
  <c r="Q58"/>
  <c r="P59"/>
  <c r="U59" s="1"/>
  <c r="Q17"/>
  <c r="P18"/>
  <c r="Q25"/>
  <c r="P26"/>
  <c r="Q33"/>
  <c r="P34"/>
  <c r="U34" s="1"/>
  <c r="X34" s="1"/>
  <c r="Q41"/>
  <c r="P42"/>
  <c r="U42" s="1"/>
  <c r="X42" s="1"/>
  <c r="Q49"/>
  <c r="P50"/>
  <c r="Q57"/>
  <c r="P58"/>
  <c r="U12" s="1"/>
  <c r="Q65"/>
  <c r="P66"/>
  <c r="U66" s="1"/>
  <c r="U14" l="1"/>
  <c r="X14" s="1"/>
  <c r="X9"/>
  <c r="X10"/>
  <c r="V9"/>
  <c r="Y13"/>
  <c r="V65"/>
  <c r="Y65" s="1"/>
  <c r="V33"/>
  <c r="Y33" s="1"/>
  <c r="V50"/>
  <c r="V18"/>
  <c r="V52"/>
  <c r="S40"/>
  <c r="X40" s="1"/>
  <c r="S39"/>
  <c r="S53"/>
  <c r="S17"/>
  <c r="V6"/>
  <c r="U10"/>
  <c r="V13"/>
  <c r="X51"/>
  <c r="Y9"/>
  <c r="V11"/>
  <c r="Y11" s="1"/>
  <c r="V10"/>
  <c r="Y10" s="1"/>
  <c r="X21"/>
  <c r="S12"/>
  <c r="X12" s="1"/>
  <c r="S64"/>
  <c r="S63"/>
  <c r="S32"/>
  <c r="S57"/>
  <c r="S67"/>
  <c r="S51"/>
  <c r="S29"/>
  <c r="X7"/>
  <c r="V14"/>
  <c r="Y14" s="1"/>
  <c r="T8"/>
  <c r="Y8" s="1"/>
  <c r="X27"/>
  <c r="X11"/>
  <c r="X13"/>
  <c r="V8"/>
  <c r="Y12"/>
  <c r="S48"/>
  <c r="X48" s="1"/>
  <c r="S47"/>
  <c r="X47" s="1"/>
  <c r="S49"/>
  <c r="X49" s="1"/>
  <c r="T33"/>
  <c r="S43"/>
  <c r="T6"/>
  <c r="Y6" s="1"/>
  <c r="U13"/>
  <c r="S37"/>
  <c r="V7"/>
  <c r="Y7" s="1"/>
  <c r="X66"/>
  <c r="X55"/>
  <c r="X28"/>
  <c r="T22"/>
  <c r="U15"/>
  <c r="X15" s="1"/>
  <c r="U38"/>
  <c r="U41"/>
  <c r="U33"/>
  <c r="X33" s="1"/>
  <c r="T50"/>
  <c r="X20"/>
  <c r="U20"/>
  <c r="U63"/>
  <c r="U56"/>
  <c r="X56" s="1"/>
  <c r="U30"/>
  <c r="X24"/>
  <c r="T32"/>
  <c r="T53"/>
  <c r="U50"/>
  <c r="X50" s="1"/>
  <c r="U18"/>
  <c r="X18" s="1"/>
  <c r="U35"/>
  <c r="X35" s="1"/>
  <c r="U29"/>
  <c r="X29" s="1"/>
  <c r="U31"/>
  <c r="X31" s="1"/>
  <c r="U54"/>
  <c r="U40"/>
  <c r="U46"/>
  <c r="X46" s="1"/>
  <c r="X64"/>
  <c r="X59"/>
  <c r="U39"/>
  <c r="U47"/>
  <c r="U60"/>
  <c r="X60" s="1"/>
  <c r="U17"/>
  <c r="X17" s="1"/>
  <c r="U44"/>
  <c r="X44" s="1"/>
  <c r="T15"/>
  <c r="T47"/>
  <c r="T56"/>
  <c r="T31"/>
  <c r="Y31" s="1"/>
  <c r="T63"/>
  <c r="T39"/>
  <c r="T23"/>
  <c r="U58"/>
  <c r="X58" s="1"/>
  <c r="U36"/>
  <c r="X36" s="1"/>
  <c r="V28"/>
  <c r="Y53"/>
  <c r="V43"/>
  <c r="V32"/>
  <c r="Y32" s="1"/>
  <c r="V53"/>
  <c r="T67"/>
  <c r="Y67" s="1"/>
  <c r="T41"/>
  <c r="V48"/>
  <c r="T54"/>
  <c r="T34"/>
  <c r="T19"/>
  <c r="T28"/>
  <c r="V64"/>
  <c r="T38"/>
  <c r="V57"/>
  <c r="V25"/>
  <c r="V42"/>
  <c r="V51"/>
  <c r="Y51" s="1"/>
  <c r="V36"/>
  <c r="V54"/>
  <c r="V45"/>
  <c r="Y45" s="1"/>
  <c r="V62"/>
  <c r="X39"/>
  <c r="T48"/>
  <c r="T49"/>
  <c r="T17"/>
  <c r="V66"/>
  <c r="Y66" s="1"/>
  <c r="V24"/>
  <c r="Y24" s="1"/>
  <c r="T30"/>
  <c r="U37"/>
  <c r="T43"/>
  <c r="T26"/>
  <c r="V40"/>
  <c r="U26"/>
  <c r="X26" s="1"/>
  <c r="U43"/>
  <c r="X43" s="1"/>
  <c r="V59"/>
  <c r="U45"/>
  <c r="X45" s="1"/>
  <c r="U52"/>
  <c r="X52" s="1"/>
  <c r="U16"/>
  <c r="X16" s="1"/>
  <c r="V55"/>
  <c r="U57"/>
  <c r="X57" s="1"/>
  <c r="U25"/>
  <c r="X25" s="1"/>
  <c r="U23"/>
  <c r="X23" s="1"/>
  <c r="T40"/>
  <c r="U65"/>
  <c r="X65" s="1"/>
  <c r="T61"/>
  <c r="U67"/>
  <c r="X67" s="1"/>
  <c r="T57"/>
  <c r="T46"/>
  <c r="T35"/>
  <c r="T20"/>
  <c r="T27"/>
  <c r="V60"/>
  <c r="V20"/>
  <c r="Y50"/>
  <c r="V37"/>
  <c r="V41"/>
  <c r="V58"/>
  <c r="Y58" s="1"/>
  <c r="V26"/>
  <c r="V19"/>
  <c r="V30"/>
  <c r="U62"/>
  <c r="X62" s="1"/>
  <c r="T16"/>
  <c r="X30"/>
  <c r="T37"/>
  <c r="X41"/>
  <c r="T60"/>
  <c r="T52"/>
  <c r="Y52" s="1"/>
  <c r="V22"/>
  <c r="V61"/>
  <c r="V15"/>
  <c r="V23"/>
  <c r="V27"/>
  <c r="V47"/>
  <c r="V38"/>
  <c r="T55"/>
  <c r="Y55" s="1"/>
  <c r="X54"/>
  <c r="V46"/>
  <c r="X22"/>
  <c r="T29"/>
  <c r="T25"/>
  <c r="V67"/>
  <c r="T44"/>
  <c r="U53"/>
  <c r="T42"/>
  <c r="V16"/>
  <c r="V21"/>
  <c r="V49"/>
  <c r="V17"/>
  <c r="V34"/>
  <c r="V35"/>
  <c r="V63"/>
  <c r="V39"/>
  <c r="V44"/>
  <c r="V56"/>
  <c r="X38"/>
  <c r="T64"/>
  <c r="T21"/>
  <c r="X32"/>
  <c r="T59"/>
  <c r="U49"/>
  <c r="T18"/>
  <c r="Y18" s="1"/>
  <c r="T62"/>
  <c r="T36"/>
  <c r="Y40" l="1"/>
  <c r="X53"/>
  <c r="Y25"/>
  <c r="Y30"/>
  <c r="Y38"/>
  <c r="X37"/>
  <c r="X63"/>
  <c r="Y21"/>
  <c r="Y22"/>
  <c r="Y59"/>
  <c r="Y37"/>
  <c r="Y43"/>
  <c r="Y54"/>
  <c r="Y35"/>
  <c r="Y62"/>
  <c r="Y17"/>
  <c r="Y44"/>
  <c r="Y57"/>
  <c r="Y15"/>
  <c r="Y46"/>
  <c r="Y47"/>
  <c r="Y29"/>
  <c r="Y16"/>
  <c r="Y20"/>
  <c r="Y41"/>
  <c r="Y56"/>
  <c r="Y27"/>
  <c r="Y48"/>
  <c r="Y63"/>
  <c r="Y36"/>
  <c r="Y61"/>
  <c r="Y26"/>
  <c r="Y49"/>
  <c r="Y34"/>
  <c r="Y39"/>
  <c r="Y64"/>
  <c r="Y19"/>
  <c r="Y23"/>
  <c r="Y42"/>
  <c r="Y60"/>
  <c r="Y28"/>
</calcChain>
</file>

<file path=xl/sharedStrings.xml><?xml version="1.0" encoding="utf-8"?>
<sst xmlns="http://schemas.openxmlformats.org/spreadsheetml/2006/main" count="71" uniqueCount="29">
  <si>
    <r>
      <t>Y position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</si>
  <si>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t>Time (sec)</t>
  </si>
  <si>
    <t>Apical Attachment 1</t>
  </si>
  <si>
    <t>Embryo Margin</t>
  </si>
  <si>
    <t>Apical Attachment 2</t>
  </si>
  <si>
    <t>DFC 1</t>
  </si>
  <si>
    <t>DFC 2</t>
  </si>
  <si>
    <t>Y psosition</t>
  </si>
  <si>
    <t>Relative Position Respect to Embryo Margin at Start Time</t>
  </si>
  <si>
    <t>Relative Position Respect to Embryo Margin at Actual Time</t>
  </si>
  <si>
    <t>Normalization</t>
  </si>
  <si>
    <t>Apical Attachment Mean</t>
  </si>
  <si>
    <t>DFC Mean</t>
  </si>
  <si>
    <t>Minimum</t>
  </si>
  <si>
    <t>Maximum</t>
  </si>
  <si>
    <t>Standard deviation</t>
  </si>
  <si>
    <t>Mean</t>
  </si>
  <si>
    <t>Time (min)</t>
  </si>
  <si>
    <t>Lateral DFCs</t>
  </si>
  <si>
    <t>Medial DFCs</t>
  </si>
  <si>
    <t>DFC 3</t>
  </si>
  <si>
    <t>DFC 4</t>
  </si>
  <si>
    <t>DFC 5</t>
  </si>
  <si>
    <t>DFC 6</t>
  </si>
  <si>
    <t>DFC 7</t>
  </si>
  <si>
    <t>DFC 8</t>
  </si>
  <si>
    <t>DFC 9</t>
  </si>
  <si>
    <t>DFC 10</t>
  </si>
  <si>
    <t>DFC 11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</si>
</sst>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0_-;\-* #,##0.000_-;_-* &quot;-&quot;??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5" xfId="0" applyFill="1" applyBorder="1"/>
    <xf numFmtId="0" fontId="0" fillId="0" borderId="0" xfId="0" applyFill="1" applyBorder="1"/>
    <xf numFmtId="0" fontId="0" fillId="0" borderId="7" xfId="0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0" fillId="0" borderId="0" xfId="0" applyBorder="1"/>
    <xf numFmtId="0" fontId="1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2" fillId="0" borderId="6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1" fillId="2" borderId="2" xfId="0" applyFont="1" applyFill="1" applyBorder="1"/>
    <xf numFmtId="0" fontId="1" fillId="2" borderId="5" xfId="0" applyFont="1" applyFill="1" applyBorder="1"/>
    <xf numFmtId="164" fontId="2" fillId="2" borderId="5" xfId="1" applyNumberFormat="1" applyFont="1" applyFill="1" applyBorder="1"/>
    <xf numFmtId="164" fontId="2" fillId="2" borderId="7" xfId="1" applyNumberFormat="1" applyFont="1" applyFill="1" applyBorder="1"/>
    <xf numFmtId="0" fontId="3" fillId="0" borderId="1" xfId="0" applyFont="1" applyFill="1" applyBorder="1"/>
    <xf numFmtId="0" fontId="5" fillId="0" borderId="0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2" fillId="2" borderId="2" xfId="1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5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5" xfId="0" applyFont="1" applyFill="1" applyBorder="1"/>
    <xf numFmtId="0" fontId="1" fillId="0" borderId="7" xfId="0" applyFont="1" applyFill="1" applyBorder="1"/>
    <xf numFmtId="0" fontId="1" fillId="0" borderId="9" xfId="0" applyFont="1" applyFill="1" applyBorder="1"/>
    <xf numFmtId="0" fontId="0" fillId="4" borderId="10" xfId="0" applyFill="1" applyBorder="1"/>
    <xf numFmtId="0" fontId="0" fillId="4" borderId="11" xfId="0" applyFill="1" applyBorder="1"/>
    <xf numFmtId="0" fontId="2" fillId="4" borderId="11" xfId="0" applyFont="1" applyFill="1" applyBorder="1"/>
    <xf numFmtId="0" fontId="0" fillId="4" borderId="12" xfId="0" applyFill="1" applyBorder="1"/>
    <xf numFmtId="0" fontId="0" fillId="3" borderId="4" xfId="0" applyFill="1" applyBorder="1"/>
    <xf numFmtId="0" fontId="0" fillId="3" borderId="6" xfId="0" applyFill="1" applyBorder="1"/>
    <xf numFmtId="0" fontId="2" fillId="3" borderId="6" xfId="0" applyFont="1" applyFill="1" applyBorder="1"/>
    <xf numFmtId="0" fontId="0" fillId="3" borderId="9" xfId="0" applyFill="1" applyBorder="1"/>
    <xf numFmtId="0" fontId="1" fillId="4" borderId="10" xfId="0" applyFont="1" applyFill="1" applyBorder="1"/>
    <xf numFmtId="0" fontId="1" fillId="4" borderId="12" xfId="0" applyFont="1" applyFill="1" applyBorder="1"/>
    <xf numFmtId="0" fontId="1" fillId="3" borderId="4" xfId="0" applyFont="1" applyFill="1" applyBorder="1"/>
    <xf numFmtId="0" fontId="1" fillId="3" borderId="9" xfId="0" applyFont="1" applyFill="1" applyBorder="1"/>
    <xf numFmtId="0" fontId="1" fillId="0" borderId="8" xfId="0" applyFont="1" applyFill="1" applyBorder="1"/>
    <xf numFmtId="0" fontId="6" fillId="0" borderId="0" xfId="0" applyFont="1"/>
    <xf numFmtId="0" fontId="0" fillId="0" borderId="11" xfId="0" applyBorder="1"/>
    <xf numFmtId="0" fontId="0" fillId="0" borderId="12" xfId="0" applyBorder="1"/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5" borderId="0" xfId="0" applyFill="1" applyBorder="1"/>
    <xf numFmtId="0" fontId="0" fillId="5" borderId="11" xfId="0" applyFill="1" applyBorder="1"/>
    <xf numFmtId="0" fontId="0" fillId="5" borderId="8" xfId="0" applyFill="1" applyBorder="1"/>
    <xf numFmtId="0" fontId="0" fillId="5" borderId="12" xfId="0" applyFill="1" applyBorder="1"/>
    <xf numFmtId="0" fontId="0" fillId="6" borderId="0" xfId="0" applyFill="1" applyBorder="1"/>
    <xf numFmtId="0" fontId="0" fillId="6" borderId="11" xfId="0" applyFill="1" applyBorder="1"/>
    <xf numFmtId="0" fontId="0" fillId="6" borderId="8" xfId="0" applyFill="1" applyBorder="1"/>
    <xf numFmtId="0" fontId="0" fillId="6" borderId="12" xfId="0" applyFill="1" applyBorder="1"/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Z42"/>
  <sheetViews>
    <sheetView tabSelected="1" zoomScale="70" zoomScaleNormal="70" workbookViewId="0">
      <selection activeCell="L42" sqref="L42"/>
    </sheetView>
  </sheetViews>
  <sheetFormatPr baseColWidth="10" defaultRowHeight="15"/>
  <cols>
    <col min="2" max="2" width="15.28515625" customWidth="1"/>
    <col min="3" max="3" width="11.42578125" customWidth="1"/>
    <col min="4" max="4" width="18" customWidth="1"/>
    <col min="10" max="10" width="11.42578125" customWidth="1"/>
    <col min="11" max="11" width="22.85546875" customWidth="1"/>
    <col min="14" max="14" width="17.140625" customWidth="1"/>
    <col min="26" max="26" width="22.7109375" customWidth="1"/>
  </cols>
  <sheetData>
    <row r="2" spans="2:26" ht="18.75">
      <c r="D2" s="75" t="s">
        <v>18</v>
      </c>
      <c r="N2" s="76" t="s">
        <v>19</v>
      </c>
      <c r="R2" s="59"/>
    </row>
    <row r="3" spans="2:26" ht="15.75" thickBot="1"/>
    <row r="4" spans="2:26" ht="15.75" thickBot="1">
      <c r="B4" s="66" t="s">
        <v>17</v>
      </c>
      <c r="D4" s="62" t="s">
        <v>5</v>
      </c>
      <c r="E4" s="62" t="s">
        <v>6</v>
      </c>
      <c r="F4" s="63" t="s">
        <v>20</v>
      </c>
      <c r="G4" s="62" t="s">
        <v>21</v>
      </c>
      <c r="H4" s="63" t="s">
        <v>22</v>
      </c>
      <c r="I4" s="62" t="s">
        <v>23</v>
      </c>
      <c r="J4" s="63" t="s">
        <v>16</v>
      </c>
      <c r="K4" s="62" t="s">
        <v>15</v>
      </c>
      <c r="N4" s="64" t="s">
        <v>5</v>
      </c>
      <c r="O4" s="65" t="s">
        <v>6</v>
      </c>
      <c r="P4" s="64" t="s">
        <v>20</v>
      </c>
      <c r="Q4" s="65" t="s">
        <v>21</v>
      </c>
      <c r="R4" s="64" t="s">
        <v>22</v>
      </c>
      <c r="S4" s="65" t="s">
        <v>23</v>
      </c>
      <c r="T4" s="64" t="s">
        <v>24</v>
      </c>
      <c r="U4" s="65" t="s">
        <v>25</v>
      </c>
      <c r="V4" s="64" t="s">
        <v>26</v>
      </c>
      <c r="W4" s="65" t="s">
        <v>27</v>
      </c>
      <c r="X4" s="64" t="s">
        <v>28</v>
      </c>
      <c r="Y4" s="65" t="s">
        <v>16</v>
      </c>
      <c r="Z4" s="64" t="s">
        <v>15</v>
      </c>
    </row>
    <row r="5" spans="2:26">
      <c r="B5" s="60">
        <v>0</v>
      </c>
      <c r="D5" s="60">
        <v>0</v>
      </c>
      <c r="E5" s="60">
        <v>0</v>
      </c>
      <c r="F5" s="9">
        <v>0</v>
      </c>
      <c r="G5" s="60">
        <v>0</v>
      </c>
      <c r="H5" s="9">
        <v>0</v>
      </c>
      <c r="I5" s="60">
        <v>0</v>
      </c>
      <c r="J5" s="67">
        <f>AVERAGE(D5:I5)</f>
        <v>0</v>
      </c>
      <c r="K5" s="68">
        <f>STDEV(D5:I5)</f>
        <v>0</v>
      </c>
      <c r="N5" s="60">
        <v>0</v>
      </c>
      <c r="O5" s="9">
        <v>0</v>
      </c>
      <c r="P5" s="60">
        <v>0</v>
      </c>
      <c r="Q5" s="9">
        <v>0</v>
      </c>
      <c r="R5" s="60">
        <v>0</v>
      </c>
      <c r="S5" s="9">
        <v>0</v>
      </c>
      <c r="T5" s="60">
        <v>0</v>
      </c>
      <c r="U5" s="9">
        <v>0</v>
      </c>
      <c r="V5" s="60">
        <v>0</v>
      </c>
      <c r="W5" s="9">
        <v>0</v>
      </c>
      <c r="X5" s="60">
        <v>0</v>
      </c>
      <c r="Y5" s="71">
        <f>AVERAGE(N5:X5)</f>
        <v>0</v>
      </c>
      <c r="Z5" s="72">
        <f>STDEV(N5:Y5)</f>
        <v>0</v>
      </c>
    </row>
    <row r="6" spans="2:26">
      <c r="B6" s="60">
        <v>0.83</v>
      </c>
      <c r="D6" s="60">
        <v>3.226</v>
      </c>
      <c r="E6" s="60">
        <v>2.7410000000000001</v>
      </c>
      <c r="F6" s="9">
        <v>1.075</v>
      </c>
      <c r="G6" s="60">
        <v>0.96199999999999997</v>
      </c>
      <c r="H6" s="9">
        <v>0.34</v>
      </c>
      <c r="I6" s="60">
        <v>1.5209999999999999</v>
      </c>
      <c r="J6" s="67">
        <f>AVERAGE(D6:I6)</f>
        <v>1.644166666666667</v>
      </c>
      <c r="K6" s="68">
        <f>STDEV(D6:I6)</f>
        <v>1.1145010393295582</v>
      </c>
      <c r="N6" s="60">
        <v>1.02</v>
      </c>
      <c r="O6" s="9">
        <v>1.831</v>
      </c>
      <c r="P6" s="60">
        <v>1.075</v>
      </c>
      <c r="Q6" s="9">
        <v>3.4169999999999998</v>
      </c>
      <c r="R6" s="60">
        <v>1.7</v>
      </c>
      <c r="S6" s="9">
        <v>2.0680000000000001</v>
      </c>
      <c r="T6" s="60">
        <v>0</v>
      </c>
      <c r="U6" s="9">
        <v>1.226</v>
      </c>
      <c r="V6" s="60">
        <v>1.4019999999999999</v>
      </c>
      <c r="W6" s="9">
        <v>1.5209999999999999</v>
      </c>
      <c r="X6" s="60">
        <v>3.226</v>
      </c>
      <c r="Y6" s="71">
        <f t="shared" ref="Y6:Y22" si="0">AVERAGE(N6:X6)</f>
        <v>1.6805454545454543</v>
      </c>
      <c r="Z6" s="72">
        <f t="shared" ref="Z6:Z22" si="1">STDEV(N6:Y6)</f>
        <v>0.92999182436644545</v>
      </c>
    </row>
    <row r="7" spans="2:26">
      <c r="B7" s="60">
        <v>1.66</v>
      </c>
      <c r="D7" s="60">
        <v>4.9260000000000002</v>
      </c>
      <c r="E7" s="60">
        <v>5.3310000000000004</v>
      </c>
      <c r="F7" s="9">
        <v>2.5960000000000001</v>
      </c>
      <c r="G7" s="60">
        <v>2.3220000000000001</v>
      </c>
      <c r="H7" s="9">
        <v>1.742</v>
      </c>
      <c r="I7" s="60">
        <v>2.9220000000000002</v>
      </c>
      <c r="J7" s="67">
        <f>AVERAGE(D7:I7)</f>
        <v>3.3065000000000002</v>
      </c>
      <c r="K7" s="68">
        <f>STDEV(D7:I7)</f>
        <v>1.4690766828181561</v>
      </c>
      <c r="N7" s="60">
        <v>1.7</v>
      </c>
      <c r="O7" s="9">
        <v>2.851</v>
      </c>
      <c r="P7" s="60">
        <v>2.0369999999999999</v>
      </c>
      <c r="Q7" s="9">
        <v>4.6429999999999998</v>
      </c>
      <c r="R7" s="60">
        <v>2.7749999999999999</v>
      </c>
      <c r="S7" s="9">
        <v>2.4079999999999999</v>
      </c>
      <c r="T7" s="60">
        <v>0.96199999999999997</v>
      </c>
      <c r="U7" s="9">
        <v>2.452</v>
      </c>
      <c r="V7" s="60">
        <v>2.3639999999999999</v>
      </c>
      <c r="W7" s="9">
        <v>3.0409999999999999</v>
      </c>
      <c r="X7" s="60">
        <v>5.2939999999999996</v>
      </c>
      <c r="Y7" s="71">
        <f t="shared" si="0"/>
        <v>2.7751818181818186</v>
      </c>
      <c r="Z7" s="72">
        <f t="shared" si="1"/>
        <v>1.1796183372123374</v>
      </c>
    </row>
    <row r="8" spans="2:26">
      <c r="B8" s="60">
        <v>2.4900000000000002</v>
      </c>
      <c r="D8" s="60">
        <v>6.0010000000000003</v>
      </c>
      <c r="E8" s="60">
        <v>9.4250000000000007</v>
      </c>
      <c r="F8" s="9">
        <v>3.8220000000000001</v>
      </c>
      <c r="G8" s="60">
        <v>5.0419999999999998</v>
      </c>
      <c r="H8" s="9">
        <v>3.476</v>
      </c>
      <c r="I8" s="60">
        <v>4.6559999999999997</v>
      </c>
      <c r="J8" s="67">
        <f>AVERAGE(D8:I8)</f>
        <v>5.4036666666666662</v>
      </c>
      <c r="K8" s="68">
        <f>STDEV(D8:I8)</f>
        <v>2.1649621397767391</v>
      </c>
      <c r="N8" s="60">
        <v>2.46</v>
      </c>
      <c r="O8" s="9">
        <v>4.2530000000000001</v>
      </c>
      <c r="P8" s="60">
        <v>3.1120000000000001</v>
      </c>
      <c r="Q8" s="9">
        <v>7.2320000000000002</v>
      </c>
      <c r="R8" s="60">
        <v>3.4550000000000001</v>
      </c>
      <c r="S8" s="9">
        <v>3.7679999999999998</v>
      </c>
      <c r="T8" s="60">
        <v>2.0369999999999999</v>
      </c>
      <c r="U8" s="9">
        <v>4.9039999999999999</v>
      </c>
      <c r="V8" s="60">
        <v>3.4390000000000001</v>
      </c>
      <c r="W8" s="9">
        <v>5.024</v>
      </c>
      <c r="X8" s="60">
        <v>6.9939999999999998</v>
      </c>
      <c r="Y8" s="71">
        <f t="shared" si="0"/>
        <v>4.2434545454545454</v>
      </c>
      <c r="Z8" s="72">
        <f t="shared" si="1"/>
        <v>1.6058634813274628</v>
      </c>
    </row>
    <row r="9" spans="2:26">
      <c r="B9" s="60">
        <v>3.32</v>
      </c>
      <c r="D9" s="60">
        <v>8.4049999999999994</v>
      </c>
      <c r="E9" s="60">
        <v>12.33</v>
      </c>
      <c r="F9" s="9">
        <v>4.3019999999999996</v>
      </c>
      <c r="G9" s="60">
        <v>8.1020000000000003</v>
      </c>
      <c r="H9" s="9">
        <v>5.1760000000000002</v>
      </c>
      <c r="I9" s="60">
        <v>4.6559999999999997</v>
      </c>
      <c r="J9" s="67">
        <f>AVERAGE(D9:I9)</f>
        <v>7.1618333333333331</v>
      </c>
      <c r="K9" s="68">
        <f>STDEV(D9:I9)</f>
        <v>3.0835273578592859</v>
      </c>
      <c r="N9" s="60">
        <v>3.2210000000000001</v>
      </c>
      <c r="O9" s="9">
        <v>5.3280000000000003</v>
      </c>
      <c r="P9" s="60">
        <v>4.3380000000000001</v>
      </c>
      <c r="Q9" s="9">
        <v>8.7530000000000001</v>
      </c>
      <c r="R9" s="60">
        <v>4.2149999999999999</v>
      </c>
      <c r="S9" s="9">
        <v>4.1079999999999997</v>
      </c>
      <c r="T9" s="60">
        <v>2.7970000000000002</v>
      </c>
      <c r="U9" s="9">
        <v>6.9720000000000004</v>
      </c>
      <c r="V9" s="60">
        <v>4.7990000000000004</v>
      </c>
      <c r="W9" s="9">
        <v>6.7569999999999997</v>
      </c>
      <c r="X9" s="60">
        <v>9.0619999999999994</v>
      </c>
      <c r="Y9" s="71">
        <f t="shared" si="0"/>
        <v>5.4863636363636354</v>
      </c>
      <c r="Z9" s="72">
        <f t="shared" si="1"/>
        <v>2.0220333722957435</v>
      </c>
    </row>
    <row r="10" spans="2:26">
      <c r="B10" s="60">
        <v>4.1500000000000004</v>
      </c>
      <c r="D10" s="60">
        <v>9.7650000000000006</v>
      </c>
      <c r="E10" s="60">
        <v>15.234999999999999</v>
      </c>
      <c r="F10" s="9">
        <v>5.0629999999999997</v>
      </c>
      <c r="G10" s="60">
        <v>10.843</v>
      </c>
      <c r="H10" s="9">
        <v>7.556</v>
      </c>
      <c r="I10" s="60">
        <v>5.6760000000000002</v>
      </c>
      <c r="J10" s="67">
        <f>AVERAGE(D10:I10)</f>
        <v>9.0229999999999997</v>
      </c>
      <c r="K10" s="68">
        <f>STDEV(D10:I10)</f>
        <v>3.7812168940699529</v>
      </c>
      <c r="N10" s="60">
        <v>4.6219999999999999</v>
      </c>
      <c r="O10" s="9">
        <v>6.73</v>
      </c>
      <c r="P10" s="60">
        <v>5.74</v>
      </c>
      <c r="Q10" s="9">
        <v>9.8279999999999994</v>
      </c>
      <c r="R10" s="60">
        <v>5.915</v>
      </c>
      <c r="S10" s="9">
        <v>4.7880000000000003</v>
      </c>
      <c r="T10" s="60">
        <v>3.278</v>
      </c>
      <c r="U10" s="9">
        <v>8.3740000000000006</v>
      </c>
      <c r="V10" s="60">
        <v>7.3879999999999999</v>
      </c>
      <c r="W10" s="9">
        <v>8.4909999999999997</v>
      </c>
      <c r="X10" s="60">
        <v>11.102</v>
      </c>
      <c r="Y10" s="71">
        <f t="shared" si="0"/>
        <v>6.9323636363636361</v>
      </c>
      <c r="Z10" s="72">
        <f t="shared" si="1"/>
        <v>2.261817542385177</v>
      </c>
    </row>
    <row r="11" spans="2:26">
      <c r="B11" s="60">
        <v>4.9800000000000004</v>
      </c>
      <c r="D11" s="60">
        <v>10.525</v>
      </c>
      <c r="E11" s="60">
        <v>16.196000000000002</v>
      </c>
      <c r="F11" s="9">
        <v>5.4029999999999996</v>
      </c>
      <c r="G11" s="60">
        <v>11.863</v>
      </c>
      <c r="H11" s="9">
        <v>9.9359999999999999</v>
      </c>
      <c r="I11" s="60">
        <v>7.0359999999999996</v>
      </c>
      <c r="J11" s="67">
        <f>AVERAGE(D11:I11)</f>
        <v>10.159833333333333</v>
      </c>
      <c r="K11" s="68">
        <f>STDEV(D11:I11)</f>
        <v>3.7922376200162731</v>
      </c>
      <c r="N11" s="60">
        <v>5.6420000000000003</v>
      </c>
      <c r="O11" s="9">
        <v>7.6920000000000002</v>
      </c>
      <c r="P11" s="60">
        <v>6.42</v>
      </c>
      <c r="Q11" s="9">
        <v>11.054</v>
      </c>
      <c r="R11" s="60">
        <v>6.9909999999999997</v>
      </c>
      <c r="S11" s="9">
        <v>4.7880000000000003</v>
      </c>
      <c r="T11" s="60">
        <v>5.3179999999999996</v>
      </c>
      <c r="U11" s="9">
        <v>10.356</v>
      </c>
      <c r="V11" s="60">
        <v>8.7899999999999991</v>
      </c>
      <c r="W11" s="9">
        <v>9.5660000000000007</v>
      </c>
      <c r="X11" s="60">
        <v>11.862</v>
      </c>
      <c r="Y11" s="71">
        <f t="shared" si="0"/>
        <v>8.0435454545454537</v>
      </c>
      <c r="Z11" s="72">
        <f t="shared" si="1"/>
        <v>2.3262898812422868</v>
      </c>
    </row>
    <row r="12" spans="2:26">
      <c r="B12" s="60">
        <v>5.81</v>
      </c>
      <c r="D12" s="60">
        <v>11.927</v>
      </c>
      <c r="E12" s="60">
        <v>17.597999999999999</v>
      </c>
      <c r="F12" s="9">
        <v>6.1630000000000003</v>
      </c>
      <c r="G12" s="60">
        <v>13.089</v>
      </c>
      <c r="H12" s="9">
        <v>12.316000000000001</v>
      </c>
      <c r="I12" s="60">
        <v>9.2129999999999992</v>
      </c>
      <c r="J12" s="67">
        <f>AVERAGE(D12:I12)</f>
        <v>11.717666666666666</v>
      </c>
      <c r="K12" s="68">
        <f>STDEV(D12:I12)</f>
        <v>3.8467746316448856</v>
      </c>
      <c r="N12" s="60">
        <v>7.3760000000000003</v>
      </c>
      <c r="O12" s="9">
        <v>8.7119999999999997</v>
      </c>
      <c r="P12" s="60">
        <v>7.44</v>
      </c>
      <c r="Q12" s="9">
        <v>11.394</v>
      </c>
      <c r="R12" s="60">
        <v>8.3510000000000009</v>
      </c>
      <c r="S12" s="9">
        <v>5.548</v>
      </c>
      <c r="T12" s="60">
        <v>5.3179999999999996</v>
      </c>
      <c r="U12" s="9">
        <v>11.715999999999999</v>
      </c>
      <c r="V12" s="60">
        <v>10.49</v>
      </c>
      <c r="W12" s="9">
        <v>10.926</v>
      </c>
      <c r="X12" s="60">
        <v>13.222</v>
      </c>
      <c r="Y12" s="71">
        <f t="shared" si="0"/>
        <v>9.1357272727272729</v>
      </c>
      <c r="Z12" s="72">
        <f t="shared" si="1"/>
        <v>2.4809943054754595</v>
      </c>
    </row>
    <row r="13" spans="2:26">
      <c r="B13" s="60">
        <v>6.64</v>
      </c>
      <c r="D13" s="60">
        <v>14.103999999999999</v>
      </c>
      <c r="E13" s="60">
        <v>17.937999999999999</v>
      </c>
      <c r="F13" s="9">
        <v>6.843</v>
      </c>
      <c r="G13" s="60">
        <v>15.994</v>
      </c>
      <c r="H13" s="9">
        <v>15.036</v>
      </c>
      <c r="I13" s="60">
        <v>11.363</v>
      </c>
      <c r="J13" s="67">
        <f>AVERAGE(D13:I13)</f>
        <v>13.546333333333335</v>
      </c>
      <c r="K13" s="68">
        <f>STDEV(D13:I13)</f>
        <v>3.9372459748746493</v>
      </c>
      <c r="N13" s="60">
        <v>7.7160000000000002</v>
      </c>
      <c r="O13" s="9">
        <v>9.1920000000000002</v>
      </c>
      <c r="P13" s="60">
        <v>8.1199999999999992</v>
      </c>
      <c r="Q13" s="9">
        <v>11.875</v>
      </c>
      <c r="R13" s="60">
        <v>9.1110000000000007</v>
      </c>
      <c r="S13" s="9">
        <v>6.774</v>
      </c>
      <c r="T13" s="60">
        <v>6.3380000000000001</v>
      </c>
      <c r="U13" s="9">
        <v>13.997</v>
      </c>
      <c r="V13" s="60">
        <v>11.715999999999999</v>
      </c>
      <c r="W13" s="9">
        <v>11.888</v>
      </c>
      <c r="X13" s="60">
        <v>14.582000000000001</v>
      </c>
      <c r="Y13" s="71">
        <f t="shared" si="0"/>
        <v>10.119</v>
      </c>
      <c r="Z13" s="72">
        <f t="shared" si="1"/>
        <v>2.7111109430369202</v>
      </c>
    </row>
    <row r="14" spans="2:26">
      <c r="B14" s="60">
        <v>7.47</v>
      </c>
      <c r="D14" s="60">
        <v>16.579000000000001</v>
      </c>
      <c r="E14" s="60">
        <v>19.297999999999998</v>
      </c>
      <c r="F14" s="9">
        <v>7.9180000000000001</v>
      </c>
      <c r="G14" s="60">
        <v>16.754000000000001</v>
      </c>
      <c r="H14" s="9">
        <v>17.186</v>
      </c>
      <c r="I14" s="60">
        <v>13.513999999999999</v>
      </c>
      <c r="J14" s="67">
        <f>AVERAGE(D14:I14)</f>
        <v>15.208166666666664</v>
      </c>
      <c r="K14" s="68">
        <f>STDEV(D14:I14)</f>
        <v>4.0230355910266038</v>
      </c>
      <c r="N14" s="60">
        <v>8.3960000000000008</v>
      </c>
      <c r="O14" s="9">
        <v>9.9529999999999994</v>
      </c>
      <c r="P14" s="60">
        <v>9.64</v>
      </c>
      <c r="Q14" s="9">
        <v>12.635</v>
      </c>
      <c r="R14" s="60">
        <v>9.1110000000000007</v>
      </c>
      <c r="S14" s="9">
        <v>8.4740000000000002</v>
      </c>
      <c r="T14" s="60">
        <v>7.0179999999999998</v>
      </c>
      <c r="U14" s="9">
        <v>15.016999999999999</v>
      </c>
      <c r="V14" s="60">
        <v>14.457000000000001</v>
      </c>
      <c r="W14" s="9">
        <v>12.369</v>
      </c>
      <c r="X14" s="60">
        <v>14.922000000000001</v>
      </c>
      <c r="Y14" s="71">
        <f t="shared" si="0"/>
        <v>11.090181818181817</v>
      </c>
      <c r="Z14" s="72">
        <f t="shared" si="1"/>
        <v>2.7544854928967317</v>
      </c>
    </row>
    <row r="15" spans="2:26">
      <c r="B15" s="60">
        <v>8.3000000000000007</v>
      </c>
      <c r="D15" s="60">
        <v>17.654</v>
      </c>
      <c r="E15" s="60">
        <v>20.058</v>
      </c>
      <c r="F15" s="9">
        <v>8.9930000000000003</v>
      </c>
      <c r="G15" s="60">
        <v>18.155999999999999</v>
      </c>
      <c r="H15" s="9">
        <v>18.545999999999999</v>
      </c>
      <c r="I15" s="60">
        <v>14.74</v>
      </c>
      <c r="J15" s="67">
        <f>AVERAGE(D15:I15)</f>
        <v>16.357833333333335</v>
      </c>
      <c r="K15" s="68">
        <f>STDEV(D15:I15)</f>
        <v>4.0062679099963576</v>
      </c>
      <c r="N15" s="60">
        <v>8.7360000000000007</v>
      </c>
      <c r="O15" s="9">
        <v>11.028</v>
      </c>
      <c r="P15" s="60">
        <v>10.121</v>
      </c>
      <c r="Q15" s="9">
        <v>13.71</v>
      </c>
      <c r="R15" s="60">
        <v>10.131</v>
      </c>
      <c r="S15" s="9">
        <v>9.2349999999999994</v>
      </c>
      <c r="T15" s="60">
        <v>9.4220000000000006</v>
      </c>
      <c r="U15" s="9">
        <v>16.419</v>
      </c>
      <c r="V15" s="60">
        <v>15.817</v>
      </c>
      <c r="W15" s="9">
        <v>12.849</v>
      </c>
      <c r="X15" s="60">
        <v>15.682</v>
      </c>
      <c r="Y15" s="71">
        <f t="shared" si="0"/>
        <v>12.104545454545455</v>
      </c>
      <c r="Z15" s="72">
        <f t="shared" si="1"/>
        <v>2.7649172061790201</v>
      </c>
    </row>
    <row r="16" spans="2:26">
      <c r="B16" s="60">
        <v>9.1300000000000008</v>
      </c>
      <c r="D16" s="60">
        <v>20.309999999999999</v>
      </c>
      <c r="E16" s="60">
        <v>21.757999999999999</v>
      </c>
      <c r="F16" s="9">
        <v>10.513999999999999</v>
      </c>
      <c r="G16" s="60">
        <v>19.856000000000002</v>
      </c>
      <c r="H16" s="9">
        <v>25.006</v>
      </c>
      <c r="I16" s="60">
        <v>15.815</v>
      </c>
      <c r="J16" s="67">
        <f>AVERAGE(D16:I16)</f>
        <v>18.876499999999997</v>
      </c>
      <c r="K16" s="68">
        <f>STDEV(D16:I16)</f>
        <v>5.0634443514271954</v>
      </c>
      <c r="N16" s="60">
        <v>10.776</v>
      </c>
      <c r="O16" s="9">
        <v>11.788</v>
      </c>
      <c r="P16" s="60">
        <v>11.196</v>
      </c>
      <c r="Q16" s="9">
        <v>15.778</v>
      </c>
      <c r="R16" s="60">
        <v>11.206</v>
      </c>
      <c r="S16" s="9">
        <v>11.686</v>
      </c>
      <c r="T16" s="60">
        <v>11.702999999999999</v>
      </c>
      <c r="U16" s="9">
        <v>18.823</v>
      </c>
      <c r="V16" s="60">
        <v>16.577000000000002</v>
      </c>
      <c r="W16" s="9">
        <v>13.869</v>
      </c>
      <c r="X16" s="60">
        <v>16.643999999999998</v>
      </c>
      <c r="Y16" s="71">
        <f t="shared" si="0"/>
        <v>13.640545454545457</v>
      </c>
      <c r="Z16" s="72">
        <f t="shared" si="1"/>
        <v>2.7007899976803458</v>
      </c>
    </row>
    <row r="17" spans="2:26">
      <c r="B17" s="60">
        <v>9.9600000000000009</v>
      </c>
      <c r="D17" s="60">
        <v>22.46</v>
      </c>
      <c r="E17" s="60">
        <v>23.741</v>
      </c>
      <c r="F17" s="9">
        <v>12.582000000000001</v>
      </c>
      <c r="G17" s="60">
        <v>22.006</v>
      </c>
      <c r="H17" s="9">
        <v>29.1</v>
      </c>
      <c r="I17" s="60">
        <v>16.835000000000001</v>
      </c>
      <c r="J17" s="67">
        <f>AVERAGE(D17:I17)</f>
        <v>21.120666666666668</v>
      </c>
      <c r="K17" s="68">
        <f>STDEV(D17:I17)</f>
        <v>5.7339219271513091</v>
      </c>
      <c r="N17" s="60">
        <v>11.795999999999999</v>
      </c>
      <c r="O17" s="9">
        <v>12.269</v>
      </c>
      <c r="P17" s="60">
        <v>12.717000000000001</v>
      </c>
      <c r="Q17" s="9">
        <v>16.853000000000002</v>
      </c>
      <c r="R17" s="60">
        <v>12.566000000000001</v>
      </c>
      <c r="S17" s="9">
        <v>13.754</v>
      </c>
      <c r="T17" s="60">
        <v>12.778</v>
      </c>
      <c r="U17" s="9">
        <v>20.048999999999999</v>
      </c>
      <c r="V17" s="60">
        <v>17.337</v>
      </c>
      <c r="W17" s="9">
        <v>14.888999999999999</v>
      </c>
      <c r="X17" s="60">
        <v>18.045999999999999</v>
      </c>
      <c r="Y17" s="71">
        <f t="shared" si="0"/>
        <v>14.82309090909091</v>
      </c>
      <c r="Z17" s="72">
        <f t="shared" si="1"/>
        <v>2.6745258357849102</v>
      </c>
    </row>
    <row r="18" spans="2:26">
      <c r="B18" s="60">
        <v>10.79</v>
      </c>
      <c r="D18" s="60">
        <v>23.535</v>
      </c>
      <c r="E18" s="60">
        <v>25.100999999999999</v>
      </c>
      <c r="F18" s="9">
        <v>14.102</v>
      </c>
      <c r="G18" s="60">
        <v>25.355</v>
      </c>
      <c r="H18" s="9">
        <v>30.326000000000001</v>
      </c>
      <c r="I18" s="60">
        <v>17.515000000000001</v>
      </c>
      <c r="J18" s="67">
        <f>AVERAGE(D18:I18)</f>
        <v>22.655666666666672</v>
      </c>
      <c r="K18" s="68">
        <f>STDEV(D18:I18)</f>
        <v>5.8730735281168069</v>
      </c>
      <c r="N18" s="60">
        <v>12.276999999999999</v>
      </c>
      <c r="O18" s="9">
        <v>13.629</v>
      </c>
      <c r="P18" s="60">
        <v>13.397</v>
      </c>
      <c r="Q18" s="9">
        <v>17.928999999999998</v>
      </c>
      <c r="R18" s="60">
        <v>14.087</v>
      </c>
      <c r="S18" s="9">
        <v>14.773999999999999</v>
      </c>
      <c r="T18" s="60">
        <v>13.259</v>
      </c>
      <c r="U18" s="9">
        <v>21.01</v>
      </c>
      <c r="V18" s="60">
        <v>19.071000000000002</v>
      </c>
      <c r="W18" s="9">
        <v>16.114999999999998</v>
      </c>
      <c r="X18" s="60">
        <v>19.065999999999999</v>
      </c>
      <c r="Y18" s="71">
        <f t="shared" si="0"/>
        <v>15.874000000000002</v>
      </c>
      <c r="Z18" s="72">
        <f t="shared" si="1"/>
        <v>2.8029989135015523</v>
      </c>
    </row>
    <row r="19" spans="2:26">
      <c r="B19" s="60">
        <v>11.62</v>
      </c>
      <c r="D19" s="60">
        <v>24.295999999999999</v>
      </c>
      <c r="E19" s="60">
        <v>26.120999999999999</v>
      </c>
      <c r="F19" s="9">
        <v>16.253</v>
      </c>
      <c r="G19" s="60">
        <v>29.016999999999999</v>
      </c>
      <c r="H19" s="9">
        <v>30.806999999999999</v>
      </c>
      <c r="I19" s="60">
        <v>19.555</v>
      </c>
      <c r="J19" s="67">
        <f>AVERAGE(D19:I19)</f>
        <v>24.3415</v>
      </c>
      <c r="K19" s="68">
        <f>STDEV(D19:I19)</f>
        <v>5.5707467273247984</v>
      </c>
      <c r="N19" s="60">
        <v>12.617000000000001</v>
      </c>
      <c r="O19" s="9">
        <v>14.308999999999999</v>
      </c>
      <c r="P19" s="60">
        <v>13.397</v>
      </c>
      <c r="Q19" s="9">
        <v>19.154</v>
      </c>
      <c r="R19" s="60">
        <v>15.488</v>
      </c>
      <c r="S19" s="9">
        <v>16.295000000000002</v>
      </c>
      <c r="T19" s="60">
        <v>13.259</v>
      </c>
      <c r="U19" s="9">
        <v>22.411999999999999</v>
      </c>
      <c r="V19" s="60">
        <v>19.552</v>
      </c>
      <c r="W19" s="9">
        <v>16.795000000000002</v>
      </c>
      <c r="X19" s="60">
        <v>19.826000000000001</v>
      </c>
      <c r="Y19" s="71">
        <f t="shared" si="0"/>
        <v>16.645818181818182</v>
      </c>
      <c r="Z19" s="72">
        <f t="shared" si="1"/>
        <v>3.0644976102626864</v>
      </c>
    </row>
    <row r="20" spans="2:26">
      <c r="B20" s="60">
        <v>12.45</v>
      </c>
      <c r="D20" s="60">
        <v>25.370999999999999</v>
      </c>
      <c r="E20" s="60">
        <v>26.881</v>
      </c>
      <c r="F20" s="9">
        <v>16.933</v>
      </c>
      <c r="G20" s="60">
        <v>30.242999999999999</v>
      </c>
      <c r="H20" s="9">
        <v>32.167000000000002</v>
      </c>
      <c r="I20" s="60">
        <v>21.835999999999999</v>
      </c>
      <c r="J20" s="67">
        <f>AVERAGE(D20:I20)</f>
        <v>25.571833333333331</v>
      </c>
      <c r="K20" s="68">
        <f>STDEV(D20:I20)</f>
        <v>5.5795369849716749</v>
      </c>
      <c r="N20" s="60">
        <v>13.579000000000001</v>
      </c>
      <c r="O20" s="9">
        <v>14.308999999999999</v>
      </c>
      <c r="P20" s="60">
        <v>14.077</v>
      </c>
      <c r="Q20" s="9">
        <v>20.556000000000001</v>
      </c>
      <c r="R20" s="60">
        <v>16.248999999999999</v>
      </c>
      <c r="S20" s="9">
        <v>17.521000000000001</v>
      </c>
      <c r="T20" s="60">
        <v>13.259</v>
      </c>
      <c r="U20" s="9">
        <v>23.091999999999999</v>
      </c>
      <c r="V20" s="60">
        <v>21.073</v>
      </c>
      <c r="W20" s="9">
        <v>17.556000000000001</v>
      </c>
      <c r="X20" s="60">
        <v>22.545999999999999</v>
      </c>
      <c r="Y20" s="71">
        <f t="shared" si="0"/>
        <v>17.619727272727275</v>
      </c>
      <c r="Z20" s="72">
        <f t="shared" si="1"/>
        <v>3.5098390818049201</v>
      </c>
    </row>
    <row r="21" spans="2:26">
      <c r="B21" s="60">
        <v>13.28</v>
      </c>
      <c r="D21" s="60">
        <v>27.071000000000002</v>
      </c>
      <c r="E21" s="60">
        <v>27.561</v>
      </c>
      <c r="F21" s="9">
        <v>18.452999999999999</v>
      </c>
      <c r="G21" s="60">
        <v>30.922999999999998</v>
      </c>
      <c r="H21" s="9">
        <v>33.569000000000003</v>
      </c>
      <c r="I21" s="60">
        <v>23.536000000000001</v>
      </c>
      <c r="J21" s="67">
        <f>AVERAGE(D21:I21)</f>
        <v>26.852166666666665</v>
      </c>
      <c r="K21" s="68">
        <f>STDEV(D21:I21)</f>
        <v>5.362477577264702</v>
      </c>
      <c r="N21" s="60">
        <v>14.599</v>
      </c>
      <c r="O21" s="9">
        <v>14.989000000000001</v>
      </c>
      <c r="P21" s="60">
        <v>14.837</v>
      </c>
      <c r="Q21" s="9">
        <v>22.623999999999999</v>
      </c>
      <c r="R21" s="60">
        <v>16.928999999999998</v>
      </c>
      <c r="S21" s="9">
        <v>17.861000000000001</v>
      </c>
      <c r="T21" s="60">
        <v>13.599</v>
      </c>
      <c r="U21" s="9">
        <v>23.573</v>
      </c>
      <c r="V21" s="60">
        <v>22.515000000000001</v>
      </c>
      <c r="W21" s="9">
        <v>18.631</v>
      </c>
      <c r="X21" s="60">
        <v>23.306000000000001</v>
      </c>
      <c r="Y21" s="71">
        <f t="shared" si="0"/>
        <v>18.496636363636366</v>
      </c>
      <c r="Z21" s="72">
        <f t="shared" si="1"/>
        <v>3.6907286364305611</v>
      </c>
    </row>
    <row r="22" spans="2:26" ht="15.75" thickBot="1">
      <c r="B22" s="61">
        <v>14.11</v>
      </c>
      <c r="D22" s="61">
        <v>28.146000000000001</v>
      </c>
      <c r="E22" s="61">
        <v>28.581</v>
      </c>
      <c r="F22" s="23">
        <v>19.132999999999999</v>
      </c>
      <c r="G22" s="61">
        <v>32.442999999999998</v>
      </c>
      <c r="H22" s="23">
        <v>34.97</v>
      </c>
      <c r="I22" s="61">
        <v>24.937999999999999</v>
      </c>
      <c r="J22" s="69">
        <f>AVERAGE(D22:I22)</f>
        <v>28.035166666666665</v>
      </c>
      <c r="K22" s="70">
        <f>STDEV(D22:I22)</f>
        <v>5.5977162992301333</v>
      </c>
      <c r="N22" s="61">
        <v>15.079000000000001</v>
      </c>
      <c r="O22" s="23">
        <v>16.064</v>
      </c>
      <c r="P22" s="61">
        <v>15.516999999999999</v>
      </c>
      <c r="Q22" s="23">
        <v>23.585999999999999</v>
      </c>
      <c r="R22" s="61">
        <v>17.41</v>
      </c>
      <c r="S22" s="23">
        <v>18.881</v>
      </c>
      <c r="T22" s="61">
        <v>14.619</v>
      </c>
      <c r="U22" s="23">
        <v>24.798999999999999</v>
      </c>
      <c r="V22" s="61">
        <v>23.875</v>
      </c>
      <c r="W22" s="23">
        <v>19.706</v>
      </c>
      <c r="X22" s="61">
        <v>26.047999999999998</v>
      </c>
      <c r="Y22" s="73">
        <f t="shared" si="0"/>
        <v>19.598545454545452</v>
      </c>
      <c r="Z22" s="74">
        <f t="shared" si="1"/>
        <v>4.0733991470969801</v>
      </c>
    </row>
    <row r="29" spans="2:26">
      <c r="D29" s="59"/>
    </row>
    <row r="33" spans="12:19">
      <c r="S33" s="59"/>
    </row>
    <row r="42" spans="12:19">
      <c r="L42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74"/>
  <sheetViews>
    <sheetView zoomScale="70" zoomScaleNormal="70" workbookViewId="0">
      <selection activeCell="R56" sqref="R56"/>
    </sheetView>
  </sheetViews>
  <sheetFormatPr baseColWidth="10" defaultRowHeight="15"/>
  <cols>
    <col min="1" max="1" width="23.42578125" customWidth="1"/>
    <col min="2" max="2" width="22.5703125" customWidth="1"/>
    <col min="3" max="3" width="28.42578125" customWidth="1"/>
    <col min="4" max="4" width="22.85546875" customWidth="1"/>
    <col min="5" max="5" width="28.140625" customWidth="1"/>
    <col min="6" max="6" width="23.42578125" customWidth="1"/>
    <col min="8" max="8" width="22.85546875" customWidth="1"/>
    <col min="9" max="9" width="23.28515625" customWidth="1"/>
    <col min="10" max="10" width="22.42578125" customWidth="1"/>
    <col min="11" max="11" width="26.28515625" customWidth="1"/>
    <col min="12" max="12" width="28.140625" customWidth="1"/>
    <col min="14" max="14" width="23.28515625" customWidth="1"/>
    <col min="15" max="15" width="34.5703125" customWidth="1"/>
    <col min="16" max="16" width="35.28515625" customWidth="1"/>
    <col min="17" max="17" width="34.5703125" customWidth="1"/>
    <col min="18" max="18" width="15.85546875" customWidth="1"/>
    <col min="19" max="19" width="34.7109375" customWidth="1"/>
    <col min="20" max="20" width="34" customWidth="1"/>
    <col min="21" max="21" width="33" customWidth="1"/>
    <col min="22" max="22" width="34.85546875" customWidth="1"/>
    <col min="24" max="24" width="45.5703125" customWidth="1"/>
    <col min="25" max="25" width="45.7109375" customWidth="1"/>
    <col min="32" max="32" width="26" customWidth="1"/>
    <col min="33" max="33" width="34.5703125" customWidth="1"/>
    <col min="35" max="35" width="27" customWidth="1"/>
    <col min="38" max="38" width="29.5703125" customWidth="1"/>
  </cols>
  <sheetData>
    <row r="1" spans="1:41">
      <c r="A1" s="4"/>
      <c r="B1" s="4"/>
      <c r="C1" s="4"/>
      <c r="D1" s="10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25" t="s">
        <v>7</v>
      </c>
      <c r="H2" s="25" t="s">
        <v>8</v>
      </c>
      <c r="I2" s="25"/>
      <c r="N2" s="25" t="s">
        <v>9</v>
      </c>
      <c r="R2" s="4"/>
      <c r="S2" s="31" t="s">
        <v>10</v>
      </c>
      <c r="X2" s="1"/>
      <c r="Y2" s="1"/>
      <c r="AA2" s="4"/>
      <c r="AB2" s="4"/>
      <c r="AC2" s="4"/>
      <c r="AD2" s="4"/>
      <c r="AF2" s="1"/>
      <c r="AG2" s="1"/>
      <c r="AH2" s="1"/>
      <c r="AI2" s="1"/>
      <c r="AM2" s="4"/>
      <c r="AN2" s="4"/>
      <c r="AO2" s="4"/>
    </row>
    <row r="3" spans="1:41" ht="15.75" thickBot="1">
      <c r="R3" s="4"/>
      <c r="S3" s="4"/>
      <c r="X3" s="1"/>
      <c r="Y3" s="1"/>
      <c r="AA3" s="4"/>
      <c r="AB3" s="4"/>
      <c r="AC3" s="4"/>
      <c r="AD3" s="4"/>
      <c r="AF3" s="1"/>
      <c r="AG3" s="1"/>
      <c r="AH3" s="1"/>
      <c r="AI3" s="1"/>
      <c r="AM3" s="4"/>
      <c r="AN3" s="4"/>
      <c r="AO3" s="4"/>
    </row>
    <row r="4" spans="1:41">
      <c r="A4" s="26"/>
      <c r="B4" s="7" t="s">
        <v>5</v>
      </c>
      <c r="C4" s="7" t="s">
        <v>2</v>
      </c>
      <c r="D4" s="7" t="s">
        <v>6</v>
      </c>
      <c r="E4" s="7" t="s">
        <v>4</v>
      </c>
      <c r="F4" s="8" t="s">
        <v>3</v>
      </c>
      <c r="H4" s="6" t="s">
        <v>5</v>
      </c>
      <c r="I4" s="7" t="s">
        <v>2</v>
      </c>
      <c r="J4" s="7" t="s">
        <v>6</v>
      </c>
      <c r="K4" s="7" t="s">
        <v>4</v>
      </c>
      <c r="L4" s="8" t="s">
        <v>3</v>
      </c>
      <c r="N4" s="6" t="s">
        <v>5</v>
      </c>
      <c r="O4" s="7" t="s">
        <v>2</v>
      </c>
      <c r="P4" s="7" t="s">
        <v>6</v>
      </c>
      <c r="Q4" s="8" t="s">
        <v>4</v>
      </c>
      <c r="R4" s="10"/>
      <c r="S4" s="6" t="s">
        <v>5</v>
      </c>
      <c r="T4" s="7" t="s">
        <v>2</v>
      </c>
      <c r="U4" s="7" t="s">
        <v>6</v>
      </c>
      <c r="V4" s="8" t="s">
        <v>4</v>
      </c>
      <c r="W4" s="1"/>
      <c r="X4" s="54" t="s">
        <v>12</v>
      </c>
      <c r="Y4" s="56" t="s">
        <v>11</v>
      </c>
      <c r="Z4" s="1"/>
      <c r="AA4" s="4"/>
      <c r="AB4" s="4"/>
      <c r="AC4" s="4"/>
      <c r="AD4" s="4"/>
      <c r="AF4" s="1"/>
      <c r="AG4" s="1"/>
      <c r="AH4" s="1"/>
      <c r="AI4" s="1"/>
      <c r="AM4" s="4"/>
      <c r="AN4" s="4"/>
      <c r="AO4" s="4"/>
    </row>
    <row r="5" spans="1:41" ht="15.75" thickBot="1">
      <c r="A5" s="27" t="s">
        <v>1</v>
      </c>
      <c r="B5" s="10" t="s">
        <v>0</v>
      </c>
      <c r="C5" s="10" t="s">
        <v>0</v>
      </c>
      <c r="D5" s="10" t="s">
        <v>0</v>
      </c>
      <c r="E5" s="10" t="s">
        <v>0</v>
      </c>
      <c r="F5" s="16" t="s">
        <v>0</v>
      </c>
      <c r="H5" s="15" t="s">
        <v>0</v>
      </c>
      <c r="I5" s="10" t="s">
        <v>0</v>
      </c>
      <c r="J5" s="10" t="s">
        <v>0</v>
      </c>
      <c r="K5" s="10" t="s">
        <v>0</v>
      </c>
      <c r="L5" s="16" t="s">
        <v>0</v>
      </c>
      <c r="N5" s="15" t="s">
        <v>0</v>
      </c>
      <c r="O5" s="10" t="s">
        <v>0</v>
      </c>
      <c r="P5" s="10" t="s">
        <v>0</v>
      </c>
      <c r="Q5" s="16" t="s">
        <v>0</v>
      </c>
      <c r="R5" s="10"/>
      <c r="S5" s="15" t="s">
        <v>0</v>
      </c>
      <c r="T5" s="10" t="s">
        <v>0</v>
      </c>
      <c r="U5" s="10" t="s">
        <v>0</v>
      </c>
      <c r="V5" s="16" t="s">
        <v>0</v>
      </c>
      <c r="W5" s="1"/>
      <c r="X5" s="55" t="s">
        <v>0</v>
      </c>
      <c r="Y5" s="57" t="s">
        <v>0</v>
      </c>
      <c r="Z5" s="1"/>
      <c r="AA5" s="4"/>
      <c r="AB5" s="4"/>
      <c r="AC5" s="4"/>
      <c r="AD5" s="4"/>
      <c r="AF5" s="1"/>
      <c r="AG5" s="1"/>
      <c r="AH5" s="1"/>
      <c r="AI5" s="1"/>
      <c r="AM5" s="4"/>
      <c r="AN5" s="4"/>
      <c r="AO5" s="4"/>
    </row>
    <row r="6" spans="1:41">
      <c r="A6" s="35">
        <v>4.6749999999999998</v>
      </c>
      <c r="B6" s="36">
        <v>91.865280000000013</v>
      </c>
      <c r="C6" s="36">
        <v>105.41292000000001</v>
      </c>
      <c r="D6" s="36">
        <v>91.494000000000014</v>
      </c>
      <c r="E6" s="36">
        <v>101.28804000000001</v>
      </c>
      <c r="F6" s="37">
        <v>126.93300000000001</v>
      </c>
      <c r="H6" s="32">
        <f>B6-$F$6</f>
        <v>-35.067719999999994</v>
      </c>
      <c r="I6" s="33">
        <f t="shared" ref="I6:K6" si="0">C6-$F$6</f>
        <v>-21.520079999999993</v>
      </c>
      <c r="J6" s="33">
        <f t="shared" si="0"/>
        <v>-35.438999999999993</v>
      </c>
      <c r="K6" s="33">
        <f t="shared" si="0"/>
        <v>-25.644959999999998</v>
      </c>
      <c r="L6" s="38">
        <f>F6-$F$6</f>
        <v>0</v>
      </c>
      <c r="N6" s="32">
        <f>L6-H6</f>
        <v>35.067719999999994</v>
      </c>
      <c r="O6" s="33">
        <f>L6-I6</f>
        <v>21.520079999999993</v>
      </c>
      <c r="P6" s="33">
        <f>L6-J6</f>
        <v>35.438999999999993</v>
      </c>
      <c r="Q6" s="34">
        <f>L6-K6</f>
        <v>25.644959999999998</v>
      </c>
      <c r="R6" s="4"/>
      <c r="S6" s="2">
        <f>(N6-$N$66)/($N$33-$N$66)</f>
        <v>0.53535953965417893</v>
      </c>
      <c r="T6" s="33">
        <f>(O6-$O$56)/($O$33-$O$56)</f>
        <v>0.38200643764400688</v>
      </c>
      <c r="U6" s="33">
        <f>(P6-$P$58)/($P$33-$P$58)</f>
        <v>0.26059157887114842</v>
      </c>
      <c r="V6" s="34">
        <f>(Q6-$Q$67)/($Q$31-$Q$67)</f>
        <v>0.35214789209941277</v>
      </c>
      <c r="W6" s="4"/>
      <c r="X6" s="46">
        <f>AVERAGE(S6,U6)</f>
        <v>0.3979755592626637</v>
      </c>
      <c r="Y6" s="50">
        <f>AVERAGE(T6,V6)</f>
        <v>0.36707716487170983</v>
      </c>
      <c r="Z6" s="1"/>
      <c r="AA6" s="4"/>
      <c r="AB6" s="4"/>
      <c r="AC6" s="4"/>
      <c r="AD6" s="4"/>
      <c r="AF6" s="1"/>
      <c r="AG6" s="1"/>
      <c r="AH6" s="1"/>
      <c r="AI6" s="1"/>
      <c r="AM6" s="4"/>
      <c r="AN6" s="4"/>
      <c r="AO6" s="4"/>
    </row>
    <row r="7" spans="1:41" ht="15.75" thickBot="1">
      <c r="A7" s="28">
        <v>9.35</v>
      </c>
      <c r="B7" s="14">
        <v>92.236559999999997</v>
      </c>
      <c r="C7" s="14">
        <v>105.78420000000001</v>
      </c>
      <c r="D7" s="14">
        <v>91.865280000000013</v>
      </c>
      <c r="E7" s="14">
        <v>101.65932000000001</v>
      </c>
      <c r="F7" s="17">
        <v>127.205</v>
      </c>
      <c r="H7" s="20">
        <f t="shared" ref="H7:H67" si="1">B7-$F$6</f>
        <v>-34.69644000000001</v>
      </c>
      <c r="I7" s="9">
        <f t="shared" ref="I7:I67" si="2">C7-$F$6</f>
        <v>-21.148799999999994</v>
      </c>
      <c r="J7" s="9">
        <f t="shared" ref="J7:J67" si="3">D7-$F$6</f>
        <v>-35.067719999999994</v>
      </c>
      <c r="K7" s="9">
        <f t="shared" ref="K7:L67" si="4">E7-$F$6</f>
        <v>-25.273679999999999</v>
      </c>
      <c r="L7" s="21">
        <f t="shared" si="4"/>
        <v>0.27199999999999136</v>
      </c>
      <c r="N7" s="20">
        <f t="shared" ref="N7:N66" si="5">L7-H7</f>
        <v>34.968440000000001</v>
      </c>
      <c r="O7" s="9">
        <f t="shared" ref="O7:O67" si="6">L7-I7</f>
        <v>21.420799999999986</v>
      </c>
      <c r="P7" s="9">
        <f t="shared" ref="P7:P67" si="7">L7-J7</f>
        <v>35.339719999999986</v>
      </c>
      <c r="Q7" s="21">
        <f t="shared" ref="Q7:Q65" si="8">L7-K7</f>
        <v>25.54567999999999</v>
      </c>
      <c r="R7" s="4"/>
      <c r="S7" s="3">
        <f>(N7-$N$66)/($N$33-$N$66)</f>
        <v>0.51789960184025996</v>
      </c>
      <c r="T7" s="9">
        <f>(O7-$O$56)/($O$33-$O$56)</f>
        <v>0.36763752359118468</v>
      </c>
      <c r="U7" s="9">
        <f>(P7-$P$58)/($P$33-$P$58)</f>
        <v>0.24261974584555066</v>
      </c>
      <c r="V7" s="21">
        <f t="shared" ref="V7:V67" si="9">(Q7-$Q$67)/($Q$31-$Q$67)</f>
        <v>0.33488546777900641</v>
      </c>
      <c r="W7" s="1"/>
      <c r="X7" s="47">
        <f t="shared" ref="X7:X67" si="10">AVERAGE(S7,U7)</f>
        <v>0.38025967384290532</v>
      </c>
      <c r="Y7" s="51">
        <f t="shared" ref="Y7:Y67" si="11">AVERAGE(T7,V7)</f>
        <v>0.35126149568509557</v>
      </c>
      <c r="Z7" s="1"/>
      <c r="AA7" s="4"/>
      <c r="AB7" s="4"/>
      <c r="AC7" s="4"/>
      <c r="AD7" s="4"/>
      <c r="AF7" s="1"/>
      <c r="AG7" s="1"/>
      <c r="AH7" s="1"/>
      <c r="AI7" s="1"/>
      <c r="AM7" s="4"/>
      <c r="AN7" s="4"/>
      <c r="AO7" s="4"/>
    </row>
    <row r="8" spans="1:41" ht="15.75" thickBot="1">
      <c r="A8" s="28">
        <v>14.025</v>
      </c>
      <c r="B8" s="14">
        <v>92.97878</v>
      </c>
      <c r="C8" s="14">
        <v>105.96984</v>
      </c>
      <c r="D8" s="14">
        <v>91.836560000000006</v>
      </c>
      <c r="E8" s="14">
        <v>101.84496</v>
      </c>
      <c r="F8" s="17">
        <v>127.387</v>
      </c>
      <c r="G8" s="39"/>
      <c r="H8" s="40">
        <f>B8-$F$6</f>
        <v>-33.954220000000007</v>
      </c>
      <c r="I8" s="41">
        <f t="shared" si="2"/>
        <v>-20.963160000000002</v>
      </c>
      <c r="J8" s="41">
        <f>D8-$F$6</f>
        <v>-35.096440000000001</v>
      </c>
      <c r="K8" s="41">
        <f t="shared" si="4"/>
        <v>-25.088040000000007</v>
      </c>
      <c r="L8" s="42">
        <f t="shared" si="4"/>
        <v>0.45399999999999352</v>
      </c>
      <c r="M8" s="39"/>
      <c r="N8" s="40">
        <f t="shared" si="5"/>
        <v>34.40822</v>
      </c>
      <c r="O8" s="41">
        <f t="shared" si="6"/>
        <v>21.417159999999996</v>
      </c>
      <c r="P8" s="41">
        <f t="shared" si="7"/>
        <v>35.550439999999995</v>
      </c>
      <c r="Q8" s="42">
        <f t="shared" si="8"/>
        <v>25.54204</v>
      </c>
      <c r="R8" s="14"/>
      <c r="S8" s="43">
        <f>(N8-$N$66)/($N$33-$N$66)</f>
        <v>0.41937616950631185</v>
      </c>
      <c r="T8" s="41">
        <f t="shared" ref="T8:T67" si="12">(O8-$O$56)/($O$33-$O$56)</f>
        <v>0.3671107020042374</v>
      </c>
      <c r="U8" s="41">
        <f>(P8-$P$58)/($P$33-$P$58)</f>
        <v>0.28076463560334525</v>
      </c>
      <c r="V8" s="42">
        <f t="shared" si="9"/>
        <v>0.33425255858756697</v>
      </c>
      <c r="W8" s="13"/>
      <c r="X8" s="48">
        <f>AVERAGE(S8,U8)</f>
        <v>0.35007040255482857</v>
      </c>
      <c r="Y8" s="52">
        <f t="shared" si="11"/>
        <v>0.35068163029590216</v>
      </c>
      <c r="Z8" s="1"/>
      <c r="AA8" s="30"/>
      <c r="AB8" s="4"/>
      <c r="AC8" s="4"/>
      <c r="AD8" s="4"/>
      <c r="AF8" s="1"/>
      <c r="AG8" s="1"/>
      <c r="AH8" s="1"/>
      <c r="AI8" s="1"/>
      <c r="AM8" s="4"/>
      <c r="AN8" s="4"/>
      <c r="AO8" s="4"/>
    </row>
    <row r="9" spans="1:41">
      <c r="A9" s="28">
        <v>18.7</v>
      </c>
      <c r="B9" s="14">
        <v>93.241</v>
      </c>
      <c r="C9" s="14">
        <v>105.96984</v>
      </c>
      <c r="D9" s="14">
        <v>91.821860000000001</v>
      </c>
      <c r="E9" s="14">
        <v>101.84496</v>
      </c>
      <c r="F9" s="17">
        <v>127.568</v>
      </c>
      <c r="G9" s="39"/>
      <c r="H9" s="40">
        <f t="shared" si="1"/>
        <v>-33.692000000000007</v>
      </c>
      <c r="I9" s="41">
        <f t="shared" si="2"/>
        <v>-20.963160000000002</v>
      </c>
      <c r="J9" s="41">
        <f t="shared" si="3"/>
        <v>-35.111140000000006</v>
      </c>
      <c r="K9" s="41">
        <f t="shared" si="4"/>
        <v>-25.088040000000007</v>
      </c>
      <c r="L9" s="42">
        <f t="shared" si="4"/>
        <v>0.63499999999999091</v>
      </c>
      <c r="M9" s="39"/>
      <c r="N9" s="40">
        <f t="shared" si="5"/>
        <v>34.326999999999998</v>
      </c>
      <c r="O9" s="41">
        <f t="shared" si="6"/>
        <v>21.598159999999993</v>
      </c>
      <c r="P9" s="41">
        <f t="shared" si="7"/>
        <v>35.746139999999997</v>
      </c>
      <c r="Q9" s="42">
        <f t="shared" si="8"/>
        <v>25.723039999999997</v>
      </c>
      <c r="R9" s="14"/>
      <c r="S9" s="43">
        <f t="shared" ref="S9:S66" si="13">(N9-$N$66)/($N$33-$N$66)</f>
        <v>0.40509236461865444</v>
      </c>
      <c r="T9" s="41">
        <f t="shared" si="12"/>
        <v>0.39330705014646733</v>
      </c>
      <c r="U9" s="41">
        <f t="shared" ref="U9:U67" si="14">(P9-$P$58)/($P$33-$P$58)</f>
        <v>0.31619057963144015</v>
      </c>
      <c r="V9" s="42">
        <f t="shared" si="9"/>
        <v>0.36572414200812781</v>
      </c>
      <c r="W9" s="13"/>
      <c r="X9" s="48">
        <f t="shared" si="10"/>
        <v>0.36064147212504727</v>
      </c>
      <c r="Y9" s="52">
        <f t="shared" si="11"/>
        <v>0.37951559607729757</v>
      </c>
      <c r="Z9" s="1"/>
      <c r="AA9" s="12"/>
      <c r="AB9" s="4"/>
      <c r="AC9" s="4"/>
      <c r="AD9" s="4"/>
      <c r="AF9" s="1"/>
      <c r="AG9" s="1"/>
      <c r="AH9" s="1"/>
      <c r="AI9" s="1"/>
      <c r="AM9" s="4"/>
      <c r="AN9" s="4"/>
      <c r="AO9" s="4"/>
    </row>
    <row r="10" spans="1:41">
      <c r="A10" s="28">
        <v>23.375</v>
      </c>
      <c r="B10" s="14">
        <v>93.150139999999993</v>
      </c>
      <c r="C10" s="14">
        <v>106.15548</v>
      </c>
      <c r="D10" s="14">
        <v>91.750919999999994</v>
      </c>
      <c r="E10" s="14">
        <v>102.03059999999999</v>
      </c>
      <c r="F10" s="17">
        <v>127.65900000000001</v>
      </c>
      <c r="G10" s="13"/>
      <c r="H10" s="43">
        <f t="shared" si="1"/>
        <v>-33.782860000000014</v>
      </c>
      <c r="I10" s="14">
        <f t="shared" si="2"/>
        <v>-20.77752000000001</v>
      </c>
      <c r="J10" s="14">
        <f t="shared" si="3"/>
        <v>-35.182080000000013</v>
      </c>
      <c r="K10" s="14">
        <f t="shared" si="4"/>
        <v>-24.902400000000014</v>
      </c>
      <c r="L10" s="17">
        <f t="shared" si="4"/>
        <v>0.72599999999999909</v>
      </c>
      <c r="M10" s="13"/>
      <c r="N10" s="43">
        <f t="shared" si="5"/>
        <v>34.508860000000013</v>
      </c>
      <c r="O10" s="14">
        <f t="shared" si="6"/>
        <v>21.503520000000009</v>
      </c>
      <c r="P10" s="14">
        <f t="shared" si="7"/>
        <v>35.908080000000012</v>
      </c>
      <c r="Q10" s="17">
        <f t="shared" si="8"/>
        <v>25.628400000000013</v>
      </c>
      <c r="R10" s="14"/>
      <c r="S10" s="43">
        <f t="shared" si="13"/>
        <v>0.43707528455056188</v>
      </c>
      <c r="T10" s="14">
        <f t="shared" si="12"/>
        <v>0.37960968888580288</v>
      </c>
      <c r="U10" s="14">
        <f t="shared" si="14"/>
        <v>0.34550523152674001</v>
      </c>
      <c r="V10" s="17">
        <f t="shared" si="9"/>
        <v>0.34926850303066143</v>
      </c>
      <c r="W10" s="14"/>
      <c r="X10" s="48">
        <f t="shared" si="10"/>
        <v>0.39129025803865092</v>
      </c>
      <c r="Y10" s="52">
        <f t="shared" si="11"/>
        <v>0.36443909595823215</v>
      </c>
      <c r="Z10" s="13"/>
      <c r="AA10" s="14"/>
      <c r="AB10" s="4"/>
      <c r="AC10" s="4"/>
      <c r="AD10" s="4"/>
      <c r="AF10" s="1"/>
      <c r="AG10" s="1"/>
      <c r="AH10" s="1"/>
      <c r="AI10" s="1"/>
      <c r="AM10" s="4"/>
      <c r="AN10" s="4"/>
      <c r="AO10" s="4"/>
    </row>
    <row r="11" spans="1:41">
      <c r="A11" s="28">
        <v>28.05</v>
      </c>
      <c r="B11" s="14">
        <v>94.020120000000006</v>
      </c>
      <c r="C11" s="14">
        <v>106.34112</v>
      </c>
      <c r="D11" s="14">
        <v>92.136560000000003</v>
      </c>
      <c r="E11" s="14">
        <v>102.2159</v>
      </c>
      <c r="F11" s="17">
        <v>127.84</v>
      </c>
      <c r="G11" s="13"/>
      <c r="H11" s="43">
        <f t="shared" si="1"/>
        <v>-32.912880000000001</v>
      </c>
      <c r="I11" s="14">
        <f t="shared" si="2"/>
        <v>-20.591880000000003</v>
      </c>
      <c r="J11" s="14">
        <f t="shared" si="3"/>
        <v>-34.796440000000004</v>
      </c>
      <c r="K11" s="14">
        <f t="shared" si="4"/>
        <v>-24.717100000000002</v>
      </c>
      <c r="L11" s="17">
        <f t="shared" si="4"/>
        <v>0.90699999999999648</v>
      </c>
      <c r="M11" s="13"/>
      <c r="N11" s="43">
        <f t="shared" si="5"/>
        <v>33.819879999999998</v>
      </c>
      <c r="O11" s="14">
        <f t="shared" si="6"/>
        <v>21.49888</v>
      </c>
      <c r="P11" s="14">
        <f t="shared" si="7"/>
        <v>35.703440000000001</v>
      </c>
      <c r="Q11" s="17">
        <f t="shared" si="8"/>
        <v>25.624099999999999</v>
      </c>
      <c r="R11" s="14"/>
      <c r="S11" s="43">
        <f t="shared" si="13"/>
        <v>0.31590739620411779</v>
      </c>
      <c r="T11" s="14">
        <f t="shared" si="12"/>
        <v>0.37893813609364718</v>
      </c>
      <c r="U11" s="14">
        <f t="shared" si="14"/>
        <v>0.3084609536222449</v>
      </c>
      <c r="V11" s="17">
        <f t="shared" si="9"/>
        <v>0.34852083557923114</v>
      </c>
      <c r="W11" s="13"/>
      <c r="X11" s="48">
        <f t="shared" si="10"/>
        <v>0.31218417491318134</v>
      </c>
      <c r="Y11" s="52">
        <f t="shared" si="11"/>
        <v>0.36372948583643916</v>
      </c>
      <c r="Z11" s="13"/>
      <c r="AA11" s="14"/>
      <c r="AB11" s="4"/>
      <c r="AC11" s="4"/>
      <c r="AD11" s="4"/>
      <c r="AF11" s="1"/>
      <c r="AG11" s="1"/>
      <c r="AH11" s="1"/>
      <c r="AI11" s="1"/>
      <c r="AM11" s="4"/>
      <c r="AN11" s="4"/>
      <c r="AO11" s="4"/>
    </row>
    <row r="12" spans="1:41">
      <c r="A12" s="28">
        <v>32.725000000000001</v>
      </c>
      <c r="B12" s="14">
        <v>94.010130000000004</v>
      </c>
      <c r="C12" s="14">
        <v>106.52642</v>
      </c>
      <c r="D12" s="14">
        <v>92.136560000000003</v>
      </c>
      <c r="E12" s="14">
        <v>102.2159</v>
      </c>
      <c r="F12" s="17">
        <v>127.931</v>
      </c>
      <c r="G12" s="13"/>
      <c r="H12" s="43">
        <f t="shared" si="1"/>
        <v>-32.922870000000003</v>
      </c>
      <c r="I12" s="14">
        <f t="shared" si="2"/>
        <v>-20.406580000000005</v>
      </c>
      <c r="J12" s="14">
        <f t="shared" si="3"/>
        <v>-34.796440000000004</v>
      </c>
      <c r="K12" s="14">
        <f t="shared" si="4"/>
        <v>-24.717100000000002</v>
      </c>
      <c r="L12" s="17">
        <f t="shared" si="4"/>
        <v>0.99799999999999045</v>
      </c>
      <c r="M12" s="13"/>
      <c r="N12" s="43">
        <f t="shared" si="5"/>
        <v>33.920869999999994</v>
      </c>
      <c r="O12" s="14">
        <f t="shared" si="6"/>
        <v>21.404579999999996</v>
      </c>
      <c r="P12" s="14">
        <f t="shared" si="7"/>
        <v>35.794439999999994</v>
      </c>
      <c r="Q12" s="17">
        <f t="shared" si="8"/>
        <v>25.715099999999993</v>
      </c>
      <c r="R12" s="14"/>
      <c r="S12" s="43">
        <f t="shared" si="13"/>
        <v>0.3336680642120522</v>
      </c>
      <c r="T12" s="14">
        <f t="shared" si="12"/>
        <v>0.36528998344274977</v>
      </c>
      <c r="U12" s="14">
        <f t="shared" si="14"/>
        <v>0.32493392708446456</v>
      </c>
      <c r="V12" s="17">
        <f t="shared" si="9"/>
        <v>0.36434356536525808</v>
      </c>
      <c r="W12" s="13"/>
      <c r="X12" s="48">
        <f t="shared" si="10"/>
        <v>0.32930099564825838</v>
      </c>
      <c r="Y12" s="52">
        <f t="shared" si="11"/>
        <v>0.36481677440400395</v>
      </c>
      <c r="Z12" s="13"/>
      <c r="AA12" s="14"/>
      <c r="AB12" s="4"/>
      <c r="AC12" s="4"/>
      <c r="AD12" s="4"/>
      <c r="AF12" s="1"/>
      <c r="AG12" s="1"/>
      <c r="AH12" s="1"/>
      <c r="AI12" s="1"/>
      <c r="AM12" s="4"/>
      <c r="AN12" s="4"/>
      <c r="AO12" s="4"/>
    </row>
    <row r="13" spans="1:41">
      <c r="A13" s="28">
        <v>37.4</v>
      </c>
      <c r="B13" s="14">
        <v>94.477059999999994</v>
      </c>
      <c r="C13" s="14">
        <v>106.71205999999999</v>
      </c>
      <c r="D13" s="14">
        <v>92.050920000000005</v>
      </c>
      <c r="E13" s="14">
        <v>102.2159</v>
      </c>
      <c r="F13" s="17">
        <v>128.29300000000001</v>
      </c>
      <c r="G13" s="13"/>
      <c r="H13" s="43">
        <f t="shared" si="1"/>
        <v>-32.455940000000012</v>
      </c>
      <c r="I13" s="14">
        <f t="shared" si="2"/>
        <v>-20.220940000000013</v>
      </c>
      <c r="J13" s="14">
        <f t="shared" si="3"/>
        <v>-34.882080000000002</v>
      </c>
      <c r="K13" s="14">
        <f t="shared" si="4"/>
        <v>-24.717100000000002</v>
      </c>
      <c r="L13" s="17">
        <f t="shared" si="4"/>
        <v>1.3599999999999994</v>
      </c>
      <c r="M13" s="13"/>
      <c r="N13" s="43">
        <f t="shared" si="5"/>
        <v>33.815940000000012</v>
      </c>
      <c r="O13" s="14">
        <f t="shared" si="6"/>
        <v>21.580940000000012</v>
      </c>
      <c r="P13" s="14">
        <f t="shared" si="7"/>
        <v>36.242080000000001</v>
      </c>
      <c r="Q13" s="17">
        <f t="shared" si="8"/>
        <v>26.077100000000002</v>
      </c>
      <c r="R13" s="14"/>
      <c r="S13" s="43">
        <f t="shared" si="13"/>
        <v>0.31521448569861216</v>
      </c>
      <c r="T13" s="14">
        <f t="shared" si="12"/>
        <v>0.39081477879282811</v>
      </c>
      <c r="U13" s="14">
        <f t="shared" si="14"/>
        <v>0.40596647478368009</v>
      </c>
      <c r="V13" s="17">
        <f t="shared" si="9"/>
        <v>0.42728673220638219</v>
      </c>
      <c r="W13" s="13"/>
      <c r="X13" s="48">
        <f t="shared" si="10"/>
        <v>0.36059048024114615</v>
      </c>
      <c r="Y13" s="52">
        <f t="shared" si="11"/>
        <v>0.40905075549960512</v>
      </c>
      <c r="Z13" s="13"/>
      <c r="AA13" s="14"/>
      <c r="AB13" s="4"/>
      <c r="AC13" s="4"/>
      <c r="AD13" s="4"/>
      <c r="AF13" s="1"/>
      <c r="AG13" s="1"/>
      <c r="AH13" s="1"/>
      <c r="AI13" s="1"/>
      <c r="AM13" s="4"/>
      <c r="AN13" s="4"/>
      <c r="AO13" s="4"/>
    </row>
    <row r="14" spans="1:41">
      <c r="A14" s="28">
        <v>42.075000000000003</v>
      </c>
      <c r="B14" s="14">
        <v>94.491420000000005</v>
      </c>
      <c r="C14" s="14">
        <v>106.71205999999999</v>
      </c>
      <c r="D14" s="14">
        <v>91.760919999999999</v>
      </c>
      <c r="E14" s="14">
        <v>102.40154</v>
      </c>
      <c r="F14" s="17">
        <v>128.29300000000001</v>
      </c>
      <c r="G14" s="13"/>
      <c r="H14" s="43">
        <f t="shared" si="1"/>
        <v>-32.441580000000002</v>
      </c>
      <c r="I14" s="14">
        <f t="shared" si="2"/>
        <v>-20.220940000000013</v>
      </c>
      <c r="J14" s="14">
        <f t="shared" si="3"/>
        <v>-35.172080000000008</v>
      </c>
      <c r="K14" s="14">
        <f t="shared" si="4"/>
        <v>-24.53146000000001</v>
      </c>
      <c r="L14" s="17">
        <f t="shared" si="4"/>
        <v>1.3599999999999994</v>
      </c>
      <c r="M14" s="13"/>
      <c r="N14" s="43">
        <f t="shared" si="5"/>
        <v>33.801580000000001</v>
      </c>
      <c r="O14" s="14">
        <f t="shared" si="6"/>
        <v>21.580940000000012</v>
      </c>
      <c r="P14" s="14">
        <f t="shared" si="7"/>
        <v>36.532080000000008</v>
      </c>
      <c r="Q14" s="17">
        <f t="shared" si="8"/>
        <v>25.891460000000009</v>
      </c>
      <c r="R14" s="14"/>
      <c r="S14" s="43">
        <f t="shared" si="13"/>
        <v>0.31268905553132692</v>
      </c>
      <c r="T14" s="14">
        <f t="shared" si="12"/>
        <v>0.39081477879282811</v>
      </c>
      <c r="U14" s="14">
        <f t="shared" si="14"/>
        <v>0.45846276383911</v>
      </c>
      <c r="V14" s="17">
        <f t="shared" si="9"/>
        <v>0.39500836344288637</v>
      </c>
      <c r="W14" s="13"/>
      <c r="X14" s="48">
        <f t="shared" si="10"/>
        <v>0.38557590968521849</v>
      </c>
      <c r="Y14" s="52">
        <f t="shared" si="11"/>
        <v>0.39291157111785724</v>
      </c>
      <c r="Z14" s="13"/>
      <c r="AA14" s="14"/>
      <c r="AB14" s="4"/>
      <c r="AC14" s="4"/>
      <c r="AD14" s="4"/>
      <c r="AF14" s="1"/>
      <c r="AG14" s="1"/>
      <c r="AH14" s="1"/>
      <c r="AI14" s="1"/>
      <c r="AM14" s="4"/>
      <c r="AN14" s="4"/>
      <c r="AO14" s="4"/>
    </row>
    <row r="15" spans="1:41">
      <c r="A15" s="28">
        <v>46.75</v>
      </c>
      <c r="B15" s="14">
        <v>94.834500000000006</v>
      </c>
      <c r="C15" s="14">
        <v>106.8977</v>
      </c>
      <c r="D15" s="14">
        <v>91.865280000000013</v>
      </c>
      <c r="E15" s="14">
        <v>102.2159</v>
      </c>
      <c r="F15" s="17">
        <v>128.11199999999999</v>
      </c>
      <c r="H15" s="20">
        <f t="shared" si="1"/>
        <v>-32.098500000000001</v>
      </c>
      <c r="I15" s="9">
        <f t="shared" si="2"/>
        <v>-20.035300000000007</v>
      </c>
      <c r="J15" s="9">
        <f t="shared" si="3"/>
        <v>-35.067719999999994</v>
      </c>
      <c r="K15" s="9">
        <f t="shared" si="4"/>
        <v>-24.717100000000002</v>
      </c>
      <c r="L15" s="21">
        <f t="shared" si="4"/>
        <v>1.1789999999999878</v>
      </c>
      <c r="N15" s="20">
        <f t="shared" si="5"/>
        <v>33.277499999999989</v>
      </c>
      <c r="O15" s="9">
        <f t="shared" si="6"/>
        <v>21.214299999999994</v>
      </c>
      <c r="P15" s="9">
        <f t="shared" si="7"/>
        <v>36.246719999999982</v>
      </c>
      <c r="Q15" s="21">
        <f t="shared" si="8"/>
        <v>25.89609999999999</v>
      </c>
      <c r="R15" s="4"/>
      <c r="S15" s="3">
        <f t="shared" si="13"/>
        <v>0.22052140636211373</v>
      </c>
      <c r="T15" s="9">
        <f t="shared" si="12"/>
        <v>0.33775052971621045</v>
      </c>
      <c r="U15" s="9">
        <f t="shared" si="14"/>
        <v>0.40680641540856344</v>
      </c>
      <c r="V15" s="21">
        <f t="shared" si="9"/>
        <v>0.39581514878581892</v>
      </c>
      <c r="W15" s="1"/>
      <c r="X15" s="47">
        <f t="shared" si="10"/>
        <v>0.31366391088533857</v>
      </c>
      <c r="Y15" s="51">
        <f t="shared" si="11"/>
        <v>0.36678283925101468</v>
      </c>
      <c r="Z15" s="1"/>
      <c r="AA15" s="4"/>
      <c r="AB15" s="4"/>
      <c r="AC15" s="4"/>
      <c r="AD15" s="4"/>
      <c r="AF15" s="1"/>
      <c r="AG15" s="1"/>
      <c r="AH15" s="1"/>
      <c r="AI15" s="1"/>
      <c r="AM15" s="4"/>
      <c r="AN15" s="4"/>
      <c r="AO15" s="4"/>
    </row>
    <row r="16" spans="1:41">
      <c r="A16" s="28">
        <v>51.424999999999997</v>
      </c>
      <c r="B16" s="14">
        <v>94.834500000000006</v>
      </c>
      <c r="C16" s="14">
        <v>106.8977</v>
      </c>
      <c r="D16" s="14">
        <v>92.050920000000005</v>
      </c>
      <c r="E16" s="14">
        <v>102.40154</v>
      </c>
      <c r="F16" s="17">
        <v>128.47499999999999</v>
      </c>
      <c r="H16" s="20">
        <f t="shared" si="1"/>
        <v>-32.098500000000001</v>
      </c>
      <c r="I16" s="9">
        <f t="shared" si="2"/>
        <v>-20.035300000000007</v>
      </c>
      <c r="J16" s="9">
        <f t="shared" si="3"/>
        <v>-34.882080000000002</v>
      </c>
      <c r="K16" s="9">
        <f t="shared" si="4"/>
        <v>-24.53146000000001</v>
      </c>
      <c r="L16" s="21">
        <f t="shared" si="4"/>
        <v>1.5419999999999874</v>
      </c>
      <c r="N16" s="20">
        <f t="shared" si="5"/>
        <v>33.640499999999989</v>
      </c>
      <c r="O16" s="9">
        <f t="shared" si="6"/>
        <v>21.577299999999994</v>
      </c>
      <c r="P16" s="9">
        <f t="shared" si="7"/>
        <v>36.424079999999989</v>
      </c>
      <c r="Q16" s="21">
        <f t="shared" si="8"/>
        <v>26.073459999999997</v>
      </c>
      <c r="R16" s="4"/>
      <c r="S16" s="3">
        <f t="shared" si="13"/>
        <v>0.28436062298633824</v>
      </c>
      <c r="T16" s="9">
        <f t="shared" si="12"/>
        <v>0.39028795720587672</v>
      </c>
      <c r="U16" s="9">
        <f t="shared" si="14"/>
        <v>0.43891242170811939</v>
      </c>
      <c r="V16" s="21">
        <f t="shared" si="9"/>
        <v>0.42665382301494031</v>
      </c>
      <c r="W16" s="1"/>
      <c r="X16" s="47">
        <f t="shared" si="10"/>
        <v>0.36163652234722882</v>
      </c>
      <c r="Y16" s="51">
        <f t="shared" si="11"/>
        <v>0.40847089011040849</v>
      </c>
      <c r="Z16" s="1"/>
      <c r="AA16" s="4"/>
      <c r="AB16" s="4"/>
      <c r="AC16" s="4"/>
      <c r="AD16" s="4"/>
      <c r="AF16" s="1"/>
      <c r="AG16" s="1"/>
      <c r="AH16" s="1"/>
      <c r="AI16" s="1"/>
      <c r="AM16" s="4"/>
      <c r="AN16" s="4"/>
      <c r="AO16" s="4"/>
    </row>
    <row r="17" spans="1:41">
      <c r="A17" s="28">
        <v>56.1</v>
      </c>
      <c r="B17" s="14">
        <v>94.649200000000008</v>
      </c>
      <c r="C17" s="14">
        <v>107.08334000000002</v>
      </c>
      <c r="D17" s="14">
        <v>92.050920000000005</v>
      </c>
      <c r="E17" s="14">
        <v>102.58718</v>
      </c>
      <c r="F17" s="17">
        <v>128.47499999999999</v>
      </c>
      <c r="H17" s="20">
        <f t="shared" si="1"/>
        <v>-32.283799999999999</v>
      </c>
      <c r="I17" s="9">
        <f t="shared" si="2"/>
        <v>-19.849659999999986</v>
      </c>
      <c r="J17" s="9">
        <f t="shared" si="3"/>
        <v>-34.882080000000002</v>
      </c>
      <c r="K17" s="9">
        <f t="shared" si="4"/>
        <v>-24.345820000000003</v>
      </c>
      <c r="L17" s="21">
        <f t="shared" si="4"/>
        <v>1.5419999999999874</v>
      </c>
      <c r="N17" s="20">
        <f t="shared" si="5"/>
        <v>33.825799999999987</v>
      </c>
      <c r="O17" s="9">
        <f t="shared" si="6"/>
        <v>21.391659999999973</v>
      </c>
      <c r="P17" s="9">
        <f t="shared" si="7"/>
        <v>36.424079999999989</v>
      </c>
      <c r="Q17" s="21">
        <f t="shared" si="8"/>
        <v>25.887819999999991</v>
      </c>
      <c r="R17" s="4"/>
      <c r="S17" s="3">
        <f t="shared" si="13"/>
        <v>0.31694852061848339</v>
      </c>
      <c r="T17" s="9">
        <f t="shared" si="12"/>
        <v>0.36342005627148899</v>
      </c>
      <c r="U17" s="9">
        <f t="shared" si="14"/>
        <v>0.43891242170811939</v>
      </c>
      <c r="V17" s="21">
        <f t="shared" si="9"/>
        <v>0.39437545425144199</v>
      </c>
      <c r="W17" s="1"/>
      <c r="X17" s="47">
        <f t="shared" si="10"/>
        <v>0.37793047116330136</v>
      </c>
      <c r="Y17" s="51">
        <f t="shared" si="11"/>
        <v>0.37889775526146552</v>
      </c>
      <c r="Z17" s="1"/>
      <c r="AA17" s="4"/>
      <c r="AB17" s="4"/>
      <c r="AC17" s="4"/>
      <c r="AD17" s="4"/>
      <c r="AF17" s="1"/>
      <c r="AG17" s="1"/>
      <c r="AH17" s="1"/>
      <c r="AI17" s="1"/>
      <c r="AM17" s="4"/>
      <c r="AN17" s="4"/>
      <c r="AO17" s="4"/>
    </row>
    <row r="18" spans="1:41">
      <c r="A18" s="28">
        <v>60.774999999999999</v>
      </c>
      <c r="B18" s="14">
        <v>94.463560000000001</v>
      </c>
      <c r="C18" s="14">
        <v>107.08334000000002</v>
      </c>
      <c r="D18" s="14">
        <v>92.421860000000009</v>
      </c>
      <c r="E18" s="14">
        <v>102.58718</v>
      </c>
      <c r="F18" s="17">
        <v>128.83699999999999</v>
      </c>
      <c r="H18" s="20">
        <f t="shared" si="1"/>
        <v>-32.469440000000006</v>
      </c>
      <c r="I18" s="9">
        <f t="shared" si="2"/>
        <v>-19.849659999999986</v>
      </c>
      <c r="J18" s="9">
        <f t="shared" si="3"/>
        <v>-34.511139999999997</v>
      </c>
      <c r="K18" s="9">
        <f t="shared" si="4"/>
        <v>-24.345820000000003</v>
      </c>
      <c r="L18" s="21">
        <f t="shared" si="4"/>
        <v>1.9039999999999822</v>
      </c>
      <c r="N18" s="20">
        <f t="shared" si="5"/>
        <v>34.373439999999988</v>
      </c>
      <c r="O18" s="9">
        <f t="shared" si="6"/>
        <v>21.753659999999968</v>
      </c>
      <c r="P18" s="9">
        <f t="shared" si="7"/>
        <v>36.41513999999998</v>
      </c>
      <c r="Q18" s="21">
        <f t="shared" si="8"/>
        <v>26.249819999999985</v>
      </c>
      <c r="R18" s="4"/>
      <c r="S18" s="3">
        <f t="shared" si="13"/>
        <v>0.41325956357190052</v>
      </c>
      <c r="T18" s="9">
        <f t="shared" si="12"/>
        <v>0.41581275255594891</v>
      </c>
      <c r="U18" s="9">
        <f t="shared" si="14"/>
        <v>0.43729408783171925</v>
      </c>
      <c r="V18" s="21">
        <f t="shared" si="9"/>
        <v>0.4573186210925636</v>
      </c>
      <c r="W18" s="1"/>
      <c r="X18" s="47">
        <f t="shared" si="10"/>
        <v>0.42527682570180991</v>
      </c>
      <c r="Y18" s="51">
        <f t="shared" si="11"/>
        <v>0.43656568682425623</v>
      </c>
      <c r="Z18" s="1"/>
      <c r="AA18" s="4"/>
      <c r="AB18" s="4"/>
      <c r="AC18" s="4"/>
      <c r="AD18" s="4"/>
      <c r="AF18" s="1"/>
      <c r="AG18" s="1"/>
      <c r="AH18" s="1"/>
      <c r="AI18" s="1"/>
      <c r="AM18" s="4"/>
      <c r="AN18" s="4"/>
      <c r="AO18" s="4"/>
    </row>
    <row r="19" spans="1:41">
      <c r="A19" s="28">
        <v>65.45</v>
      </c>
      <c r="B19" s="14">
        <v>94.649200000000008</v>
      </c>
      <c r="C19" s="14">
        <v>107.26898000000001</v>
      </c>
      <c r="D19" s="14">
        <v>92.607500000000002</v>
      </c>
      <c r="E19" s="14">
        <v>102.58718</v>
      </c>
      <c r="F19" s="17">
        <v>128.83699999999999</v>
      </c>
      <c r="H19" s="20">
        <f t="shared" si="1"/>
        <v>-32.283799999999999</v>
      </c>
      <c r="I19" s="9">
        <f t="shared" si="2"/>
        <v>-19.664019999999994</v>
      </c>
      <c r="J19" s="9">
        <f t="shared" si="3"/>
        <v>-34.325500000000005</v>
      </c>
      <c r="K19" s="9">
        <f t="shared" si="4"/>
        <v>-24.345820000000003</v>
      </c>
      <c r="L19" s="21">
        <f t="shared" si="4"/>
        <v>1.9039999999999822</v>
      </c>
      <c r="N19" s="20">
        <f t="shared" si="5"/>
        <v>34.187799999999982</v>
      </c>
      <c r="O19" s="9">
        <f t="shared" si="6"/>
        <v>21.568019999999976</v>
      </c>
      <c r="P19" s="9">
        <f t="shared" si="7"/>
        <v>36.229499999999987</v>
      </c>
      <c r="Q19" s="21">
        <f t="shared" si="8"/>
        <v>26.249819999999985</v>
      </c>
      <c r="R19" s="4"/>
      <c r="S19" s="3">
        <f t="shared" si="13"/>
        <v>0.38061187163217197</v>
      </c>
      <c r="T19" s="9">
        <f t="shared" si="12"/>
        <v>0.38894485162156528</v>
      </c>
      <c r="U19" s="9">
        <f t="shared" si="14"/>
        <v>0.40368922196879031</v>
      </c>
      <c r="V19" s="21">
        <f t="shared" si="9"/>
        <v>0.4573186210925636</v>
      </c>
      <c r="W19" s="1"/>
      <c r="X19" s="47">
        <f t="shared" si="10"/>
        <v>0.39215054680048111</v>
      </c>
      <c r="Y19" s="51">
        <f t="shared" si="11"/>
        <v>0.42313173635706447</v>
      </c>
      <c r="Z19" s="1"/>
      <c r="AA19" s="4"/>
      <c r="AB19" s="4"/>
      <c r="AC19" s="4"/>
      <c r="AD19" s="4"/>
      <c r="AF19" s="1"/>
      <c r="AG19" s="1"/>
      <c r="AH19" s="1"/>
      <c r="AI19" s="1"/>
      <c r="AM19" s="4"/>
      <c r="AN19" s="4"/>
      <c r="AO19" s="4"/>
    </row>
    <row r="20" spans="1:41">
      <c r="A20" s="28">
        <v>70.125</v>
      </c>
      <c r="B20" s="14">
        <v>95.205780000000004</v>
      </c>
      <c r="C20" s="14">
        <v>107.26898000000001</v>
      </c>
      <c r="D20" s="14">
        <v>92.607500000000002</v>
      </c>
      <c r="E20" s="14">
        <v>102.58718</v>
      </c>
      <c r="F20" s="17">
        <v>129.19999999999999</v>
      </c>
      <c r="H20" s="20">
        <f t="shared" si="1"/>
        <v>-31.727220000000003</v>
      </c>
      <c r="I20" s="9">
        <f t="shared" si="2"/>
        <v>-19.664019999999994</v>
      </c>
      <c r="J20" s="9">
        <f t="shared" si="3"/>
        <v>-34.325500000000005</v>
      </c>
      <c r="K20" s="9">
        <f t="shared" si="4"/>
        <v>-24.345820000000003</v>
      </c>
      <c r="L20" s="21">
        <f t="shared" si="4"/>
        <v>2.2669999999999817</v>
      </c>
      <c r="N20" s="20">
        <f t="shared" si="5"/>
        <v>33.994219999999984</v>
      </c>
      <c r="O20" s="9">
        <f t="shared" si="6"/>
        <v>21.931019999999975</v>
      </c>
      <c r="P20" s="9">
        <f t="shared" si="7"/>
        <v>36.592499999999987</v>
      </c>
      <c r="Q20" s="21">
        <f t="shared" si="8"/>
        <v>26.612819999999985</v>
      </c>
      <c r="R20" s="4"/>
      <c r="S20" s="3">
        <f t="shared" si="13"/>
        <v>0.34656780674479676</v>
      </c>
      <c r="T20" s="9">
        <f t="shared" si="12"/>
        <v>0.44148227911123156</v>
      </c>
      <c r="U20" s="9">
        <f t="shared" si="14"/>
        <v>0.4694000941312752</v>
      </c>
      <c r="V20" s="21">
        <f t="shared" si="9"/>
        <v>0.52043566408518083</v>
      </c>
      <c r="W20" s="1"/>
      <c r="X20" s="47">
        <f t="shared" si="10"/>
        <v>0.40798395043803598</v>
      </c>
      <c r="Y20" s="51">
        <f t="shared" si="11"/>
        <v>0.48095897159820622</v>
      </c>
      <c r="Z20" s="1"/>
      <c r="AA20" s="4"/>
      <c r="AB20" s="4"/>
      <c r="AC20" s="4"/>
      <c r="AD20" s="4"/>
      <c r="AF20" s="1"/>
      <c r="AG20" s="1"/>
      <c r="AH20" s="1"/>
      <c r="AI20" s="1"/>
      <c r="AM20" s="4"/>
      <c r="AN20" s="4"/>
      <c r="AO20" s="4"/>
    </row>
    <row r="21" spans="1:41">
      <c r="A21" s="28">
        <v>74.8</v>
      </c>
      <c r="B21" s="14">
        <v>95.205780000000004</v>
      </c>
      <c r="C21" s="14">
        <v>107.26898000000001</v>
      </c>
      <c r="D21" s="14">
        <v>92.97878</v>
      </c>
      <c r="E21" s="14">
        <v>102.95846000000002</v>
      </c>
      <c r="F21" s="17">
        <v>129.381</v>
      </c>
      <c r="H21" s="20">
        <f t="shared" si="1"/>
        <v>-31.727220000000003</v>
      </c>
      <c r="I21" s="9">
        <f t="shared" si="2"/>
        <v>-19.664019999999994</v>
      </c>
      <c r="J21" s="9">
        <f t="shared" si="3"/>
        <v>-33.954220000000007</v>
      </c>
      <c r="K21" s="9">
        <f t="shared" si="4"/>
        <v>-23.97453999999999</v>
      </c>
      <c r="L21" s="21">
        <f t="shared" si="4"/>
        <v>2.4479999999999933</v>
      </c>
      <c r="N21" s="20">
        <f t="shared" si="5"/>
        <v>34.175219999999996</v>
      </c>
      <c r="O21" s="9">
        <f t="shared" si="6"/>
        <v>22.112019999999987</v>
      </c>
      <c r="P21" s="9">
        <f t="shared" si="7"/>
        <v>36.40222</v>
      </c>
      <c r="Q21" s="21">
        <f t="shared" si="8"/>
        <v>26.422539999999984</v>
      </c>
      <c r="R21" s="4"/>
      <c r="S21" s="3">
        <f t="shared" si="13"/>
        <v>0.37839948225164355</v>
      </c>
      <c r="T21" s="9">
        <f t="shared" si="12"/>
        <v>0.4676786272534636</v>
      </c>
      <c r="U21" s="9">
        <f t="shared" si="14"/>
        <v>0.43495528764346036</v>
      </c>
      <c r="V21" s="21">
        <f t="shared" si="9"/>
        <v>0.48735050997874751</v>
      </c>
      <c r="W21" s="1"/>
      <c r="X21" s="47">
        <f t="shared" si="10"/>
        <v>0.40667738494755196</v>
      </c>
      <c r="Y21" s="51">
        <f t="shared" si="11"/>
        <v>0.47751456861610553</v>
      </c>
      <c r="Z21" s="1"/>
      <c r="AA21" s="4"/>
      <c r="AB21" s="4"/>
      <c r="AC21" s="4"/>
      <c r="AD21" s="4"/>
      <c r="AF21" s="1"/>
      <c r="AG21" s="1"/>
      <c r="AH21" s="1"/>
      <c r="AI21" s="1"/>
      <c r="AM21" s="4"/>
      <c r="AN21" s="4"/>
      <c r="AO21" s="4"/>
    </row>
    <row r="22" spans="1:41">
      <c r="A22" s="28">
        <v>79.474999999999994</v>
      </c>
      <c r="B22" s="14">
        <v>95.391419999999997</v>
      </c>
      <c r="C22" s="14">
        <v>107.45462000000001</v>
      </c>
      <c r="D22" s="14">
        <v>92.97878</v>
      </c>
      <c r="E22" s="14">
        <v>102.77282000000001</v>
      </c>
      <c r="F22" s="17">
        <v>129.65299999999999</v>
      </c>
      <c r="H22" s="20">
        <f t="shared" si="1"/>
        <v>-31.54158000000001</v>
      </c>
      <c r="I22" s="9">
        <f t="shared" si="2"/>
        <v>-19.478380000000001</v>
      </c>
      <c r="J22" s="9">
        <f t="shared" si="3"/>
        <v>-33.954220000000007</v>
      </c>
      <c r="K22" s="9">
        <f t="shared" si="4"/>
        <v>-24.160179999999997</v>
      </c>
      <c r="L22" s="21">
        <f t="shared" si="4"/>
        <v>2.7199999999999847</v>
      </c>
      <c r="N22" s="20">
        <f t="shared" si="5"/>
        <v>34.261579999999995</v>
      </c>
      <c r="O22" s="9">
        <f t="shared" si="6"/>
        <v>22.198379999999986</v>
      </c>
      <c r="P22" s="9">
        <f t="shared" si="7"/>
        <v>36.674219999999991</v>
      </c>
      <c r="Q22" s="21">
        <f t="shared" si="8"/>
        <v>26.880179999999982</v>
      </c>
      <c r="R22" s="4"/>
      <c r="S22" s="3">
        <f t="shared" si="13"/>
        <v>0.39358723637745063</v>
      </c>
      <c r="T22" s="9">
        <f t="shared" si="12"/>
        <v>0.48017761413502708</v>
      </c>
      <c r="U22" s="9">
        <f t="shared" si="14"/>
        <v>0.48419318634372305</v>
      </c>
      <c r="V22" s="21">
        <f t="shared" si="9"/>
        <v>0.56692319194883367</v>
      </c>
      <c r="W22" s="1"/>
      <c r="X22" s="47">
        <f t="shared" si="10"/>
        <v>0.43889021136058681</v>
      </c>
      <c r="Y22" s="51">
        <f t="shared" si="11"/>
        <v>0.52355040304193035</v>
      </c>
      <c r="Z22" s="1"/>
      <c r="AA22" s="4"/>
      <c r="AB22" s="4"/>
      <c r="AC22" s="4"/>
      <c r="AD22" s="4"/>
      <c r="AF22" s="1"/>
      <c r="AG22" s="1"/>
      <c r="AH22" s="1"/>
      <c r="AI22" s="1"/>
      <c r="AM22" s="4"/>
      <c r="AN22" s="4"/>
      <c r="AO22" s="4"/>
    </row>
    <row r="23" spans="1:41">
      <c r="A23" s="28">
        <v>84.15</v>
      </c>
      <c r="B23" s="14">
        <v>95.020140000000012</v>
      </c>
      <c r="C23" s="14">
        <v>107.64026000000001</v>
      </c>
      <c r="D23" s="14">
        <v>93.535359999999997</v>
      </c>
      <c r="E23" s="14">
        <v>102.95846000000002</v>
      </c>
      <c r="F23" s="17">
        <v>129.65299999999999</v>
      </c>
      <c r="H23" s="20">
        <f t="shared" si="1"/>
        <v>-31.912859999999995</v>
      </c>
      <c r="I23" s="9">
        <f t="shared" si="2"/>
        <v>-19.292739999999995</v>
      </c>
      <c r="J23" s="9">
        <f t="shared" si="3"/>
        <v>-33.39764000000001</v>
      </c>
      <c r="K23" s="9">
        <f t="shared" si="4"/>
        <v>-23.97453999999999</v>
      </c>
      <c r="L23" s="21">
        <f t="shared" si="4"/>
        <v>2.7199999999999847</v>
      </c>
      <c r="N23" s="20">
        <f t="shared" si="5"/>
        <v>34.63285999999998</v>
      </c>
      <c r="O23" s="9">
        <f t="shared" si="6"/>
        <v>22.01273999999998</v>
      </c>
      <c r="P23" s="9">
        <f t="shared" si="7"/>
        <v>36.117639999999994</v>
      </c>
      <c r="Q23" s="21">
        <f t="shared" si="8"/>
        <v>26.694539999999975</v>
      </c>
      <c r="R23" s="4"/>
      <c r="S23" s="3">
        <f t="shared" si="13"/>
        <v>0.45888262025690274</v>
      </c>
      <c r="T23" s="9">
        <f t="shared" si="12"/>
        <v>0.4533097132006414</v>
      </c>
      <c r="U23" s="9">
        <f t="shared" si="14"/>
        <v>0.38344013612830796</v>
      </c>
      <c r="V23" s="21">
        <f t="shared" si="9"/>
        <v>0.53464482318533535</v>
      </c>
      <c r="W23" s="1"/>
      <c r="X23" s="47">
        <f t="shared" si="10"/>
        <v>0.42116137819260535</v>
      </c>
      <c r="Y23" s="51">
        <f t="shared" si="11"/>
        <v>0.49397726819298837</v>
      </c>
      <c r="Z23" s="1"/>
      <c r="AA23" s="4"/>
      <c r="AB23" s="4"/>
      <c r="AC23" s="4"/>
      <c r="AD23" s="4"/>
      <c r="AF23" s="1"/>
      <c r="AG23" s="1"/>
      <c r="AH23" s="1"/>
      <c r="AI23" s="1"/>
      <c r="AM23" s="4"/>
      <c r="AN23" s="4"/>
      <c r="AO23" s="4"/>
    </row>
    <row r="24" spans="1:41">
      <c r="A24" s="28">
        <v>88.825000000000003</v>
      </c>
      <c r="B24" s="14">
        <v>95.577060000000003</v>
      </c>
      <c r="C24" s="14">
        <v>107.82556000000001</v>
      </c>
      <c r="D24" s="14">
        <v>93.721000000000004</v>
      </c>
      <c r="E24" s="14">
        <v>103.14410000000001</v>
      </c>
      <c r="F24" s="17">
        <v>129.83500000000001</v>
      </c>
      <c r="H24" s="20">
        <f t="shared" si="1"/>
        <v>-31.355940000000004</v>
      </c>
      <c r="I24" s="9">
        <f t="shared" si="2"/>
        <v>-19.107439999999997</v>
      </c>
      <c r="J24" s="9">
        <f t="shared" si="3"/>
        <v>-33.212000000000003</v>
      </c>
      <c r="K24" s="9">
        <f t="shared" si="4"/>
        <v>-23.788899999999998</v>
      </c>
      <c r="L24" s="21">
        <f t="shared" si="4"/>
        <v>2.902000000000001</v>
      </c>
      <c r="N24" s="20">
        <f t="shared" si="5"/>
        <v>34.257940000000005</v>
      </c>
      <c r="O24" s="9">
        <f t="shared" si="6"/>
        <v>22.009439999999998</v>
      </c>
      <c r="P24" s="9">
        <f t="shared" si="7"/>
        <v>36.114000000000004</v>
      </c>
      <c r="Q24" s="21">
        <f t="shared" si="8"/>
        <v>26.690899999999999</v>
      </c>
      <c r="R24" s="4"/>
      <c r="S24" s="3">
        <f t="shared" si="13"/>
        <v>0.39294708555510477</v>
      </c>
      <c r="T24" s="9">
        <f t="shared" si="12"/>
        <v>0.45283210022346526</v>
      </c>
      <c r="U24" s="9">
        <f t="shared" si="14"/>
        <v>0.38278121718982089</v>
      </c>
      <c r="V24" s="21">
        <f t="shared" si="9"/>
        <v>0.53401191399389836</v>
      </c>
      <c r="W24" s="1"/>
      <c r="X24" s="47">
        <f t="shared" si="10"/>
        <v>0.38786415137246283</v>
      </c>
      <c r="Y24" s="51">
        <f t="shared" si="11"/>
        <v>0.49342200710868178</v>
      </c>
      <c r="Z24" s="1"/>
      <c r="AA24" s="4"/>
      <c r="AB24" s="4"/>
      <c r="AC24" s="4"/>
      <c r="AD24" s="4"/>
      <c r="AF24" s="1"/>
      <c r="AG24" s="1"/>
      <c r="AH24" s="1"/>
      <c r="AI24" s="1"/>
      <c r="AM24" s="4"/>
      <c r="AN24" s="4"/>
      <c r="AO24" s="4"/>
    </row>
    <row r="25" spans="1:41">
      <c r="A25" s="28">
        <v>93.5</v>
      </c>
      <c r="B25" s="14">
        <v>95.762699999999995</v>
      </c>
      <c r="C25" s="14">
        <v>107.82556000000001</v>
      </c>
      <c r="D25" s="14">
        <v>93.350060000000013</v>
      </c>
      <c r="E25" s="14">
        <v>103.32940000000002</v>
      </c>
      <c r="F25" s="17">
        <v>129.92500000000001</v>
      </c>
      <c r="H25" s="20">
        <f t="shared" si="1"/>
        <v>-31.170300000000012</v>
      </c>
      <c r="I25" s="9">
        <f t="shared" si="2"/>
        <v>-19.107439999999997</v>
      </c>
      <c r="J25" s="9">
        <f t="shared" si="3"/>
        <v>-33.582939999999994</v>
      </c>
      <c r="K25" s="9">
        <f t="shared" si="4"/>
        <v>-23.603599999999986</v>
      </c>
      <c r="L25" s="21">
        <f t="shared" si="4"/>
        <v>2.9920000000000044</v>
      </c>
      <c r="N25" s="20">
        <f t="shared" si="5"/>
        <v>34.162300000000016</v>
      </c>
      <c r="O25" s="9">
        <f t="shared" si="6"/>
        <v>22.099440000000001</v>
      </c>
      <c r="P25" s="9">
        <f t="shared" si="7"/>
        <v>36.574939999999998</v>
      </c>
      <c r="Q25" s="21">
        <f t="shared" si="8"/>
        <v>26.59559999999999</v>
      </c>
      <c r="R25" s="4"/>
      <c r="S25" s="3">
        <f t="shared" si="13"/>
        <v>0.37612729856353422</v>
      </c>
      <c r="T25" s="9">
        <f t="shared" si="12"/>
        <v>0.46585790869197807</v>
      </c>
      <c r="U25" s="9">
        <f t="shared" si="14"/>
        <v>0.46622135331812781</v>
      </c>
      <c r="V25" s="21">
        <f t="shared" si="9"/>
        <v>0.51744151675644112</v>
      </c>
      <c r="W25" s="1"/>
      <c r="X25" s="47">
        <f t="shared" si="10"/>
        <v>0.42117432594083104</v>
      </c>
      <c r="Y25" s="51">
        <f t="shared" si="11"/>
        <v>0.4916497127242096</v>
      </c>
      <c r="Z25" s="1"/>
      <c r="AA25" s="4"/>
      <c r="AB25" s="4"/>
      <c r="AC25" s="4"/>
      <c r="AD25" s="4"/>
      <c r="AF25" s="1"/>
      <c r="AG25" s="1"/>
      <c r="AH25" s="1"/>
      <c r="AI25" s="1"/>
      <c r="AM25" s="4"/>
      <c r="AN25" s="4"/>
      <c r="AO25" s="4"/>
    </row>
    <row r="26" spans="1:41">
      <c r="A26" s="28">
        <v>98.174999999999997</v>
      </c>
      <c r="B26" s="14">
        <v>95.762699999999995</v>
      </c>
      <c r="C26" s="14">
        <v>108.01120000000002</v>
      </c>
      <c r="D26" s="14">
        <v>92.97878</v>
      </c>
      <c r="E26" s="14">
        <v>103.51504000000001</v>
      </c>
      <c r="F26" s="17">
        <v>129.92500000000001</v>
      </c>
      <c r="H26" s="20">
        <f t="shared" si="1"/>
        <v>-31.170300000000012</v>
      </c>
      <c r="I26" s="9">
        <f t="shared" si="2"/>
        <v>-18.92179999999999</v>
      </c>
      <c r="J26" s="9">
        <f t="shared" si="3"/>
        <v>-33.954220000000007</v>
      </c>
      <c r="K26" s="9">
        <f t="shared" si="4"/>
        <v>-23.417959999999994</v>
      </c>
      <c r="L26" s="21">
        <f t="shared" si="4"/>
        <v>2.9920000000000044</v>
      </c>
      <c r="N26" s="20">
        <f t="shared" si="5"/>
        <v>34.162300000000016</v>
      </c>
      <c r="O26" s="9">
        <f t="shared" si="6"/>
        <v>21.913799999999995</v>
      </c>
      <c r="P26" s="9">
        <f t="shared" si="7"/>
        <v>36.946220000000011</v>
      </c>
      <c r="Q26" s="21">
        <f t="shared" si="8"/>
        <v>26.409959999999998</v>
      </c>
      <c r="R26" s="4"/>
      <c r="S26" s="3">
        <f t="shared" si="13"/>
        <v>0.37612729856353422</v>
      </c>
      <c r="T26" s="9">
        <f t="shared" si="12"/>
        <v>0.43899000775759239</v>
      </c>
      <c r="U26" s="9">
        <f t="shared" si="14"/>
        <v>0.53343108504399084</v>
      </c>
      <c r="V26" s="21">
        <f t="shared" si="9"/>
        <v>0.48516314799294524</v>
      </c>
      <c r="W26" s="1"/>
      <c r="X26" s="47">
        <f t="shared" si="10"/>
        <v>0.45477919180376253</v>
      </c>
      <c r="Y26" s="51">
        <f t="shared" si="11"/>
        <v>0.46207657787526879</v>
      </c>
      <c r="Z26" s="1"/>
      <c r="AA26" s="4"/>
      <c r="AB26" s="4"/>
      <c r="AC26" s="4"/>
      <c r="AD26" s="4"/>
      <c r="AF26" s="1"/>
      <c r="AG26" s="1"/>
      <c r="AH26" s="1"/>
      <c r="AI26" s="1"/>
      <c r="AM26" s="4"/>
      <c r="AN26" s="4"/>
      <c r="AO26" s="4"/>
    </row>
    <row r="27" spans="1:41">
      <c r="A27" s="28">
        <v>102.85</v>
      </c>
      <c r="B27" s="14">
        <v>96.319279999999992</v>
      </c>
      <c r="C27" s="14">
        <v>108.01120000000002</v>
      </c>
      <c r="D27" s="14">
        <v>93.535359999999997</v>
      </c>
      <c r="E27" s="14">
        <v>103.70068000000001</v>
      </c>
      <c r="F27" s="17">
        <v>129.92500000000001</v>
      </c>
      <c r="H27" s="20">
        <f t="shared" si="1"/>
        <v>-30.613720000000015</v>
      </c>
      <c r="I27" s="9">
        <f t="shared" si="2"/>
        <v>-18.92179999999999</v>
      </c>
      <c r="J27" s="9">
        <f t="shared" si="3"/>
        <v>-33.39764000000001</v>
      </c>
      <c r="K27" s="9">
        <f t="shared" si="4"/>
        <v>-23.232320000000001</v>
      </c>
      <c r="L27" s="21">
        <f t="shared" si="4"/>
        <v>2.9920000000000044</v>
      </c>
      <c r="N27" s="20">
        <f t="shared" si="5"/>
        <v>33.605720000000019</v>
      </c>
      <c r="O27" s="9">
        <f t="shared" si="6"/>
        <v>21.913799999999995</v>
      </c>
      <c r="P27" s="9">
        <f t="shared" si="7"/>
        <v>36.389640000000014</v>
      </c>
      <c r="Q27" s="21">
        <f t="shared" si="8"/>
        <v>26.224320000000006</v>
      </c>
      <c r="R27" s="4"/>
      <c r="S27" s="3">
        <f t="shared" si="13"/>
        <v>0.27824401705193447</v>
      </c>
      <c r="T27" s="9">
        <f t="shared" si="12"/>
        <v>0.43899000775759239</v>
      </c>
      <c r="U27" s="9">
        <f t="shared" si="14"/>
        <v>0.43267803482857575</v>
      </c>
      <c r="V27" s="21">
        <f t="shared" si="9"/>
        <v>0.45288477922944942</v>
      </c>
      <c r="W27" s="1"/>
      <c r="X27" s="47">
        <f t="shared" si="10"/>
        <v>0.35546102594025508</v>
      </c>
      <c r="Y27" s="51">
        <f t="shared" si="11"/>
        <v>0.44593739349352091</v>
      </c>
      <c r="Z27" s="1"/>
      <c r="AA27" s="4"/>
      <c r="AB27" s="4"/>
      <c r="AC27" s="4"/>
      <c r="AD27" s="4"/>
      <c r="AF27" s="1"/>
      <c r="AG27" s="1"/>
      <c r="AH27" s="1"/>
      <c r="AI27" s="1"/>
      <c r="AM27" s="4"/>
      <c r="AN27" s="4"/>
      <c r="AO27" s="4"/>
    </row>
    <row r="28" spans="1:41">
      <c r="A28" s="28">
        <v>107.52500000000001</v>
      </c>
      <c r="B28" s="14">
        <v>96.13364</v>
      </c>
      <c r="C28" s="14">
        <v>108.01120000000002</v>
      </c>
      <c r="D28" s="14">
        <v>93.721000000000004</v>
      </c>
      <c r="E28" s="14">
        <v>103.70068000000001</v>
      </c>
      <c r="F28" s="17">
        <v>130.107</v>
      </c>
      <c r="H28" s="20">
        <f t="shared" si="1"/>
        <v>-30.799360000000007</v>
      </c>
      <c r="I28" s="9">
        <f t="shared" si="2"/>
        <v>-18.92179999999999</v>
      </c>
      <c r="J28" s="9">
        <f t="shared" si="3"/>
        <v>-33.212000000000003</v>
      </c>
      <c r="K28" s="9">
        <f t="shared" si="4"/>
        <v>-23.232320000000001</v>
      </c>
      <c r="L28" s="21">
        <f t="shared" si="4"/>
        <v>3.1739999999999924</v>
      </c>
      <c r="N28" s="20">
        <f t="shared" si="5"/>
        <v>33.97336</v>
      </c>
      <c r="O28" s="9">
        <f t="shared" si="6"/>
        <v>22.095799999999983</v>
      </c>
      <c r="P28" s="9">
        <f t="shared" si="7"/>
        <v>36.385999999999996</v>
      </c>
      <c r="Q28" s="21">
        <f t="shared" si="8"/>
        <v>26.406319999999994</v>
      </c>
      <c r="R28" s="4"/>
      <c r="S28" s="3">
        <f t="shared" si="13"/>
        <v>0.34289925010903821</v>
      </c>
      <c r="T28" s="9">
        <f t="shared" si="12"/>
        <v>0.46533108710502663</v>
      </c>
      <c r="U28" s="9">
        <f t="shared" si="14"/>
        <v>0.43201911589008357</v>
      </c>
      <c r="V28" s="21">
        <f t="shared" si="9"/>
        <v>0.48453023880150337</v>
      </c>
      <c r="W28" s="1"/>
      <c r="X28" s="47">
        <f t="shared" si="10"/>
        <v>0.38745918299956089</v>
      </c>
      <c r="Y28" s="51">
        <f t="shared" si="11"/>
        <v>0.47493066295326503</v>
      </c>
      <c r="Z28" s="1"/>
      <c r="AA28" s="4"/>
      <c r="AB28" s="4"/>
      <c r="AC28" s="4"/>
      <c r="AD28" s="4"/>
      <c r="AF28" s="1"/>
      <c r="AG28" s="1"/>
      <c r="AH28" s="1"/>
      <c r="AI28" s="1"/>
      <c r="AM28" s="4"/>
      <c r="AN28" s="4"/>
      <c r="AO28" s="4"/>
    </row>
    <row r="29" spans="1:41">
      <c r="A29" s="28">
        <v>112.2</v>
      </c>
      <c r="B29" s="14">
        <v>96.13364</v>
      </c>
      <c r="C29" s="14">
        <v>108.01120000000002</v>
      </c>
      <c r="D29" s="14">
        <v>93.721000000000004</v>
      </c>
      <c r="E29" s="14">
        <v>104.07196</v>
      </c>
      <c r="F29" s="17">
        <v>130.107</v>
      </c>
      <c r="H29" s="20">
        <f t="shared" si="1"/>
        <v>-30.799360000000007</v>
      </c>
      <c r="I29" s="9">
        <f t="shared" si="2"/>
        <v>-18.92179999999999</v>
      </c>
      <c r="J29" s="9">
        <f t="shared" si="3"/>
        <v>-33.212000000000003</v>
      </c>
      <c r="K29" s="9">
        <f t="shared" si="4"/>
        <v>-22.861040000000003</v>
      </c>
      <c r="L29" s="21">
        <f t="shared" si="4"/>
        <v>3.1739999999999924</v>
      </c>
      <c r="N29" s="20">
        <f t="shared" si="5"/>
        <v>33.97336</v>
      </c>
      <c r="O29" s="9">
        <f t="shared" si="6"/>
        <v>22.095799999999983</v>
      </c>
      <c r="P29" s="9">
        <f t="shared" si="7"/>
        <v>36.385999999999996</v>
      </c>
      <c r="Q29" s="21">
        <f t="shared" si="8"/>
        <v>26.035039999999995</v>
      </c>
      <c r="R29" s="4"/>
      <c r="S29" s="3">
        <f t="shared" si="13"/>
        <v>0.34289925010903821</v>
      </c>
      <c r="T29" s="9">
        <f t="shared" si="12"/>
        <v>0.46533108710502663</v>
      </c>
      <c r="U29" s="9">
        <f t="shared" si="14"/>
        <v>0.43201911589008357</v>
      </c>
      <c r="V29" s="21">
        <f>(Q29-$Q$67)/($Q$31-$Q$67)</f>
        <v>0.41997350127450922</v>
      </c>
      <c r="W29" s="4"/>
      <c r="X29" s="47">
        <f t="shared" si="10"/>
        <v>0.38745918299956089</v>
      </c>
      <c r="Y29" s="51">
        <f t="shared" si="11"/>
        <v>0.44265229418976793</v>
      </c>
      <c r="Z29" s="4"/>
      <c r="AA29" s="4"/>
      <c r="AB29" s="4"/>
      <c r="AC29" s="4"/>
      <c r="AD29" s="4"/>
      <c r="AF29" s="1"/>
      <c r="AG29" s="1"/>
      <c r="AH29" s="1"/>
      <c r="AI29" s="1"/>
      <c r="AM29" s="4"/>
      <c r="AN29" s="4"/>
      <c r="AO29" s="4"/>
    </row>
    <row r="30" spans="1:41">
      <c r="A30" s="28">
        <v>116.875</v>
      </c>
      <c r="B30" s="14">
        <v>93.721000000000004</v>
      </c>
      <c r="C30" s="14">
        <v>105.59856000000001</v>
      </c>
      <c r="D30" s="14">
        <v>92.236559999999997</v>
      </c>
      <c r="E30" s="14">
        <v>102.2159</v>
      </c>
      <c r="F30" s="17">
        <v>130.46899999999999</v>
      </c>
      <c r="H30" s="20">
        <f t="shared" si="1"/>
        <v>-33.212000000000003</v>
      </c>
      <c r="I30" s="9">
        <f t="shared" si="2"/>
        <v>-21.334440000000001</v>
      </c>
      <c r="J30" s="9">
        <f t="shared" si="3"/>
        <v>-34.69644000000001</v>
      </c>
      <c r="K30" s="9">
        <f t="shared" si="4"/>
        <v>-24.717100000000002</v>
      </c>
      <c r="L30" s="21">
        <f t="shared" si="4"/>
        <v>3.5359999999999872</v>
      </c>
      <c r="N30" s="20">
        <f t="shared" si="5"/>
        <v>36.74799999999999</v>
      </c>
      <c r="O30" s="9">
        <f t="shared" si="6"/>
        <v>24.870439999999988</v>
      </c>
      <c r="P30" s="9">
        <f t="shared" si="7"/>
        <v>38.232439999999997</v>
      </c>
      <c r="Q30" s="21">
        <f t="shared" si="8"/>
        <v>28.253099999999989</v>
      </c>
      <c r="R30" s="4"/>
      <c r="S30" s="3">
        <f t="shared" si="13"/>
        <v>0.83086300772401867</v>
      </c>
      <c r="T30" s="9">
        <f t="shared" si="12"/>
        <v>0.86690807831694983</v>
      </c>
      <c r="U30" s="9">
        <f t="shared" si="14"/>
        <v>0.76626479852286278</v>
      </c>
      <c r="V30" s="21">
        <f t="shared" si="9"/>
        <v>0.80564123785909447</v>
      </c>
      <c r="W30" s="4"/>
      <c r="X30" s="47">
        <f t="shared" si="10"/>
        <v>0.79856390312344072</v>
      </c>
      <c r="Y30" s="51">
        <f t="shared" si="11"/>
        <v>0.83627465808802215</v>
      </c>
      <c r="Z30" s="4"/>
      <c r="AA30" s="4"/>
      <c r="AB30" s="4"/>
      <c r="AC30" s="4"/>
      <c r="AD30" s="4"/>
      <c r="AF30" s="1"/>
      <c r="AG30" s="1"/>
      <c r="AH30" s="1"/>
      <c r="AI30" s="1"/>
      <c r="AM30" s="4"/>
      <c r="AN30" s="4"/>
      <c r="AO30" s="4"/>
    </row>
    <row r="31" spans="1:41">
      <c r="A31" s="28">
        <v>121.55</v>
      </c>
      <c r="B31" s="14">
        <v>92.793140000000008</v>
      </c>
      <c r="C31" s="14">
        <v>104.67070000000001</v>
      </c>
      <c r="D31" s="14">
        <v>91.494000000000014</v>
      </c>
      <c r="E31" s="14">
        <v>100.9171</v>
      </c>
      <c r="F31" s="17">
        <v>130.28800000000001</v>
      </c>
      <c r="H31" s="20">
        <f t="shared" si="1"/>
        <v>-34.139859999999999</v>
      </c>
      <c r="I31" s="9">
        <f t="shared" si="2"/>
        <v>-22.262299999999996</v>
      </c>
      <c r="J31" s="9">
        <f t="shared" si="3"/>
        <v>-35.438999999999993</v>
      </c>
      <c r="K31" s="9">
        <f t="shared" si="4"/>
        <v>-26.015900000000002</v>
      </c>
      <c r="L31" s="21">
        <f t="shared" si="4"/>
        <v>3.355000000000004</v>
      </c>
      <c r="N31" s="20">
        <f t="shared" si="5"/>
        <v>37.494860000000003</v>
      </c>
      <c r="O31" s="9">
        <f t="shared" si="6"/>
        <v>25.6173</v>
      </c>
      <c r="P31" s="9">
        <f t="shared" si="7"/>
        <v>38.793999999999997</v>
      </c>
      <c r="Q31" s="21">
        <f t="shared" si="8"/>
        <v>29.370900000000006</v>
      </c>
      <c r="R31" s="4"/>
      <c r="S31" s="3">
        <f t="shared" si="13"/>
        <v>0.96220999760823123</v>
      </c>
      <c r="T31" s="9">
        <f t="shared" si="12"/>
        <v>0.97500202623687515</v>
      </c>
      <c r="U31" s="9">
        <f t="shared" si="14"/>
        <v>0.86791933673654065</v>
      </c>
      <c r="V31" s="21">
        <f t="shared" si="9"/>
        <v>1</v>
      </c>
      <c r="W31" s="4"/>
      <c r="X31" s="47">
        <f t="shared" si="10"/>
        <v>0.91506466717238588</v>
      </c>
      <c r="Y31" s="51">
        <f t="shared" si="11"/>
        <v>0.98750101311843763</v>
      </c>
      <c r="Z31" s="4"/>
      <c r="AA31" s="4"/>
      <c r="AB31" s="4"/>
      <c r="AC31" s="4"/>
      <c r="AD31" s="4"/>
      <c r="AF31" s="1"/>
      <c r="AG31" s="1"/>
      <c r="AH31" s="1"/>
      <c r="AI31" s="1"/>
      <c r="AM31" s="4"/>
      <c r="AN31" s="4"/>
      <c r="AO31" s="4"/>
    </row>
    <row r="32" spans="1:41">
      <c r="A32" s="28">
        <v>126.22499999999999</v>
      </c>
      <c r="B32" s="14">
        <v>92.793140000000008</v>
      </c>
      <c r="C32" s="14">
        <v>104.67070000000001</v>
      </c>
      <c r="D32" s="14">
        <v>91.494000000000014</v>
      </c>
      <c r="E32" s="14">
        <v>100.9171</v>
      </c>
      <c r="F32" s="17">
        <v>130.197</v>
      </c>
      <c r="H32" s="20">
        <f t="shared" si="1"/>
        <v>-34.139859999999999</v>
      </c>
      <c r="I32" s="9">
        <f t="shared" si="2"/>
        <v>-22.262299999999996</v>
      </c>
      <c r="J32" s="9">
        <f t="shared" si="3"/>
        <v>-35.438999999999993</v>
      </c>
      <c r="K32" s="9">
        <f t="shared" si="4"/>
        <v>-26.015900000000002</v>
      </c>
      <c r="L32" s="21">
        <f t="shared" si="4"/>
        <v>3.2639999999999958</v>
      </c>
      <c r="N32" s="20">
        <f t="shared" si="5"/>
        <v>37.403859999999995</v>
      </c>
      <c r="O32" s="9">
        <f t="shared" si="6"/>
        <v>25.526299999999992</v>
      </c>
      <c r="P32" s="9">
        <f t="shared" si="7"/>
        <v>38.702999999999989</v>
      </c>
      <c r="Q32" s="21">
        <f t="shared" si="8"/>
        <v>29.279899999999998</v>
      </c>
      <c r="R32" s="4"/>
      <c r="S32" s="3">
        <f t="shared" si="13"/>
        <v>0.94620622704953983</v>
      </c>
      <c r="T32" s="9">
        <f t="shared" si="12"/>
        <v>0.96183148656315587</v>
      </c>
      <c r="U32" s="9">
        <f t="shared" si="14"/>
        <v>0.85144636327431833</v>
      </c>
      <c r="V32" s="21">
        <f t="shared" si="9"/>
        <v>0.9841772702139705</v>
      </c>
      <c r="W32" s="4"/>
      <c r="X32" s="47">
        <f t="shared" si="10"/>
        <v>0.89882629516192902</v>
      </c>
      <c r="Y32" s="51">
        <f t="shared" si="11"/>
        <v>0.97300437838856313</v>
      </c>
      <c r="Z32" s="4"/>
      <c r="AA32" s="4"/>
      <c r="AB32" s="4"/>
      <c r="AC32" s="4"/>
      <c r="AD32" s="4"/>
      <c r="AF32" s="1"/>
      <c r="AG32" s="1"/>
      <c r="AH32" s="1"/>
      <c r="AI32" s="1"/>
      <c r="AM32" s="4"/>
      <c r="AN32" s="4"/>
      <c r="AO32" s="4"/>
    </row>
    <row r="33" spans="1:41">
      <c r="A33" s="28">
        <v>130.9</v>
      </c>
      <c r="B33" s="14">
        <v>93.122260000000011</v>
      </c>
      <c r="C33" s="14">
        <v>105.04198000000001</v>
      </c>
      <c r="D33" s="14">
        <v>91.308359999999993</v>
      </c>
      <c r="E33" s="14">
        <v>101.65932000000001</v>
      </c>
      <c r="F33" s="17">
        <v>130.83199999999999</v>
      </c>
      <c r="H33" s="20">
        <f t="shared" si="1"/>
        <v>-33.810739999999996</v>
      </c>
      <c r="I33" s="9">
        <f t="shared" si="2"/>
        <v>-21.891019999999997</v>
      </c>
      <c r="J33" s="9">
        <f t="shared" si="3"/>
        <v>-35.624640000000014</v>
      </c>
      <c r="K33" s="9">
        <f t="shared" si="4"/>
        <v>-25.273679999999999</v>
      </c>
      <c r="L33" s="21">
        <f t="shared" si="4"/>
        <v>3.8989999999999867</v>
      </c>
      <c r="N33" s="20">
        <f t="shared" si="5"/>
        <v>37.709739999999982</v>
      </c>
      <c r="O33" s="9">
        <f t="shared" si="6"/>
        <v>25.790019999999984</v>
      </c>
      <c r="P33" s="9">
        <f t="shared" si="7"/>
        <v>39.52364</v>
      </c>
      <c r="Q33" s="21">
        <f t="shared" si="8"/>
        <v>29.172679999999986</v>
      </c>
      <c r="R33" s="11"/>
      <c r="S33" s="3">
        <f t="shared" si="13"/>
        <v>1</v>
      </c>
      <c r="T33" s="9">
        <f t="shared" si="12"/>
        <v>1</v>
      </c>
      <c r="U33" s="9">
        <f t="shared" si="14"/>
        <v>1</v>
      </c>
      <c r="V33" s="21">
        <f t="shared" si="9"/>
        <v>0.96553426925069452</v>
      </c>
      <c r="W33" s="11"/>
      <c r="X33" s="47">
        <f t="shared" si="10"/>
        <v>1</v>
      </c>
      <c r="Y33" s="51">
        <f t="shared" si="11"/>
        <v>0.98276713462534726</v>
      </c>
      <c r="Z33" s="4"/>
      <c r="AA33" s="4"/>
      <c r="AB33" s="4"/>
      <c r="AC33" s="4"/>
      <c r="AD33" s="4"/>
      <c r="AF33" s="1"/>
      <c r="AG33" s="1"/>
      <c r="AH33" s="1"/>
      <c r="AI33" s="1"/>
      <c r="AM33" s="4"/>
      <c r="AN33" s="4"/>
      <c r="AO33" s="4"/>
    </row>
    <row r="34" spans="1:41">
      <c r="A34" s="28">
        <v>135.57499999999999</v>
      </c>
      <c r="B34" s="14">
        <v>93.535359999999997</v>
      </c>
      <c r="C34" s="14">
        <v>105.41292000000001</v>
      </c>
      <c r="D34" s="14">
        <v>92.050920000000005</v>
      </c>
      <c r="E34" s="14">
        <v>101.84496</v>
      </c>
      <c r="F34" s="17">
        <v>130.65100000000001</v>
      </c>
      <c r="H34" s="20">
        <f t="shared" si="1"/>
        <v>-33.39764000000001</v>
      </c>
      <c r="I34" s="9">
        <f t="shared" si="2"/>
        <v>-21.520079999999993</v>
      </c>
      <c r="J34" s="9">
        <f t="shared" si="3"/>
        <v>-34.882080000000002</v>
      </c>
      <c r="K34" s="9">
        <f t="shared" si="4"/>
        <v>-25.088040000000007</v>
      </c>
      <c r="L34" s="21">
        <f t="shared" si="4"/>
        <v>3.7180000000000035</v>
      </c>
      <c r="N34" s="20">
        <f t="shared" si="5"/>
        <v>37.115640000000013</v>
      </c>
      <c r="O34" s="9">
        <f t="shared" si="6"/>
        <v>25.238079999999997</v>
      </c>
      <c r="P34" s="9">
        <f t="shared" si="7"/>
        <v>38.600080000000005</v>
      </c>
      <c r="Q34" s="21">
        <f t="shared" si="8"/>
        <v>28.80604000000001</v>
      </c>
      <c r="R34" s="4"/>
      <c r="S34" s="3">
        <f t="shared" si="13"/>
        <v>0.89551824078112996</v>
      </c>
      <c r="T34" s="9">
        <f t="shared" si="12"/>
        <v>0.92011705859877191</v>
      </c>
      <c r="U34" s="9">
        <f t="shared" si="14"/>
        <v>0.83281561131023618</v>
      </c>
      <c r="V34" s="21">
        <f t="shared" si="9"/>
        <v>0.90178431706664031</v>
      </c>
      <c r="W34" s="4"/>
      <c r="X34" s="47">
        <f t="shared" si="10"/>
        <v>0.86416692604568301</v>
      </c>
      <c r="Y34" s="51">
        <f t="shared" si="11"/>
        <v>0.91095068783270605</v>
      </c>
      <c r="Z34" s="4"/>
      <c r="AA34" s="4"/>
      <c r="AB34" s="4"/>
      <c r="AC34" s="4"/>
      <c r="AD34" s="4"/>
      <c r="AF34" s="1"/>
      <c r="AG34" s="1"/>
      <c r="AH34" s="1"/>
      <c r="AI34" s="1"/>
      <c r="AM34" s="4"/>
      <c r="AN34" s="4"/>
      <c r="AO34" s="4"/>
    </row>
    <row r="35" spans="1:41">
      <c r="A35" s="28">
        <v>140.25</v>
      </c>
      <c r="B35" s="14">
        <v>94.649200000000008</v>
      </c>
      <c r="C35" s="14">
        <v>105.96984</v>
      </c>
      <c r="D35" s="14">
        <v>92.421860000000009</v>
      </c>
      <c r="E35" s="14">
        <v>102.03059999999999</v>
      </c>
      <c r="F35" s="17">
        <v>130.56</v>
      </c>
      <c r="H35" s="20">
        <f t="shared" si="1"/>
        <v>-32.283799999999999</v>
      </c>
      <c r="I35" s="9">
        <f t="shared" si="2"/>
        <v>-20.963160000000002</v>
      </c>
      <c r="J35" s="9">
        <f t="shared" si="3"/>
        <v>-34.511139999999997</v>
      </c>
      <c r="K35" s="9">
        <f t="shared" si="4"/>
        <v>-24.902400000000014</v>
      </c>
      <c r="L35" s="21">
        <f t="shared" si="4"/>
        <v>3.6269999999999953</v>
      </c>
      <c r="N35" s="20">
        <f t="shared" si="5"/>
        <v>35.910799999999995</v>
      </c>
      <c r="O35" s="9">
        <f t="shared" si="6"/>
        <v>24.590159999999997</v>
      </c>
      <c r="P35" s="9">
        <f t="shared" si="7"/>
        <v>38.138139999999993</v>
      </c>
      <c r="Q35" s="21">
        <f t="shared" si="8"/>
        <v>28.52940000000001</v>
      </c>
      <c r="R35" s="4"/>
      <c r="S35" s="3">
        <f t="shared" si="13"/>
        <v>0.68362831858407225</v>
      </c>
      <c r="T35" s="9">
        <f t="shared" si="12"/>
        <v>0.82634281612189975</v>
      </c>
      <c r="U35" s="9">
        <f t="shared" si="14"/>
        <v>0.74919445349552771</v>
      </c>
      <c r="V35" s="21">
        <f t="shared" si="9"/>
        <v>0.85368321851711504</v>
      </c>
      <c r="W35" s="4"/>
      <c r="X35" s="47">
        <f t="shared" si="10"/>
        <v>0.71641138603980004</v>
      </c>
      <c r="Y35" s="51">
        <f t="shared" si="11"/>
        <v>0.84001301731950739</v>
      </c>
      <c r="Z35" s="4"/>
      <c r="AA35" s="4"/>
      <c r="AB35" s="4"/>
      <c r="AC35" s="4"/>
      <c r="AD35" s="4"/>
      <c r="AF35" s="1"/>
      <c r="AG35" s="1"/>
      <c r="AH35" s="1"/>
      <c r="AI35" s="1"/>
      <c r="AM35" s="4"/>
      <c r="AN35" s="4"/>
      <c r="AO35" s="4"/>
    </row>
    <row r="36" spans="1:41">
      <c r="A36" s="28">
        <v>144.92500000000001</v>
      </c>
      <c r="B36" s="14">
        <v>95.020140000000012</v>
      </c>
      <c r="C36" s="14">
        <v>106.34112</v>
      </c>
      <c r="D36" s="14">
        <v>91.494000000000014</v>
      </c>
      <c r="E36" s="14">
        <v>102.77282000000001</v>
      </c>
      <c r="F36" s="17">
        <v>130.46899999999999</v>
      </c>
      <c r="H36" s="20">
        <f t="shared" si="1"/>
        <v>-31.912859999999995</v>
      </c>
      <c r="I36" s="9">
        <f t="shared" si="2"/>
        <v>-20.591880000000003</v>
      </c>
      <c r="J36" s="9">
        <f t="shared" si="3"/>
        <v>-35.438999999999993</v>
      </c>
      <c r="K36" s="9">
        <f t="shared" si="4"/>
        <v>-24.160179999999997</v>
      </c>
      <c r="L36" s="21">
        <f t="shared" si="4"/>
        <v>3.5359999999999872</v>
      </c>
      <c r="N36" s="20">
        <f t="shared" si="5"/>
        <v>35.448859999999982</v>
      </c>
      <c r="O36" s="9">
        <f t="shared" si="6"/>
        <v>24.12787999999999</v>
      </c>
      <c r="P36" s="9">
        <f t="shared" si="7"/>
        <v>38.97499999999998</v>
      </c>
      <c r="Q36" s="21">
        <f t="shared" si="8"/>
        <v>27.696179999999984</v>
      </c>
      <c r="R36" s="4"/>
      <c r="S36" s="3">
        <f t="shared" si="13"/>
        <v>0.60238895845350715</v>
      </c>
      <c r="T36" s="9">
        <f t="shared" si="12"/>
        <v>0.75943647457941121</v>
      </c>
      <c r="U36" s="9">
        <f t="shared" si="14"/>
        <v>0.90068426197458107</v>
      </c>
      <c r="V36" s="21">
        <f t="shared" si="9"/>
        <v>0.70880613156860195</v>
      </c>
      <c r="W36" s="4"/>
      <c r="X36" s="47">
        <f t="shared" si="10"/>
        <v>0.75153661021404417</v>
      </c>
      <c r="Y36" s="51">
        <f t="shared" si="11"/>
        <v>0.73412130307400658</v>
      </c>
      <c r="Z36" s="4"/>
      <c r="AA36" s="4"/>
      <c r="AB36" s="4"/>
      <c r="AC36" s="4"/>
      <c r="AD36" s="4"/>
      <c r="AF36" s="1"/>
      <c r="AG36" s="1"/>
      <c r="AH36" s="1"/>
      <c r="AI36" s="1"/>
      <c r="AM36" s="4"/>
      <c r="AN36" s="4"/>
      <c r="AO36" s="4"/>
    </row>
    <row r="37" spans="1:41">
      <c r="A37" s="28">
        <v>149.6</v>
      </c>
      <c r="B37" s="14">
        <v>95.762699999999995</v>
      </c>
      <c r="C37" s="14">
        <v>107.08334000000002</v>
      </c>
      <c r="D37" s="14">
        <v>92.236559999999997</v>
      </c>
      <c r="E37" s="14">
        <v>103.14410000000001</v>
      </c>
      <c r="F37" s="17">
        <v>130.74100000000001</v>
      </c>
      <c r="H37" s="20">
        <f t="shared" si="1"/>
        <v>-31.170300000000012</v>
      </c>
      <c r="I37" s="9">
        <f t="shared" si="2"/>
        <v>-19.849659999999986</v>
      </c>
      <c r="J37" s="9">
        <f t="shared" si="3"/>
        <v>-34.69644000000001</v>
      </c>
      <c r="K37" s="9">
        <f t="shared" si="4"/>
        <v>-23.788899999999998</v>
      </c>
      <c r="L37" s="21">
        <f t="shared" si="4"/>
        <v>3.8080000000000069</v>
      </c>
      <c r="N37" s="20">
        <f t="shared" si="5"/>
        <v>34.978300000000019</v>
      </c>
      <c r="O37" s="9">
        <f t="shared" si="6"/>
        <v>23.657659999999993</v>
      </c>
      <c r="P37" s="9">
        <f t="shared" si="7"/>
        <v>38.504440000000017</v>
      </c>
      <c r="Q37" s="21">
        <f t="shared" si="8"/>
        <v>27.596900000000005</v>
      </c>
      <c r="R37" s="4"/>
      <c r="S37" s="3">
        <f>(N37-$N$66)/($N$33-$N$66)</f>
        <v>0.51963363676013863</v>
      </c>
      <c r="T37" s="9">
        <f t="shared" si="12"/>
        <v>0.69138096726759091</v>
      </c>
      <c r="U37" s="9">
        <f t="shared" si="14"/>
        <v>0.81550269722313051</v>
      </c>
      <c r="V37" s="21">
        <f t="shared" si="9"/>
        <v>0.69154370724820047</v>
      </c>
      <c r="W37" s="4"/>
      <c r="X37" s="47">
        <f t="shared" si="10"/>
        <v>0.66756816699163457</v>
      </c>
      <c r="Y37" s="51">
        <f t="shared" si="11"/>
        <v>0.69146233725789563</v>
      </c>
      <c r="Z37" s="4"/>
      <c r="AA37" s="4"/>
      <c r="AB37" s="4"/>
      <c r="AC37" s="4"/>
      <c r="AD37" s="4"/>
      <c r="AF37" s="1"/>
      <c r="AG37" s="1"/>
      <c r="AH37" s="1"/>
      <c r="AI37" s="1"/>
      <c r="AM37" s="4"/>
      <c r="AN37" s="4"/>
      <c r="AO37" s="4"/>
    </row>
    <row r="38" spans="1:41">
      <c r="A38" s="28">
        <v>154.27500000000001</v>
      </c>
      <c r="B38" s="14">
        <v>96.504920000000013</v>
      </c>
      <c r="C38" s="14">
        <v>107.26898000000001</v>
      </c>
      <c r="D38" s="14">
        <v>93.350060000000013</v>
      </c>
      <c r="E38" s="14">
        <v>103.32940000000002</v>
      </c>
      <c r="F38" s="17">
        <v>130.923</v>
      </c>
      <c r="H38" s="20">
        <f t="shared" si="1"/>
        <v>-30.428079999999994</v>
      </c>
      <c r="I38" s="9">
        <f t="shared" si="2"/>
        <v>-19.664019999999994</v>
      </c>
      <c r="J38" s="9">
        <f t="shared" si="3"/>
        <v>-33.582939999999994</v>
      </c>
      <c r="K38" s="9">
        <f t="shared" si="4"/>
        <v>-23.603599999999986</v>
      </c>
      <c r="L38" s="21">
        <f t="shared" si="4"/>
        <v>3.9899999999999949</v>
      </c>
      <c r="N38" s="20">
        <f t="shared" si="5"/>
        <v>34.418079999999989</v>
      </c>
      <c r="O38" s="9">
        <f t="shared" si="6"/>
        <v>23.654019999999988</v>
      </c>
      <c r="P38" s="9">
        <f t="shared" si="7"/>
        <v>37.572939999999988</v>
      </c>
      <c r="Q38" s="21">
        <f t="shared" si="8"/>
        <v>27.593599999999981</v>
      </c>
      <c r="R38" s="4"/>
      <c r="S38" s="3">
        <f t="shared" si="13"/>
        <v>0.42111020442618552</v>
      </c>
      <c r="T38" s="9">
        <f t="shared" si="12"/>
        <v>0.69085414568064152</v>
      </c>
      <c r="U38" s="9">
        <f t="shared" si="14"/>
        <v>0.64688099634336027</v>
      </c>
      <c r="V38" s="21">
        <f t="shared" si="9"/>
        <v>0.6909699159482634</v>
      </c>
      <c r="W38" s="4"/>
      <c r="X38" s="47">
        <f t="shared" si="10"/>
        <v>0.53399560038477289</v>
      </c>
      <c r="Y38" s="51">
        <f t="shared" si="11"/>
        <v>0.69091203081445252</v>
      </c>
      <c r="Z38" s="4"/>
      <c r="AA38" s="4"/>
      <c r="AB38" s="4"/>
      <c r="AC38" s="4"/>
      <c r="AD38" s="4"/>
      <c r="AF38" s="1"/>
      <c r="AG38" s="1"/>
      <c r="AH38" s="1"/>
      <c r="AI38" s="1"/>
      <c r="AM38" s="4"/>
      <c r="AN38" s="4"/>
      <c r="AO38" s="4"/>
    </row>
    <row r="39" spans="1:41">
      <c r="A39" s="28">
        <v>158.94999999999999</v>
      </c>
      <c r="B39" s="14">
        <v>96.504920000000013</v>
      </c>
      <c r="C39" s="14">
        <v>107.64026000000001</v>
      </c>
      <c r="D39" s="14">
        <v>94.463560000000001</v>
      </c>
      <c r="E39" s="14">
        <v>104.44290000000001</v>
      </c>
      <c r="F39" s="17">
        <v>130.83199999999999</v>
      </c>
      <c r="H39" s="20">
        <f t="shared" si="1"/>
        <v>-30.428079999999994</v>
      </c>
      <c r="I39" s="9">
        <f t="shared" si="2"/>
        <v>-19.292739999999995</v>
      </c>
      <c r="J39" s="9">
        <f t="shared" si="3"/>
        <v>-32.469440000000006</v>
      </c>
      <c r="K39" s="9">
        <f t="shared" si="4"/>
        <v>-22.490099999999998</v>
      </c>
      <c r="L39" s="21">
        <f t="shared" si="4"/>
        <v>3.8989999999999867</v>
      </c>
      <c r="N39" s="20">
        <f t="shared" si="5"/>
        <v>34.327079999999981</v>
      </c>
      <c r="O39" s="9">
        <f t="shared" si="6"/>
        <v>23.191739999999982</v>
      </c>
      <c r="P39" s="9">
        <f t="shared" si="7"/>
        <v>36.368439999999993</v>
      </c>
      <c r="Q39" s="21">
        <f t="shared" si="8"/>
        <v>26.389099999999985</v>
      </c>
      <c r="R39" s="4"/>
      <c r="S39" s="3">
        <f t="shared" si="13"/>
        <v>0.40510643386749418</v>
      </c>
      <c r="T39" s="9">
        <f t="shared" si="12"/>
        <v>0.62394780413815309</v>
      </c>
      <c r="U39" s="9">
        <f t="shared" si="14"/>
        <v>0.42884037507693357</v>
      </c>
      <c r="V39" s="21">
        <f t="shared" si="9"/>
        <v>0.48153609147276116</v>
      </c>
      <c r="W39" s="4"/>
      <c r="X39" s="47">
        <f t="shared" si="10"/>
        <v>0.41697340447221387</v>
      </c>
      <c r="Y39" s="51">
        <f t="shared" si="11"/>
        <v>0.55274194780545716</v>
      </c>
      <c r="Z39" s="4"/>
      <c r="AA39" s="4"/>
      <c r="AB39" s="4"/>
      <c r="AC39" s="4"/>
      <c r="AD39" s="4"/>
      <c r="AF39" s="1"/>
      <c r="AG39" s="1"/>
      <c r="AH39" s="1"/>
      <c r="AI39" s="1"/>
      <c r="AM39" s="4"/>
      <c r="AN39" s="4"/>
      <c r="AO39" s="4"/>
    </row>
    <row r="40" spans="1:41">
      <c r="A40" s="28">
        <v>163.625</v>
      </c>
      <c r="B40" s="14">
        <v>97.061500000000009</v>
      </c>
      <c r="C40" s="14">
        <v>108.38248</v>
      </c>
      <c r="D40" s="14">
        <v>95.577060000000003</v>
      </c>
      <c r="E40" s="14">
        <v>104.62854</v>
      </c>
      <c r="F40" s="17">
        <v>131.10400000000001</v>
      </c>
      <c r="H40" s="20">
        <f t="shared" si="1"/>
        <v>-29.871499999999997</v>
      </c>
      <c r="I40" s="9">
        <f t="shared" si="2"/>
        <v>-18.550520000000006</v>
      </c>
      <c r="J40" s="9">
        <f t="shared" si="3"/>
        <v>-31.355940000000004</v>
      </c>
      <c r="K40" s="9">
        <f t="shared" si="4"/>
        <v>-22.304460000000006</v>
      </c>
      <c r="L40" s="21">
        <f t="shared" si="4"/>
        <v>4.1710000000000065</v>
      </c>
      <c r="N40" s="20">
        <f t="shared" si="5"/>
        <v>34.042500000000004</v>
      </c>
      <c r="O40" s="9">
        <f t="shared" si="6"/>
        <v>22.721520000000012</v>
      </c>
      <c r="P40" s="9">
        <f t="shared" si="7"/>
        <v>35.52694000000001</v>
      </c>
      <c r="Q40" s="21">
        <f t="shared" si="8"/>
        <v>26.475460000000012</v>
      </c>
      <c r="R40" s="4"/>
      <c r="S40" s="3">
        <f t="shared" si="13"/>
        <v>0.35505859842143261</v>
      </c>
      <c r="T40" s="9">
        <f t="shared" si="12"/>
        <v>0.55589229682633678</v>
      </c>
      <c r="U40" s="9">
        <f t="shared" si="14"/>
        <v>0.27651062597299436</v>
      </c>
      <c r="V40" s="21">
        <f t="shared" si="9"/>
        <v>0.49655203591585806</v>
      </c>
      <c r="W40" s="4"/>
      <c r="X40" s="47">
        <f t="shared" si="10"/>
        <v>0.31578461219721349</v>
      </c>
      <c r="Y40" s="51">
        <f t="shared" si="11"/>
        <v>0.52622216637109742</v>
      </c>
      <c r="Z40" s="4"/>
      <c r="AA40" s="4"/>
      <c r="AB40" s="4"/>
      <c r="AC40" s="4"/>
      <c r="AD40" s="4"/>
      <c r="AF40" s="1"/>
      <c r="AG40" s="1"/>
      <c r="AH40" s="1"/>
      <c r="AI40" s="1"/>
      <c r="AM40" s="4"/>
      <c r="AN40" s="4"/>
      <c r="AO40" s="4"/>
    </row>
    <row r="41" spans="1:41">
      <c r="A41" s="28">
        <v>168.3</v>
      </c>
      <c r="B41" s="14">
        <v>96.690560000000005</v>
      </c>
      <c r="C41" s="14">
        <v>108.75376</v>
      </c>
      <c r="D41" s="14">
        <v>95.762699999999995</v>
      </c>
      <c r="E41" s="14">
        <v>104.81418000000001</v>
      </c>
      <c r="F41" s="17">
        <v>131.19499999999999</v>
      </c>
      <c r="H41" s="20">
        <f t="shared" si="1"/>
        <v>-30.242440000000002</v>
      </c>
      <c r="I41" s="9">
        <f t="shared" si="2"/>
        <v>-18.179240000000007</v>
      </c>
      <c r="J41" s="9">
        <f t="shared" si="3"/>
        <v>-31.170300000000012</v>
      </c>
      <c r="K41" s="9">
        <f t="shared" si="4"/>
        <v>-22.118819999999999</v>
      </c>
      <c r="L41" s="21">
        <f t="shared" si="4"/>
        <v>4.2619999999999862</v>
      </c>
      <c r="N41" s="20">
        <f t="shared" si="5"/>
        <v>34.504439999999988</v>
      </c>
      <c r="O41" s="9">
        <f t="shared" si="6"/>
        <v>22.441239999999993</v>
      </c>
      <c r="P41" s="9">
        <f t="shared" si="7"/>
        <v>35.432299999999998</v>
      </c>
      <c r="Q41" s="21">
        <f t="shared" si="8"/>
        <v>26.380819999999986</v>
      </c>
      <c r="R41" s="4"/>
      <c r="S41" s="3">
        <f t="shared" si="13"/>
        <v>0.43629795855199266</v>
      </c>
      <c r="T41" s="9">
        <f t="shared" si="12"/>
        <v>0.5153270346312826</v>
      </c>
      <c r="U41" s="9">
        <f t="shared" si="14"/>
        <v>0.25937873357228253</v>
      </c>
      <c r="V41" s="21">
        <f t="shared" si="9"/>
        <v>0.48009639693838424</v>
      </c>
      <c r="W41" s="4"/>
      <c r="X41" s="47">
        <f t="shared" si="10"/>
        <v>0.34783834606213759</v>
      </c>
      <c r="Y41" s="51">
        <f t="shared" si="11"/>
        <v>0.49771171578483342</v>
      </c>
      <c r="Z41" s="4"/>
      <c r="AA41" s="4"/>
      <c r="AB41" s="4"/>
      <c r="AC41" s="4"/>
      <c r="AD41" s="4"/>
      <c r="AF41" s="1"/>
      <c r="AG41" s="1"/>
      <c r="AH41" s="1"/>
      <c r="AI41" s="1"/>
      <c r="AM41" s="4"/>
      <c r="AN41" s="4"/>
      <c r="AO41" s="4"/>
    </row>
    <row r="42" spans="1:41">
      <c r="A42" s="28">
        <v>172.97499999999999</v>
      </c>
      <c r="B42" s="14">
        <v>97.247140000000016</v>
      </c>
      <c r="C42" s="14">
        <v>109.1247</v>
      </c>
      <c r="D42" s="14">
        <v>96.319279999999992</v>
      </c>
      <c r="E42" s="14">
        <v>105.37110000000001</v>
      </c>
      <c r="F42" s="17">
        <v>131.10400000000001</v>
      </c>
      <c r="H42" s="20">
        <f t="shared" si="1"/>
        <v>-29.685859999999991</v>
      </c>
      <c r="I42" s="9">
        <f t="shared" si="2"/>
        <v>-17.808300000000003</v>
      </c>
      <c r="J42" s="9">
        <f t="shared" si="3"/>
        <v>-30.613720000000015</v>
      </c>
      <c r="K42" s="9">
        <f t="shared" si="4"/>
        <v>-21.561899999999994</v>
      </c>
      <c r="L42" s="21">
        <f t="shared" si="4"/>
        <v>4.1710000000000065</v>
      </c>
      <c r="N42" s="20">
        <f t="shared" si="5"/>
        <v>33.856859999999998</v>
      </c>
      <c r="O42" s="9">
        <f t="shared" si="6"/>
        <v>21.979300000000009</v>
      </c>
      <c r="P42" s="9">
        <f t="shared" si="7"/>
        <v>34.784720000000021</v>
      </c>
      <c r="Q42" s="21">
        <f t="shared" si="8"/>
        <v>25.732900000000001</v>
      </c>
      <c r="R42" s="4"/>
      <c r="S42" s="3">
        <f t="shared" si="13"/>
        <v>0.32241090648170406</v>
      </c>
      <c r="T42" s="9">
        <f t="shared" si="12"/>
        <v>0.44846990169856732</v>
      </c>
      <c r="U42" s="9">
        <f t="shared" si="14"/>
        <v>0.14215270989465037</v>
      </c>
      <c r="V42" s="21">
        <f t="shared" si="9"/>
        <v>0.36743856086186721</v>
      </c>
      <c r="W42" s="4"/>
      <c r="X42" s="47">
        <f t="shared" si="10"/>
        <v>0.23228180818817723</v>
      </c>
      <c r="Y42" s="51">
        <f t="shared" si="11"/>
        <v>0.40795423128021724</v>
      </c>
      <c r="Z42" s="4"/>
      <c r="AA42" s="4"/>
      <c r="AB42" s="4"/>
      <c r="AC42" s="4"/>
      <c r="AD42" s="4"/>
      <c r="AF42" s="1"/>
      <c r="AG42" s="1"/>
      <c r="AH42" s="1"/>
      <c r="AI42" s="1"/>
      <c r="AM42" s="4"/>
      <c r="AN42" s="4"/>
      <c r="AO42" s="4"/>
    </row>
    <row r="43" spans="1:41">
      <c r="A43" s="28">
        <v>177.65</v>
      </c>
      <c r="B43" s="14">
        <v>97.061500000000009</v>
      </c>
      <c r="C43" s="14">
        <v>109.31034</v>
      </c>
      <c r="D43" s="14">
        <v>96.13364</v>
      </c>
      <c r="E43" s="14">
        <v>105.55674</v>
      </c>
      <c r="F43" s="17">
        <v>131.376</v>
      </c>
      <c r="H43" s="20">
        <f t="shared" si="1"/>
        <v>-29.871499999999997</v>
      </c>
      <c r="I43" s="9">
        <f t="shared" si="2"/>
        <v>-17.62266000000001</v>
      </c>
      <c r="J43" s="9">
        <f t="shared" si="3"/>
        <v>-30.799360000000007</v>
      </c>
      <c r="K43" s="9">
        <f t="shared" si="4"/>
        <v>-21.376260000000002</v>
      </c>
      <c r="L43" s="21">
        <f t="shared" si="4"/>
        <v>4.4429999999999978</v>
      </c>
      <c r="N43" s="20">
        <f t="shared" si="5"/>
        <v>34.314499999999995</v>
      </c>
      <c r="O43" s="9">
        <f t="shared" si="6"/>
        <v>22.065660000000008</v>
      </c>
      <c r="P43" s="9">
        <f t="shared" si="7"/>
        <v>35.242360000000005</v>
      </c>
      <c r="Q43" s="21">
        <f t="shared" si="8"/>
        <v>25.81926</v>
      </c>
      <c r="R43" s="4"/>
      <c r="S43" s="3">
        <f t="shared" si="13"/>
        <v>0.40289404448696575</v>
      </c>
      <c r="T43" s="9">
        <f t="shared" si="12"/>
        <v>0.46096888858013074</v>
      </c>
      <c r="U43" s="9">
        <f t="shared" si="14"/>
        <v>0.22499547445784196</v>
      </c>
      <c r="V43" s="21">
        <f t="shared" si="9"/>
        <v>0.38245450530495917</v>
      </c>
      <c r="W43" s="4"/>
      <c r="X43" s="47">
        <f t="shared" si="10"/>
        <v>0.31394475947240386</v>
      </c>
      <c r="Y43" s="51">
        <f t="shared" si="11"/>
        <v>0.42171169694254496</v>
      </c>
      <c r="Z43" s="4"/>
      <c r="AA43" s="4"/>
      <c r="AB43" s="4"/>
      <c r="AC43" s="4"/>
      <c r="AD43" s="4"/>
      <c r="AF43" s="1"/>
      <c r="AG43" s="1"/>
      <c r="AH43" s="1"/>
      <c r="AI43" s="1"/>
      <c r="AM43" s="4"/>
      <c r="AN43" s="4"/>
      <c r="AO43" s="4"/>
    </row>
    <row r="44" spans="1:41">
      <c r="A44" s="28">
        <v>182.32499999999999</v>
      </c>
      <c r="B44" s="14">
        <v>97.247140000000016</v>
      </c>
      <c r="C44" s="14">
        <v>110.23820000000002</v>
      </c>
      <c r="D44" s="14">
        <v>95.948000000000008</v>
      </c>
      <c r="E44" s="14">
        <v>105.92768000000001</v>
      </c>
      <c r="F44" s="17">
        <v>131.376</v>
      </c>
      <c r="H44" s="20">
        <f t="shared" si="1"/>
        <v>-29.685859999999991</v>
      </c>
      <c r="I44" s="9">
        <f t="shared" si="2"/>
        <v>-16.694799999999987</v>
      </c>
      <c r="J44" s="9">
        <f t="shared" si="3"/>
        <v>-30.984999999999999</v>
      </c>
      <c r="K44" s="9">
        <f t="shared" si="4"/>
        <v>-21.005319999999998</v>
      </c>
      <c r="L44" s="21">
        <f t="shared" si="4"/>
        <v>4.4429999999999978</v>
      </c>
      <c r="N44" s="20">
        <f t="shared" si="5"/>
        <v>34.128859999999989</v>
      </c>
      <c r="O44" s="9">
        <f t="shared" si="6"/>
        <v>21.137799999999984</v>
      </c>
      <c r="P44" s="9">
        <f t="shared" si="7"/>
        <v>35.427999999999997</v>
      </c>
      <c r="Q44" s="21">
        <f t="shared" si="8"/>
        <v>25.448319999999995</v>
      </c>
      <c r="R44" s="4"/>
      <c r="S44" s="3">
        <f t="shared" si="13"/>
        <v>0.3702463525472372</v>
      </c>
      <c r="T44" s="9">
        <f t="shared" si="12"/>
        <v>0.32667859251797354</v>
      </c>
      <c r="U44" s="9">
        <f t="shared" si="14"/>
        <v>0.25860034032077089</v>
      </c>
      <c r="V44" s="21">
        <f t="shared" si="9"/>
        <v>0.31795688566947222</v>
      </c>
      <c r="W44" s="4"/>
      <c r="X44" s="47">
        <f t="shared" si="10"/>
        <v>0.31442334643400405</v>
      </c>
      <c r="Y44" s="51">
        <f t="shared" si="11"/>
        <v>0.32231773909372285</v>
      </c>
      <c r="Z44" s="4"/>
      <c r="AA44" s="4"/>
      <c r="AB44" s="4"/>
      <c r="AC44" s="4"/>
      <c r="AD44" s="4"/>
      <c r="AF44" s="1"/>
      <c r="AG44" s="1"/>
      <c r="AH44" s="1"/>
      <c r="AI44" s="1"/>
      <c r="AM44" s="4"/>
      <c r="AN44" s="4"/>
      <c r="AO44" s="4"/>
    </row>
    <row r="45" spans="1:41">
      <c r="A45" s="28">
        <v>187</v>
      </c>
      <c r="B45" s="14">
        <v>97.804060000000007</v>
      </c>
      <c r="C45" s="14">
        <v>110.79512000000001</v>
      </c>
      <c r="D45" s="14">
        <v>96.13364</v>
      </c>
      <c r="E45" s="14">
        <v>105.92768000000001</v>
      </c>
      <c r="F45" s="17">
        <v>131.648</v>
      </c>
      <c r="H45" s="20">
        <f t="shared" si="1"/>
        <v>-29.12894</v>
      </c>
      <c r="I45" s="9">
        <f t="shared" si="2"/>
        <v>-16.137879999999996</v>
      </c>
      <c r="J45" s="9">
        <f t="shared" si="3"/>
        <v>-30.799360000000007</v>
      </c>
      <c r="K45" s="9">
        <f t="shared" si="4"/>
        <v>-21.005319999999998</v>
      </c>
      <c r="L45" s="21">
        <f t="shared" si="4"/>
        <v>4.7149999999999892</v>
      </c>
      <c r="N45" s="20">
        <f t="shared" si="5"/>
        <v>33.843939999999989</v>
      </c>
      <c r="O45" s="9">
        <f t="shared" si="6"/>
        <v>20.852879999999985</v>
      </c>
      <c r="P45" s="9">
        <f t="shared" si="7"/>
        <v>35.514359999999996</v>
      </c>
      <c r="Q45" s="21">
        <f t="shared" si="8"/>
        <v>25.720319999999987</v>
      </c>
      <c r="R45" s="4"/>
      <c r="S45" s="3">
        <f t="shared" si="13"/>
        <v>0.32013872279358968</v>
      </c>
      <c r="T45" s="9">
        <f t="shared" si="12"/>
        <v>0.28544177753076766</v>
      </c>
      <c r="U45" s="9">
        <f t="shared" si="14"/>
        <v>0.27423337315810464</v>
      </c>
      <c r="V45" s="21">
        <f t="shared" si="9"/>
        <v>0.36525119887606006</v>
      </c>
      <c r="W45" s="4"/>
      <c r="X45" s="47">
        <f t="shared" si="10"/>
        <v>0.29718604797584713</v>
      </c>
      <c r="Y45" s="51">
        <f t="shared" si="11"/>
        <v>0.32534648820341383</v>
      </c>
      <c r="Z45" s="4"/>
      <c r="AA45" s="4"/>
      <c r="AB45" s="4"/>
      <c r="AC45" s="4"/>
      <c r="AD45" s="4"/>
      <c r="AF45" s="1"/>
      <c r="AG45" s="1"/>
      <c r="AH45" s="1"/>
      <c r="AI45" s="1"/>
      <c r="AM45" s="4"/>
      <c r="AN45" s="4"/>
      <c r="AO45" s="4"/>
    </row>
    <row r="46" spans="1:41">
      <c r="A46" s="28">
        <v>191.67500000000001</v>
      </c>
      <c r="B46" s="14">
        <v>98.546279999999996</v>
      </c>
      <c r="C46" s="14">
        <v>110.79512000000001</v>
      </c>
      <c r="D46" s="14">
        <v>96.13364</v>
      </c>
      <c r="E46" s="14">
        <v>106.11332000000002</v>
      </c>
      <c r="F46" s="17">
        <v>131.376</v>
      </c>
      <c r="H46" s="20">
        <f t="shared" si="1"/>
        <v>-28.386720000000011</v>
      </c>
      <c r="I46" s="9">
        <f t="shared" si="2"/>
        <v>-16.137879999999996</v>
      </c>
      <c r="J46" s="9">
        <f t="shared" si="3"/>
        <v>-30.799360000000007</v>
      </c>
      <c r="K46" s="9">
        <f t="shared" si="4"/>
        <v>-20.819679999999991</v>
      </c>
      <c r="L46" s="21">
        <f t="shared" si="4"/>
        <v>4.4429999999999978</v>
      </c>
      <c r="N46" s="20">
        <f t="shared" si="5"/>
        <v>32.829720000000009</v>
      </c>
      <c r="O46" s="9">
        <f t="shared" si="6"/>
        <v>20.580879999999993</v>
      </c>
      <c r="P46" s="9">
        <f t="shared" si="7"/>
        <v>35.242360000000005</v>
      </c>
      <c r="Q46" s="21">
        <f t="shared" si="8"/>
        <v>25.262679999999989</v>
      </c>
      <c r="R46" s="4"/>
      <c r="S46" s="3">
        <f t="shared" si="13"/>
        <v>0.14177230327673074</v>
      </c>
      <c r="T46" s="9">
        <f t="shared" si="12"/>
        <v>0.24607488971482058</v>
      </c>
      <c r="U46" s="9">
        <f t="shared" si="14"/>
        <v>0.22499547445784196</v>
      </c>
      <c r="V46" s="21">
        <f t="shared" si="9"/>
        <v>0.2856785169059739</v>
      </c>
      <c r="W46" s="4"/>
      <c r="X46" s="47">
        <f t="shared" si="10"/>
        <v>0.18338388886728635</v>
      </c>
      <c r="Y46" s="51">
        <f t="shared" si="11"/>
        <v>0.26587670331039726</v>
      </c>
      <c r="Z46" s="4"/>
      <c r="AA46" s="4"/>
      <c r="AB46" s="4"/>
      <c r="AC46" s="4"/>
      <c r="AD46" s="4"/>
      <c r="AF46" s="1"/>
      <c r="AG46" s="1"/>
      <c r="AH46" s="1"/>
      <c r="AI46" s="1"/>
      <c r="AM46" s="4"/>
      <c r="AN46" s="4"/>
      <c r="AO46" s="4"/>
    </row>
    <row r="47" spans="1:41">
      <c r="A47" s="28">
        <v>196.35</v>
      </c>
      <c r="B47" s="14">
        <v>98.546279999999996</v>
      </c>
      <c r="C47" s="14">
        <v>111.1664</v>
      </c>
      <c r="D47" s="14">
        <v>96.319279999999992</v>
      </c>
      <c r="E47" s="14">
        <v>106.67024000000001</v>
      </c>
      <c r="F47" s="17">
        <v>131.55699999999999</v>
      </c>
      <c r="H47" s="20">
        <f t="shared" si="1"/>
        <v>-28.386720000000011</v>
      </c>
      <c r="I47" s="9">
        <f t="shared" si="2"/>
        <v>-15.766600000000011</v>
      </c>
      <c r="J47" s="9">
        <f t="shared" si="3"/>
        <v>-30.613720000000015</v>
      </c>
      <c r="K47" s="9">
        <f t="shared" si="4"/>
        <v>-20.26276</v>
      </c>
      <c r="L47" s="21">
        <f t="shared" si="4"/>
        <v>4.623999999999981</v>
      </c>
      <c r="N47" s="20">
        <f t="shared" si="5"/>
        <v>33.010719999999992</v>
      </c>
      <c r="O47" s="9">
        <f t="shared" si="6"/>
        <v>20.390599999999992</v>
      </c>
      <c r="P47" s="9">
        <f t="shared" si="7"/>
        <v>35.237719999999996</v>
      </c>
      <c r="Q47" s="21">
        <f t="shared" si="8"/>
        <v>24.886759999999981</v>
      </c>
      <c r="R47" s="4"/>
      <c r="S47" s="3">
        <f t="shared" si="13"/>
        <v>0.17360397878357256</v>
      </c>
      <c r="T47" s="9">
        <f t="shared" si="12"/>
        <v>0.21853543598828123</v>
      </c>
      <c r="U47" s="9">
        <f t="shared" si="14"/>
        <v>0.22415553383295345</v>
      </c>
      <c r="V47" s="21">
        <f t="shared" si="9"/>
        <v>0.22031499403604224</v>
      </c>
      <c r="W47" s="4"/>
      <c r="X47" s="47">
        <f t="shared" si="10"/>
        <v>0.19887975630826299</v>
      </c>
      <c r="Y47" s="51">
        <f t="shared" si="11"/>
        <v>0.21942521501216172</v>
      </c>
      <c r="Z47" s="4"/>
      <c r="AA47" s="4"/>
      <c r="AB47" s="4"/>
      <c r="AC47" s="4"/>
      <c r="AD47" s="4"/>
      <c r="AF47" s="1"/>
      <c r="AG47" s="1"/>
      <c r="AH47" s="1"/>
      <c r="AI47" s="1"/>
      <c r="AM47" s="4"/>
      <c r="AN47" s="4"/>
      <c r="AO47" s="4"/>
    </row>
    <row r="48" spans="1:41">
      <c r="A48" s="28">
        <v>201.02500000000001</v>
      </c>
      <c r="B48" s="14">
        <v>98.917560000000009</v>
      </c>
      <c r="C48" s="14">
        <v>111.35170000000001</v>
      </c>
      <c r="D48" s="14">
        <v>96.504920000000013</v>
      </c>
      <c r="E48" s="14">
        <v>106.67024000000001</v>
      </c>
      <c r="F48" s="17">
        <v>131.648</v>
      </c>
      <c r="H48" s="20">
        <f t="shared" si="1"/>
        <v>-28.015439999999998</v>
      </c>
      <c r="I48" s="9">
        <f t="shared" si="2"/>
        <v>-15.581299999999999</v>
      </c>
      <c r="J48" s="9">
        <f t="shared" si="3"/>
        <v>-30.428079999999994</v>
      </c>
      <c r="K48" s="9">
        <f t="shared" si="4"/>
        <v>-20.26276</v>
      </c>
      <c r="L48" s="21">
        <f t="shared" si="4"/>
        <v>4.7149999999999892</v>
      </c>
      <c r="N48" s="20">
        <f t="shared" si="5"/>
        <v>32.730439999999987</v>
      </c>
      <c r="O48" s="9">
        <f t="shared" si="6"/>
        <v>20.296299999999988</v>
      </c>
      <c r="P48" s="9">
        <f t="shared" si="7"/>
        <v>35.143079999999983</v>
      </c>
      <c r="Q48" s="21">
        <f t="shared" si="8"/>
        <v>24.977759999999989</v>
      </c>
      <c r="R48" s="4"/>
      <c r="S48" s="3">
        <f t="shared" si="13"/>
        <v>0.12431236546280679</v>
      </c>
      <c r="T48" s="9">
        <f t="shared" si="12"/>
        <v>0.20488728333738385</v>
      </c>
      <c r="U48" s="9">
        <f t="shared" si="14"/>
        <v>0.20702364143224161</v>
      </c>
      <c r="V48" s="21">
        <f t="shared" si="9"/>
        <v>0.23613772382207168</v>
      </c>
      <c r="W48" s="4"/>
      <c r="X48" s="47">
        <f t="shared" si="10"/>
        <v>0.16566800344752419</v>
      </c>
      <c r="Y48" s="51">
        <f t="shared" si="11"/>
        <v>0.22051250357972776</v>
      </c>
      <c r="Z48" s="4"/>
      <c r="AA48" s="4"/>
      <c r="AB48" s="4"/>
      <c r="AC48" s="4"/>
      <c r="AD48" s="4"/>
      <c r="AF48" s="1"/>
      <c r="AG48" s="1"/>
      <c r="AH48" s="1"/>
      <c r="AI48" s="1"/>
      <c r="AM48" s="4"/>
      <c r="AN48" s="4"/>
      <c r="AO48" s="4"/>
    </row>
    <row r="49" spans="1:41">
      <c r="A49" s="28">
        <v>205.7</v>
      </c>
      <c r="B49" s="14">
        <v>99.103200000000015</v>
      </c>
      <c r="C49" s="14">
        <v>111.53734</v>
      </c>
      <c r="D49" s="14">
        <v>97.247140000000016</v>
      </c>
      <c r="E49" s="14">
        <v>107.04118000000001</v>
      </c>
      <c r="F49" s="17">
        <v>131.648</v>
      </c>
      <c r="H49" s="20">
        <f t="shared" si="1"/>
        <v>-27.829799999999992</v>
      </c>
      <c r="I49" s="9">
        <f t="shared" si="2"/>
        <v>-15.395660000000007</v>
      </c>
      <c r="J49" s="9">
        <f t="shared" si="3"/>
        <v>-29.685859999999991</v>
      </c>
      <c r="K49" s="9">
        <f t="shared" si="4"/>
        <v>-19.891819999999996</v>
      </c>
      <c r="L49" s="21">
        <f t="shared" si="4"/>
        <v>4.7149999999999892</v>
      </c>
      <c r="N49" s="20">
        <f t="shared" si="5"/>
        <v>32.544799999999981</v>
      </c>
      <c r="O49" s="9">
        <f t="shared" si="6"/>
        <v>20.110659999999996</v>
      </c>
      <c r="P49" s="9">
        <f t="shared" si="7"/>
        <v>34.40085999999998</v>
      </c>
      <c r="Q49" s="21">
        <f t="shared" si="8"/>
        <v>24.606819999999985</v>
      </c>
      <c r="R49" s="4"/>
      <c r="S49" s="3">
        <f t="shared" si="13"/>
        <v>9.1664673523078236E-2</v>
      </c>
      <c r="T49" s="9">
        <f t="shared" si="12"/>
        <v>0.17801938240300022</v>
      </c>
      <c r="U49" s="9">
        <f t="shared" si="14"/>
        <v>7.2665725353895025E-2</v>
      </c>
      <c r="V49" s="21">
        <f t="shared" si="9"/>
        <v>0.17164010418658476</v>
      </c>
      <c r="W49" s="4"/>
      <c r="X49" s="47">
        <f t="shared" si="10"/>
        <v>8.216519943848663E-2</v>
      </c>
      <c r="Y49" s="51">
        <f t="shared" si="11"/>
        <v>0.17482974329479251</v>
      </c>
      <c r="Z49" s="4"/>
      <c r="AA49" s="4"/>
      <c r="AB49" s="4"/>
      <c r="AC49" s="4"/>
      <c r="AD49" s="4"/>
      <c r="AF49" s="1"/>
      <c r="AG49" s="1"/>
      <c r="AH49" s="1"/>
      <c r="AI49" s="1"/>
      <c r="AM49" s="4"/>
      <c r="AN49" s="4"/>
      <c r="AO49" s="4"/>
    </row>
    <row r="50" spans="1:41">
      <c r="A50" s="28">
        <v>210.375</v>
      </c>
      <c r="B50" s="14">
        <v>99.47414000000002</v>
      </c>
      <c r="C50" s="14">
        <v>111.90862</v>
      </c>
      <c r="D50" s="14">
        <v>96.690560000000005</v>
      </c>
      <c r="E50" s="14">
        <v>107.22682</v>
      </c>
      <c r="F50" s="17">
        <v>131.739</v>
      </c>
      <c r="H50" s="20">
        <f t="shared" si="1"/>
        <v>-27.458859999999987</v>
      </c>
      <c r="I50" s="9">
        <f t="shared" si="2"/>
        <v>-15.024380000000008</v>
      </c>
      <c r="J50" s="9">
        <f t="shared" si="3"/>
        <v>-30.242440000000002</v>
      </c>
      <c r="K50" s="9">
        <f t="shared" si="4"/>
        <v>-19.706180000000003</v>
      </c>
      <c r="L50" s="21">
        <f t="shared" si="4"/>
        <v>4.8059999999999974</v>
      </c>
      <c r="N50" s="20">
        <f t="shared" si="5"/>
        <v>32.264859999999985</v>
      </c>
      <c r="O50" s="9">
        <f t="shared" si="6"/>
        <v>19.830380000000005</v>
      </c>
      <c r="P50" s="9">
        <f t="shared" si="7"/>
        <v>35.048439999999999</v>
      </c>
      <c r="Q50" s="21">
        <f t="shared" si="8"/>
        <v>24.512180000000001</v>
      </c>
      <c r="R50" s="4"/>
      <c r="S50" s="3">
        <f t="shared" si="13"/>
        <v>4.2432854509895888E-2</v>
      </c>
      <c r="T50" s="9">
        <f t="shared" si="12"/>
        <v>0.13745412020795011</v>
      </c>
      <c r="U50" s="9">
        <f t="shared" si="14"/>
        <v>0.18989174903153491</v>
      </c>
      <c r="V50" s="21">
        <f t="shared" si="9"/>
        <v>0.15518446520911836</v>
      </c>
      <c r="W50" s="4"/>
      <c r="X50" s="47">
        <f t="shared" si="10"/>
        <v>0.1161623017707154</v>
      </c>
      <c r="Y50" s="51">
        <f t="shared" si="11"/>
        <v>0.14631929270853422</v>
      </c>
      <c r="Z50" s="4"/>
      <c r="AA50" s="4"/>
      <c r="AB50" s="4"/>
      <c r="AC50" s="4"/>
      <c r="AD50" s="4"/>
      <c r="AF50" s="1"/>
      <c r="AG50" s="1"/>
      <c r="AH50" s="1"/>
      <c r="AI50" s="1"/>
      <c r="AM50" s="4"/>
      <c r="AN50" s="4"/>
      <c r="AO50" s="4"/>
    </row>
    <row r="51" spans="1:41">
      <c r="A51" s="28">
        <v>215.05</v>
      </c>
      <c r="B51" s="14">
        <v>99.103200000000015</v>
      </c>
      <c r="C51" s="14">
        <v>112.4652</v>
      </c>
      <c r="D51" s="14">
        <v>97.61842</v>
      </c>
      <c r="E51" s="14">
        <v>107.41246</v>
      </c>
      <c r="F51" s="17">
        <v>131.82900000000001</v>
      </c>
      <c r="H51" s="20">
        <f t="shared" si="1"/>
        <v>-27.829799999999992</v>
      </c>
      <c r="I51" s="9">
        <f t="shared" si="2"/>
        <v>-14.467800000000011</v>
      </c>
      <c r="J51" s="9">
        <f t="shared" si="3"/>
        <v>-29.314580000000007</v>
      </c>
      <c r="K51" s="9">
        <f t="shared" si="4"/>
        <v>-19.520540000000011</v>
      </c>
      <c r="L51" s="21">
        <f t="shared" si="4"/>
        <v>4.8960000000000008</v>
      </c>
      <c r="N51" s="20">
        <f t="shared" si="5"/>
        <v>32.725799999999992</v>
      </c>
      <c r="O51" s="9">
        <f t="shared" si="6"/>
        <v>19.363800000000012</v>
      </c>
      <c r="P51" s="9">
        <f t="shared" si="7"/>
        <v>34.210580000000007</v>
      </c>
      <c r="Q51" s="21">
        <f t="shared" si="8"/>
        <v>24.416540000000012</v>
      </c>
      <c r="R51" s="4"/>
      <c r="S51" s="3">
        <f t="shared" si="13"/>
        <v>0.12349634902992504</v>
      </c>
      <c r="T51" s="9">
        <f t="shared" si="12"/>
        <v>6.9925434483079099E-2</v>
      </c>
      <c r="U51" s="9">
        <f t="shared" si="14"/>
        <v>3.8220918866082733E-2</v>
      </c>
      <c r="V51" s="21">
        <f t="shared" si="9"/>
        <v>0.13855495008015634</v>
      </c>
      <c r="W51" s="4"/>
      <c r="X51" s="47">
        <f t="shared" si="10"/>
        <v>8.0858633948003883E-2</v>
      </c>
      <c r="Y51" s="51">
        <f t="shared" si="11"/>
        <v>0.10424019228161771</v>
      </c>
      <c r="Z51" s="4"/>
      <c r="AA51" s="4"/>
      <c r="AB51" s="4"/>
      <c r="AC51" s="4"/>
      <c r="AD51" s="4"/>
      <c r="AF51" s="1"/>
      <c r="AG51" s="1"/>
      <c r="AH51" s="1"/>
      <c r="AI51" s="1"/>
      <c r="AM51" s="4"/>
      <c r="AN51" s="4"/>
      <c r="AO51" s="4"/>
    </row>
    <row r="52" spans="1:41">
      <c r="A52" s="28">
        <v>219.72499999999999</v>
      </c>
      <c r="B52" s="14">
        <v>99.47414000000002</v>
      </c>
      <c r="C52" s="14">
        <v>112.4652</v>
      </c>
      <c r="D52" s="14">
        <v>97.61842</v>
      </c>
      <c r="E52" s="14">
        <v>107.41246</v>
      </c>
      <c r="F52" s="17">
        <v>131.82900000000001</v>
      </c>
      <c r="H52" s="20">
        <f t="shared" si="1"/>
        <v>-27.458859999999987</v>
      </c>
      <c r="I52" s="9">
        <f t="shared" si="2"/>
        <v>-14.467800000000011</v>
      </c>
      <c r="J52" s="9">
        <f t="shared" si="3"/>
        <v>-29.314580000000007</v>
      </c>
      <c r="K52" s="9">
        <f t="shared" si="4"/>
        <v>-19.520540000000011</v>
      </c>
      <c r="L52" s="21">
        <f t="shared" si="4"/>
        <v>4.8960000000000008</v>
      </c>
      <c r="N52" s="20">
        <f t="shared" si="5"/>
        <v>32.354859999999988</v>
      </c>
      <c r="O52" s="9">
        <f t="shared" si="6"/>
        <v>19.363800000000012</v>
      </c>
      <c r="P52" s="9">
        <f t="shared" si="7"/>
        <v>34.210580000000007</v>
      </c>
      <c r="Q52" s="21">
        <f t="shared" si="8"/>
        <v>24.416540000000012</v>
      </c>
      <c r="R52" s="4"/>
      <c r="S52" s="3">
        <f t="shared" si="13"/>
        <v>5.8260759458051349E-2</v>
      </c>
      <c r="T52" s="9">
        <f t="shared" si="12"/>
        <v>6.9925434483079099E-2</v>
      </c>
      <c r="U52" s="9">
        <f t="shared" si="14"/>
        <v>3.8220918866082733E-2</v>
      </c>
      <c r="V52" s="21">
        <f t="shared" si="9"/>
        <v>0.13855495008015634</v>
      </c>
      <c r="W52" s="4"/>
      <c r="X52" s="47">
        <f t="shared" si="10"/>
        <v>4.8240839162067041E-2</v>
      </c>
      <c r="Y52" s="51">
        <f t="shared" si="11"/>
        <v>0.10424019228161771</v>
      </c>
      <c r="Z52" s="4"/>
      <c r="AA52" s="4"/>
      <c r="AB52" s="4"/>
      <c r="AC52" s="4"/>
      <c r="AD52" s="4"/>
      <c r="AF52" s="1"/>
      <c r="AG52" s="1"/>
      <c r="AH52" s="1"/>
      <c r="AI52" s="1"/>
      <c r="AM52" s="4"/>
      <c r="AN52" s="4"/>
      <c r="AO52" s="4"/>
    </row>
    <row r="53" spans="1:41">
      <c r="A53" s="28">
        <v>224.4</v>
      </c>
      <c r="B53" s="14">
        <v>99.47414000000002</v>
      </c>
      <c r="C53" s="14">
        <v>112.65084000000002</v>
      </c>
      <c r="D53" s="14">
        <v>97.61842</v>
      </c>
      <c r="E53" s="14">
        <v>107.96904000000001</v>
      </c>
      <c r="F53" s="17">
        <v>132.28299999999999</v>
      </c>
      <c r="H53" s="20">
        <f t="shared" si="1"/>
        <v>-27.458859999999987</v>
      </c>
      <c r="I53" s="9">
        <f t="shared" si="2"/>
        <v>-14.28215999999999</v>
      </c>
      <c r="J53" s="9">
        <f t="shared" si="3"/>
        <v>-29.314580000000007</v>
      </c>
      <c r="K53" s="9">
        <f t="shared" si="4"/>
        <v>-18.96396</v>
      </c>
      <c r="L53" s="21">
        <f t="shared" si="4"/>
        <v>5.3499999999999801</v>
      </c>
      <c r="N53" s="20">
        <f t="shared" si="5"/>
        <v>32.808859999999967</v>
      </c>
      <c r="O53" s="9">
        <f t="shared" si="6"/>
        <v>19.632159999999971</v>
      </c>
      <c r="P53" s="9">
        <f t="shared" si="7"/>
        <v>34.664579999999987</v>
      </c>
      <c r="Q53" s="21">
        <f t="shared" si="8"/>
        <v>24.31395999999998</v>
      </c>
      <c r="R53" s="4"/>
      <c r="S53" s="3">
        <f t="shared" si="13"/>
        <v>0.1381037466409622</v>
      </c>
      <c r="T53" s="9">
        <f t="shared" si="12"/>
        <v>0.10876550071207274</v>
      </c>
      <c r="U53" s="9">
        <f t="shared" si="14"/>
        <v>0.12040476449078472</v>
      </c>
      <c r="V53" s="21">
        <f t="shared" si="9"/>
        <v>0.12071873445981285</v>
      </c>
      <c r="W53" s="4"/>
      <c r="X53" s="47">
        <f t="shared" si="10"/>
        <v>0.12925425556587344</v>
      </c>
      <c r="Y53" s="51">
        <f t="shared" si="11"/>
        <v>0.1147421175859428</v>
      </c>
      <c r="Z53" s="4"/>
      <c r="AA53" s="4"/>
      <c r="AB53" s="4"/>
      <c r="AC53" s="4"/>
      <c r="AD53" s="4"/>
      <c r="AF53" s="1"/>
      <c r="AG53" s="1"/>
      <c r="AH53" s="1"/>
      <c r="AI53" s="1"/>
      <c r="AM53" s="4"/>
      <c r="AN53" s="4"/>
      <c r="AO53" s="4"/>
    </row>
    <row r="54" spans="1:41">
      <c r="A54" s="28">
        <v>229.07499999999999</v>
      </c>
      <c r="B54" s="14">
        <v>99.845420000000004</v>
      </c>
      <c r="C54" s="14">
        <v>113.20776000000001</v>
      </c>
      <c r="D54" s="14">
        <v>98.360640000000004</v>
      </c>
      <c r="E54" s="14">
        <v>108.15468</v>
      </c>
      <c r="F54" s="17">
        <v>132.37299999999999</v>
      </c>
      <c r="H54" s="20">
        <f t="shared" si="1"/>
        <v>-27.087580000000003</v>
      </c>
      <c r="I54" s="9">
        <f t="shared" si="2"/>
        <v>-13.725239999999999</v>
      </c>
      <c r="J54" s="9">
        <f t="shared" si="3"/>
        <v>-28.572360000000003</v>
      </c>
      <c r="K54" s="9">
        <f t="shared" si="4"/>
        <v>-18.778320000000008</v>
      </c>
      <c r="L54" s="21">
        <f t="shared" si="4"/>
        <v>5.4399999999999835</v>
      </c>
      <c r="N54" s="20">
        <f t="shared" si="5"/>
        <v>32.527579999999986</v>
      </c>
      <c r="O54" s="9">
        <f t="shared" si="6"/>
        <v>19.165239999999983</v>
      </c>
      <c r="P54" s="9">
        <f t="shared" si="7"/>
        <v>34.012359999999987</v>
      </c>
      <c r="Q54" s="21">
        <f t="shared" si="8"/>
        <v>24.218319999999991</v>
      </c>
      <c r="R54" s="4"/>
      <c r="S54" s="3">
        <f t="shared" si="13"/>
        <v>8.8636267709665553E-2</v>
      </c>
      <c r="T54" s="9">
        <f t="shared" si="12"/>
        <v>4.1187606377432621E-2</v>
      </c>
      <c r="U54" s="9">
        <f t="shared" si="14"/>
        <v>2.3388001882614731E-3</v>
      </c>
      <c r="V54" s="21">
        <f t="shared" si="9"/>
        <v>0.10408921933085082</v>
      </c>
      <c r="W54" s="4"/>
      <c r="X54" s="47">
        <f t="shared" si="10"/>
        <v>4.5487533948963516E-2</v>
      </c>
      <c r="Y54" s="51">
        <f t="shared" si="11"/>
        <v>7.2638412854141715E-2</v>
      </c>
      <c r="Z54" s="4"/>
      <c r="AA54" s="4"/>
      <c r="AB54" s="4"/>
      <c r="AC54" s="4"/>
      <c r="AD54" s="4"/>
      <c r="AF54" s="1"/>
      <c r="AG54" s="1"/>
      <c r="AH54" s="1"/>
      <c r="AI54" s="1"/>
      <c r="AM54" s="4"/>
      <c r="AN54" s="4"/>
      <c r="AO54" s="4"/>
    </row>
    <row r="55" spans="1:41">
      <c r="A55" s="28">
        <v>233.75</v>
      </c>
      <c r="B55" s="14">
        <v>99.659780000000012</v>
      </c>
      <c r="C55" s="14">
        <v>113.20776000000001</v>
      </c>
      <c r="D55" s="14">
        <v>98.546279999999996</v>
      </c>
      <c r="E55" s="14">
        <v>108.7116</v>
      </c>
      <c r="F55" s="17">
        <v>132.55500000000001</v>
      </c>
      <c r="H55" s="20">
        <f t="shared" si="1"/>
        <v>-27.273219999999995</v>
      </c>
      <c r="I55" s="9">
        <f t="shared" si="2"/>
        <v>-13.725239999999999</v>
      </c>
      <c r="J55" s="9">
        <f t="shared" si="3"/>
        <v>-28.386720000000011</v>
      </c>
      <c r="K55" s="9">
        <f t="shared" si="4"/>
        <v>-18.221400000000003</v>
      </c>
      <c r="L55" s="21">
        <f t="shared" si="4"/>
        <v>5.6219999999999999</v>
      </c>
      <c r="N55" s="20">
        <f t="shared" si="5"/>
        <v>32.895219999999995</v>
      </c>
      <c r="O55" s="9">
        <f t="shared" si="6"/>
        <v>19.347239999999999</v>
      </c>
      <c r="P55" s="9">
        <f t="shared" si="7"/>
        <v>34.008720000000011</v>
      </c>
      <c r="Q55" s="21">
        <f t="shared" si="8"/>
        <v>23.843400000000003</v>
      </c>
      <c r="R55" s="4"/>
      <c r="S55" s="3">
        <f t="shared" si="13"/>
        <v>0.15329150076677431</v>
      </c>
      <c r="T55" s="9">
        <f t="shared" si="12"/>
        <v>6.7528685724871015E-2</v>
      </c>
      <c r="U55" s="9">
        <f t="shared" si="14"/>
        <v>1.6798812497770084E-3</v>
      </c>
      <c r="V55" s="21">
        <f t="shared" si="9"/>
        <v>3.8899572612417249E-2</v>
      </c>
      <c r="W55" s="4"/>
      <c r="X55" s="47">
        <f t="shared" si="10"/>
        <v>7.7485691008275653E-2</v>
      </c>
      <c r="Y55" s="51">
        <f t="shared" si="11"/>
        <v>5.3214129168644132E-2</v>
      </c>
      <c r="Z55" s="4"/>
      <c r="AA55" s="4"/>
      <c r="AB55" s="4"/>
      <c r="AC55" s="4"/>
      <c r="AD55" s="4"/>
      <c r="AF55" s="1"/>
      <c r="AG55" s="1"/>
      <c r="AH55" s="1"/>
      <c r="AI55" s="1"/>
      <c r="AM55" s="4"/>
      <c r="AN55" s="4"/>
      <c r="AO55" s="4"/>
    </row>
    <row r="56" spans="1:41">
      <c r="A56" s="28">
        <v>238.42500000000001</v>
      </c>
      <c r="B56" s="14">
        <v>99.659780000000012</v>
      </c>
      <c r="C56" s="14">
        <v>113.76434</v>
      </c>
      <c r="D56" s="14">
        <v>98.546279999999996</v>
      </c>
      <c r="E56" s="14">
        <v>108.52596000000001</v>
      </c>
      <c r="F56" s="17">
        <v>132.64500000000001</v>
      </c>
      <c r="H56" s="20">
        <f t="shared" si="1"/>
        <v>-27.273219999999995</v>
      </c>
      <c r="I56" s="9">
        <f t="shared" si="2"/>
        <v>-13.168660000000003</v>
      </c>
      <c r="J56" s="9">
        <f t="shared" si="3"/>
        <v>-28.386720000000011</v>
      </c>
      <c r="K56" s="9">
        <f t="shared" si="4"/>
        <v>-18.407039999999995</v>
      </c>
      <c r="L56" s="21">
        <f t="shared" si="4"/>
        <v>5.7120000000000033</v>
      </c>
      <c r="N56" s="20">
        <f t="shared" si="5"/>
        <v>32.985219999999998</v>
      </c>
      <c r="O56" s="9">
        <f t="shared" si="6"/>
        <v>18.880660000000006</v>
      </c>
      <c r="P56" s="9">
        <f t="shared" si="7"/>
        <v>34.098720000000014</v>
      </c>
      <c r="Q56" s="21">
        <f t="shared" si="8"/>
        <v>24.119039999999998</v>
      </c>
      <c r="R56" s="4"/>
      <c r="S56" s="3">
        <f t="shared" si="13"/>
        <v>0.16911940571492975</v>
      </c>
      <c r="T56" s="9">
        <f t="shared" si="12"/>
        <v>0</v>
      </c>
      <c r="U56" s="9">
        <f t="shared" si="14"/>
        <v>1.7971833025600348E-2</v>
      </c>
      <c r="V56" s="21">
        <f t="shared" si="9"/>
        <v>8.6826795010446919E-2</v>
      </c>
      <c r="W56" s="4"/>
      <c r="X56" s="47">
        <f t="shared" si="10"/>
        <v>9.3545619370265051E-2</v>
      </c>
      <c r="Y56" s="51">
        <f t="shared" si="11"/>
        <v>4.341339750522346E-2</v>
      </c>
      <c r="Z56" s="4"/>
      <c r="AA56" s="4"/>
      <c r="AB56" s="4"/>
      <c r="AC56" s="4"/>
      <c r="AD56" s="4"/>
      <c r="AF56" s="1"/>
      <c r="AG56" s="1"/>
      <c r="AH56" s="1"/>
      <c r="AI56" s="1"/>
      <c r="AM56" s="4"/>
      <c r="AN56" s="4"/>
      <c r="AO56" s="4"/>
    </row>
    <row r="57" spans="1:41">
      <c r="A57" s="28">
        <v>243.1</v>
      </c>
      <c r="B57" s="14">
        <v>100.03106000000001</v>
      </c>
      <c r="C57" s="14">
        <v>113.57870000000001</v>
      </c>
      <c r="D57" s="14">
        <v>98.917560000000009</v>
      </c>
      <c r="E57" s="14">
        <v>108.7116</v>
      </c>
      <c r="F57" s="17">
        <v>133.00800000000001</v>
      </c>
      <c r="H57" s="20">
        <f t="shared" si="1"/>
        <v>-26.901939999999996</v>
      </c>
      <c r="I57" s="9">
        <f t="shared" si="2"/>
        <v>-13.354299999999995</v>
      </c>
      <c r="J57" s="9">
        <f t="shared" si="3"/>
        <v>-28.015439999999998</v>
      </c>
      <c r="K57" s="9">
        <f t="shared" si="4"/>
        <v>-18.221400000000003</v>
      </c>
      <c r="L57" s="21">
        <f t="shared" si="4"/>
        <v>6.0750000000000028</v>
      </c>
      <c r="N57" s="20">
        <f t="shared" si="5"/>
        <v>32.976939999999999</v>
      </c>
      <c r="O57" s="9">
        <f t="shared" si="6"/>
        <v>19.429299999999998</v>
      </c>
      <c r="P57" s="9">
        <f t="shared" si="7"/>
        <v>34.090440000000001</v>
      </c>
      <c r="Q57" s="21">
        <f t="shared" si="8"/>
        <v>24.296400000000006</v>
      </c>
      <c r="R57" s="4"/>
      <c r="S57" s="3">
        <f t="shared" si="13"/>
        <v>0.16766323845969966</v>
      </c>
      <c r="T57" s="9">
        <f t="shared" si="12"/>
        <v>7.9405328424049917E-2</v>
      </c>
      <c r="U57" s="9">
        <f t="shared" si="14"/>
        <v>1.6472973462222235E-2</v>
      </c>
      <c r="V57" s="21">
        <f t="shared" si="9"/>
        <v>0.11766546923956832</v>
      </c>
      <c r="W57" s="4"/>
      <c r="X57" s="47">
        <f t="shared" si="10"/>
        <v>9.2068105960960947E-2</v>
      </c>
      <c r="Y57" s="51">
        <f t="shared" si="11"/>
        <v>9.8535398831809118E-2</v>
      </c>
      <c r="Z57" s="4"/>
      <c r="AA57" s="4"/>
      <c r="AB57" s="4"/>
      <c r="AC57" s="4"/>
      <c r="AD57" s="4"/>
      <c r="AF57" s="1"/>
      <c r="AG57" s="1"/>
      <c r="AH57" s="1"/>
      <c r="AI57" s="1"/>
      <c r="AM57" s="4"/>
      <c r="AN57" s="4"/>
      <c r="AO57" s="4"/>
    </row>
    <row r="58" spans="1:41">
      <c r="A58" s="28">
        <v>247.77500000000001</v>
      </c>
      <c r="B58" s="14">
        <v>100.2167</v>
      </c>
      <c r="C58" s="14">
        <v>113.94998000000001</v>
      </c>
      <c r="D58" s="14">
        <v>98.917560000000009</v>
      </c>
      <c r="E58" s="14">
        <v>108.89724000000001</v>
      </c>
      <c r="F58" s="17">
        <v>132.917</v>
      </c>
      <c r="H58" s="20">
        <f t="shared" si="1"/>
        <v>-26.716300000000004</v>
      </c>
      <c r="I58" s="9">
        <f t="shared" si="2"/>
        <v>-12.983019999999996</v>
      </c>
      <c r="J58" s="9">
        <f t="shared" si="3"/>
        <v>-28.015439999999998</v>
      </c>
      <c r="K58" s="9">
        <f t="shared" si="4"/>
        <v>-18.035759999999996</v>
      </c>
      <c r="L58" s="21">
        <f t="shared" si="4"/>
        <v>5.9839999999999947</v>
      </c>
      <c r="N58" s="20">
        <f t="shared" si="5"/>
        <v>32.700299999999999</v>
      </c>
      <c r="O58" s="9">
        <f t="shared" si="6"/>
        <v>18.967019999999991</v>
      </c>
      <c r="P58" s="9">
        <f t="shared" si="7"/>
        <v>33.999439999999993</v>
      </c>
      <c r="Q58" s="21">
        <f t="shared" si="8"/>
        <v>24.019759999999991</v>
      </c>
      <c r="R58" s="4"/>
      <c r="S58" s="3">
        <f t="shared" si="13"/>
        <v>0.11901177596128225</v>
      </c>
      <c r="T58" s="9">
        <f t="shared" si="12"/>
        <v>1.2498986881561413E-2</v>
      </c>
      <c r="U58" s="9">
        <f t="shared" si="14"/>
        <v>0</v>
      </c>
      <c r="V58" s="21">
        <f t="shared" si="9"/>
        <v>6.9564370690040539E-2</v>
      </c>
      <c r="W58" s="4"/>
      <c r="X58" s="47">
        <f t="shared" si="10"/>
        <v>5.9505887980641124E-2</v>
      </c>
      <c r="Y58" s="51">
        <f t="shared" si="11"/>
        <v>4.1031678785800975E-2</v>
      </c>
      <c r="Z58" s="4"/>
      <c r="AA58" s="4"/>
      <c r="AB58" s="4"/>
      <c r="AC58" s="4"/>
      <c r="AD58" s="4"/>
      <c r="AF58" s="1"/>
      <c r="AG58" s="1"/>
      <c r="AH58" s="1"/>
      <c r="AI58" s="1"/>
      <c r="AM58" s="4"/>
      <c r="AN58" s="4"/>
      <c r="AO58" s="4"/>
    </row>
    <row r="59" spans="1:41">
      <c r="A59" s="28">
        <v>252.45</v>
      </c>
      <c r="B59" s="14">
        <v>100.58764000000001</v>
      </c>
      <c r="C59" s="14">
        <v>113.94998000000001</v>
      </c>
      <c r="D59" s="14">
        <v>98.360640000000004</v>
      </c>
      <c r="E59" s="14">
        <v>109.08288</v>
      </c>
      <c r="F59" s="17">
        <v>133.18899999999999</v>
      </c>
      <c r="H59" s="20">
        <f t="shared" si="1"/>
        <v>-26.345359999999999</v>
      </c>
      <c r="I59" s="9">
        <f t="shared" si="2"/>
        <v>-12.983019999999996</v>
      </c>
      <c r="J59" s="9">
        <f t="shared" si="3"/>
        <v>-28.572360000000003</v>
      </c>
      <c r="K59" s="9">
        <f t="shared" si="4"/>
        <v>-17.850120000000004</v>
      </c>
      <c r="L59" s="21">
        <f t="shared" si="4"/>
        <v>6.255999999999986</v>
      </c>
      <c r="N59" s="20">
        <f t="shared" si="5"/>
        <v>32.601359999999985</v>
      </c>
      <c r="O59" s="9">
        <f t="shared" si="6"/>
        <v>19.239019999999982</v>
      </c>
      <c r="P59" s="9">
        <f t="shared" si="7"/>
        <v>34.828359999999989</v>
      </c>
      <c r="Q59" s="21">
        <f t="shared" si="8"/>
        <v>24.10611999999999</v>
      </c>
      <c r="R59" s="4"/>
      <c r="S59" s="3">
        <f t="shared" si="13"/>
        <v>0.1016116324549417</v>
      </c>
      <c r="T59" s="9">
        <f t="shared" si="12"/>
        <v>5.1865874697508509E-2</v>
      </c>
      <c r="U59" s="9">
        <f t="shared" si="14"/>
        <v>0.15005249628905459</v>
      </c>
      <c r="V59" s="21">
        <f t="shared" si="9"/>
        <v>8.4580315133132494E-2</v>
      </c>
      <c r="W59" s="4"/>
      <c r="X59" s="47">
        <f t="shared" si="10"/>
        <v>0.12583206437199815</v>
      </c>
      <c r="Y59" s="51">
        <f t="shared" si="11"/>
        <v>6.8223094915320498E-2</v>
      </c>
      <c r="Z59" s="4"/>
      <c r="AA59" s="4"/>
      <c r="AB59" s="4"/>
      <c r="AC59" s="4"/>
      <c r="AD59" s="4"/>
      <c r="AF59" s="1"/>
      <c r="AG59" s="1"/>
      <c r="AH59" s="1"/>
      <c r="AI59" s="1"/>
      <c r="AM59" s="4"/>
      <c r="AN59" s="4"/>
      <c r="AO59" s="4"/>
    </row>
    <row r="60" spans="1:41">
      <c r="A60" s="28">
        <v>257.125</v>
      </c>
      <c r="B60" s="14">
        <v>100.40234000000001</v>
      </c>
      <c r="C60" s="14">
        <v>114.32126</v>
      </c>
      <c r="D60" s="14">
        <v>98.360640000000004</v>
      </c>
      <c r="E60" s="14">
        <v>109.08288</v>
      </c>
      <c r="F60" s="17">
        <v>133.37100000000001</v>
      </c>
      <c r="H60" s="20">
        <f t="shared" si="1"/>
        <v>-26.530659999999997</v>
      </c>
      <c r="I60" s="9">
        <f t="shared" si="2"/>
        <v>-12.611740000000012</v>
      </c>
      <c r="J60" s="9">
        <f t="shared" si="3"/>
        <v>-28.572360000000003</v>
      </c>
      <c r="K60" s="9">
        <f t="shared" si="4"/>
        <v>-17.850120000000004</v>
      </c>
      <c r="L60" s="21">
        <f t="shared" si="4"/>
        <v>6.4380000000000024</v>
      </c>
      <c r="N60" s="20">
        <f t="shared" si="5"/>
        <v>32.96866</v>
      </c>
      <c r="O60" s="9">
        <f t="shared" si="6"/>
        <v>19.049740000000014</v>
      </c>
      <c r="P60" s="9">
        <f t="shared" si="7"/>
        <v>35.010360000000006</v>
      </c>
      <c r="Q60" s="21">
        <f t="shared" si="8"/>
        <v>24.288120000000006</v>
      </c>
      <c r="R60" s="4"/>
      <c r="S60" s="3">
        <f t="shared" si="13"/>
        <v>0.16620707120446954</v>
      </c>
      <c r="T60" s="9">
        <f t="shared" si="12"/>
        <v>2.4471152176179654E-2</v>
      </c>
      <c r="U60" s="9">
        <f t="shared" si="14"/>
        <v>0.18299844321349906</v>
      </c>
      <c r="V60" s="21">
        <f t="shared" si="9"/>
        <v>0.11622577470519141</v>
      </c>
      <c r="W60" s="4"/>
      <c r="X60" s="47">
        <f t="shared" si="10"/>
        <v>0.1746027572089843</v>
      </c>
      <c r="Y60" s="51">
        <f t="shared" si="11"/>
        <v>7.034846344068553E-2</v>
      </c>
      <c r="Z60" s="4"/>
      <c r="AA60" s="4"/>
      <c r="AB60" s="4"/>
      <c r="AC60" s="4"/>
      <c r="AD60" s="4"/>
      <c r="AF60" s="1"/>
      <c r="AG60" s="1"/>
      <c r="AH60" s="1"/>
      <c r="AI60" s="1"/>
      <c r="AM60" s="4"/>
      <c r="AN60" s="4"/>
      <c r="AO60" s="4"/>
    </row>
    <row r="61" spans="1:41">
      <c r="A61" s="28">
        <v>261.8</v>
      </c>
      <c r="B61" s="14">
        <v>100.77328</v>
      </c>
      <c r="C61" s="14">
        <v>114.13562</v>
      </c>
      <c r="D61" s="14">
        <v>98.731920000000002</v>
      </c>
      <c r="E61" s="14">
        <v>109.08288</v>
      </c>
      <c r="F61" s="17">
        <v>133.46100000000001</v>
      </c>
      <c r="H61" s="20">
        <f t="shared" si="1"/>
        <v>-26.159720000000007</v>
      </c>
      <c r="I61" s="9">
        <f t="shared" si="2"/>
        <v>-12.797380000000004</v>
      </c>
      <c r="J61" s="9">
        <f t="shared" si="3"/>
        <v>-28.201080000000005</v>
      </c>
      <c r="K61" s="9">
        <f t="shared" si="4"/>
        <v>-17.850120000000004</v>
      </c>
      <c r="L61" s="21">
        <f t="shared" si="4"/>
        <v>6.5280000000000058</v>
      </c>
      <c r="N61" s="20">
        <f t="shared" si="5"/>
        <v>32.687720000000013</v>
      </c>
      <c r="O61" s="9">
        <f t="shared" si="6"/>
        <v>19.32538000000001</v>
      </c>
      <c r="P61" s="9">
        <f t="shared" si="7"/>
        <v>34.72908000000001</v>
      </c>
      <c r="Q61" s="21">
        <f t="shared" si="8"/>
        <v>24.37812000000001</v>
      </c>
      <c r="R61" s="4"/>
      <c r="S61" s="3">
        <f t="shared" si="13"/>
        <v>0.1167993865807538</v>
      </c>
      <c r="T61" s="9">
        <f t="shared" si="12"/>
        <v>6.4364861579076088E-2</v>
      </c>
      <c r="U61" s="9">
        <f t="shared" si="14"/>
        <v>0.13208066326346196</v>
      </c>
      <c r="V61" s="21">
        <f t="shared" si="9"/>
        <v>0.13187462833972524</v>
      </c>
      <c r="W61" s="4"/>
      <c r="X61" s="47">
        <f t="shared" si="10"/>
        <v>0.12444002492210787</v>
      </c>
      <c r="Y61" s="51">
        <f t="shared" si="11"/>
        <v>9.8119744959400665E-2</v>
      </c>
      <c r="Z61" s="4"/>
      <c r="AA61" s="4"/>
      <c r="AB61" s="4"/>
      <c r="AC61" s="4"/>
      <c r="AD61" s="4"/>
      <c r="AF61" s="1"/>
      <c r="AG61" s="1"/>
      <c r="AH61" s="1"/>
      <c r="AI61" s="1"/>
      <c r="AM61" s="4"/>
      <c r="AN61" s="4"/>
      <c r="AO61" s="4"/>
    </row>
    <row r="62" spans="1:41">
      <c r="A62" s="28">
        <v>266.47500000000002</v>
      </c>
      <c r="B62" s="14">
        <v>101.14456</v>
      </c>
      <c r="C62" s="14">
        <v>114.50690000000002</v>
      </c>
      <c r="D62" s="14">
        <v>98.360640000000004</v>
      </c>
      <c r="E62" s="14">
        <v>109.26818000000002</v>
      </c>
      <c r="F62" s="17">
        <v>133.55199999999999</v>
      </c>
      <c r="H62" s="20">
        <f t="shared" si="1"/>
        <v>-25.788440000000008</v>
      </c>
      <c r="I62" s="9">
        <f t="shared" si="2"/>
        <v>-12.426099999999991</v>
      </c>
      <c r="J62" s="9">
        <f t="shared" si="3"/>
        <v>-28.572360000000003</v>
      </c>
      <c r="K62" s="9">
        <f t="shared" si="4"/>
        <v>-17.664819999999992</v>
      </c>
      <c r="L62" s="21">
        <f t="shared" si="4"/>
        <v>6.6189999999999856</v>
      </c>
      <c r="N62" s="20">
        <f t="shared" si="5"/>
        <v>32.407439999999994</v>
      </c>
      <c r="O62" s="9">
        <f t="shared" si="6"/>
        <v>19.045099999999977</v>
      </c>
      <c r="P62" s="9">
        <f t="shared" si="7"/>
        <v>35.191359999999989</v>
      </c>
      <c r="Q62" s="21">
        <f t="shared" si="8"/>
        <v>24.283819999999977</v>
      </c>
      <c r="R62" s="4"/>
      <c r="S62" s="3">
        <f t="shared" si="13"/>
        <v>6.7507773259985554E-2</v>
      </c>
      <c r="T62" s="9">
        <f t="shared" si="12"/>
        <v>2.3799599384019814E-2</v>
      </c>
      <c r="U62" s="9">
        <f t="shared" si="14"/>
        <v>0.21576336845153948</v>
      </c>
      <c r="V62" s="21">
        <f t="shared" si="9"/>
        <v>0.11547810725375866</v>
      </c>
      <c r="W62" s="4"/>
      <c r="X62" s="47">
        <f t="shared" si="10"/>
        <v>0.1416355708557625</v>
      </c>
      <c r="Y62" s="51">
        <f t="shared" si="11"/>
        <v>6.9638853318889235E-2</v>
      </c>
      <c r="Z62" s="4"/>
      <c r="AA62" s="4"/>
      <c r="AB62" s="4"/>
      <c r="AC62" s="4"/>
      <c r="AD62" s="4"/>
      <c r="AF62" s="1"/>
      <c r="AG62" s="1"/>
      <c r="AH62" s="1"/>
      <c r="AI62" s="1"/>
      <c r="AM62" s="4"/>
      <c r="AN62" s="4"/>
      <c r="AO62" s="4"/>
    </row>
    <row r="63" spans="1:41">
      <c r="A63" s="28">
        <v>271.14999999999998</v>
      </c>
      <c r="B63" s="14">
        <v>100.95892000000001</v>
      </c>
      <c r="C63" s="14">
        <v>114.32126</v>
      </c>
      <c r="D63" s="14">
        <v>98.917560000000009</v>
      </c>
      <c r="E63" s="14">
        <v>109.63946</v>
      </c>
      <c r="F63" s="17">
        <v>133.733</v>
      </c>
      <c r="H63" s="20">
        <f t="shared" si="1"/>
        <v>-25.974080000000001</v>
      </c>
      <c r="I63" s="9">
        <f t="shared" si="2"/>
        <v>-12.611740000000012</v>
      </c>
      <c r="J63" s="9">
        <f t="shared" si="3"/>
        <v>-28.015439999999998</v>
      </c>
      <c r="K63" s="9">
        <f t="shared" si="4"/>
        <v>-17.293540000000007</v>
      </c>
      <c r="L63" s="21">
        <f t="shared" si="4"/>
        <v>6.7999999999999972</v>
      </c>
      <c r="N63" s="20">
        <f t="shared" si="5"/>
        <v>32.774079999999998</v>
      </c>
      <c r="O63" s="9">
        <f t="shared" si="6"/>
        <v>19.411740000000009</v>
      </c>
      <c r="P63" s="9">
        <f t="shared" si="7"/>
        <v>34.815439999999995</v>
      </c>
      <c r="Q63" s="21">
        <f t="shared" si="8"/>
        <v>24.093540000000004</v>
      </c>
      <c r="R63" s="4"/>
      <c r="S63" s="3">
        <f t="shared" si="13"/>
        <v>0.1319871407065584</v>
      </c>
      <c r="T63" s="9">
        <f t="shared" si="12"/>
        <v>7.6863848460639567E-2</v>
      </c>
      <c r="U63" s="9">
        <f t="shared" si="14"/>
        <v>0.14771369610079313</v>
      </c>
      <c r="V63" s="21">
        <f t="shared" si="9"/>
        <v>8.2392953147330236E-2</v>
      </c>
      <c r="W63" s="4"/>
      <c r="X63" s="47">
        <f t="shared" si="10"/>
        <v>0.13985041840367576</v>
      </c>
      <c r="Y63" s="51">
        <f t="shared" si="11"/>
        <v>7.9628400803984895E-2</v>
      </c>
      <c r="Z63" s="4"/>
      <c r="AA63" s="4"/>
      <c r="AB63" s="4"/>
      <c r="AC63" s="4"/>
      <c r="AD63" s="4"/>
      <c r="AF63" s="1"/>
      <c r="AG63" s="1"/>
      <c r="AH63" s="1"/>
      <c r="AI63" s="1"/>
      <c r="AM63" s="4"/>
      <c r="AN63" s="4"/>
      <c r="AO63" s="4"/>
    </row>
    <row r="64" spans="1:41">
      <c r="A64" s="28">
        <v>275.82499999999999</v>
      </c>
      <c r="B64" s="14">
        <v>101.70148000000002</v>
      </c>
      <c r="C64" s="14">
        <v>114.69254000000001</v>
      </c>
      <c r="D64" s="14">
        <v>99.103200000000015</v>
      </c>
      <c r="E64" s="14">
        <v>110.01074</v>
      </c>
      <c r="F64" s="17">
        <v>133.82400000000001</v>
      </c>
      <c r="H64" s="20">
        <f t="shared" si="1"/>
        <v>-25.231519999999989</v>
      </c>
      <c r="I64" s="9">
        <f t="shared" si="2"/>
        <v>-12.240459999999999</v>
      </c>
      <c r="J64" s="9">
        <f t="shared" si="3"/>
        <v>-27.829799999999992</v>
      </c>
      <c r="K64" s="9">
        <f t="shared" si="4"/>
        <v>-16.922260000000009</v>
      </c>
      <c r="L64" s="21">
        <f t="shared" si="4"/>
        <v>6.8910000000000053</v>
      </c>
      <c r="N64" s="20">
        <f t="shared" si="5"/>
        <v>32.122519999999994</v>
      </c>
      <c r="O64" s="9">
        <f t="shared" si="6"/>
        <v>19.131460000000004</v>
      </c>
      <c r="P64" s="9">
        <f t="shared" si="7"/>
        <v>34.720799999999997</v>
      </c>
      <c r="Q64" s="21">
        <f t="shared" si="8"/>
        <v>23.813260000000014</v>
      </c>
      <c r="R64" s="4"/>
      <c r="S64" s="3">
        <f t="shared" si="13"/>
        <v>1.7400143506338048E-2</v>
      </c>
      <c r="T64" s="9">
        <f t="shared" si="12"/>
        <v>3.6298586265587393E-2</v>
      </c>
      <c r="U64" s="9">
        <f t="shared" si="14"/>
        <v>0.13058180370008385</v>
      </c>
      <c r="V64" s="21">
        <f t="shared" si="9"/>
        <v>3.3658945406365527E-2</v>
      </c>
      <c r="W64" s="4"/>
      <c r="X64" s="47">
        <f t="shared" si="10"/>
        <v>7.3990973603210941E-2</v>
      </c>
      <c r="Y64" s="51">
        <f t="shared" si="11"/>
        <v>3.4978765835976464E-2</v>
      </c>
      <c r="Z64" s="4"/>
      <c r="AA64" s="4"/>
      <c r="AB64" s="4"/>
      <c r="AC64" s="4"/>
      <c r="AD64" s="4"/>
      <c r="AF64" s="1"/>
      <c r="AG64" s="1"/>
      <c r="AH64" s="1"/>
      <c r="AI64" s="1"/>
      <c r="AM64" s="4"/>
      <c r="AN64" s="4"/>
      <c r="AO64" s="4"/>
    </row>
    <row r="65" spans="1:41">
      <c r="A65" s="28">
        <v>280.5</v>
      </c>
      <c r="B65" s="14">
        <v>101.88678</v>
      </c>
      <c r="C65" s="14">
        <v>114.69254000000001</v>
      </c>
      <c r="D65" s="14">
        <v>98.731920000000002</v>
      </c>
      <c r="E65" s="14">
        <v>110.01074</v>
      </c>
      <c r="F65" s="17">
        <v>133.91499999999999</v>
      </c>
      <c r="H65" s="20">
        <f t="shared" si="1"/>
        <v>-25.046220000000005</v>
      </c>
      <c r="I65" s="9">
        <f t="shared" si="2"/>
        <v>-12.240459999999999</v>
      </c>
      <c r="J65" s="9">
        <f t="shared" si="3"/>
        <v>-28.201080000000005</v>
      </c>
      <c r="K65" s="9">
        <f t="shared" si="4"/>
        <v>-16.922260000000009</v>
      </c>
      <c r="L65" s="21">
        <f t="shared" si="4"/>
        <v>6.9819999999999851</v>
      </c>
      <c r="N65" s="20">
        <f t="shared" si="5"/>
        <v>32.02821999999999</v>
      </c>
      <c r="O65" s="9">
        <f t="shared" si="6"/>
        <v>19.222459999999984</v>
      </c>
      <c r="P65" s="9">
        <f t="shared" si="7"/>
        <v>35.18307999999999</v>
      </c>
      <c r="Q65" s="21">
        <f t="shared" si="8"/>
        <v>23.904259999999994</v>
      </c>
      <c r="R65" s="4"/>
      <c r="S65" s="3">
        <f t="shared" si="13"/>
        <v>8.1601643288174816E-4</v>
      </c>
      <c r="T65" s="9">
        <f t="shared" si="12"/>
        <v>4.9469125939302479E-2</v>
      </c>
      <c r="U65" s="9">
        <f t="shared" si="14"/>
        <v>0.21426450888816395</v>
      </c>
      <c r="V65" s="21">
        <f t="shared" si="9"/>
        <v>4.9481675192390051E-2</v>
      </c>
      <c r="W65" s="4"/>
      <c r="X65" s="47">
        <f t="shared" si="10"/>
        <v>0.10754026266052286</v>
      </c>
      <c r="Y65" s="51">
        <f t="shared" si="11"/>
        <v>4.9475400565846261E-2</v>
      </c>
      <c r="Z65" s="4"/>
      <c r="AA65" s="4"/>
      <c r="AB65" s="4"/>
      <c r="AC65" s="4"/>
      <c r="AD65" s="4"/>
      <c r="AF65" s="1"/>
      <c r="AG65" s="1"/>
      <c r="AH65" s="1"/>
      <c r="AI65" s="1"/>
      <c r="AM65" s="4"/>
      <c r="AN65" s="4"/>
      <c r="AO65" s="4"/>
    </row>
    <row r="66" spans="1:41">
      <c r="A66" s="28">
        <v>285.17500000000001</v>
      </c>
      <c r="B66" s="14">
        <v>102.07242000000001</v>
      </c>
      <c r="C66" s="14">
        <v>114.87784000000001</v>
      </c>
      <c r="D66" s="14">
        <v>99.288840000000008</v>
      </c>
      <c r="E66" s="14">
        <v>110.38168</v>
      </c>
      <c r="F66" s="17">
        <v>134.096</v>
      </c>
      <c r="H66" s="20">
        <f t="shared" si="1"/>
        <v>-24.860579999999999</v>
      </c>
      <c r="I66" s="9">
        <f t="shared" si="2"/>
        <v>-12.055160000000001</v>
      </c>
      <c r="J66" s="9">
        <f t="shared" si="3"/>
        <v>-27.644159999999999</v>
      </c>
      <c r="K66" s="9">
        <f t="shared" si="4"/>
        <v>-16.551320000000004</v>
      </c>
      <c r="L66" s="21">
        <f t="shared" si="4"/>
        <v>7.1629999999999967</v>
      </c>
      <c r="N66" s="20">
        <f t="shared" si="5"/>
        <v>32.023579999999995</v>
      </c>
      <c r="O66" s="9">
        <f t="shared" si="6"/>
        <v>19.218159999999997</v>
      </c>
      <c r="P66" s="9">
        <f t="shared" si="7"/>
        <v>34.807159999999996</v>
      </c>
      <c r="Q66" s="21">
        <f>L66-K66</f>
        <v>23.714320000000001</v>
      </c>
      <c r="R66" s="12"/>
      <c r="S66" s="3">
        <f t="shared" si="13"/>
        <v>0</v>
      </c>
      <c r="T66" s="9">
        <f t="shared" si="12"/>
        <v>4.8846781756919963E-2</v>
      </c>
      <c r="U66" s="9">
        <f t="shared" si="14"/>
        <v>0.1462148365374176</v>
      </c>
      <c r="V66" s="21">
        <f t="shared" si="9"/>
        <v>1.6455638977466391E-2</v>
      </c>
      <c r="W66" s="12"/>
      <c r="X66" s="47">
        <f t="shared" si="10"/>
        <v>7.3107418268708799E-2</v>
      </c>
      <c r="Y66" s="51">
        <f t="shared" si="11"/>
        <v>3.2651210367193179E-2</v>
      </c>
      <c r="Z66" s="4"/>
      <c r="AA66" s="4"/>
      <c r="AB66" s="4"/>
      <c r="AC66" s="4"/>
      <c r="AD66" s="4"/>
      <c r="AF66" s="1"/>
      <c r="AG66" s="1"/>
      <c r="AH66" s="1"/>
      <c r="AI66" s="1"/>
      <c r="AM66" s="4"/>
      <c r="AN66" s="4"/>
      <c r="AO66" s="4"/>
    </row>
    <row r="67" spans="1:41" ht="15.75" thickBot="1">
      <c r="A67" s="29">
        <v>289.85000000000002</v>
      </c>
      <c r="B67" s="18">
        <v>101.51584000000001</v>
      </c>
      <c r="C67" s="18">
        <v>115.24912000000002</v>
      </c>
      <c r="D67" s="18">
        <v>100.03106000000001</v>
      </c>
      <c r="E67" s="18">
        <v>110.56732</v>
      </c>
      <c r="F67" s="19">
        <v>134.18700000000001</v>
      </c>
      <c r="H67" s="22">
        <f t="shared" si="1"/>
        <v>-25.417159999999996</v>
      </c>
      <c r="I67" s="23">
        <f t="shared" si="2"/>
        <v>-11.683879999999988</v>
      </c>
      <c r="J67" s="23">
        <f t="shared" si="3"/>
        <v>-26.901939999999996</v>
      </c>
      <c r="K67" s="23">
        <f t="shared" si="4"/>
        <v>-16.365680000000012</v>
      </c>
      <c r="L67" s="24">
        <f t="shared" si="4"/>
        <v>7.2540000000000049</v>
      </c>
      <c r="N67" s="22">
        <f>L67-H67</f>
        <v>32.67116</v>
      </c>
      <c r="O67" s="23">
        <f t="shared" si="6"/>
        <v>18.937879999999993</v>
      </c>
      <c r="P67" s="23">
        <f t="shared" si="7"/>
        <v>34.155940000000001</v>
      </c>
      <c r="Q67" s="24">
        <f>L67-K67</f>
        <v>23.619680000000017</v>
      </c>
      <c r="R67" s="4"/>
      <c r="S67" s="5">
        <f>(N67-$N$66)/($N$33-$N$66)</f>
        <v>0.11388705207029109</v>
      </c>
      <c r="T67" s="23">
        <f t="shared" si="12"/>
        <v>8.2815195618677999E-3</v>
      </c>
      <c r="U67" s="23">
        <f t="shared" si="14"/>
        <v>2.8329893921293234E-2</v>
      </c>
      <c r="V67" s="24">
        <f t="shared" si="9"/>
        <v>0</v>
      </c>
      <c r="W67" s="4"/>
      <c r="X67" s="49">
        <f t="shared" si="10"/>
        <v>7.1108472995792163E-2</v>
      </c>
      <c r="Y67" s="53">
        <f t="shared" si="11"/>
        <v>4.1407597809338999E-3</v>
      </c>
      <c r="Z67" s="12"/>
      <c r="AA67" s="12"/>
      <c r="AB67" s="12"/>
      <c r="AC67" s="4"/>
      <c r="AD67" s="4"/>
      <c r="AF67" s="1"/>
      <c r="AG67" s="1"/>
      <c r="AH67" s="1"/>
      <c r="AI67" s="1"/>
      <c r="AM67" s="4"/>
      <c r="AN67" s="4"/>
      <c r="AO67" s="4"/>
    </row>
    <row r="68" spans="1:41" ht="15.75" thickBo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W68" s="4"/>
      <c r="X68" s="4"/>
      <c r="Y68" s="4"/>
      <c r="Z68" s="4"/>
      <c r="AA68" s="4"/>
      <c r="AB68" s="4"/>
      <c r="AC68" s="4"/>
      <c r="AD68" s="4"/>
      <c r="AF68" s="1"/>
      <c r="AG68" s="1"/>
      <c r="AH68" s="1"/>
      <c r="AI68" s="1"/>
      <c r="AM68" s="4"/>
      <c r="AN68" s="4"/>
      <c r="AO68" s="4"/>
    </row>
    <row r="69" spans="1:4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6" t="s">
        <v>14</v>
      </c>
      <c r="N69" s="7">
        <f>MAX(N6:N67)</f>
        <v>37.709739999999982</v>
      </c>
      <c r="O69" s="7">
        <f t="shared" ref="O69:Q69" si="15">MAX(O6:O67)</f>
        <v>25.790019999999984</v>
      </c>
      <c r="P69" s="7">
        <f t="shared" si="15"/>
        <v>39.52364</v>
      </c>
      <c r="Q69" s="8">
        <f t="shared" si="15"/>
        <v>29.370900000000006</v>
      </c>
      <c r="R69" s="4"/>
      <c r="S69" s="4"/>
      <c r="W69" s="4"/>
      <c r="X69" s="4"/>
      <c r="Y69" s="4"/>
      <c r="Z69" s="4"/>
      <c r="AA69" s="4"/>
      <c r="AB69" s="4"/>
      <c r="AC69" s="4"/>
      <c r="AD69" s="4"/>
      <c r="AF69" s="1"/>
      <c r="AG69" s="1"/>
      <c r="AH69" s="1"/>
      <c r="AI69" s="1"/>
      <c r="AM69" s="4"/>
      <c r="AN69" s="4"/>
      <c r="AO69" s="4"/>
    </row>
    <row r="70" spans="1:41" ht="15.75" thickBo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4" t="s">
        <v>13</v>
      </c>
      <c r="N70" s="58">
        <f>MIN(N6:N67)</f>
        <v>32.023579999999995</v>
      </c>
      <c r="O70" s="58">
        <f t="shared" ref="O70:Q70" si="16">MIN(O6:O67)</f>
        <v>18.880660000000006</v>
      </c>
      <c r="P70" s="58">
        <f t="shared" si="16"/>
        <v>33.999439999999993</v>
      </c>
      <c r="Q70" s="45">
        <f t="shared" si="16"/>
        <v>23.619680000000017</v>
      </c>
      <c r="R70" s="4"/>
      <c r="S70" s="4"/>
      <c r="W70" s="4"/>
      <c r="X70" s="4"/>
      <c r="Y70" s="4"/>
      <c r="Z70" s="4"/>
      <c r="AA70" s="4"/>
      <c r="AF70" s="1"/>
      <c r="AG70" s="1"/>
      <c r="AH70" s="1"/>
      <c r="AI70" s="1"/>
      <c r="AM70" s="4"/>
      <c r="AN70" s="4"/>
      <c r="AO70" s="4"/>
    </row>
    <row r="71" spans="1:41">
      <c r="W71" s="4"/>
      <c r="X71" s="4"/>
      <c r="Y71" s="4"/>
      <c r="Z71" s="4"/>
      <c r="AA71" s="4"/>
      <c r="AF71" s="1"/>
      <c r="AG71" s="1"/>
      <c r="AH71" s="1"/>
      <c r="AI71" s="1"/>
    </row>
    <row r="72" spans="1:41">
      <c r="W72" s="4"/>
      <c r="X72" s="4"/>
      <c r="Y72" s="4"/>
      <c r="Z72" s="4"/>
      <c r="AA72" s="4"/>
      <c r="AF72" s="1"/>
      <c r="AG72" s="1"/>
      <c r="AH72" s="1"/>
      <c r="AI72" s="1"/>
    </row>
    <row r="73" spans="1:41">
      <c r="W73" s="4"/>
      <c r="X73" s="4"/>
      <c r="Y73" s="4"/>
      <c r="Z73" s="4"/>
      <c r="AA73" s="4"/>
      <c r="AF73" s="1"/>
      <c r="AG73" s="1"/>
      <c r="AH73" s="1"/>
      <c r="AI73" s="1"/>
    </row>
    <row r="74" spans="1:41">
      <c r="W74" s="4"/>
      <c r="X74" s="4"/>
      <c r="Y74" s="4"/>
      <c r="Z74" s="4"/>
      <c r="AA74" s="4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Fig.4B</vt:lpstr>
      <vt:lpstr>Fig4D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Edu</cp:lastModifiedBy>
  <dcterms:created xsi:type="dcterms:W3CDTF">2021-03-05T14:29:28Z</dcterms:created>
  <dcterms:modified xsi:type="dcterms:W3CDTF">2021-07-10T00:23:14Z</dcterms:modified>
</cp:coreProperties>
</file>