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kellenb/Documents/ASIC2010/ASIC-Nicolas/WristPalmProject/e-life-revision/e-life-resubmission-full/Data_source_files/"/>
    </mc:Choice>
  </mc:AlternateContent>
  <xr:revisionPtr revIDLastSave="0" documentId="13_ncr:1_{9CBCA783-8574-2443-86EC-ACF0A7699CB0}" xr6:coauthVersionLast="46" xr6:coauthVersionMax="46" xr10:uidLastSave="{00000000-0000-0000-0000-000000000000}"/>
  <bookViews>
    <workbookView xWindow="6220" yWindow="2720" windowWidth="27240" windowHeight="16440" activeTab="2" xr2:uid="{CA6AA299-CE6F-7C44-A7A8-592AD52ED026}"/>
  </bookViews>
  <sheets>
    <sheet name="Fig4C" sheetId="1" r:id="rId1"/>
    <sheet name="Fig4D" sheetId="2" r:id="rId2"/>
    <sheet name="Fig4-S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6" i="1" l="1"/>
  <c r="Q116" i="1"/>
  <c r="R116" i="1" s="1"/>
  <c r="U116" i="1" s="1"/>
  <c r="T115" i="1"/>
  <c r="Q115" i="1"/>
  <c r="R115" i="1" s="1"/>
  <c r="U115" i="1" s="1"/>
  <c r="T114" i="1"/>
  <c r="Q114" i="1"/>
  <c r="R114" i="1" s="1"/>
  <c r="U114" i="1" s="1"/>
  <c r="T113" i="1"/>
  <c r="Q113" i="1"/>
  <c r="R113" i="1" s="1"/>
  <c r="U113" i="1" s="1"/>
  <c r="T112" i="1"/>
  <c r="Q112" i="1"/>
  <c r="R112" i="1" s="1"/>
  <c r="T111" i="1"/>
  <c r="Q111" i="1"/>
  <c r="R111" i="1" s="1"/>
  <c r="U111" i="1" s="1"/>
  <c r="T110" i="1"/>
  <c r="Q110" i="1"/>
  <c r="R110" i="1" s="1"/>
  <c r="U110" i="1" s="1"/>
  <c r="I110" i="1"/>
  <c r="F110" i="1"/>
  <c r="G110" i="1" s="1"/>
  <c r="J110" i="1" s="1"/>
  <c r="T109" i="1"/>
  <c r="Q109" i="1"/>
  <c r="R109" i="1" s="1"/>
  <c r="U109" i="1" s="1"/>
  <c r="I109" i="1"/>
  <c r="F109" i="1"/>
  <c r="G109" i="1" s="1"/>
  <c r="T108" i="1"/>
  <c r="R108" i="1"/>
  <c r="U108" i="1" s="1"/>
  <c r="Q108" i="1"/>
  <c r="I108" i="1"/>
  <c r="F108" i="1"/>
  <c r="G108" i="1" s="1"/>
  <c r="J108" i="1" s="1"/>
  <c r="T107" i="1"/>
  <c r="Q107" i="1"/>
  <c r="R107" i="1" s="1"/>
  <c r="U107" i="1" s="1"/>
  <c r="I107" i="1"/>
  <c r="F107" i="1"/>
  <c r="G107" i="1" s="1"/>
  <c r="J107" i="1" s="1"/>
  <c r="T106" i="1"/>
  <c r="R106" i="1"/>
  <c r="U106" i="1" s="1"/>
  <c r="Q106" i="1"/>
  <c r="I106" i="1"/>
  <c r="F106" i="1"/>
  <c r="G106" i="1" s="1"/>
  <c r="J106" i="1" s="1"/>
  <c r="T105" i="1"/>
  <c r="Q105" i="1"/>
  <c r="R105" i="1" s="1"/>
  <c r="U105" i="1" s="1"/>
  <c r="I105" i="1"/>
  <c r="F105" i="1"/>
  <c r="G105" i="1" s="1"/>
  <c r="J105" i="1" s="1"/>
  <c r="T104" i="1"/>
  <c r="Q104" i="1"/>
  <c r="R104" i="1" s="1"/>
  <c r="U104" i="1" s="1"/>
  <c r="I104" i="1"/>
  <c r="G104" i="1"/>
  <c r="J104" i="1" s="1"/>
  <c r="F104" i="1"/>
  <c r="T103" i="1"/>
  <c r="R103" i="1"/>
  <c r="U103" i="1" s="1"/>
  <c r="Q103" i="1"/>
  <c r="I103" i="1"/>
  <c r="F103" i="1"/>
  <c r="G103" i="1" s="1"/>
  <c r="J103" i="1" s="1"/>
  <c r="T102" i="1"/>
  <c r="R102" i="1"/>
  <c r="U102" i="1" s="1"/>
  <c r="Q102" i="1"/>
  <c r="I102" i="1"/>
  <c r="F102" i="1"/>
  <c r="G102" i="1" s="1"/>
  <c r="J102" i="1" s="1"/>
  <c r="T101" i="1"/>
  <c r="Q101" i="1"/>
  <c r="R101" i="1" s="1"/>
  <c r="U101" i="1" s="1"/>
  <c r="I101" i="1"/>
  <c r="F101" i="1"/>
  <c r="G101" i="1" s="1"/>
  <c r="T100" i="1"/>
  <c r="Q100" i="1"/>
  <c r="R100" i="1" s="1"/>
  <c r="U100" i="1" s="1"/>
  <c r="I100" i="1"/>
  <c r="F100" i="1"/>
  <c r="G100" i="1" s="1"/>
  <c r="J100" i="1" s="1"/>
  <c r="T99" i="1"/>
  <c r="Q99" i="1"/>
  <c r="R99" i="1" s="1"/>
  <c r="U99" i="1" s="1"/>
  <c r="I99" i="1"/>
  <c r="F99" i="1"/>
  <c r="G99" i="1" s="1"/>
  <c r="J99" i="1" s="1"/>
  <c r="T98" i="1"/>
  <c r="Q98" i="1"/>
  <c r="R98" i="1" s="1"/>
  <c r="U98" i="1" s="1"/>
  <c r="I98" i="1"/>
  <c r="F98" i="1"/>
  <c r="G98" i="1" s="1"/>
  <c r="J98" i="1" s="1"/>
  <c r="T97" i="1"/>
  <c r="Q97" i="1"/>
  <c r="R97" i="1" s="1"/>
  <c r="U97" i="1" s="1"/>
  <c r="I97" i="1"/>
  <c r="G97" i="1"/>
  <c r="J97" i="1" s="1"/>
  <c r="F97" i="1"/>
  <c r="T96" i="1"/>
  <c r="Q96" i="1"/>
  <c r="R96" i="1" s="1"/>
  <c r="U96" i="1" s="1"/>
  <c r="I96" i="1"/>
  <c r="F96" i="1"/>
  <c r="G96" i="1" s="1"/>
  <c r="J96" i="1" s="1"/>
  <c r="T95" i="1"/>
  <c r="Q95" i="1"/>
  <c r="R95" i="1" s="1"/>
  <c r="U95" i="1" s="1"/>
  <c r="I95" i="1"/>
  <c r="F95" i="1"/>
  <c r="G95" i="1" s="1"/>
  <c r="J95" i="1" s="1"/>
  <c r="T94" i="1"/>
  <c r="R94" i="1"/>
  <c r="U94" i="1" s="1"/>
  <c r="Q94" i="1"/>
  <c r="I94" i="1"/>
  <c r="G94" i="1"/>
  <c r="J94" i="1" s="1"/>
  <c r="F94" i="1"/>
  <c r="T93" i="1"/>
  <c r="Q93" i="1"/>
  <c r="R93" i="1" s="1"/>
  <c r="U93" i="1" s="1"/>
  <c r="I93" i="1"/>
  <c r="F93" i="1"/>
  <c r="G93" i="1" s="1"/>
  <c r="J93" i="1" s="1"/>
  <c r="T92" i="1"/>
  <c r="Q92" i="1"/>
  <c r="R92" i="1" s="1"/>
  <c r="U92" i="1" s="1"/>
  <c r="I92" i="1"/>
  <c r="F92" i="1"/>
  <c r="G92" i="1" s="1"/>
  <c r="T91" i="1"/>
  <c r="Q91" i="1"/>
  <c r="R91" i="1" s="1"/>
  <c r="U91" i="1" s="1"/>
  <c r="I91" i="1"/>
  <c r="F91" i="1"/>
  <c r="G91" i="1" s="1"/>
  <c r="J91" i="1" s="1"/>
  <c r="T90" i="1"/>
  <c r="R90" i="1"/>
  <c r="U90" i="1" s="1"/>
  <c r="Q90" i="1"/>
  <c r="I90" i="1"/>
  <c r="F90" i="1"/>
  <c r="G90" i="1" s="1"/>
  <c r="J90" i="1" s="1"/>
  <c r="I82" i="1"/>
  <c r="G82" i="1"/>
  <c r="F82" i="1"/>
  <c r="I81" i="1"/>
  <c r="F81" i="1"/>
  <c r="G81" i="1" s="1"/>
  <c r="I80" i="1"/>
  <c r="F80" i="1"/>
  <c r="G80" i="1" s="1"/>
  <c r="J80" i="1" s="1"/>
  <c r="I79" i="1"/>
  <c r="G79" i="1"/>
  <c r="J79" i="1" s="1"/>
  <c r="F79" i="1"/>
  <c r="I78" i="1"/>
  <c r="F78" i="1"/>
  <c r="G78" i="1" s="1"/>
  <c r="J78" i="1" s="1"/>
  <c r="I77" i="1"/>
  <c r="F77" i="1"/>
  <c r="G77" i="1" s="1"/>
  <c r="J77" i="1" s="1"/>
  <c r="I76" i="1"/>
  <c r="F76" i="1"/>
  <c r="G76" i="1" s="1"/>
  <c r="J76" i="1" s="1"/>
  <c r="I75" i="1"/>
  <c r="F75" i="1"/>
  <c r="G75" i="1" s="1"/>
  <c r="J75" i="1" s="1"/>
  <c r="I74" i="1"/>
  <c r="F74" i="1"/>
  <c r="G74" i="1" s="1"/>
  <c r="J74" i="1" s="1"/>
  <c r="I73" i="1"/>
  <c r="F73" i="1"/>
  <c r="G73" i="1" s="1"/>
  <c r="J73" i="1" s="1"/>
  <c r="I72" i="1"/>
  <c r="G72" i="1"/>
  <c r="J72" i="1" s="1"/>
  <c r="F72" i="1"/>
  <c r="I71" i="1"/>
  <c r="F71" i="1"/>
  <c r="G71" i="1" s="1"/>
  <c r="J71" i="1" s="1"/>
  <c r="T70" i="1"/>
  <c r="Q70" i="1"/>
  <c r="R70" i="1" s="1"/>
  <c r="U70" i="1" s="1"/>
  <c r="I70" i="1"/>
  <c r="F70" i="1"/>
  <c r="G70" i="1" s="1"/>
  <c r="J70" i="1" s="1"/>
  <c r="T69" i="1"/>
  <c r="Q69" i="1"/>
  <c r="R69" i="1" s="1"/>
  <c r="U69" i="1" s="1"/>
  <c r="I69" i="1"/>
  <c r="F69" i="1"/>
  <c r="G69" i="1" s="1"/>
  <c r="T68" i="1"/>
  <c r="Q68" i="1"/>
  <c r="R68" i="1" s="1"/>
  <c r="U68" i="1" s="1"/>
  <c r="I68" i="1"/>
  <c r="F68" i="1"/>
  <c r="G68" i="1" s="1"/>
  <c r="J68" i="1" s="1"/>
  <c r="T67" i="1"/>
  <c r="R67" i="1"/>
  <c r="U67" i="1" s="1"/>
  <c r="Q67" i="1"/>
  <c r="I67" i="1"/>
  <c r="F67" i="1"/>
  <c r="G67" i="1" s="1"/>
  <c r="J67" i="1" s="1"/>
  <c r="T66" i="1"/>
  <c r="Q66" i="1"/>
  <c r="R66" i="1" s="1"/>
  <c r="U66" i="1" s="1"/>
  <c r="I66" i="1"/>
  <c r="F66" i="1"/>
  <c r="G66" i="1" s="1"/>
  <c r="J66" i="1" s="1"/>
  <c r="T65" i="1"/>
  <c r="Q65" i="1"/>
  <c r="R65" i="1" s="1"/>
  <c r="U65" i="1" s="1"/>
  <c r="I65" i="1"/>
  <c r="F65" i="1"/>
  <c r="G65" i="1" s="1"/>
  <c r="J65" i="1" s="1"/>
  <c r="T64" i="1"/>
  <c r="Q64" i="1"/>
  <c r="R64" i="1" s="1"/>
  <c r="U64" i="1" s="1"/>
  <c r="I64" i="1"/>
  <c r="F64" i="1"/>
  <c r="G64" i="1" s="1"/>
  <c r="J64" i="1" s="1"/>
  <c r="T63" i="1"/>
  <c r="Q63" i="1"/>
  <c r="R63" i="1" s="1"/>
  <c r="U63" i="1" s="1"/>
  <c r="I63" i="1"/>
  <c r="F63" i="1"/>
  <c r="G63" i="1" s="1"/>
  <c r="J63" i="1" s="1"/>
  <c r="T62" i="1"/>
  <c r="Q62" i="1"/>
  <c r="R62" i="1" s="1"/>
  <c r="I62" i="1"/>
  <c r="F62" i="1"/>
  <c r="G62" i="1" s="1"/>
  <c r="J62" i="1" s="1"/>
  <c r="T61" i="1"/>
  <c r="Q61" i="1"/>
  <c r="R61" i="1" s="1"/>
  <c r="U61" i="1" s="1"/>
  <c r="I61" i="1"/>
  <c r="F61" i="1"/>
  <c r="G61" i="1" s="1"/>
  <c r="J61" i="1" s="1"/>
  <c r="T60" i="1"/>
  <c r="Q60" i="1"/>
  <c r="R60" i="1" s="1"/>
  <c r="U60" i="1" s="1"/>
  <c r="I60" i="1"/>
  <c r="F60" i="1"/>
  <c r="G60" i="1" s="1"/>
  <c r="J60" i="1" s="1"/>
  <c r="T59" i="1"/>
  <c r="Q59" i="1"/>
  <c r="R59" i="1" s="1"/>
  <c r="U59" i="1" s="1"/>
  <c r="I59" i="1"/>
  <c r="F59" i="1"/>
  <c r="G59" i="1" s="1"/>
  <c r="T58" i="1"/>
  <c r="Q58" i="1"/>
  <c r="R58" i="1" s="1"/>
  <c r="U58" i="1" s="1"/>
  <c r="I58" i="1"/>
  <c r="F58" i="1"/>
  <c r="G58" i="1" s="1"/>
  <c r="J58" i="1" s="1"/>
  <c r="T57" i="1"/>
  <c r="Q57" i="1"/>
  <c r="R57" i="1" s="1"/>
  <c r="U57" i="1" s="1"/>
  <c r="I57" i="1"/>
  <c r="F57" i="1"/>
  <c r="G57" i="1" s="1"/>
  <c r="J57" i="1" s="1"/>
  <c r="T56" i="1"/>
  <c r="Q56" i="1"/>
  <c r="R56" i="1" s="1"/>
  <c r="U56" i="1" s="1"/>
  <c r="I56" i="1"/>
  <c r="F56" i="1"/>
  <c r="G56" i="1" s="1"/>
  <c r="J56" i="1" s="1"/>
  <c r="T55" i="1"/>
  <c r="Q55" i="1"/>
  <c r="R55" i="1" s="1"/>
  <c r="U55" i="1" s="1"/>
  <c r="I55" i="1"/>
  <c r="F55" i="1"/>
  <c r="G55" i="1" s="1"/>
  <c r="J55" i="1" s="1"/>
  <c r="T54" i="1"/>
  <c r="Q54" i="1"/>
  <c r="R54" i="1" s="1"/>
  <c r="U54" i="1" s="1"/>
  <c r="I54" i="1"/>
  <c r="F54" i="1"/>
  <c r="G54" i="1" s="1"/>
  <c r="J54" i="1" s="1"/>
  <c r="T53" i="1"/>
  <c r="Q53" i="1"/>
  <c r="R53" i="1" s="1"/>
  <c r="U53" i="1" s="1"/>
  <c r="I53" i="1"/>
  <c r="F53" i="1"/>
  <c r="G53" i="1" s="1"/>
  <c r="J53" i="1" s="1"/>
  <c r="T52" i="1"/>
  <c r="Q52" i="1"/>
  <c r="R52" i="1" s="1"/>
  <c r="I52" i="1"/>
  <c r="F52" i="1"/>
  <c r="G52" i="1" s="1"/>
  <c r="J52" i="1" s="1"/>
  <c r="T51" i="1"/>
  <c r="Q51" i="1"/>
  <c r="R51" i="1" s="1"/>
  <c r="U51" i="1" s="1"/>
  <c r="I51" i="1"/>
  <c r="F51" i="1"/>
  <c r="G51" i="1" s="1"/>
  <c r="J51" i="1" s="1"/>
  <c r="T50" i="1"/>
  <c r="Q50" i="1"/>
  <c r="R50" i="1" s="1"/>
  <c r="U50" i="1" s="1"/>
  <c r="I50" i="1"/>
  <c r="F50" i="1"/>
  <c r="G50" i="1" s="1"/>
  <c r="J50" i="1" s="1"/>
  <c r="T49" i="1"/>
  <c r="Q49" i="1"/>
  <c r="R49" i="1" s="1"/>
  <c r="U49" i="1" s="1"/>
  <c r="I49" i="1"/>
  <c r="F49" i="1"/>
  <c r="G49" i="1" s="1"/>
  <c r="T48" i="1"/>
  <c r="Q48" i="1"/>
  <c r="R48" i="1" s="1"/>
  <c r="U48" i="1" s="1"/>
  <c r="I48" i="1"/>
  <c r="F48" i="1"/>
  <c r="G48" i="1" s="1"/>
  <c r="J48" i="1" s="1"/>
  <c r="T47" i="1"/>
  <c r="R47" i="1"/>
  <c r="U47" i="1" s="1"/>
  <c r="Q47" i="1"/>
  <c r="I47" i="1"/>
  <c r="F47" i="1"/>
  <c r="G47" i="1" s="1"/>
  <c r="J47" i="1" s="1"/>
  <c r="T46" i="1"/>
  <c r="Q46" i="1"/>
  <c r="R46" i="1" s="1"/>
  <c r="U46" i="1" s="1"/>
  <c r="I46" i="1"/>
  <c r="F46" i="1"/>
  <c r="G46" i="1" s="1"/>
  <c r="J46" i="1" s="1"/>
  <c r="T45" i="1"/>
  <c r="Q45" i="1"/>
  <c r="R45" i="1" s="1"/>
  <c r="U45" i="1" s="1"/>
  <c r="I45" i="1"/>
  <c r="F45" i="1"/>
  <c r="G45" i="1" s="1"/>
  <c r="T44" i="1"/>
  <c r="Q44" i="1"/>
  <c r="R44" i="1" s="1"/>
  <c r="U44" i="1" s="1"/>
  <c r="I44" i="1"/>
  <c r="F44" i="1"/>
  <c r="G44" i="1" s="1"/>
  <c r="T43" i="1"/>
  <c r="Q43" i="1"/>
  <c r="R43" i="1" s="1"/>
  <c r="U43" i="1" s="1"/>
  <c r="I43" i="1"/>
  <c r="F43" i="1"/>
  <c r="G43" i="1" s="1"/>
  <c r="J43" i="1" s="1"/>
  <c r="T42" i="1"/>
  <c r="Q42" i="1"/>
  <c r="R42" i="1" s="1"/>
  <c r="U42" i="1" s="1"/>
  <c r="I42" i="1"/>
  <c r="F42" i="1"/>
  <c r="G42" i="1" s="1"/>
  <c r="J42" i="1" s="1"/>
  <c r="T41" i="1"/>
  <c r="Q41" i="1"/>
  <c r="R41" i="1" s="1"/>
  <c r="I41" i="1"/>
  <c r="F41" i="1"/>
  <c r="G41" i="1" s="1"/>
  <c r="J41" i="1" s="1"/>
  <c r="T40" i="1"/>
  <c r="Q40" i="1"/>
  <c r="R40" i="1" s="1"/>
  <c r="U40" i="1" s="1"/>
  <c r="I40" i="1"/>
  <c r="F40" i="1"/>
  <c r="G40" i="1" s="1"/>
  <c r="J40" i="1" s="1"/>
  <c r="T39" i="1"/>
  <c r="Q39" i="1"/>
  <c r="R39" i="1" s="1"/>
  <c r="U39" i="1" s="1"/>
  <c r="I39" i="1"/>
  <c r="F39" i="1"/>
  <c r="G39" i="1" s="1"/>
  <c r="T38" i="1"/>
  <c r="Q38" i="1"/>
  <c r="R38" i="1" s="1"/>
  <c r="U38" i="1" s="1"/>
  <c r="I38" i="1"/>
  <c r="F38" i="1"/>
  <c r="G38" i="1" s="1"/>
  <c r="J38" i="1" s="1"/>
  <c r="I26" i="1"/>
  <c r="F26" i="1"/>
  <c r="G26" i="1" s="1"/>
  <c r="J26" i="1" s="1"/>
  <c r="T25" i="1"/>
  <c r="Q25" i="1"/>
  <c r="R25" i="1" s="1"/>
  <c r="U25" i="1" s="1"/>
  <c r="I25" i="1"/>
  <c r="F25" i="1"/>
  <c r="G25" i="1" s="1"/>
  <c r="J25" i="1" s="1"/>
  <c r="T24" i="1"/>
  <c r="Q24" i="1"/>
  <c r="R24" i="1" s="1"/>
  <c r="U24" i="1" s="1"/>
  <c r="I24" i="1"/>
  <c r="F24" i="1"/>
  <c r="G24" i="1" s="1"/>
  <c r="J24" i="1" s="1"/>
  <c r="T23" i="1"/>
  <c r="Q23" i="1"/>
  <c r="R23" i="1" s="1"/>
  <c r="U23" i="1" s="1"/>
  <c r="I23" i="1"/>
  <c r="F23" i="1"/>
  <c r="G23" i="1" s="1"/>
  <c r="T22" i="1"/>
  <c r="Q22" i="1"/>
  <c r="R22" i="1" s="1"/>
  <c r="U22" i="1" s="1"/>
  <c r="I22" i="1"/>
  <c r="F22" i="1"/>
  <c r="G22" i="1" s="1"/>
  <c r="T21" i="1"/>
  <c r="Q21" i="1"/>
  <c r="R21" i="1" s="1"/>
  <c r="U21" i="1" s="1"/>
  <c r="I21" i="1"/>
  <c r="F21" i="1"/>
  <c r="G21" i="1" s="1"/>
  <c r="J21" i="1" s="1"/>
  <c r="T20" i="1"/>
  <c r="Q20" i="1"/>
  <c r="R20" i="1" s="1"/>
  <c r="U20" i="1" s="1"/>
  <c r="I20" i="1"/>
  <c r="F20" i="1"/>
  <c r="G20" i="1" s="1"/>
  <c r="J20" i="1" s="1"/>
  <c r="T19" i="1"/>
  <c r="Q19" i="1"/>
  <c r="R19" i="1" s="1"/>
  <c r="U19" i="1" s="1"/>
  <c r="I19" i="1"/>
  <c r="F19" i="1"/>
  <c r="G19" i="1" s="1"/>
  <c r="J19" i="1" s="1"/>
  <c r="T18" i="1"/>
  <c r="Q18" i="1"/>
  <c r="R18" i="1" s="1"/>
  <c r="U18" i="1" s="1"/>
  <c r="I18" i="1"/>
  <c r="F18" i="1"/>
  <c r="G18" i="1" s="1"/>
  <c r="J18" i="1" s="1"/>
  <c r="T17" i="1"/>
  <c r="Q17" i="1"/>
  <c r="R17" i="1" s="1"/>
  <c r="U17" i="1" s="1"/>
  <c r="I17" i="1"/>
  <c r="F17" i="1"/>
  <c r="G17" i="1" s="1"/>
  <c r="J17" i="1" s="1"/>
  <c r="T16" i="1"/>
  <c r="Q16" i="1"/>
  <c r="R16" i="1" s="1"/>
  <c r="I16" i="1"/>
  <c r="F16" i="1"/>
  <c r="G16" i="1" s="1"/>
  <c r="J16" i="1" s="1"/>
  <c r="T15" i="1"/>
  <c r="Q15" i="1"/>
  <c r="R15" i="1" s="1"/>
  <c r="U15" i="1" s="1"/>
  <c r="I15" i="1"/>
  <c r="F15" i="1"/>
  <c r="G15" i="1" s="1"/>
  <c r="J15" i="1" s="1"/>
  <c r="T14" i="1"/>
  <c r="Q14" i="1"/>
  <c r="R14" i="1" s="1"/>
  <c r="U14" i="1" s="1"/>
  <c r="I14" i="1"/>
  <c r="F14" i="1"/>
  <c r="G14" i="1" s="1"/>
  <c r="J14" i="1" s="1"/>
  <c r="T13" i="1"/>
  <c r="Q13" i="1"/>
  <c r="R13" i="1" s="1"/>
  <c r="U13" i="1" s="1"/>
  <c r="I13" i="1"/>
  <c r="F13" i="1"/>
  <c r="G13" i="1" s="1"/>
  <c r="J13" i="1" s="1"/>
  <c r="T12" i="1"/>
  <c r="Q12" i="1"/>
  <c r="R12" i="1" s="1"/>
  <c r="U12" i="1" s="1"/>
  <c r="I12" i="1"/>
  <c r="F12" i="1"/>
  <c r="G12" i="1" s="1"/>
  <c r="J12" i="1" s="1"/>
  <c r="T11" i="1"/>
  <c r="Q11" i="1"/>
  <c r="R11" i="1" s="1"/>
  <c r="U11" i="1" s="1"/>
  <c r="I11" i="1"/>
  <c r="F11" i="1"/>
  <c r="G11" i="1" s="1"/>
  <c r="T10" i="1"/>
  <c r="Q10" i="1"/>
  <c r="R10" i="1" s="1"/>
  <c r="U10" i="1" s="1"/>
  <c r="I10" i="1"/>
  <c r="F10" i="1"/>
  <c r="G10" i="1" s="1"/>
  <c r="J10" i="1" s="1"/>
  <c r="T9" i="1"/>
  <c r="Q9" i="1"/>
  <c r="R9" i="1" s="1"/>
  <c r="U9" i="1" s="1"/>
  <c r="I9" i="1"/>
  <c r="F9" i="1"/>
  <c r="G9" i="1" s="1"/>
  <c r="J9" i="1" s="1"/>
  <c r="T8" i="1"/>
  <c r="Q8" i="1"/>
  <c r="R8" i="1" s="1"/>
  <c r="U8" i="1" s="1"/>
  <c r="I8" i="1"/>
  <c r="F8" i="1"/>
  <c r="G8" i="1" s="1"/>
  <c r="J8" i="1" s="1"/>
  <c r="T7" i="1"/>
  <c r="Q7" i="1"/>
  <c r="R7" i="1" s="1"/>
  <c r="U7" i="1" s="1"/>
  <c r="I7" i="1"/>
  <c r="F7" i="1"/>
  <c r="G7" i="1" s="1"/>
  <c r="J7" i="1" s="1"/>
  <c r="J39" i="1" l="1"/>
  <c r="J23" i="1"/>
  <c r="J45" i="1"/>
  <c r="U52" i="1"/>
  <c r="U62" i="1"/>
  <c r="J81" i="1"/>
  <c r="L82" i="1" s="1"/>
  <c r="J101" i="1"/>
  <c r="J11" i="1"/>
  <c r="M28" i="1" s="1"/>
  <c r="U16" i="1"/>
  <c r="X28" i="1" s="1"/>
  <c r="J22" i="1"/>
  <c r="L26" i="1" s="1"/>
  <c r="U41" i="1"/>
  <c r="V84" i="1" s="1"/>
  <c r="J44" i="1"/>
  <c r="L51" i="1" s="1"/>
  <c r="J49" i="1"/>
  <c r="J59" i="1"/>
  <c r="J69" i="1"/>
  <c r="K69" i="1" s="1"/>
  <c r="J82" i="1"/>
  <c r="J92" i="1"/>
  <c r="L93" i="1" s="1"/>
  <c r="J109" i="1"/>
  <c r="L110" i="1" s="1"/>
  <c r="U112" i="1"/>
  <c r="X118" i="1" s="1"/>
  <c r="L65" i="1"/>
  <c r="V54" i="1" s="1"/>
  <c r="K62" i="1"/>
  <c r="M118" i="1"/>
  <c r="K118" i="1"/>
  <c r="L118" i="1" s="1"/>
  <c r="J118" i="1"/>
  <c r="K65" i="1"/>
  <c r="L21" i="1"/>
  <c r="K20" i="1" s="1"/>
  <c r="K17" i="1"/>
  <c r="L16" i="1"/>
  <c r="K16" i="1" s="1"/>
  <c r="V17" i="1"/>
  <c r="K63" i="1"/>
  <c r="K56" i="1"/>
  <c r="L73" i="1"/>
  <c r="K68" i="1" s="1"/>
  <c r="K101" i="1"/>
  <c r="L101" i="1"/>
  <c r="K100" i="1" s="1"/>
  <c r="V96" i="1"/>
  <c r="K61" i="1"/>
  <c r="K19" i="1"/>
  <c r="V52" i="1"/>
  <c r="L41" i="1"/>
  <c r="K38" i="1" s="1"/>
  <c r="V51" i="1"/>
  <c r="K92" i="1" l="1"/>
  <c r="V92" i="1"/>
  <c r="V91" i="1"/>
  <c r="K82" i="1"/>
  <c r="K51" i="1"/>
  <c r="K48" i="1"/>
  <c r="V48" i="1"/>
  <c r="K43" i="1"/>
  <c r="K46" i="1"/>
  <c r="K49" i="1"/>
  <c r="V46" i="1"/>
  <c r="V49" i="1"/>
  <c r="V47" i="1"/>
  <c r="K23" i="1"/>
  <c r="K24" i="1"/>
  <c r="V25" i="1"/>
  <c r="V24" i="1"/>
  <c r="K25" i="1"/>
  <c r="V114" i="1"/>
  <c r="K110" i="1"/>
  <c r="K107" i="1"/>
  <c r="V109" i="1"/>
  <c r="K103" i="1"/>
  <c r="K108" i="1"/>
  <c r="V116" i="1"/>
  <c r="V110" i="1"/>
  <c r="V115" i="1"/>
  <c r="K75" i="1"/>
  <c r="V70" i="1"/>
  <c r="V66" i="1"/>
  <c r="K77" i="1"/>
  <c r="J84" i="1"/>
  <c r="V62" i="1"/>
  <c r="K44" i="1"/>
  <c r="V19" i="1"/>
  <c r="V41" i="1"/>
  <c r="V40" i="1"/>
  <c r="V101" i="1"/>
  <c r="K99" i="1"/>
  <c r="K71" i="1"/>
  <c r="V20" i="1"/>
  <c r="L11" i="1"/>
  <c r="U118" i="1"/>
  <c r="X84" i="1"/>
  <c r="V118" i="1"/>
  <c r="W118" i="1" s="1"/>
  <c r="K54" i="1"/>
  <c r="J28" i="1"/>
  <c r="V28" i="1"/>
  <c r="W28" i="1" s="1"/>
  <c r="K55" i="1"/>
  <c r="K40" i="1"/>
  <c r="U84" i="1"/>
  <c r="K28" i="1"/>
  <c r="L28" i="1" s="1"/>
  <c r="V100" i="1"/>
  <c r="V39" i="1"/>
  <c r="K84" i="1"/>
  <c r="L84" i="1" s="1"/>
  <c r="M84" i="1"/>
  <c r="V53" i="1"/>
  <c r="K58" i="1"/>
  <c r="K60" i="1"/>
  <c r="V15" i="1"/>
  <c r="K39" i="1"/>
  <c r="V50" i="1"/>
  <c r="K64" i="1"/>
  <c r="V18" i="1"/>
  <c r="V61" i="1"/>
  <c r="V12" i="1"/>
  <c r="U28" i="1"/>
  <c r="V38" i="1"/>
  <c r="K21" i="1"/>
  <c r="K59" i="1"/>
  <c r="V13" i="1"/>
  <c r="V42" i="1"/>
  <c r="K53" i="1"/>
  <c r="K13" i="1"/>
  <c r="K73" i="1"/>
  <c r="V67" i="1"/>
  <c r="K50" i="1"/>
  <c r="K47" i="1"/>
  <c r="V105" i="1"/>
  <c r="K14" i="1"/>
  <c r="V45" i="1"/>
  <c r="K45" i="1"/>
  <c r="K102" i="1"/>
  <c r="V22" i="1"/>
  <c r="K80" i="1"/>
  <c r="K98" i="1"/>
  <c r="K94" i="1"/>
  <c r="K96" i="1"/>
  <c r="V107" i="1"/>
  <c r="V44" i="1"/>
  <c r="K42" i="1"/>
  <c r="V106" i="1"/>
  <c r="K79" i="1"/>
  <c r="K104" i="1"/>
  <c r="K74" i="1"/>
  <c r="K81" i="1"/>
  <c r="V65" i="1"/>
  <c r="V113" i="1"/>
  <c r="K90" i="1"/>
  <c r="V99" i="1"/>
  <c r="V68" i="1"/>
  <c r="K76" i="1"/>
  <c r="V55" i="1"/>
  <c r="V57" i="1"/>
  <c r="K97" i="1"/>
  <c r="K12" i="1"/>
  <c r="V94" i="1"/>
  <c r="V43" i="1"/>
  <c r="V104" i="1"/>
  <c r="K78" i="1"/>
  <c r="K72" i="1"/>
  <c r="V60" i="1"/>
  <c r="V102" i="1"/>
  <c r="K22" i="1"/>
  <c r="V95" i="1"/>
  <c r="K26" i="1"/>
  <c r="V111" i="1"/>
  <c r="K41" i="1"/>
  <c r="K18" i="1"/>
  <c r="V63" i="1"/>
  <c r="K91" i="1"/>
  <c r="K105" i="1"/>
  <c r="V97" i="1"/>
  <c r="K67" i="1"/>
  <c r="V64" i="1"/>
  <c r="K15" i="1"/>
  <c r="V112" i="1"/>
  <c r="K70" i="1"/>
  <c r="V108" i="1"/>
  <c r="V21" i="1"/>
  <c r="V23" i="1"/>
  <c r="V58" i="1"/>
  <c r="V93" i="1"/>
  <c r="V14" i="1"/>
  <c r="K95" i="1"/>
  <c r="V59" i="1"/>
  <c r="V56" i="1"/>
  <c r="K66" i="1"/>
  <c r="K109" i="1"/>
  <c r="V16" i="1"/>
  <c r="K106" i="1"/>
  <c r="K93" i="1"/>
  <c r="K10" i="1"/>
  <c r="V90" i="1"/>
  <c r="V69" i="1"/>
  <c r="K57" i="1"/>
  <c r="V98" i="1"/>
  <c r="W84" i="1"/>
  <c r="K7" i="1"/>
  <c r="V103" i="1"/>
  <c r="K52" i="1"/>
  <c r="V10" i="1" l="1"/>
  <c r="K9" i="1"/>
  <c r="V7" i="1"/>
  <c r="V11" i="1"/>
  <c r="K8" i="1"/>
  <c r="V9" i="1"/>
  <c r="K11" i="1"/>
  <c r="V8" i="1"/>
</calcChain>
</file>

<file path=xl/sharedStrings.xml><?xml version="1.0" encoding="utf-8"?>
<sst xmlns="http://schemas.openxmlformats.org/spreadsheetml/2006/main" count="131" uniqueCount="34">
  <si>
    <t>DF/F/I for the single and double mutants in the palm</t>
  </si>
  <si>
    <t>A81C</t>
  </si>
  <si>
    <t>F (mV)</t>
  </si>
  <si>
    <t>DF (A)</t>
  </si>
  <si>
    <t>DF/F</t>
  </si>
  <si>
    <t>%DF/F</t>
  </si>
  <si>
    <t>Imax</t>
  </si>
  <si>
    <t>A81C Y417V</t>
  </si>
  <si>
    <t>pH 6</t>
  </si>
  <si>
    <t>DF/F / I ampl.</t>
  </si>
  <si>
    <t>Normalization to the mean of each day</t>
  </si>
  <si>
    <t>A</t>
  </si>
  <si>
    <t>micro A</t>
  </si>
  <si>
    <t>mean</t>
  </si>
  <si>
    <t>st. dev</t>
  </si>
  <si>
    <t>SEM</t>
  </si>
  <si>
    <t>n</t>
  </si>
  <si>
    <t>S83C</t>
  </si>
  <si>
    <t>S83C Y417V</t>
  </si>
  <si>
    <t>Q84C</t>
  </si>
  <si>
    <t>Q84C Y417V</t>
  </si>
  <si>
    <t>Kinetics of single palm Mutants at pH 6</t>
  </si>
  <si>
    <t>Rise Time I</t>
  </si>
  <si>
    <t>pH</t>
  </si>
  <si>
    <t>Decay Time I</t>
  </si>
  <si>
    <t>Riste Time F</t>
  </si>
  <si>
    <t>Rise time or decay time (ms)</t>
  </si>
  <si>
    <t>pH dependence of single palm mutants</t>
  </si>
  <si>
    <t>pH50 Activation I</t>
  </si>
  <si>
    <t>pH50 Inactivation I</t>
  </si>
  <si>
    <t>pH50 Activation F</t>
  </si>
  <si>
    <t>WT</t>
  </si>
  <si>
    <t>pH50 values</t>
  </si>
  <si>
    <t>the relative fluorescence, DF/F, was normalized to the current measured at pH6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</si>
</sst>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2" borderId="0" xfId="0" applyFill="1"/>
    <xf numFmtId="0" fontId="3" fillId="0" borderId="0" xfId="1" applyFont="1" applyAlignment="1">
      <alignment horizontal="center"/>
    </xf>
    <xf numFmtId="0" fontId="3" fillId="0" borderId="0" xfId="1" applyFont="1"/>
    <xf numFmtId="14" fontId="0" fillId="0" borderId="0" xfId="0" applyNumberFormat="1"/>
    <xf numFmtId="11" fontId="2" fillId="3" borderId="0" xfId="1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/>
    <xf numFmtId="2" fontId="2" fillId="4" borderId="0" xfId="1" applyNumberFormat="1" applyFill="1" applyAlignment="1">
      <alignment horizontal="center"/>
    </xf>
    <xf numFmtId="11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/>
    </xf>
    <xf numFmtId="2" fontId="2" fillId="5" borderId="0" xfId="1" applyNumberFormat="1" applyFill="1" applyAlignment="1">
      <alignment horizontal="center"/>
    </xf>
    <xf numFmtId="11" fontId="0" fillId="0" borderId="0" xfId="0" applyNumberFormat="1"/>
    <xf numFmtId="2" fontId="0" fillId="0" borderId="0" xfId="0" applyNumberFormat="1"/>
    <xf numFmtId="0" fontId="2" fillId="6" borderId="0" xfId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52337031-E7C4-2641-B48B-C036F645D6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8A27-9EDB-974A-8B91-B6F4EA7B3D5D}">
  <dimension ref="A1:X118"/>
  <sheetViews>
    <sheetView workbookViewId="0">
      <selection activeCell="B26" sqref="B26"/>
    </sheetView>
  </sheetViews>
  <sheetFormatPr baseColWidth="10" defaultRowHeight="16" x14ac:dyDescent="0.2"/>
  <sheetData>
    <row r="1" spans="1:23" x14ac:dyDescent="0.2">
      <c r="A1" s="22" t="s">
        <v>0</v>
      </c>
    </row>
    <row r="2" spans="1:23" x14ac:dyDescent="0.2">
      <c r="A2" t="s">
        <v>33</v>
      </c>
    </row>
    <row r="4" spans="1:23" x14ac:dyDescent="0.2">
      <c r="C4" s="1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/>
      <c r="J4" s="2"/>
      <c r="N4" s="1" t="s">
        <v>7</v>
      </c>
      <c r="O4" s="2" t="s">
        <v>2</v>
      </c>
      <c r="P4" s="2" t="s">
        <v>3</v>
      </c>
      <c r="Q4" s="2" t="s">
        <v>4</v>
      </c>
      <c r="R4" s="2" t="s">
        <v>5</v>
      </c>
      <c r="S4" s="2" t="s">
        <v>6</v>
      </c>
      <c r="T4" s="2"/>
      <c r="U4" s="2"/>
    </row>
    <row r="5" spans="1:23" x14ac:dyDescent="0.2">
      <c r="D5" s="3"/>
      <c r="E5" s="3"/>
      <c r="F5" s="3"/>
      <c r="G5" s="3" t="s">
        <v>8</v>
      </c>
      <c r="H5" s="3" t="s">
        <v>8</v>
      </c>
      <c r="I5" s="3"/>
      <c r="J5" s="3" t="s">
        <v>9</v>
      </c>
      <c r="K5" s="25" t="s">
        <v>10</v>
      </c>
      <c r="O5" s="3"/>
      <c r="P5" s="3"/>
      <c r="Q5" s="3"/>
      <c r="R5" s="3" t="s">
        <v>8</v>
      </c>
      <c r="S5" s="3" t="s">
        <v>8</v>
      </c>
      <c r="T5" s="3"/>
      <c r="U5" s="3" t="s">
        <v>9</v>
      </c>
      <c r="V5" s="25" t="s">
        <v>10</v>
      </c>
    </row>
    <row r="6" spans="1:23" x14ac:dyDescent="0.2">
      <c r="D6" s="2"/>
      <c r="E6" s="2"/>
      <c r="F6" s="2"/>
      <c r="G6" s="2"/>
      <c r="H6" s="2" t="s">
        <v>11</v>
      </c>
      <c r="I6" s="2" t="s">
        <v>12</v>
      </c>
      <c r="J6" s="2"/>
      <c r="K6" s="25"/>
      <c r="O6" s="2"/>
      <c r="P6" s="2"/>
      <c r="Q6" s="2"/>
      <c r="R6" s="2"/>
      <c r="S6" s="2" t="s">
        <v>11</v>
      </c>
      <c r="T6" s="2" t="s">
        <v>12</v>
      </c>
      <c r="U6" s="2"/>
      <c r="V6" s="25"/>
    </row>
    <row r="7" spans="1:23" x14ac:dyDescent="0.2">
      <c r="C7" s="4">
        <v>43012</v>
      </c>
      <c r="D7" s="5">
        <v>-3.9710999999999999E-10</v>
      </c>
      <c r="E7" s="6">
        <v>-7.2600999999999996E-11</v>
      </c>
      <c r="F7" s="7">
        <f>E7/D7</f>
        <v>0.18282339905819545</v>
      </c>
      <c r="G7" s="8">
        <f t="shared" ref="G7:G26" si="0">F7*100</f>
        <v>18.282339905819544</v>
      </c>
      <c r="H7" s="9">
        <v>-4.2422999999999997E-5</v>
      </c>
      <c r="I7" s="10">
        <f t="shared" ref="I7:I26" si="1">H7*1000000</f>
        <v>-42.422999999999995</v>
      </c>
      <c r="J7" s="11">
        <f t="shared" ref="J7:J26" si="2">G7/-I7</f>
        <v>0.43095348998938188</v>
      </c>
      <c r="K7">
        <f>J7/L$11</f>
        <v>0.87261246823242811</v>
      </c>
      <c r="N7" s="4">
        <v>43033</v>
      </c>
      <c r="O7" s="5">
        <v>-5.1333000000000003E-10</v>
      </c>
      <c r="P7" s="6">
        <v>-6.3530999999999997E-12</v>
      </c>
      <c r="Q7" s="7">
        <f>P7/O7</f>
        <v>1.2376249196423352E-2</v>
      </c>
      <c r="R7" s="8">
        <f t="shared" ref="R7:R25" si="3">Q7*100</f>
        <v>1.2376249196423352</v>
      </c>
      <c r="S7" s="9">
        <v>-6.5544999999999997E-5</v>
      </c>
      <c r="T7" s="10">
        <f t="shared" ref="T7:T25" si="4">S7*1000000</f>
        <v>-65.545000000000002</v>
      </c>
      <c r="U7" s="11">
        <f t="shared" ref="U7:U25" si="5">R7/-T7</f>
        <v>1.8882064530358306E-2</v>
      </c>
      <c r="V7">
        <f>U7/L$11</f>
        <v>3.8233185988506349E-2</v>
      </c>
    </row>
    <row r="8" spans="1:23" x14ac:dyDescent="0.2">
      <c r="D8" s="5">
        <v>-4.6406E-10</v>
      </c>
      <c r="E8" s="6">
        <v>-9.1505999999999994E-11</v>
      </c>
      <c r="F8" s="7">
        <f t="shared" ref="F8:F11" si="6">E8/D8</f>
        <v>0.19718570874455887</v>
      </c>
      <c r="G8" s="8">
        <f t="shared" si="0"/>
        <v>19.718570874455889</v>
      </c>
      <c r="H8" s="9">
        <v>-4.8732E-5</v>
      </c>
      <c r="I8" s="10">
        <f t="shared" si="1"/>
        <v>-48.731999999999999</v>
      </c>
      <c r="J8" s="11">
        <f t="shared" si="2"/>
        <v>0.40463290803693441</v>
      </c>
      <c r="K8">
        <f t="shared" ref="K8:K11" si="7">J8/L$11</f>
        <v>0.81931746420912854</v>
      </c>
      <c r="O8" s="5">
        <v>-5.0395E-10</v>
      </c>
      <c r="P8" s="12">
        <v>-8.5103999999999998E-12</v>
      </c>
      <c r="Q8" s="7">
        <f t="shared" ref="Q8:Q11" si="8">P8/O8</f>
        <v>1.6887389621986309E-2</v>
      </c>
      <c r="R8" s="8">
        <f t="shared" si="3"/>
        <v>1.6887389621986308</v>
      </c>
      <c r="S8" s="9">
        <v>-3.1207999999999997E-5</v>
      </c>
      <c r="T8" s="10">
        <f t="shared" si="4"/>
        <v>-31.207999999999998</v>
      </c>
      <c r="U8" s="11">
        <f t="shared" si="5"/>
        <v>5.4112373820771303E-2</v>
      </c>
      <c r="V8">
        <f t="shared" ref="V8:V11" si="9">U8/L$11</f>
        <v>0.10956897479313253</v>
      </c>
    </row>
    <row r="9" spans="1:23" x14ac:dyDescent="0.2">
      <c r="D9" s="5">
        <v>-3.8536999999999998E-10</v>
      </c>
      <c r="E9" s="12">
        <v>-1.0715999999999999E-10</v>
      </c>
      <c r="F9" s="7">
        <f t="shared" si="6"/>
        <v>0.27807042582453229</v>
      </c>
      <c r="G9" s="8">
        <f t="shared" si="0"/>
        <v>27.807042582453228</v>
      </c>
      <c r="H9" s="9">
        <v>-7.6932000000000001E-5</v>
      </c>
      <c r="I9" s="10">
        <f t="shared" si="1"/>
        <v>-76.932000000000002</v>
      </c>
      <c r="J9" s="11">
        <f t="shared" si="2"/>
        <v>0.36144962541534376</v>
      </c>
      <c r="K9">
        <f t="shared" si="7"/>
        <v>0.73187816574624065</v>
      </c>
      <c r="O9" s="5">
        <v>-5.09E-10</v>
      </c>
      <c r="P9" s="12">
        <v>-1.0454E-11</v>
      </c>
      <c r="Q9" s="7">
        <f t="shared" si="8"/>
        <v>2.0538310412573674E-2</v>
      </c>
      <c r="R9" s="8">
        <f t="shared" si="3"/>
        <v>2.0538310412573675</v>
      </c>
      <c r="S9" s="9">
        <v>-5.4431000000000001E-5</v>
      </c>
      <c r="T9" s="10">
        <f t="shared" si="4"/>
        <v>-54.431000000000004</v>
      </c>
      <c r="U9" s="11">
        <f t="shared" si="5"/>
        <v>3.7732744966239226E-2</v>
      </c>
      <c r="V9">
        <f t="shared" si="9"/>
        <v>7.6402824163196811E-2</v>
      </c>
    </row>
    <row r="10" spans="1:23" x14ac:dyDescent="0.2">
      <c r="D10" s="5">
        <v>-5.0790999999999996E-10</v>
      </c>
      <c r="E10" s="12">
        <v>-1.5396E-10</v>
      </c>
      <c r="F10" s="7">
        <f t="shared" si="6"/>
        <v>0.3031245693134611</v>
      </c>
      <c r="G10" s="8">
        <f t="shared" si="0"/>
        <v>30.312456931346109</v>
      </c>
      <c r="H10" s="9">
        <v>-4.4023999999999997E-5</v>
      </c>
      <c r="I10" s="10">
        <f t="shared" si="1"/>
        <v>-44.023999999999994</v>
      </c>
      <c r="J10" s="11">
        <f t="shared" si="2"/>
        <v>0.68854390630897044</v>
      </c>
      <c r="K10">
        <f t="shared" si="7"/>
        <v>1.3941922075755138</v>
      </c>
      <c r="O10" s="5">
        <v>-5.1232000000000005E-10</v>
      </c>
      <c r="P10" s="12">
        <v>-3.2467999999999999E-12</v>
      </c>
      <c r="Q10" s="7">
        <f t="shared" si="8"/>
        <v>6.337445346658338E-3</v>
      </c>
      <c r="R10" s="8">
        <f t="shared" si="3"/>
        <v>0.6337445346658338</v>
      </c>
      <c r="S10" s="9">
        <v>-2.6749000000000001E-5</v>
      </c>
      <c r="T10" s="10">
        <f t="shared" si="4"/>
        <v>-26.749000000000002</v>
      </c>
      <c r="U10" s="11">
        <f t="shared" si="5"/>
        <v>2.3692270165831759E-2</v>
      </c>
      <c r="V10">
        <f t="shared" si="9"/>
        <v>4.797308950426496E-2</v>
      </c>
    </row>
    <row r="11" spans="1:23" x14ac:dyDescent="0.2">
      <c r="D11" s="5">
        <v>-1.8324999999999999E-10</v>
      </c>
      <c r="E11" s="12">
        <v>-1.8564999999999999E-11</v>
      </c>
      <c r="F11" s="7">
        <f t="shared" si="6"/>
        <v>0.10130968622100955</v>
      </c>
      <c r="G11" s="8">
        <f t="shared" si="0"/>
        <v>10.130968622100955</v>
      </c>
      <c r="H11" s="9">
        <v>-1.7354999999999999E-5</v>
      </c>
      <c r="I11" s="10">
        <f t="shared" si="1"/>
        <v>-17.355</v>
      </c>
      <c r="J11" s="11">
        <f t="shared" si="2"/>
        <v>0.58374927237689167</v>
      </c>
      <c r="K11">
        <f t="shared" si="7"/>
        <v>1.181999694236689</v>
      </c>
      <c r="L11" s="13">
        <f>AVERAGE(J7:J11)</f>
        <v>0.49386584042550441</v>
      </c>
      <c r="O11" s="5">
        <v>-5.1211999999999999E-10</v>
      </c>
      <c r="P11" s="12">
        <v>-5.0444000000000002E-13</v>
      </c>
      <c r="Q11" s="7">
        <f t="shared" si="8"/>
        <v>9.850035148012185E-4</v>
      </c>
      <c r="R11" s="8">
        <f t="shared" si="3"/>
        <v>9.8500351480121845E-2</v>
      </c>
      <c r="S11" s="9">
        <v>-3.1095E-5</v>
      </c>
      <c r="T11" s="10">
        <f t="shared" si="4"/>
        <v>-31.094999999999999</v>
      </c>
      <c r="U11" s="11">
        <f t="shared" si="5"/>
        <v>3.1677231542087745E-3</v>
      </c>
      <c r="V11">
        <f t="shared" si="9"/>
        <v>6.414136988052324E-3</v>
      </c>
      <c r="W11" s="13"/>
    </row>
    <row r="12" spans="1:23" x14ac:dyDescent="0.2">
      <c r="C12" s="4">
        <v>43860</v>
      </c>
      <c r="D12" s="5">
        <v>-1.9673E-10</v>
      </c>
      <c r="E12" s="12">
        <v>-3.8805999999999998E-11</v>
      </c>
      <c r="F12" s="7">
        <f>E12/D12</f>
        <v>0.19725512123214556</v>
      </c>
      <c r="G12" s="8">
        <f t="shared" si="0"/>
        <v>19.725512123214557</v>
      </c>
      <c r="H12" s="9">
        <v>-5.5893999999999997E-5</v>
      </c>
      <c r="I12" s="10">
        <f t="shared" si="1"/>
        <v>-55.893999999999998</v>
      </c>
      <c r="J12" s="11">
        <f t="shared" si="2"/>
        <v>0.35290929479397715</v>
      </c>
      <c r="K12">
        <f>J12/L$16</f>
        <v>1.33951049710341</v>
      </c>
      <c r="N12" s="4">
        <v>43860</v>
      </c>
      <c r="O12" s="5">
        <v>-1.9385000000000001E-10</v>
      </c>
      <c r="P12" s="12">
        <v>-9.4459999999999999E-12</v>
      </c>
      <c r="Q12" s="7">
        <f>P12/O12</f>
        <v>4.8728398246066541E-2</v>
      </c>
      <c r="R12" s="8">
        <f t="shared" si="3"/>
        <v>4.872839824606654</v>
      </c>
      <c r="S12" s="9">
        <v>-1.0185E-4</v>
      </c>
      <c r="T12" s="10">
        <f t="shared" si="4"/>
        <v>-101.85</v>
      </c>
      <c r="U12" s="11">
        <f t="shared" si="5"/>
        <v>4.7843297246997096E-2</v>
      </c>
      <c r="V12">
        <f>U12/L$16</f>
        <v>0.18159510056487468</v>
      </c>
    </row>
    <row r="13" spans="1:23" x14ac:dyDescent="0.2">
      <c r="D13" s="5">
        <v>-6.3915000000000006E-11</v>
      </c>
      <c r="E13" s="12">
        <v>-3.5814000000000001E-12</v>
      </c>
      <c r="F13" s="7">
        <f t="shared" ref="F13:F16" si="10">E13/D13</f>
        <v>5.6033794883830083E-2</v>
      </c>
      <c r="G13" s="8">
        <f t="shared" si="0"/>
        <v>5.6033794883830081</v>
      </c>
      <c r="H13" s="9">
        <v>-4.566E-5</v>
      </c>
      <c r="I13" s="10">
        <f t="shared" si="1"/>
        <v>-45.66</v>
      </c>
      <c r="J13" s="11">
        <f t="shared" si="2"/>
        <v>0.12271965589975928</v>
      </c>
      <c r="K13">
        <f t="shared" ref="K13:K16" si="11">J13/L$16</f>
        <v>0.46579750010441323</v>
      </c>
      <c r="O13" s="5">
        <v>-1.8494999999999999E-10</v>
      </c>
      <c r="P13" s="12">
        <v>-5.4843E-12</v>
      </c>
      <c r="Q13" s="7">
        <f t="shared" ref="Q13:Q16" si="12">P13/O13</f>
        <v>2.9652879156528793E-2</v>
      </c>
      <c r="R13" s="8">
        <f t="shared" si="3"/>
        <v>2.9652879156528793</v>
      </c>
      <c r="S13" s="9">
        <v>-1.0128000000000001E-4</v>
      </c>
      <c r="T13" s="10">
        <f t="shared" si="4"/>
        <v>-101.28</v>
      </c>
      <c r="U13" s="11">
        <f t="shared" si="5"/>
        <v>2.9278119230379929E-2</v>
      </c>
      <c r="V13">
        <f t="shared" ref="V13:V16" si="13">U13/L$16</f>
        <v>0.11112869120501397</v>
      </c>
    </row>
    <row r="14" spans="1:23" x14ac:dyDescent="0.2">
      <c r="D14" s="5">
        <v>-1.2701999999999999E-10</v>
      </c>
      <c r="E14" s="12">
        <v>-1.9715E-11</v>
      </c>
      <c r="F14" s="7">
        <f t="shared" si="10"/>
        <v>0.15521177767280744</v>
      </c>
      <c r="G14" s="8">
        <f t="shared" si="0"/>
        <v>15.521177767280744</v>
      </c>
      <c r="H14" s="9">
        <v>-4.1387000000000002E-5</v>
      </c>
      <c r="I14" s="10">
        <f t="shared" si="1"/>
        <v>-41.387</v>
      </c>
      <c r="J14" s="11">
        <f t="shared" si="2"/>
        <v>0.37502543714888115</v>
      </c>
      <c r="K14">
        <f t="shared" si="11"/>
        <v>1.4234550269779256</v>
      </c>
      <c r="O14" s="5">
        <v>-1.5651000000000001E-10</v>
      </c>
      <c r="P14" s="12">
        <v>-8.2353999999999994E-12</v>
      </c>
      <c r="Q14" s="7">
        <f t="shared" si="12"/>
        <v>5.26190019807041E-2</v>
      </c>
      <c r="R14" s="8">
        <f t="shared" si="3"/>
        <v>5.2619001980704097</v>
      </c>
      <c r="S14" s="9">
        <v>-6.3479000000000007E-5</v>
      </c>
      <c r="T14" s="10">
        <f t="shared" si="4"/>
        <v>-63.479000000000006</v>
      </c>
      <c r="U14" s="11">
        <f t="shared" si="5"/>
        <v>8.2891983145141054E-2</v>
      </c>
      <c r="V14">
        <f t="shared" si="13"/>
        <v>0.31462668506210828</v>
      </c>
    </row>
    <row r="15" spans="1:23" x14ac:dyDescent="0.2">
      <c r="D15" s="5">
        <v>-1.4896E-10</v>
      </c>
      <c r="E15" s="12">
        <v>-2.8203E-11</v>
      </c>
      <c r="F15" s="7">
        <f t="shared" si="10"/>
        <v>0.1893327067669173</v>
      </c>
      <c r="G15" s="8">
        <f t="shared" si="0"/>
        <v>18.93327067669173</v>
      </c>
      <c r="H15" s="9">
        <v>-6.9739000000000004E-5</v>
      </c>
      <c r="I15" s="10">
        <f t="shared" si="1"/>
        <v>-69.739000000000004</v>
      </c>
      <c r="J15" s="11">
        <f t="shared" si="2"/>
        <v>0.2714875561262956</v>
      </c>
      <c r="K15">
        <f t="shared" si="11"/>
        <v>1.0304643052159432</v>
      </c>
      <c r="O15" s="5">
        <v>-1.5286E-10</v>
      </c>
      <c r="P15" s="12">
        <v>-7.7728999999999997E-12</v>
      </c>
      <c r="Q15" s="7">
        <f t="shared" si="12"/>
        <v>5.0849797200052331E-2</v>
      </c>
      <c r="R15" s="8">
        <f t="shared" si="3"/>
        <v>5.0849797200052329</v>
      </c>
      <c r="S15" s="9">
        <v>-2.2540000000000001E-5</v>
      </c>
      <c r="T15" s="10">
        <f t="shared" si="4"/>
        <v>-22.540000000000003</v>
      </c>
      <c r="U15" s="11">
        <f t="shared" si="5"/>
        <v>0.22559803549268997</v>
      </c>
      <c r="V15">
        <f t="shared" si="13"/>
        <v>0.85628500333146562</v>
      </c>
    </row>
    <row r="16" spans="1:23" x14ac:dyDescent="0.2">
      <c r="D16" s="5">
        <v>-1.4501E-10</v>
      </c>
      <c r="E16" s="12">
        <v>-2.5359000000000001E-11</v>
      </c>
      <c r="F16" s="7">
        <f t="shared" si="10"/>
        <v>0.17487759464864494</v>
      </c>
      <c r="G16" s="8">
        <f t="shared" si="0"/>
        <v>17.487759464864496</v>
      </c>
      <c r="H16" s="9">
        <v>-8.9604999999999993E-5</v>
      </c>
      <c r="I16" s="10">
        <f t="shared" si="1"/>
        <v>-89.60499999999999</v>
      </c>
      <c r="J16" s="11">
        <f t="shared" si="2"/>
        <v>0.19516499598085485</v>
      </c>
      <c r="K16">
        <f t="shared" si="11"/>
        <v>0.74077267059830776</v>
      </c>
      <c r="L16" s="13">
        <f>AVERAGE(J12:J16)</f>
        <v>0.26346138798995361</v>
      </c>
      <c r="O16" s="5">
        <v>-9.8799999999999997E-11</v>
      </c>
      <c r="P16" s="12">
        <v>-5.2010999999999997E-12</v>
      </c>
      <c r="Q16" s="7">
        <f t="shared" si="12"/>
        <v>5.2642712550607283E-2</v>
      </c>
      <c r="R16" s="8">
        <f t="shared" si="3"/>
        <v>5.264271255060728</v>
      </c>
      <c r="S16" s="9">
        <v>-1.3233E-5</v>
      </c>
      <c r="T16" s="10">
        <f t="shared" si="4"/>
        <v>-13.233000000000001</v>
      </c>
      <c r="U16" s="11">
        <f t="shared" si="5"/>
        <v>0.39781389367949277</v>
      </c>
      <c r="V16">
        <f t="shared" si="13"/>
        <v>1.5099514077359311</v>
      </c>
      <c r="W16" s="13"/>
    </row>
    <row r="17" spans="3:24" x14ac:dyDescent="0.2">
      <c r="C17" s="4">
        <v>43867</v>
      </c>
      <c r="D17" s="5">
        <v>-1.5249999999999999E-10</v>
      </c>
      <c r="E17" s="12">
        <v>-2.29216E-11</v>
      </c>
      <c r="F17" s="7">
        <f>E17/D17</f>
        <v>0.15030557377049181</v>
      </c>
      <c r="G17" s="8">
        <f t="shared" si="0"/>
        <v>15.030557377049181</v>
      </c>
      <c r="H17" s="9">
        <v>-3.6501000000000002E-5</v>
      </c>
      <c r="I17" s="10">
        <f t="shared" si="1"/>
        <v>-36.501000000000005</v>
      </c>
      <c r="J17" s="11">
        <f t="shared" si="2"/>
        <v>0.41178481074625845</v>
      </c>
      <c r="K17">
        <f>J17/L$21</f>
        <v>0.98568702120529494</v>
      </c>
      <c r="N17" s="4">
        <v>43867</v>
      </c>
      <c r="O17" s="5">
        <v>-4.3224999999999998E-11</v>
      </c>
      <c r="P17" s="12">
        <v>-8.2936799999999999E-13</v>
      </c>
      <c r="Q17" s="7">
        <f>P17/O17</f>
        <v>1.9187229612492772E-2</v>
      </c>
      <c r="R17" s="8">
        <f t="shared" si="3"/>
        <v>1.9187229612492771</v>
      </c>
      <c r="S17" s="9">
        <v>-1.4549000000000001E-5</v>
      </c>
      <c r="T17" s="10">
        <f t="shared" si="4"/>
        <v>-14.549000000000001</v>
      </c>
      <c r="U17" s="11">
        <f t="shared" si="5"/>
        <v>0.13188005782179374</v>
      </c>
      <c r="V17">
        <f>U17/L$21</f>
        <v>0.31568056411591933</v>
      </c>
    </row>
    <row r="18" spans="3:24" x14ac:dyDescent="0.2">
      <c r="D18" s="5">
        <v>-2.1619999999999999E-10</v>
      </c>
      <c r="E18" s="12">
        <v>-4.3874000000000001E-11</v>
      </c>
      <c r="F18" s="7">
        <f t="shared" ref="F18:F21" si="14">E18/D18</f>
        <v>0.20293246993524516</v>
      </c>
      <c r="G18" s="8">
        <f t="shared" si="0"/>
        <v>20.293246993524516</v>
      </c>
      <c r="H18" s="9">
        <v>-6.6205999999999996E-5</v>
      </c>
      <c r="I18" s="10">
        <f t="shared" si="1"/>
        <v>-66.206000000000003</v>
      </c>
      <c r="J18" s="11">
        <f t="shared" si="2"/>
        <v>0.30651673554548703</v>
      </c>
      <c r="K18">
        <f t="shared" ref="K18:K21" si="15">J18/L$21</f>
        <v>0.73370741252419414</v>
      </c>
      <c r="O18" s="5">
        <v>-3.7558999999999999E-10</v>
      </c>
      <c r="P18" s="12">
        <v>-2.43407E-11</v>
      </c>
      <c r="Q18" s="7">
        <f t="shared" ref="Q18:Q21" si="16">P18/O18</f>
        <v>6.4806570994967921E-2</v>
      </c>
      <c r="R18" s="8">
        <f t="shared" si="3"/>
        <v>6.480657099496792</v>
      </c>
      <c r="S18" s="9">
        <v>-3.8835999999999999E-5</v>
      </c>
      <c r="T18" s="10">
        <f t="shared" si="4"/>
        <v>-38.835999999999999</v>
      </c>
      <c r="U18" s="11">
        <f t="shared" si="5"/>
        <v>0.16687241475684397</v>
      </c>
      <c r="V18">
        <f t="shared" ref="V18:V21" si="17">U18/L$21</f>
        <v>0.39944157513950407</v>
      </c>
    </row>
    <row r="19" spans="3:24" x14ac:dyDescent="0.2">
      <c r="D19" s="5">
        <v>-1.3083E-10</v>
      </c>
      <c r="E19" s="12">
        <v>-2.48901E-11</v>
      </c>
      <c r="F19" s="7">
        <f t="shared" si="14"/>
        <v>0.19024764962164642</v>
      </c>
      <c r="G19" s="8">
        <f t="shared" si="0"/>
        <v>19.024764962164642</v>
      </c>
      <c r="H19" s="9">
        <v>-2.0210000000000001E-5</v>
      </c>
      <c r="I19" s="10">
        <f t="shared" si="1"/>
        <v>-20.21</v>
      </c>
      <c r="J19" s="11">
        <f t="shared" si="2"/>
        <v>0.94135403078498969</v>
      </c>
      <c r="K19">
        <f t="shared" si="15"/>
        <v>2.2533139306971997</v>
      </c>
      <c r="O19" s="5">
        <v>-1.0467999999999999E-10</v>
      </c>
      <c r="P19" s="12">
        <v>-7.4590900000000007E-12</v>
      </c>
      <c r="Q19" s="7">
        <f t="shared" si="16"/>
        <v>7.125611387084449E-2</v>
      </c>
      <c r="R19" s="8">
        <f t="shared" si="3"/>
        <v>7.1256113870844491</v>
      </c>
      <c r="S19" s="9">
        <v>-3.9177000000000001E-5</v>
      </c>
      <c r="T19" s="10">
        <f t="shared" si="4"/>
        <v>-39.177</v>
      </c>
      <c r="U19" s="11">
        <f t="shared" si="5"/>
        <v>0.18188251747414169</v>
      </c>
      <c r="V19">
        <f t="shared" si="17"/>
        <v>0.43537117489474009</v>
      </c>
    </row>
    <row r="20" spans="3:24" x14ac:dyDescent="0.2">
      <c r="D20" s="5">
        <v>-1.4847999999999999E-10</v>
      </c>
      <c r="E20" s="12">
        <v>-1.75923E-11</v>
      </c>
      <c r="F20" s="7">
        <f t="shared" si="14"/>
        <v>0.11848262392241381</v>
      </c>
      <c r="G20" s="8">
        <f t="shared" si="0"/>
        <v>11.848262392241381</v>
      </c>
      <c r="H20" s="9">
        <v>-4.9511000000000001E-5</v>
      </c>
      <c r="I20" s="10">
        <f t="shared" si="1"/>
        <v>-49.511000000000003</v>
      </c>
      <c r="J20" s="11">
        <f t="shared" si="2"/>
        <v>0.23930565717196947</v>
      </c>
      <c r="K20">
        <f t="shared" si="15"/>
        <v>0.57282462640605636</v>
      </c>
      <c r="O20" s="5">
        <v>-1.0563E-10</v>
      </c>
      <c r="P20" s="12">
        <v>-5.4470699999999997E-12</v>
      </c>
      <c r="Q20" s="7">
        <f t="shared" si="16"/>
        <v>5.1567452428287412E-2</v>
      </c>
      <c r="R20" s="8">
        <f t="shared" si="3"/>
        <v>5.156745242828741</v>
      </c>
      <c r="S20" s="9">
        <v>-1.8743E-5</v>
      </c>
      <c r="T20" s="10">
        <f t="shared" si="4"/>
        <v>-18.742999999999999</v>
      </c>
      <c r="U20" s="11">
        <f t="shared" si="5"/>
        <v>0.27512912782525428</v>
      </c>
      <c r="V20">
        <f t="shared" si="17"/>
        <v>0.65857506973464741</v>
      </c>
    </row>
    <row r="21" spans="3:24" x14ac:dyDescent="0.2">
      <c r="D21" s="5">
        <v>-2.5855999999999998E-10</v>
      </c>
      <c r="E21" s="12">
        <v>-2.91807E-11</v>
      </c>
      <c r="F21" s="7">
        <f t="shared" si="14"/>
        <v>0.11285852413366337</v>
      </c>
      <c r="G21" s="8">
        <f t="shared" si="0"/>
        <v>11.285852413366337</v>
      </c>
      <c r="H21" s="9">
        <v>-5.9443E-5</v>
      </c>
      <c r="I21" s="10">
        <f t="shared" si="1"/>
        <v>-59.442999999999998</v>
      </c>
      <c r="J21" s="11">
        <f t="shared" si="2"/>
        <v>0.18986007458180673</v>
      </c>
      <c r="K21">
        <f t="shared" si="15"/>
        <v>0.45446700916725502</v>
      </c>
      <c r="L21" s="13">
        <f>AVERAGE(J17:J21)</f>
        <v>0.41776426176610226</v>
      </c>
      <c r="O21" s="5">
        <v>-2.6627999999999998E-10</v>
      </c>
      <c r="P21" s="12">
        <v>-1.06445E-11</v>
      </c>
      <c r="Q21" s="7">
        <f t="shared" si="16"/>
        <v>3.9974838515847981E-2</v>
      </c>
      <c r="R21" s="8">
        <f t="shared" si="3"/>
        <v>3.9974838515847981</v>
      </c>
      <c r="S21" s="9">
        <v>-2.3252999999999999E-5</v>
      </c>
      <c r="T21" s="10">
        <f t="shared" si="4"/>
        <v>-23.253</v>
      </c>
      <c r="U21" s="11">
        <f t="shared" si="5"/>
        <v>0.17191260704359859</v>
      </c>
      <c r="V21">
        <f t="shared" si="17"/>
        <v>0.41150625550600345</v>
      </c>
      <c r="W21" s="13"/>
    </row>
    <row r="22" spans="3:24" x14ac:dyDescent="0.2">
      <c r="C22" s="4">
        <v>43881</v>
      </c>
      <c r="D22" s="5">
        <v>-3.0916E-10</v>
      </c>
      <c r="E22" s="12">
        <v>-1.06947E-11</v>
      </c>
      <c r="F22" s="7">
        <f>E22/D22</f>
        <v>3.4592767499029627E-2</v>
      </c>
      <c r="G22" s="8">
        <f t="shared" si="0"/>
        <v>3.4592767499029629</v>
      </c>
      <c r="H22" s="9">
        <v>-1.7499999999999998E-5</v>
      </c>
      <c r="I22" s="10">
        <f t="shared" si="1"/>
        <v>-17.5</v>
      </c>
      <c r="J22" s="11">
        <f t="shared" si="2"/>
        <v>0.19767295713731217</v>
      </c>
      <c r="K22">
        <f>J22/L$26</f>
        <v>0.43702269813248701</v>
      </c>
      <c r="N22" s="4">
        <v>43881</v>
      </c>
      <c r="O22" s="5">
        <v>-7.4643999999999996E-11</v>
      </c>
      <c r="P22" s="12">
        <v>-3.5334500000000001E-12</v>
      </c>
      <c r="Q22" s="7">
        <f>P22/O22</f>
        <v>4.7337361341835915E-2</v>
      </c>
      <c r="R22" s="8">
        <f t="shared" si="3"/>
        <v>4.7337361341835917</v>
      </c>
      <c r="S22" s="9">
        <v>-8.0000000000000007E-5</v>
      </c>
      <c r="T22" s="10">
        <f t="shared" si="4"/>
        <v>-80</v>
      </c>
      <c r="U22" s="11">
        <f t="shared" si="5"/>
        <v>5.9171701677294894E-2</v>
      </c>
      <c r="V22">
        <f>U22/L$26</f>
        <v>0.13081899059231952</v>
      </c>
    </row>
    <row r="23" spans="3:24" x14ac:dyDescent="0.2">
      <c r="D23" s="5">
        <v>-1.6886E-10</v>
      </c>
      <c r="E23" s="12">
        <v>-2.83428E-11</v>
      </c>
      <c r="F23" s="7">
        <f t="shared" ref="F23:F26" si="18">E23/D23</f>
        <v>0.16784792135496862</v>
      </c>
      <c r="G23" s="8">
        <f t="shared" si="0"/>
        <v>16.784792135496861</v>
      </c>
      <c r="H23" s="9">
        <v>-2.5400000000000001E-5</v>
      </c>
      <c r="I23" s="10">
        <f t="shared" si="1"/>
        <v>-25.400000000000002</v>
      </c>
      <c r="J23" s="11">
        <f t="shared" si="2"/>
        <v>0.66081858801168736</v>
      </c>
      <c r="K23">
        <f t="shared" ref="K23:K26" si="19">J23/L$26</f>
        <v>1.4609622200793002</v>
      </c>
      <c r="O23" s="5">
        <v>-1.2113E-10</v>
      </c>
      <c r="P23" s="12">
        <v>-3.7935200000000002E-12</v>
      </c>
      <c r="Q23" s="7">
        <f t="shared" ref="Q23:Q25" si="20">P23/O23</f>
        <v>3.1317757780896557E-2</v>
      </c>
      <c r="R23" s="8">
        <f t="shared" si="3"/>
        <v>3.1317757780896556</v>
      </c>
      <c r="S23" s="9">
        <v>-2.7500000000000001E-5</v>
      </c>
      <c r="T23" s="10">
        <f t="shared" si="4"/>
        <v>-27.5</v>
      </c>
      <c r="U23" s="11">
        <f t="shared" si="5"/>
        <v>0.11388275556689656</v>
      </c>
      <c r="V23">
        <f t="shared" ref="V23:V25" si="21">U23/L$26</f>
        <v>0.25177621577257886</v>
      </c>
    </row>
    <row r="24" spans="3:24" x14ac:dyDescent="0.2">
      <c r="D24" s="5">
        <v>-1.6365E-10</v>
      </c>
      <c r="E24" s="12">
        <v>-2.0095199999999999E-11</v>
      </c>
      <c r="F24" s="7">
        <f t="shared" si="18"/>
        <v>0.12279376718606783</v>
      </c>
      <c r="G24" s="8">
        <f t="shared" si="0"/>
        <v>12.279376718606782</v>
      </c>
      <c r="H24" s="9">
        <v>-2.4199999999999999E-5</v>
      </c>
      <c r="I24" s="10">
        <f t="shared" si="1"/>
        <v>-24.2</v>
      </c>
      <c r="J24" s="11">
        <f t="shared" si="2"/>
        <v>0.50741226109945381</v>
      </c>
      <c r="K24">
        <f t="shared" si="19"/>
        <v>1.1218058282861205</v>
      </c>
      <c r="O24" s="5">
        <v>-9.9007999999999998E-11</v>
      </c>
      <c r="P24" s="12">
        <v>-1.9646200000000002E-12</v>
      </c>
      <c r="Q24" s="7">
        <f t="shared" si="20"/>
        <v>1.9843042986425342E-2</v>
      </c>
      <c r="R24" s="8">
        <f t="shared" si="3"/>
        <v>1.9843042986425343</v>
      </c>
      <c r="S24" s="9">
        <v>-2.7100000000000001E-5</v>
      </c>
      <c r="T24" s="10">
        <f t="shared" si="4"/>
        <v>-27.1</v>
      </c>
      <c r="U24" s="11">
        <f t="shared" si="5"/>
        <v>7.3221560835517868E-2</v>
      </c>
      <c r="V24">
        <f t="shared" si="21"/>
        <v>0.16188093981708301</v>
      </c>
    </row>
    <row r="25" spans="3:24" x14ac:dyDescent="0.2">
      <c r="D25" s="5">
        <v>-1.3231000000000001E-10</v>
      </c>
      <c r="E25" s="12">
        <v>-1.83142E-11</v>
      </c>
      <c r="F25" s="7">
        <f t="shared" si="18"/>
        <v>0.13841886478724208</v>
      </c>
      <c r="G25" s="8">
        <f t="shared" si="0"/>
        <v>13.841886478724208</v>
      </c>
      <c r="H25" s="9">
        <v>-3.1099999999999997E-5</v>
      </c>
      <c r="I25" s="10">
        <f t="shared" si="1"/>
        <v>-31.099999999999998</v>
      </c>
      <c r="J25" s="11">
        <f t="shared" si="2"/>
        <v>0.4450767356502961</v>
      </c>
      <c r="K25">
        <f t="shared" si="19"/>
        <v>0.98399213886792813</v>
      </c>
      <c r="O25" s="5">
        <v>-8.8979999999999999E-11</v>
      </c>
      <c r="P25" s="12">
        <v>-2.9410400000000002E-12</v>
      </c>
      <c r="Q25" s="7">
        <f t="shared" si="20"/>
        <v>3.3052820858619915E-2</v>
      </c>
      <c r="R25" s="8">
        <f t="shared" si="3"/>
        <v>3.3052820858619913</v>
      </c>
      <c r="S25" s="9">
        <v>-4.3300000000000002E-5</v>
      </c>
      <c r="T25" s="10">
        <f t="shared" si="4"/>
        <v>-43.300000000000004</v>
      </c>
      <c r="U25" s="11">
        <f t="shared" si="5"/>
        <v>7.6334459257782705E-2</v>
      </c>
      <c r="V25">
        <f t="shared" si="21"/>
        <v>0.16876305099309755</v>
      </c>
    </row>
    <row r="26" spans="3:24" x14ac:dyDescent="0.2">
      <c r="D26" s="5">
        <v>-1.9256000000000001E-10</v>
      </c>
      <c r="E26" s="12">
        <v>-1.6659599999999999E-11</v>
      </c>
      <c r="F26" s="7">
        <f t="shared" si="18"/>
        <v>8.6516410469464053E-2</v>
      </c>
      <c r="G26" s="8">
        <f t="shared" si="0"/>
        <v>8.6516410469464056</v>
      </c>
      <c r="H26" s="9">
        <v>-1.9199999999999999E-5</v>
      </c>
      <c r="I26" s="10">
        <f t="shared" si="1"/>
        <v>-19.2</v>
      </c>
      <c r="J26" s="11">
        <f t="shared" si="2"/>
        <v>0.45060630452845862</v>
      </c>
      <c r="K26">
        <f t="shared" si="19"/>
        <v>0.99621711463416496</v>
      </c>
      <c r="L26" s="13">
        <f>AVERAGE(J22:J26)</f>
        <v>0.45231736928544153</v>
      </c>
      <c r="U26" s="10"/>
    </row>
    <row r="27" spans="3:24" x14ac:dyDescent="0.2">
      <c r="J27" s="14" t="s">
        <v>13</v>
      </c>
      <c r="K27" s="14" t="s">
        <v>14</v>
      </c>
      <c r="L27" s="14" t="s">
        <v>15</v>
      </c>
      <c r="M27" s="14" t="s">
        <v>16</v>
      </c>
      <c r="U27" s="14" t="s">
        <v>13</v>
      </c>
      <c r="V27" s="14" t="s">
        <v>14</v>
      </c>
      <c r="W27" s="14" t="s">
        <v>15</v>
      </c>
      <c r="X27" s="14" t="s">
        <v>16</v>
      </c>
    </row>
    <row r="28" spans="3:24" x14ac:dyDescent="0.2">
      <c r="J28" s="13">
        <f>AVERAGE(J7:J26)</f>
        <v>0.40685221486675049</v>
      </c>
      <c r="K28">
        <f>_xlfn.STDEV.S(J7:J26)</f>
        <v>0.19917765657821437</v>
      </c>
      <c r="L28">
        <f>K28/SQRT(M28)</f>
        <v>4.4537477970799551E-2</v>
      </c>
      <c r="M28">
        <f>COUNT(J7:J26)</f>
        <v>20</v>
      </c>
      <c r="U28" s="13">
        <f>AVERAGE(U7:U25)</f>
        <v>0.11427893198374915</v>
      </c>
      <c r="V28">
        <f>_xlfn.STDEV.S(U7:U25)</f>
        <v>0.10207364682556964</v>
      </c>
      <c r="W28">
        <f>V28/SQRT(X28)</f>
        <v>2.3417300595332594E-2</v>
      </c>
      <c r="X28">
        <f>COUNT(U7:U25)</f>
        <v>19</v>
      </c>
    </row>
    <row r="35" spans="3:23" x14ac:dyDescent="0.2">
      <c r="C35" s="1" t="s">
        <v>17</v>
      </c>
      <c r="D35" s="2" t="s">
        <v>2</v>
      </c>
      <c r="E35" s="2" t="s">
        <v>3</v>
      </c>
      <c r="F35" s="2" t="s">
        <v>4</v>
      </c>
      <c r="G35" s="2" t="s">
        <v>5</v>
      </c>
      <c r="H35" s="2" t="s">
        <v>6</v>
      </c>
      <c r="I35" s="2"/>
      <c r="J35" s="2"/>
      <c r="N35" s="1" t="s">
        <v>18</v>
      </c>
      <c r="O35" s="2" t="s">
        <v>2</v>
      </c>
      <c r="P35" s="2" t="s">
        <v>3</v>
      </c>
      <c r="Q35" s="2" t="s">
        <v>4</v>
      </c>
      <c r="R35" s="2" t="s">
        <v>5</v>
      </c>
      <c r="S35" s="2" t="s">
        <v>6</v>
      </c>
      <c r="U35" s="2"/>
    </row>
    <row r="36" spans="3:23" x14ac:dyDescent="0.2">
      <c r="D36" s="3"/>
      <c r="E36" s="3"/>
      <c r="F36" s="3"/>
      <c r="G36" s="3" t="s">
        <v>8</v>
      </c>
      <c r="H36" s="3" t="s">
        <v>8</v>
      </c>
      <c r="I36" s="3"/>
      <c r="J36" s="3" t="s">
        <v>9</v>
      </c>
      <c r="K36" s="25" t="s">
        <v>10</v>
      </c>
      <c r="P36" s="3"/>
      <c r="Q36" s="3"/>
      <c r="R36" s="3" t="s">
        <v>8</v>
      </c>
      <c r="S36" s="3" t="s">
        <v>8</v>
      </c>
      <c r="U36" s="3" t="s">
        <v>9</v>
      </c>
      <c r="V36" s="25" t="s">
        <v>10</v>
      </c>
    </row>
    <row r="37" spans="3:23" x14ac:dyDescent="0.2">
      <c r="D37" s="2"/>
      <c r="E37" s="2"/>
      <c r="F37" s="2"/>
      <c r="G37" s="2"/>
      <c r="H37" s="2" t="s">
        <v>11</v>
      </c>
      <c r="I37" s="2" t="s">
        <v>12</v>
      </c>
      <c r="J37" s="2"/>
      <c r="K37" s="25"/>
      <c r="P37" s="2"/>
      <c r="Q37" s="2"/>
      <c r="R37" s="2"/>
      <c r="S37" s="2" t="s">
        <v>11</v>
      </c>
      <c r="T37" s="2" t="s">
        <v>12</v>
      </c>
      <c r="V37" s="25"/>
    </row>
    <row r="38" spans="3:23" x14ac:dyDescent="0.2">
      <c r="C38" s="4">
        <v>43012</v>
      </c>
      <c r="D38" s="5">
        <v>-5.3765999999999998E-10</v>
      </c>
      <c r="E38" s="12">
        <v>-2.7015999999999997E-10</v>
      </c>
      <c r="F38" s="7">
        <f>E38/D38</f>
        <v>0.50247368225272471</v>
      </c>
      <c r="G38" s="8">
        <f t="shared" ref="G38:G51" si="22">F38*100</f>
        <v>50.247368225272467</v>
      </c>
      <c r="H38" s="9">
        <v>-2.9101000000000001E-5</v>
      </c>
      <c r="I38" s="10">
        <f t="shared" ref="I38:I51" si="23">H38*1000000</f>
        <v>-29.101000000000003</v>
      </c>
      <c r="J38" s="11">
        <f t="shared" ref="J38:J51" si="24">G38/-I38</f>
        <v>1.7266543495162525</v>
      </c>
      <c r="K38">
        <f>J38/L$41</f>
        <v>0.9263993463921012</v>
      </c>
      <c r="N38" s="4">
        <v>43062</v>
      </c>
      <c r="O38" s="5">
        <v>-5.171E-10</v>
      </c>
      <c r="P38" s="12">
        <v>-1.9372000000000001E-11</v>
      </c>
      <c r="Q38" s="7">
        <f>P38/O38</f>
        <v>3.7462773157996523E-2</v>
      </c>
      <c r="R38" s="8">
        <f t="shared" ref="R38:R62" si="25">Q38*100</f>
        <v>3.7462773157996523</v>
      </c>
      <c r="S38" s="9">
        <v>-4.8612999999999997E-5</v>
      </c>
      <c r="T38" s="10">
        <f t="shared" ref="T38:T62" si="26">S38*1000000</f>
        <v>-48.613</v>
      </c>
      <c r="U38" s="11">
        <f t="shared" ref="U38:U62" si="27">R38/-T38</f>
        <v>7.706328175178763E-2</v>
      </c>
      <c r="V38">
        <f>U38/L$41</f>
        <v>4.1346650454787165E-2</v>
      </c>
    </row>
    <row r="39" spans="3:23" x14ac:dyDescent="0.2">
      <c r="D39" s="5">
        <v>-5.0729000000000001E-10</v>
      </c>
      <c r="E39" s="6">
        <v>-9.8198999999999999E-11</v>
      </c>
      <c r="F39" s="7">
        <f t="shared" ref="F39:F41" si="28">E39/D39</f>
        <v>0.19357566677837135</v>
      </c>
      <c r="G39" s="8">
        <f t="shared" si="22"/>
        <v>19.357566677837134</v>
      </c>
      <c r="H39" s="9">
        <v>-8.2788999999999996E-5</v>
      </c>
      <c r="I39" s="10">
        <f t="shared" si="23"/>
        <v>-82.789000000000001</v>
      </c>
      <c r="J39" s="11">
        <f t="shared" si="24"/>
        <v>0.23381809996300396</v>
      </c>
      <c r="K39">
        <f t="shared" ref="K39:K41" si="29">J39/L$41</f>
        <v>0.1254500850393456</v>
      </c>
      <c r="O39" s="5">
        <v>-5.1438000000000004E-10</v>
      </c>
      <c r="P39" s="6">
        <v>-4.6653100000000001E-11</v>
      </c>
      <c r="Q39" s="7">
        <f t="shared" ref="Q39:Q42" si="30">P39/O39</f>
        <v>9.0697733193358984E-2</v>
      </c>
      <c r="R39" s="8">
        <f t="shared" si="25"/>
        <v>9.0697733193358978</v>
      </c>
      <c r="S39" s="9">
        <v>-5.7565000000000002E-5</v>
      </c>
      <c r="T39" s="10">
        <f t="shared" si="26"/>
        <v>-57.565000000000005</v>
      </c>
      <c r="U39" s="11">
        <f t="shared" si="27"/>
        <v>0.15755708015870576</v>
      </c>
      <c r="V39">
        <f t="shared" ref="V39:V42" si="31">U39/L$41</f>
        <v>8.4533871020199242E-2</v>
      </c>
    </row>
    <row r="40" spans="3:23" x14ac:dyDescent="0.2">
      <c r="D40" s="5">
        <v>-5.0449999999999996E-10</v>
      </c>
      <c r="E40" s="6">
        <v>-4.0218E-10</v>
      </c>
      <c r="F40" s="7">
        <f t="shared" si="28"/>
        <v>0.79718533201189301</v>
      </c>
      <c r="G40" s="8">
        <f t="shared" si="22"/>
        <v>79.718533201189302</v>
      </c>
      <c r="H40" s="9">
        <v>-2.6350999999999999E-5</v>
      </c>
      <c r="I40" s="10">
        <f t="shared" si="23"/>
        <v>-26.350999999999999</v>
      </c>
      <c r="J40" s="11">
        <f t="shared" si="24"/>
        <v>3.0252564684903533</v>
      </c>
      <c r="K40">
        <f t="shared" si="29"/>
        <v>1.6231364522164657</v>
      </c>
      <c r="O40" s="5">
        <v>-5.1154999999999996E-10</v>
      </c>
      <c r="P40" s="6">
        <v>1.5347000000000001E-11</v>
      </c>
      <c r="Q40" s="7">
        <f t="shared" si="30"/>
        <v>-3.0000977421561922E-2</v>
      </c>
      <c r="R40" s="8">
        <f t="shared" si="25"/>
        <v>-3.0000977421561923</v>
      </c>
      <c r="S40" s="9">
        <v>-1.7493999999999999E-5</v>
      </c>
      <c r="T40" s="10">
        <f t="shared" si="26"/>
        <v>-17.494</v>
      </c>
      <c r="U40" s="11">
        <f t="shared" si="27"/>
        <v>-0.17149295427896377</v>
      </c>
      <c r="V40">
        <f t="shared" si="31"/>
        <v>-9.2010865289507734E-2</v>
      </c>
    </row>
    <row r="41" spans="3:23" x14ac:dyDescent="0.2">
      <c r="D41" s="5">
        <v>-5.0301999999999999E-10</v>
      </c>
      <c r="E41" s="12">
        <v>-3.0941000000000002E-10</v>
      </c>
      <c r="F41" s="7">
        <f t="shared" si="28"/>
        <v>0.61510476720607532</v>
      </c>
      <c r="G41" s="8">
        <f t="shared" si="22"/>
        <v>61.510476720607535</v>
      </c>
      <c r="H41" s="9">
        <v>-2.4907000000000001E-5</v>
      </c>
      <c r="I41" s="10">
        <f t="shared" si="23"/>
        <v>-24.907</v>
      </c>
      <c r="J41" s="11">
        <f t="shared" si="24"/>
        <v>2.4696060031560418</v>
      </c>
      <c r="K41">
        <f t="shared" si="29"/>
        <v>1.3250141163520879</v>
      </c>
      <c r="L41" s="13">
        <f>AVERAGE(J38:J41)</f>
        <v>1.8638337302814127</v>
      </c>
      <c r="O41" s="5">
        <v>-5.1098000000000003E-10</v>
      </c>
      <c r="P41" s="12">
        <v>-1.8120000000000001E-11</v>
      </c>
      <c r="Q41" s="7">
        <f t="shared" si="30"/>
        <v>3.5461270499823866E-2</v>
      </c>
      <c r="R41" s="8">
        <f t="shared" si="25"/>
        <v>3.5461270499823865</v>
      </c>
      <c r="S41" s="9">
        <v>-2.0256999999999999E-5</v>
      </c>
      <c r="T41" s="10">
        <f t="shared" si="26"/>
        <v>-20.256999999999998</v>
      </c>
      <c r="U41" s="11">
        <f t="shared" si="27"/>
        <v>0.17505687169780257</v>
      </c>
      <c r="V41">
        <f t="shared" si="31"/>
        <v>9.3923008717827758E-2</v>
      </c>
    </row>
    <row r="42" spans="3:23" x14ac:dyDescent="0.2">
      <c r="C42" s="4">
        <v>43860</v>
      </c>
      <c r="D42" s="5">
        <v>-1.2461E-10</v>
      </c>
      <c r="E42" s="12">
        <v>-2.9321500000000002E-12</v>
      </c>
      <c r="F42" s="7">
        <f>E42/D42</f>
        <v>2.3530615520423723E-2</v>
      </c>
      <c r="G42" s="8">
        <f t="shared" si="22"/>
        <v>2.3530615520423721</v>
      </c>
      <c r="H42" s="9">
        <v>-3.9582000000000002E-5</v>
      </c>
      <c r="I42" s="10">
        <f t="shared" si="23"/>
        <v>-39.582000000000001</v>
      </c>
      <c r="J42" s="11">
        <f t="shared" si="24"/>
        <v>5.9447767976412817E-2</v>
      </c>
      <c r="K42">
        <f>J42/L$51</f>
        <v>0.19425904366812116</v>
      </c>
      <c r="O42" s="5">
        <v>-5.0495E-10</v>
      </c>
      <c r="P42" s="12">
        <v>-1.9961999999999999E-11</v>
      </c>
      <c r="Q42" s="7">
        <f t="shared" si="30"/>
        <v>3.9532626992771561E-2</v>
      </c>
      <c r="R42" s="8">
        <f t="shared" si="25"/>
        <v>3.9532626992771562</v>
      </c>
      <c r="S42" s="9">
        <v>-5.7871000000000002E-5</v>
      </c>
      <c r="T42" s="10">
        <f t="shared" si="26"/>
        <v>-57.871000000000002</v>
      </c>
      <c r="U42" s="11">
        <f t="shared" si="27"/>
        <v>6.8311636212907256E-2</v>
      </c>
      <c r="V42">
        <f t="shared" si="31"/>
        <v>3.6651142804778596E-2</v>
      </c>
    </row>
    <row r="43" spans="3:23" x14ac:dyDescent="0.2">
      <c r="D43" s="5">
        <v>-1.4281E-10</v>
      </c>
      <c r="E43" s="12">
        <v>-3.2012000000000001E-12</v>
      </c>
      <c r="F43" s="7">
        <f t="shared" ref="F43:F51" si="32">E43/D43</f>
        <v>2.2415797213080318E-2</v>
      </c>
      <c r="G43" s="8">
        <f t="shared" si="22"/>
        <v>2.2415797213080317</v>
      </c>
      <c r="H43" s="9">
        <v>-3.8933999999999997E-5</v>
      </c>
      <c r="I43" s="10">
        <f t="shared" si="23"/>
        <v>-38.933999999999997</v>
      </c>
      <c r="J43" s="11">
        <f t="shared" si="24"/>
        <v>5.7573835755587194E-2</v>
      </c>
      <c r="K43">
        <f t="shared" ref="K43:K51" si="33">J43/L$51</f>
        <v>0.18813554578909397</v>
      </c>
      <c r="N43" s="4">
        <v>43860</v>
      </c>
      <c r="O43" s="5">
        <v>-2.8996E-10</v>
      </c>
      <c r="P43" s="12">
        <v>-6.7496800000000004E-12</v>
      </c>
      <c r="Q43" s="7">
        <f>P43/O43</f>
        <v>2.3277969375086222E-2</v>
      </c>
      <c r="R43" s="8">
        <f t="shared" si="25"/>
        <v>2.327796937508622</v>
      </c>
      <c r="S43" s="9">
        <v>-2.5204000000000001E-5</v>
      </c>
      <c r="T43" s="10">
        <f t="shared" si="26"/>
        <v>-25.204000000000001</v>
      </c>
      <c r="U43" s="11">
        <f t="shared" si="27"/>
        <v>9.2358234308388423E-2</v>
      </c>
      <c r="V43">
        <f>U43/L$51</f>
        <v>0.30180144490441491</v>
      </c>
    </row>
    <row r="44" spans="3:23" x14ac:dyDescent="0.2">
      <c r="D44" s="5">
        <v>-1.1363999999999999E-10</v>
      </c>
      <c r="E44" s="12">
        <v>-3.8098600000000001E-12</v>
      </c>
      <c r="F44" s="7">
        <f t="shared" si="32"/>
        <v>3.3525695177754312E-2</v>
      </c>
      <c r="G44" s="8">
        <f t="shared" si="22"/>
        <v>3.3525695177754313</v>
      </c>
      <c r="H44" s="9">
        <v>-5.5041999999999999E-5</v>
      </c>
      <c r="I44" s="10">
        <f t="shared" si="23"/>
        <v>-55.042000000000002</v>
      </c>
      <c r="J44" s="11">
        <f t="shared" si="24"/>
        <v>6.0909296860132828E-2</v>
      </c>
      <c r="K44">
        <f t="shared" si="33"/>
        <v>0.19903492025540423</v>
      </c>
      <c r="O44" s="5">
        <v>-1.8375000000000001E-10</v>
      </c>
      <c r="P44" s="12">
        <v>-4.1643200000000002E-12</v>
      </c>
      <c r="Q44" s="7">
        <f t="shared" ref="Q44:Q49" si="34">P44/O44</f>
        <v>2.2662965986394557E-2</v>
      </c>
      <c r="R44" s="8">
        <f t="shared" si="25"/>
        <v>2.2662965986394559</v>
      </c>
      <c r="S44" s="9">
        <v>-2.5191999999999999E-5</v>
      </c>
      <c r="T44" s="10">
        <f t="shared" si="26"/>
        <v>-25.192</v>
      </c>
      <c r="U44" s="11">
        <f t="shared" si="27"/>
        <v>8.9960963744024125E-2</v>
      </c>
      <c r="V44">
        <f t="shared" ref="V44:V49" si="35">U44/L$51</f>
        <v>0.29396782047915609</v>
      </c>
    </row>
    <row r="45" spans="3:23" x14ac:dyDescent="0.2">
      <c r="D45" s="5">
        <v>-1.7279000000000001E-10</v>
      </c>
      <c r="E45" s="12">
        <v>-3.3647000000000002E-11</v>
      </c>
      <c r="F45" s="7">
        <f t="shared" si="32"/>
        <v>0.19472770414954568</v>
      </c>
      <c r="G45" s="8">
        <f t="shared" si="22"/>
        <v>19.472770414954567</v>
      </c>
      <c r="H45" s="9">
        <v>-6.8283999999999999E-5</v>
      </c>
      <c r="I45" s="10">
        <f t="shared" si="23"/>
        <v>-68.283999999999992</v>
      </c>
      <c r="J45" s="11">
        <f t="shared" si="24"/>
        <v>0.28517325310401515</v>
      </c>
      <c r="K45">
        <f t="shared" si="33"/>
        <v>0.93186818131999827</v>
      </c>
      <c r="O45" s="5">
        <v>-2.0332E-10</v>
      </c>
      <c r="P45" s="12">
        <v>-3.2976800000000001E-12</v>
      </c>
      <c r="Q45" s="7">
        <f t="shared" si="34"/>
        <v>1.621916191225654E-2</v>
      </c>
      <c r="R45" s="8">
        <f t="shared" si="25"/>
        <v>1.6219161912256541</v>
      </c>
      <c r="S45" s="9">
        <v>-2.7526E-5</v>
      </c>
      <c r="T45" s="10">
        <f t="shared" si="26"/>
        <v>-27.526</v>
      </c>
      <c r="U45" s="11">
        <f t="shared" si="27"/>
        <v>5.8923061513683574E-2</v>
      </c>
      <c r="V45">
        <f t="shared" si="35"/>
        <v>0.19254444648262703</v>
      </c>
    </row>
    <row r="46" spans="3:23" x14ac:dyDescent="0.2">
      <c r="D46" s="5">
        <v>-1.1015E-10</v>
      </c>
      <c r="E46" s="12">
        <v>-1.8132000000000001E-11</v>
      </c>
      <c r="F46" s="7">
        <f t="shared" si="32"/>
        <v>0.16461189287335451</v>
      </c>
      <c r="G46" s="8">
        <f t="shared" si="22"/>
        <v>16.461189287335451</v>
      </c>
      <c r="H46" s="9">
        <v>-5.7315999999999998E-5</v>
      </c>
      <c r="I46" s="10">
        <f t="shared" si="23"/>
        <v>-57.315999999999995</v>
      </c>
      <c r="J46" s="11">
        <f t="shared" si="24"/>
        <v>0.28720059472634957</v>
      </c>
      <c r="K46">
        <f t="shared" si="33"/>
        <v>0.9384929791576484</v>
      </c>
      <c r="O46" s="5">
        <v>-3.5002E-10</v>
      </c>
      <c r="P46" s="12">
        <v>-5.57664E-12</v>
      </c>
      <c r="Q46" s="7">
        <f t="shared" si="34"/>
        <v>1.5932346723044399E-2</v>
      </c>
      <c r="R46" s="8">
        <f t="shared" si="25"/>
        <v>1.5932346723044399</v>
      </c>
      <c r="S46" s="9">
        <v>-1.9868999999999999E-5</v>
      </c>
      <c r="T46" s="10">
        <f t="shared" si="26"/>
        <v>-19.869</v>
      </c>
      <c r="U46" s="11">
        <f t="shared" si="27"/>
        <v>8.0186958191375501E-2</v>
      </c>
      <c r="V46">
        <f t="shared" si="35"/>
        <v>0.26202904403564398</v>
      </c>
    </row>
    <row r="47" spans="3:23" x14ac:dyDescent="0.2">
      <c r="D47" s="5">
        <v>-6.7283999999999995E-11</v>
      </c>
      <c r="E47" s="12">
        <v>-1.1790999999999999E-11</v>
      </c>
      <c r="F47" s="7">
        <f t="shared" si="32"/>
        <v>0.17524225670293087</v>
      </c>
      <c r="G47" s="8">
        <f t="shared" si="22"/>
        <v>17.524225670293088</v>
      </c>
      <c r="H47" s="9">
        <v>-2.8623999999999999E-5</v>
      </c>
      <c r="I47" s="10">
        <f t="shared" si="23"/>
        <v>-28.623999999999999</v>
      </c>
      <c r="J47" s="11">
        <f t="shared" si="24"/>
        <v>0.61222141106390049</v>
      </c>
      <c r="K47">
        <f t="shared" si="33"/>
        <v>2.0005720967288272</v>
      </c>
      <c r="O47" s="5">
        <v>-4.0793999999999999E-10</v>
      </c>
      <c r="P47" s="12">
        <v>-8.3032799999999997E-12</v>
      </c>
      <c r="Q47" s="7">
        <f t="shared" si="34"/>
        <v>2.035416973084277E-2</v>
      </c>
      <c r="R47" s="8">
        <f t="shared" si="25"/>
        <v>2.0354169730842768</v>
      </c>
      <c r="S47" s="9">
        <v>-3.8050999999999999E-5</v>
      </c>
      <c r="T47" s="10">
        <f t="shared" si="26"/>
        <v>-38.051000000000002</v>
      </c>
      <c r="U47" s="11">
        <f t="shared" si="27"/>
        <v>5.3491812911205402E-2</v>
      </c>
      <c r="V47">
        <f t="shared" si="35"/>
        <v>0.17479661178074471</v>
      </c>
    </row>
    <row r="48" spans="3:23" x14ac:dyDescent="0.2">
      <c r="D48" s="5">
        <v>-1.5469999999999999E-10</v>
      </c>
      <c r="E48" s="12">
        <v>-2.1590999999999999E-11</v>
      </c>
      <c r="F48" s="7">
        <f t="shared" si="32"/>
        <v>0.13956690368455074</v>
      </c>
      <c r="G48" s="8">
        <f t="shared" si="22"/>
        <v>13.956690368455074</v>
      </c>
      <c r="H48" s="9">
        <v>-1.4015E-5</v>
      </c>
      <c r="I48" s="10">
        <f t="shared" si="23"/>
        <v>-14.015000000000001</v>
      </c>
      <c r="J48" s="11">
        <f t="shared" si="24"/>
        <v>0.99583948401391897</v>
      </c>
      <c r="K48">
        <f t="shared" si="33"/>
        <v>3.2541310194901669</v>
      </c>
      <c r="O48" s="5">
        <v>-1.3096000000000001E-10</v>
      </c>
      <c r="P48" s="12">
        <v>-2.3505400000000002E-12</v>
      </c>
      <c r="Q48" s="7">
        <f t="shared" si="34"/>
        <v>1.7948533903481979E-2</v>
      </c>
      <c r="R48" s="8">
        <f t="shared" si="25"/>
        <v>1.794853390348198</v>
      </c>
      <c r="S48" s="9">
        <v>-1.4799E-5</v>
      </c>
      <c r="T48" s="10">
        <f t="shared" si="26"/>
        <v>-14.798999999999999</v>
      </c>
      <c r="U48" s="11">
        <f t="shared" si="27"/>
        <v>0.12128207246085533</v>
      </c>
      <c r="V48">
        <f t="shared" si="35"/>
        <v>0.39631663580172638</v>
      </c>
      <c r="W48" s="13"/>
    </row>
    <row r="49" spans="3:22" x14ac:dyDescent="0.2">
      <c r="D49" s="5">
        <v>-2.8001999999999998E-10</v>
      </c>
      <c r="E49" s="12">
        <v>-2.9806999999999999E-11</v>
      </c>
      <c r="F49" s="7">
        <f t="shared" si="32"/>
        <v>0.10644596814513249</v>
      </c>
      <c r="G49" s="8">
        <f t="shared" si="22"/>
        <v>10.64459681451325</v>
      </c>
      <c r="H49" s="9">
        <v>-3.4307000000000002E-5</v>
      </c>
      <c r="I49" s="10">
        <f t="shared" si="23"/>
        <v>-34.307000000000002</v>
      </c>
      <c r="J49" s="11">
        <f t="shared" si="24"/>
        <v>0.31027477816519222</v>
      </c>
      <c r="K49">
        <f t="shared" si="33"/>
        <v>1.0138930986378423</v>
      </c>
      <c r="O49" s="5">
        <v>-1.3613E-10</v>
      </c>
      <c r="P49" s="12">
        <v>-2.3371699999999998E-12</v>
      </c>
      <c r="Q49" s="7">
        <f t="shared" si="34"/>
        <v>1.7168662308087855E-2</v>
      </c>
      <c r="R49" s="8">
        <f t="shared" si="25"/>
        <v>1.7168662308087854</v>
      </c>
      <c r="S49" s="9">
        <v>-8.9541000000000002E-5</v>
      </c>
      <c r="T49" s="10">
        <f t="shared" si="26"/>
        <v>-89.540999999999997</v>
      </c>
      <c r="U49" s="11">
        <f t="shared" si="27"/>
        <v>1.917407925764494E-2</v>
      </c>
      <c r="V49">
        <f t="shared" si="35"/>
        <v>6.2655645898845772E-2</v>
      </c>
    </row>
    <row r="50" spans="3:22" x14ac:dyDescent="0.2">
      <c r="D50" s="5">
        <v>-4.9175999999999996E-10</v>
      </c>
      <c r="E50" s="12">
        <v>-2.0624600000000002E-11</v>
      </c>
      <c r="F50" s="7">
        <f t="shared" si="32"/>
        <v>4.1940377419879625E-2</v>
      </c>
      <c r="G50" s="8">
        <f t="shared" si="22"/>
        <v>4.1940377419879624</v>
      </c>
      <c r="H50" s="9">
        <v>-4.8708999999999997E-5</v>
      </c>
      <c r="I50" s="10">
        <f t="shared" si="23"/>
        <v>-48.708999999999996</v>
      </c>
      <c r="J50" s="11">
        <f t="shared" si="24"/>
        <v>8.6103959062759708E-2</v>
      </c>
      <c r="K50">
        <f t="shared" si="33"/>
        <v>0.28136418427361887</v>
      </c>
      <c r="N50" s="4">
        <v>43867</v>
      </c>
      <c r="O50" s="5">
        <v>-1.2333E-10</v>
      </c>
      <c r="P50" s="12">
        <v>-2.3503699999999998E-12</v>
      </c>
      <c r="Q50" s="7">
        <f>P50/O50</f>
        <v>1.9057569123489822E-2</v>
      </c>
      <c r="R50" s="8">
        <f t="shared" si="25"/>
        <v>1.9057569123489821</v>
      </c>
      <c r="S50" s="9">
        <v>-2.6191E-5</v>
      </c>
      <c r="T50" s="10">
        <f t="shared" si="26"/>
        <v>-26.190999999999999</v>
      </c>
      <c r="U50" s="11">
        <f t="shared" si="27"/>
        <v>7.2763808649879053E-2</v>
      </c>
      <c r="V50">
        <f>U50/L$65</f>
        <v>0.2068361038308936</v>
      </c>
    </row>
    <row r="51" spans="3:22" x14ac:dyDescent="0.2">
      <c r="D51" s="5">
        <v>-1.9689E-10</v>
      </c>
      <c r="E51" s="12">
        <v>-3.0034000000000001E-11</v>
      </c>
      <c r="F51" s="7">
        <f t="shared" si="32"/>
        <v>0.15254202854385698</v>
      </c>
      <c r="G51" s="8">
        <f t="shared" si="22"/>
        <v>15.254202854385698</v>
      </c>
      <c r="H51" s="9">
        <v>-4.9934E-5</v>
      </c>
      <c r="I51" s="10">
        <f t="shared" si="23"/>
        <v>-49.933999999999997</v>
      </c>
      <c r="J51" s="11">
        <f t="shared" si="24"/>
        <v>0.30548730032414184</v>
      </c>
      <c r="K51">
        <f t="shared" si="33"/>
        <v>0.99824893067927789</v>
      </c>
      <c r="L51" s="13">
        <f>AVERAGE(J42:J51)</f>
        <v>0.30602316810524111</v>
      </c>
      <c r="O51" s="5">
        <v>-9.1483999999999999E-11</v>
      </c>
      <c r="P51" s="12">
        <v>-2.6913499999999998E-12</v>
      </c>
      <c r="Q51" s="7">
        <f t="shared" ref="Q51:Q54" si="36">P51/O51</f>
        <v>2.9418805474181277E-2</v>
      </c>
      <c r="R51" s="8">
        <f t="shared" si="25"/>
        <v>2.9418805474181275</v>
      </c>
      <c r="S51" s="9">
        <v>-4.1450000000000001E-6</v>
      </c>
      <c r="T51" s="10">
        <f t="shared" si="26"/>
        <v>-4.1450000000000005</v>
      </c>
      <c r="U51" s="11">
        <f t="shared" si="27"/>
        <v>0.70974198972693059</v>
      </c>
      <c r="V51">
        <f t="shared" ref="V51:V54" si="37">U51/L$65</f>
        <v>2.017490158969963</v>
      </c>
    </row>
    <row r="52" spans="3:22" x14ac:dyDescent="0.2">
      <c r="C52" s="4">
        <v>43867</v>
      </c>
      <c r="D52" s="5">
        <v>-7.5980000000000005E-11</v>
      </c>
      <c r="E52" s="12">
        <v>-3.1058E-12</v>
      </c>
      <c r="F52" s="7">
        <f>E52/D52</f>
        <v>4.0876546459594626E-2</v>
      </c>
      <c r="G52" s="8">
        <f>F52*100</f>
        <v>4.0876546459594625</v>
      </c>
      <c r="H52" s="9">
        <v>-8.3328999999999994E-6</v>
      </c>
      <c r="I52" s="10">
        <f>H52*1000000</f>
        <v>-8.3328999999999986</v>
      </c>
      <c r="J52" s="11">
        <f>G52/-I52</f>
        <v>0.49054406580655752</v>
      </c>
      <c r="K52">
        <f>J52/L$65</f>
        <v>1.3944050649822943</v>
      </c>
      <c r="O52" s="5">
        <v>-6.0290000000000006E-11</v>
      </c>
      <c r="P52" s="12">
        <v>-1.8766999999999999E-12</v>
      </c>
      <c r="Q52" s="7">
        <f t="shared" si="36"/>
        <v>3.1127881904130034E-2</v>
      </c>
      <c r="R52" s="8">
        <f t="shared" si="25"/>
        <v>3.1127881904130033</v>
      </c>
      <c r="S52" s="9">
        <v>-7.4476999999999999E-6</v>
      </c>
      <c r="T52" s="10">
        <f t="shared" si="26"/>
        <v>-7.4477000000000002</v>
      </c>
      <c r="U52" s="11">
        <f t="shared" si="27"/>
        <v>0.41795295063079918</v>
      </c>
      <c r="V52">
        <f t="shared" si="37"/>
        <v>1.1880598541654819</v>
      </c>
    </row>
    <row r="53" spans="3:22" x14ac:dyDescent="0.2">
      <c r="D53" s="5">
        <v>-2.5444999999999998E-10</v>
      </c>
      <c r="E53" s="12">
        <v>-6.7256199999999998E-12</v>
      </c>
      <c r="F53" s="7">
        <f t="shared" ref="F53:F65" si="38">E53/D53</f>
        <v>2.6431990567891531E-2</v>
      </c>
      <c r="G53" s="8">
        <f>F53*100</f>
        <v>2.643199056789153</v>
      </c>
      <c r="H53" s="9">
        <v>-2.5109E-5</v>
      </c>
      <c r="I53" s="10">
        <f>H53*1000000</f>
        <v>-25.108999999999998</v>
      </c>
      <c r="J53" s="11">
        <f>G53/-I53</f>
        <v>0.10526898947744447</v>
      </c>
      <c r="K53">
        <f t="shared" ref="K53:K65" si="39">J53/L$65</f>
        <v>0.29923430399992046</v>
      </c>
      <c r="O53" s="5">
        <v>-1.3895E-10</v>
      </c>
      <c r="P53" s="12">
        <v>-4.2359799999999999E-12</v>
      </c>
      <c r="Q53" s="7">
        <f t="shared" si="36"/>
        <v>3.0485642317380351E-2</v>
      </c>
      <c r="R53" s="8">
        <f t="shared" si="25"/>
        <v>3.0485642317380353</v>
      </c>
      <c r="S53" s="9">
        <v>-1.5767E-5</v>
      </c>
      <c r="T53" s="10">
        <f t="shared" si="26"/>
        <v>-15.766999999999999</v>
      </c>
      <c r="U53" s="11">
        <f t="shared" si="27"/>
        <v>0.19335093751113308</v>
      </c>
      <c r="V53">
        <f t="shared" si="37"/>
        <v>0.54961326693720036</v>
      </c>
    </row>
    <row r="54" spans="3:22" x14ac:dyDescent="0.2">
      <c r="D54" s="5">
        <v>-8.8418999999999995E-11</v>
      </c>
      <c r="E54" s="12">
        <v>-3.1189599999999999E-12</v>
      </c>
      <c r="F54" s="7">
        <f t="shared" si="38"/>
        <v>3.527477125957091E-2</v>
      </c>
      <c r="G54" s="8">
        <f>F54*100</f>
        <v>3.5274771259570912</v>
      </c>
      <c r="H54" s="9">
        <v>-7.7356999999999995E-6</v>
      </c>
      <c r="I54" s="10">
        <f>H54*1000000</f>
        <v>-7.7356999999999996</v>
      </c>
      <c r="J54" s="11">
        <f>G54/-I54</f>
        <v>0.45599973188684817</v>
      </c>
      <c r="K54">
        <f t="shared" si="39"/>
        <v>1.2962104326511852</v>
      </c>
      <c r="O54" s="5">
        <v>-2.1773999999999999E-10</v>
      </c>
      <c r="P54" s="12">
        <v>-6.3836000000000004E-12</v>
      </c>
      <c r="Q54" s="7">
        <f t="shared" si="36"/>
        <v>2.9317534674382292E-2</v>
      </c>
      <c r="R54" s="8">
        <f t="shared" si="25"/>
        <v>2.9317534674382291</v>
      </c>
      <c r="S54" s="9">
        <v>-1.2238E-5</v>
      </c>
      <c r="T54" s="10">
        <f t="shared" si="26"/>
        <v>-12.238</v>
      </c>
      <c r="U54" s="11">
        <f t="shared" si="27"/>
        <v>0.2395614861446502</v>
      </c>
      <c r="V54">
        <f t="shared" si="37"/>
        <v>0.68096991267348139</v>
      </c>
    </row>
    <row r="55" spans="3:22" x14ac:dyDescent="0.2">
      <c r="D55" s="5">
        <v>-1.0911999999999999E-10</v>
      </c>
      <c r="E55" s="12">
        <v>-2.7947399999999999E-12</v>
      </c>
      <c r="F55" s="7">
        <f t="shared" si="38"/>
        <v>2.5611620234604105E-2</v>
      </c>
      <c r="G55" s="8">
        <f>F55*100</f>
        <v>2.5611620234604104</v>
      </c>
      <c r="H55" s="9">
        <v>-1.2687999999999999E-5</v>
      </c>
      <c r="I55" s="10">
        <f>H55*1000000</f>
        <v>-12.687999999999999</v>
      </c>
      <c r="J55" s="11">
        <f>G55/-I55</f>
        <v>0.20185703211384068</v>
      </c>
      <c r="K55">
        <f t="shared" si="39"/>
        <v>0.57379242274399245</v>
      </c>
      <c r="N55" s="4">
        <v>43881</v>
      </c>
      <c r="O55" s="5">
        <v>-7.1158999999999994E-11</v>
      </c>
      <c r="P55" s="12">
        <v>-3.0216199999999998E-12</v>
      </c>
      <c r="Q55" s="7">
        <f>P55/O55</f>
        <v>4.2462935117132054E-2</v>
      </c>
      <c r="R55" s="8">
        <f t="shared" si="25"/>
        <v>4.2462935117132057</v>
      </c>
      <c r="S55" s="9">
        <v>-2.4046999999999999E-5</v>
      </c>
      <c r="T55" s="10">
        <f t="shared" si="26"/>
        <v>-24.046999999999997</v>
      </c>
      <c r="U55" s="11">
        <f t="shared" si="27"/>
        <v>0.17658308777449189</v>
      </c>
      <c r="V55">
        <f>U55/L$73</f>
        <v>0.50416797403956404</v>
      </c>
    </row>
    <row r="56" spans="3:22" x14ac:dyDescent="0.2">
      <c r="D56" s="5">
        <v>-2.444E-10</v>
      </c>
      <c r="E56" s="12">
        <v>-2.9934200000000001E-11</v>
      </c>
      <c r="F56" s="7">
        <f t="shared" si="38"/>
        <v>0.12248036006546645</v>
      </c>
      <c r="G56" s="8">
        <f>F56*100</f>
        <v>12.248036006546645</v>
      </c>
      <c r="H56" s="9">
        <v>-4.2586999999999997E-5</v>
      </c>
      <c r="I56" s="10">
        <f>H56*1000000</f>
        <v>-42.586999999999996</v>
      </c>
      <c r="J56" s="11">
        <f>G56/-I56</f>
        <v>0.28760034767761633</v>
      </c>
      <c r="K56">
        <f t="shared" si="39"/>
        <v>0.81752366290061473</v>
      </c>
      <c r="O56" s="5">
        <v>-9.7003999999999997E-11</v>
      </c>
      <c r="P56" s="12">
        <v>-2.36403E-12</v>
      </c>
      <c r="Q56" s="7">
        <f t="shared" ref="Q56:Q62" si="40">P56/O56</f>
        <v>2.43704383324399E-2</v>
      </c>
      <c r="R56" s="8">
        <f t="shared" si="25"/>
        <v>2.4370438332439899</v>
      </c>
      <c r="S56" s="9">
        <v>-6.1455E-5</v>
      </c>
      <c r="T56" s="10">
        <f t="shared" si="26"/>
        <v>-61.454999999999998</v>
      </c>
      <c r="U56" s="11">
        <f t="shared" si="27"/>
        <v>3.9655745394906676E-2</v>
      </c>
      <c r="V56">
        <f t="shared" ref="V56:V62" si="41">U56/L$73</f>
        <v>0.11322237631449414</v>
      </c>
    </row>
    <row r="57" spans="3:22" x14ac:dyDescent="0.2">
      <c r="D57" s="5">
        <v>-9.5742000000000001E-11</v>
      </c>
      <c r="E57" s="12">
        <v>-1.95848E-12</v>
      </c>
      <c r="F57" s="7">
        <f t="shared" si="38"/>
        <v>2.0455808318188464E-2</v>
      </c>
      <c r="G57" s="8">
        <f t="shared" ref="G57:G65" si="42">F57*100</f>
        <v>2.0455808318188464</v>
      </c>
      <c r="H57" s="9">
        <v>-1.3207000000000001E-5</v>
      </c>
      <c r="I57" s="10">
        <f t="shared" ref="I57:I65" si="43">H57*1000000</f>
        <v>-13.207000000000001</v>
      </c>
      <c r="J57" s="11">
        <f t="shared" ref="J57:J65" si="44">G57/-I57</f>
        <v>0.15488610826219779</v>
      </c>
      <c r="K57">
        <f t="shared" si="39"/>
        <v>0.44027435843321844</v>
      </c>
      <c r="O57" s="5">
        <v>-2.8754000000000002E-10</v>
      </c>
      <c r="P57" s="12">
        <v>-6.4883999999999997E-12</v>
      </c>
      <c r="Q57" s="7">
        <f t="shared" si="40"/>
        <v>2.2565208318842594E-2</v>
      </c>
      <c r="R57" s="8">
        <f t="shared" si="25"/>
        <v>2.2565208318842593</v>
      </c>
      <c r="S57" s="9">
        <v>-4.5750000000000001E-5</v>
      </c>
      <c r="T57" s="10">
        <f t="shared" si="26"/>
        <v>-45.75</v>
      </c>
      <c r="U57" s="11">
        <f t="shared" si="27"/>
        <v>4.9322859713317145E-2</v>
      </c>
      <c r="V57">
        <f t="shared" si="41"/>
        <v>0.14082326098667797</v>
      </c>
    </row>
    <row r="58" spans="3:22" x14ac:dyDescent="0.2">
      <c r="D58" s="5">
        <v>-9.1079000000000002E-11</v>
      </c>
      <c r="E58" s="12">
        <v>-2.4751699999999998E-12</v>
      </c>
      <c r="F58" s="7">
        <f t="shared" si="38"/>
        <v>2.7176077910385486E-2</v>
      </c>
      <c r="G58" s="8">
        <f t="shared" si="42"/>
        <v>2.7176077910385485</v>
      </c>
      <c r="H58" s="9">
        <v>-1.257E-5</v>
      </c>
      <c r="I58" s="10">
        <f t="shared" si="43"/>
        <v>-12.57</v>
      </c>
      <c r="J58" s="11">
        <f t="shared" si="44"/>
        <v>0.21619791495931173</v>
      </c>
      <c r="K58">
        <f t="shared" si="39"/>
        <v>0.61455736328641497</v>
      </c>
      <c r="O58" s="5">
        <v>-1.3103999999999999E-10</v>
      </c>
      <c r="P58" s="12">
        <v>-5.4151199999999996E-12</v>
      </c>
      <c r="Q58" s="7">
        <f t="shared" si="40"/>
        <v>4.1324175824175823E-2</v>
      </c>
      <c r="R58" s="8">
        <f t="shared" si="25"/>
        <v>4.1324175824175819</v>
      </c>
      <c r="S58" s="9">
        <v>-5.2188999999999998E-5</v>
      </c>
      <c r="T58" s="10">
        <f t="shared" si="26"/>
        <v>-52.189</v>
      </c>
      <c r="U58" s="11">
        <f t="shared" si="27"/>
        <v>7.9181773600137617E-2</v>
      </c>
      <c r="V58">
        <f t="shared" si="41"/>
        <v>0.22607439296690987</v>
      </c>
    </row>
    <row r="59" spans="3:22" x14ac:dyDescent="0.2">
      <c r="D59" s="5">
        <v>-4.7747999999999999E-11</v>
      </c>
      <c r="E59" s="12">
        <v>-4.3880000000000001E-13</v>
      </c>
      <c r="F59" s="7">
        <f t="shared" si="38"/>
        <v>9.1899137136634002E-3</v>
      </c>
      <c r="G59" s="8">
        <f t="shared" si="42"/>
        <v>0.91899137136634002</v>
      </c>
      <c r="H59" s="9">
        <v>-2.9872000000000001E-5</v>
      </c>
      <c r="I59" s="10">
        <f t="shared" si="43"/>
        <v>-29.872</v>
      </c>
      <c r="J59" s="11">
        <f t="shared" si="44"/>
        <v>3.0764306754363285E-2</v>
      </c>
      <c r="K59">
        <f t="shared" si="39"/>
        <v>8.7449646523437216E-2</v>
      </c>
      <c r="O59" s="5">
        <v>-8.8953999999999996E-11</v>
      </c>
      <c r="P59" s="12">
        <v>-3.3291199999999999E-12</v>
      </c>
      <c r="Q59" s="7">
        <f t="shared" si="40"/>
        <v>3.7425186051217481E-2</v>
      </c>
      <c r="R59" s="8">
        <f t="shared" si="25"/>
        <v>3.7425186051217483</v>
      </c>
      <c r="S59" s="9">
        <v>-3.1225E-5</v>
      </c>
      <c r="T59" s="10">
        <f t="shared" si="26"/>
        <v>-31.225000000000001</v>
      </c>
      <c r="U59" s="11">
        <f t="shared" si="27"/>
        <v>0.1198564805483346</v>
      </c>
      <c r="V59">
        <f t="shared" si="41"/>
        <v>0.34220603872742617</v>
      </c>
    </row>
    <row r="60" spans="3:22" x14ac:dyDescent="0.2">
      <c r="D60" s="5">
        <v>-1.0922E-10</v>
      </c>
      <c r="E60" s="12">
        <v>-1.32786E-11</v>
      </c>
      <c r="F60" s="7">
        <f t="shared" si="38"/>
        <v>0.12157663431605933</v>
      </c>
      <c r="G60" s="8">
        <f t="shared" si="42"/>
        <v>12.157663431605933</v>
      </c>
      <c r="H60" s="9">
        <v>-1.4725E-5</v>
      </c>
      <c r="I60" s="10">
        <f t="shared" si="43"/>
        <v>-14.725</v>
      </c>
      <c r="J60" s="11">
        <f t="shared" si="44"/>
        <v>0.82564777124658284</v>
      </c>
      <c r="K60">
        <f t="shared" si="39"/>
        <v>2.3469602720086309</v>
      </c>
      <c r="O60" s="5">
        <v>-2.3283999999999999E-10</v>
      </c>
      <c r="P60" s="12">
        <v>-8.78334E-12</v>
      </c>
      <c r="Q60" s="7">
        <f t="shared" si="40"/>
        <v>3.7722642157704864E-2</v>
      </c>
      <c r="R60" s="8">
        <f t="shared" si="25"/>
        <v>3.7722642157704862</v>
      </c>
      <c r="S60" s="9">
        <v>-1.3821E-5</v>
      </c>
      <c r="T60" s="10">
        <f t="shared" si="26"/>
        <v>-13.821</v>
      </c>
      <c r="U60" s="11">
        <f t="shared" si="27"/>
        <v>0.27293714027714971</v>
      </c>
      <c r="V60">
        <f t="shared" si="41"/>
        <v>0.77927148510062816</v>
      </c>
    </row>
    <row r="61" spans="3:22" x14ac:dyDescent="0.2">
      <c r="D61" s="5">
        <v>-3.0496999999999998E-10</v>
      </c>
      <c r="E61" s="12">
        <v>-5.9139699999999997E-12</v>
      </c>
      <c r="F61" s="7">
        <f t="shared" si="38"/>
        <v>1.9391972980948947E-2</v>
      </c>
      <c r="G61" s="8">
        <f t="shared" si="42"/>
        <v>1.9391972980948948</v>
      </c>
      <c r="H61" s="9">
        <v>-2.9439000000000001E-5</v>
      </c>
      <c r="I61" s="10">
        <f t="shared" si="43"/>
        <v>-29.439</v>
      </c>
      <c r="J61" s="11">
        <f t="shared" si="44"/>
        <v>6.5871710930904409E-2</v>
      </c>
      <c r="K61">
        <f t="shared" si="39"/>
        <v>0.18724484457900625</v>
      </c>
      <c r="O61" s="5">
        <v>-6.6170999999999998E-11</v>
      </c>
      <c r="P61" s="12">
        <v>-1.50141E-12</v>
      </c>
      <c r="Q61" s="7">
        <f t="shared" si="40"/>
        <v>2.268984902751961E-2</v>
      </c>
      <c r="R61" s="8">
        <f t="shared" si="25"/>
        <v>2.2689849027519609</v>
      </c>
      <c r="S61" s="9">
        <v>-2.3932999999999999E-5</v>
      </c>
      <c r="T61" s="10">
        <f t="shared" si="26"/>
        <v>-23.933</v>
      </c>
      <c r="U61" s="11">
        <f t="shared" si="27"/>
        <v>9.4805703537039265E-2</v>
      </c>
      <c r="V61">
        <f t="shared" si="41"/>
        <v>0.27068277082517539</v>
      </c>
    </row>
    <row r="62" spans="3:22" x14ac:dyDescent="0.2">
      <c r="D62" s="5">
        <v>-7.5050000000000002E-11</v>
      </c>
      <c r="E62" s="12">
        <v>-3.5396599999999999E-12</v>
      </c>
      <c r="F62" s="7">
        <f t="shared" si="38"/>
        <v>4.7164023984010657E-2</v>
      </c>
      <c r="G62" s="8">
        <f t="shared" si="42"/>
        <v>4.7164023984010655</v>
      </c>
      <c r="H62" s="9">
        <v>-3.6281E-5</v>
      </c>
      <c r="I62" s="10">
        <f t="shared" si="43"/>
        <v>-36.280999999999999</v>
      </c>
      <c r="J62" s="11">
        <f t="shared" si="44"/>
        <v>0.129996482963564</v>
      </c>
      <c r="K62">
        <f t="shared" si="39"/>
        <v>0.36952389583234674</v>
      </c>
      <c r="O62" s="5">
        <v>-1.7308999999999999E-10</v>
      </c>
      <c r="P62" s="12">
        <v>-8.73272E-12</v>
      </c>
      <c r="Q62" s="7">
        <f t="shared" si="40"/>
        <v>5.0451903633947658E-2</v>
      </c>
      <c r="R62" s="8">
        <f t="shared" si="25"/>
        <v>5.0451903633947657</v>
      </c>
      <c r="S62" s="9">
        <v>-2.6565999999999999E-5</v>
      </c>
      <c r="T62" s="10">
        <f t="shared" si="26"/>
        <v>-26.565999999999999</v>
      </c>
      <c r="U62" s="11">
        <f t="shared" si="27"/>
        <v>0.18991155474647164</v>
      </c>
      <c r="V62">
        <f t="shared" si="41"/>
        <v>0.54222250278864714</v>
      </c>
    </row>
    <row r="63" spans="3:22" x14ac:dyDescent="0.2">
      <c r="D63" s="5">
        <v>-4.7560000000000002E-11</v>
      </c>
      <c r="E63" s="12">
        <v>-2.1490099999999999E-12</v>
      </c>
      <c r="F63" s="7">
        <f t="shared" si="38"/>
        <v>4.5185239697224558E-2</v>
      </c>
      <c r="G63" s="8">
        <f t="shared" si="42"/>
        <v>4.5185239697224562</v>
      </c>
      <c r="H63" s="9">
        <v>-1.6424000000000001E-5</v>
      </c>
      <c r="I63" s="10">
        <f t="shared" si="43"/>
        <v>-16.423999999999999</v>
      </c>
      <c r="J63" s="11">
        <f t="shared" si="44"/>
        <v>0.27511714379703217</v>
      </c>
      <c r="K63">
        <f t="shared" si="39"/>
        <v>0.78203930189897253</v>
      </c>
      <c r="N63" s="4">
        <v>43901</v>
      </c>
      <c r="O63" s="5">
        <v>-1.1393E-10</v>
      </c>
      <c r="P63" s="12">
        <v>-2.0226699999999999E-12</v>
      </c>
      <c r="Q63" s="7">
        <f>P63/O63</f>
        <v>1.7753620644255244E-2</v>
      </c>
      <c r="R63" s="8">
        <f>Q63*100</f>
        <v>1.7753620644255244</v>
      </c>
      <c r="S63" s="9">
        <v>-2.1126000000000001E-5</v>
      </c>
      <c r="T63" s="10">
        <f>S63*1000000</f>
        <v>-21.126000000000001</v>
      </c>
      <c r="U63" s="11">
        <f>R63/-T63</f>
        <v>8.4036829708677666E-2</v>
      </c>
      <c r="V63">
        <f>U63/L$82</f>
        <v>0.17628180487263551</v>
      </c>
    </row>
    <row r="64" spans="3:22" x14ac:dyDescent="0.2">
      <c r="D64" s="5">
        <v>-1.1101E-10</v>
      </c>
      <c r="E64" s="12">
        <v>-2.2151100000000001E-11</v>
      </c>
      <c r="F64" s="7">
        <f t="shared" si="38"/>
        <v>0.19954148274930186</v>
      </c>
      <c r="G64" s="8">
        <f t="shared" si="42"/>
        <v>19.954148274930187</v>
      </c>
      <c r="H64" s="9">
        <v>-1.4168999999999999E-5</v>
      </c>
      <c r="I64" s="10">
        <f t="shared" si="43"/>
        <v>-14.168999999999999</v>
      </c>
      <c r="J64" s="11">
        <f t="shared" si="44"/>
        <v>1.4082961588630241</v>
      </c>
      <c r="K64">
        <f t="shared" si="39"/>
        <v>4.0031781725560522</v>
      </c>
      <c r="O64" s="5">
        <v>-4.9478000000000002E-11</v>
      </c>
      <c r="P64" s="12">
        <v>-7.4367300000000002E-13</v>
      </c>
      <c r="Q64" s="7">
        <f t="shared" ref="Q64:Q70" si="45">P64/O64</f>
        <v>1.5030377137313554E-2</v>
      </c>
      <c r="R64" s="8">
        <f>Q64*100</f>
        <v>1.5030377137313553</v>
      </c>
      <c r="S64" s="9">
        <v>-2.033E-5</v>
      </c>
      <c r="T64" s="10">
        <f>S64*1000000</f>
        <v>-20.330000000000002</v>
      </c>
      <c r="U64" s="11">
        <f>R64/-T64</f>
        <v>7.3932007561798088E-2</v>
      </c>
      <c r="V64">
        <f t="shared" ref="V64:V70" si="46">U64/L$82</f>
        <v>0.15508519033893692</v>
      </c>
    </row>
    <row r="65" spans="3:22" x14ac:dyDescent="0.2">
      <c r="D65" s="5">
        <v>-5.8382000000000001E-11</v>
      </c>
      <c r="E65" s="12">
        <v>-1.9827199999999999E-12</v>
      </c>
      <c r="F65" s="7">
        <f t="shared" si="38"/>
        <v>3.3961152409989377E-2</v>
      </c>
      <c r="G65" s="8">
        <f t="shared" si="42"/>
        <v>3.3961152409989377</v>
      </c>
      <c r="H65" s="9">
        <v>-1.2257E-5</v>
      </c>
      <c r="I65" s="10">
        <f t="shared" si="43"/>
        <v>-12.257</v>
      </c>
      <c r="J65" s="11">
        <f t="shared" si="44"/>
        <v>0.27707556832821556</v>
      </c>
      <c r="K65">
        <f t="shared" si="39"/>
        <v>0.78760625760391545</v>
      </c>
      <c r="L65" s="13">
        <f>AVERAGE(J52:J65)</f>
        <v>0.35179452379053588</v>
      </c>
      <c r="O65" s="5">
        <v>-7.3066000000000004E-11</v>
      </c>
      <c r="P65" s="12">
        <v>-1.26276E-12</v>
      </c>
      <c r="Q65" s="7">
        <f t="shared" si="45"/>
        <v>1.7282456956724056E-2</v>
      </c>
      <c r="R65" s="8">
        <f>Q65*100</f>
        <v>1.7282456956724055</v>
      </c>
      <c r="S65" s="9">
        <v>-1.8306000000000001E-5</v>
      </c>
      <c r="T65" s="10">
        <f>S65*1000000</f>
        <v>-18.306000000000001</v>
      </c>
      <c r="U65" s="11">
        <f>R65/-T65</f>
        <v>9.4408701828493688E-2</v>
      </c>
      <c r="V65">
        <f t="shared" si="46"/>
        <v>0.19803860297565271</v>
      </c>
    </row>
    <row r="66" spans="3:22" x14ac:dyDescent="0.2">
      <c r="C66" s="4">
        <v>43881</v>
      </c>
      <c r="D66" s="5">
        <v>-1.843E-10</v>
      </c>
      <c r="E66" s="12">
        <v>-2.7435500000000001E-11</v>
      </c>
      <c r="F66" s="7">
        <f>E66/D66</f>
        <v>0.14886326641345632</v>
      </c>
      <c r="G66" s="8">
        <f>F66*100</f>
        <v>14.886326641345631</v>
      </c>
      <c r="H66" s="9">
        <v>-6.3845999999999998E-5</v>
      </c>
      <c r="I66" s="10">
        <f>H66*1000000</f>
        <v>-63.845999999999997</v>
      </c>
      <c r="J66" s="11">
        <f>G66/-I66</f>
        <v>0.23315989476781054</v>
      </c>
      <c r="K66">
        <f>J66/L$73</f>
        <v>0.6657022099561779</v>
      </c>
      <c r="O66" s="5">
        <v>-1.2092000000000001E-10</v>
      </c>
      <c r="P66" s="12">
        <v>-4.1133999999999998E-12</v>
      </c>
      <c r="Q66" s="7">
        <f t="shared" si="45"/>
        <v>3.4017532252729077E-2</v>
      </c>
      <c r="R66" s="8">
        <f>Q66*100</f>
        <v>3.4017532252729077</v>
      </c>
      <c r="S66" s="9">
        <v>-2.2940999999999999E-5</v>
      </c>
      <c r="T66" s="10">
        <f>S66*1000000</f>
        <v>-22.940999999999999</v>
      </c>
      <c r="U66" s="11">
        <f>R66/-T66</f>
        <v>0.14828269148131765</v>
      </c>
      <c r="V66">
        <f t="shared" si="46"/>
        <v>0.3110486268498498</v>
      </c>
    </row>
    <row r="67" spans="3:22" x14ac:dyDescent="0.2">
      <c r="D67" s="5">
        <v>-5.1273000000000005E-10</v>
      </c>
      <c r="E67" s="12">
        <v>-3.1577799999999999E-11</v>
      </c>
      <c r="F67" s="7">
        <f t="shared" ref="F67:F73" si="47">E67/D67</f>
        <v>6.1587580207906688E-2</v>
      </c>
      <c r="G67" s="8">
        <f>F67*100</f>
        <v>6.1587580207906685</v>
      </c>
      <c r="H67" s="9">
        <v>-3.4520999999999997E-5</v>
      </c>
      <c r="I67" s="10">
        <f>H67*1000000</f>
        <v>-34.520999999999994</v>
      </c>
      <c r="J67" s="11">
        <f>G67/-I67</f>
        <v>0.17840613020453258</v>
      </c>
      <c r="K67">
        <f t="shared" ref="K67:K73" si="48">J67/L$73</f>
        <v>0.50937300029731958</v>
      </c>
      <c r="O67" s="5">
        <v>-3.7108999999999999E-11</v>
      </c>
      <c r="P67" s="12">
        <v>-1.0801E-12</v>
      </c>
      <c r="Q67" s="7">
        <f t="shared" si="45"/>
        <v>2.9106146756851439E-2</v>
      </c>
      <c r="R67" s="8">
        <f>Q67*100</f>
        <v>2.9106146756851436</v>
      </c>
      <c r="S67" s="9">
        <v>-3.5079000000000001E-5</v>
      </c>
      <c r="T67" s="10">
        <f>S67*1000000</f>
        <v>-35.079000000000001</v>
      </c>
      <c r="U67" s="11">
        <f>R67/-T67</f>
        <v>8.2973137081591361E-2</v>
      </c>
      <c r="V67">
        <f t="shared" si="46"/>
        <v>0.1740505253636094</v>
      </c>
    </row>
    <row r="68" spans="3:22" x14ac:dyDescent="0.2">
      <c r="D68" s="5">
        <v>-1.0338E-10</v>
      </c>
      <c r="E68" s="12">
        <v>-2.09624E-11</v>
      </c>
      <c r="F68" s="7">
        <f t="shared" si="47"/>
        <v>0.20277036177210292</v>
      </c>
      <c r="G68" s="8">
        <f>F68*100</f>
        <v>20.277036177210292</v>
      </c>
      <c r="H68" s="9">
        <v>-5.8053999999999997E-5</v>
      </c>
      <c r="I68" s="10">
        <f>H68*1000000</f>
        <v>-58.053999999999995</v>
      </c>
      <c r="J68" s="11">
        <f>G68/-I68</f>
        <v>0.34927888133824186</v>
      </c>
      <c r="K68">
        <f t="shared" si="48"/>
        <v>0.99723721109686203</v>
      </c>
      <c r="O68" s="5">
        <v>-5.5927000000000001E-11</v>
      </c>
      <c r="P68" s="12">
        <v>-8.78334E-12</v>
      </c>
      <c r="Q68" s="7">
        <f t="shared" si="45"/>
        <v>0.15705008314409855</v>
      </c>
      <c r="R68" s="8">
        <f t="shared" ref="R68:R70" si="49">Q68*100</f>
        <v>15.705008314409854</v>
      </c>
      <c r="S68" s="9">
        <v>-3.8003000000000002E-5</v>
      </c>
      <c r="T68" s="10">
        <f t="shared" ref="T68:T70" si="50">S68*1000000</f>
        <v>-38.003</v>
      </c>
      <c r="U68" s="11">
        <f t="shared" ref="U68:U70" si="51">R68/-T68</f>
        <v>0.41325706692655456</v>
      </c>
      <c r="V68">
        <f t="shared" si="46"/>
        <v>0.86687827095245706</v>
      </c>
    </row>
    <row r="69" spans="3:22" x14ac:dyDescent="0.2">
      <c r="D69" s="5">
        <v>-1.6018999999999999E-10</v>
      </c>
      <c r="E69" s="12">
        <v>-2.3212700000000001E-11</v>
      </c>
      <c r="F69" s="7">
        <f t="shared" si="47"/>
        <v>0.14490729758411888</v>
      </c>
      <c r="G69" s="8">
        <f>F69*100</f>
        <v>14.490729758411888</v>
      </c>
      <c r="H69" s="9">
        <v>-2.5964000000000001E-5</v>
      </c>
      <c r="I69" s="10">
        <f>H69*1000000</f>
        <v>-25.964000000000002</v>
      </c>
      <c r="J69" s="11">
        <f>G69/-I69</f>
        <v>0.55810852558973523</v>
      </c>
      <c r="K69">
        <f t="shared" si="48"/>
        <v>1.5934733511972909</v>
      </c>
      <c r="O69" s="5">
        <v>-1.0413000000000001E-10</v>
      </c>
      <c r="P69" s="12">
        <v>-3.2451999999999999E-12</v>
      </c>
      <c r="Q69" s="7">
        <f t="shared" si="45"/>
        <v>3.1164890041294534E-2</v>
      </c>
      <c r="R69" s="8">
        <f t="shared" si="49"/>
        <v>3.1164890041294533</v>
      </c>
      <c r="S69" s="9">
        <v>-2.9076000000000001E-5</v>
      </c>
      <c r="T69" s="10">
        <f t="shared" si="50"/>
        <v>-29.076000000000001</v>
      </c>
      <c r="U69" s="11">
        <f t="shared" si="51"/>
        <v>0.1071842414406883</v>
      </c>
      <c r="V69">
        <f t="shared" si="46"/>
        <v>0.22483750994140375</v>
      </c>
    </row>
    <row r="70" spans="3:22" x14ac:dyDescent="0.2">
      <c r="D70" s="5">
        <v>-5.1273000000000005E-10</v>
      </c>
      <c r="E70" s="12">
        <v>-2.2056500000000002E-11</v>
      </c>
      <c r="F70" s="7">
        <f t="shared" si="47"/>
        <v>4.3017767635987754E-2</v>
      </c>
      <c r="G70" s="8">
        <f>F70*100</f>
        <v>4.3017767635987756</v>
      </c>
      <c r="H70" s="9">
        <v>-2.0835999999999998E-5</v>
      </c>
      <c r="I70" s="10">
        <f>H70*1000000</f>
        <v>-20.835999999999999</v>
      </c>
      <c r="J70" s="11">
        <f>G70/-I70</f>
        <v>0.20645885791892762</v>
      </c>
      <c r="K70">
        <f t="shared" si="48"/>
        <v>0.58946723285549052</v>
      </c>
      <c r="O70" s="5">
        <v>-1.4286999999999999E-10</v>
      </c>
      <c r="P70" s="12">
        <v>-4.3908000000000002E-12</v>
      </c>
      <c r="Q70" s="7">
        <f t="shared" si="45"/>
        <v>3.0732834044935958E-2</v>
      </c>
      <c r="R70" s="8">
        <f t="shared" si="49"/>
        <v>3.0732834044935959</v>
      </c>
      <c r="S70" s="9">
        <v>-3.8816000000000002E-5</v>
      </c>
      <c r="T70" s="10">
        <f t="shared" si="50"/>
        <v>-38.816000000000003</v>
      </c>
      <c r="U70" s="11">
        <f t="shared" si="51"/>
        <v>7.917568540018538E-2</v>
      </c>
      <c r="V70">
        <f t="shared" si="46"/>
        <v>0.16608471277125567</v>
      </c>
    </row>
    <row r="71" spans="3:22" x14ac:dyDescent="0.2">
      <c r="D71" s="5">
        <v>-3.3188999999999998E-10</v>
      </c>
      <c r="E71" s="12">
        <v>-1.6901999999999999E-11</v>
      </c>
      <c r="F71" s="7">
        <f t="shared" si="47"/>
        <v>5.0926511796077011E-2</v>
      </c>
      <c r="G71" s="8">
        <f t="shared" ref="G71:G73" si="52">F71*100</f>
        <v>5.0926511796077012</v>
      </c>
      <c r="H71" s="9">
        <v>-3.0017000000000001E-5</v>
      </c>
      <c r="I71" s="10">
        <f t="shared" ref="I71:I73" si="53">H71*1000000</f>
        <v>-30.016999999999999</v>
      </c>
      <c r="J71" s="11">
        <f t="shared" ref="J71:J73" si="54">G71/-I71</f>
        <v>0.16965889927733288</v>
      </c>
      <c r="K71">
        <f t="shared" si="48"/>
        <v>0.48439850386845179</v>
      </c>
    </row>
    <row r="72" spans="3:22" x14ac:dyDescent="0.2">
      <c r="D72" s="5">
        <v>-1.446E-10</v>
      </c>
      <c r="E72" s="12">
        <v>-1.7236000000000001E-11</v>
      </c>
      <c r="F72" s="7">
        <f t="shared" si="47"/>
        <v>0.11919778699861688</v>
      </c>
      <c r="G72" s="8">
        <f t="shared" si="52"/>
        <v>11.919778699861688</v>
      </c>
      <c r="H72" s="9">
        <v>-1.4438E-5</v>
      </c>
      <c r="I72" s="10">
        <f t="shared" si="53"/>
        <v>-14.437999999999999</v>
      </c>
      <c r="J72" s="11">
        <f t="shared" si="54"/>
        <v>0.8255837858333348</v>
      </c>
      <c r="K72">
        <f t="shared" si="48"/>
        <v>2.3571504493967299</v>
      </c>
    </row>
    <row r="73" spans="3:22" x14ac:dyDescent="0.2">
      <c r="D73" s="5">
        <v>-1.5102000000000001E-10</v>
      </c>
      <c r="E73" s="12">
        <v>-2.1714700000000001E-11</v>
      </c>
      <c r="F73" s="7">
        <f t="shared" si="47"/>
        <v>0.14378691564031254</v>
      </c>
      <c r="G73" s="8">
        <f t="shared" si="52"/>
        <v>14.378691564031254</v>
      </c>
      <c r="H73" s="9">
        <v>-5.1112000000000001E-5</v>
      </c>
      <c r="I73" s="10">
        <f t="shared" si="53"/>
        <v>-51.112000000000002</v>
      </c>
      <c r="J73" s="11">
        <f t="shared" si="54"/>
        <v>0.28131733377741536</v>
      </c>
      <c r="K73">
        <f t="shared" si="48"/>
        <v>0.80319804133167605</v>
      </c>
      <c r="L73" s="13">
        <f>AVERAGE(J66:J73)</f>
        <v>0.35024653858841642</v>
      </c>
    </row>
    <row r="74" spans="3:22" x14ac:dyDescent="0.2">
      <c r="C74" s="4">
        <v>43901</v>
      </c>
      <c r="D74" s="5">
        <v>-3.7265E-11</v>
      </c>
      <c r="E74" s="12">
        <v>-4.0152000000000001E-12</v>
      </c>
      <c r="F74" s="7">
        <f>E74/D74</f>
        <v>0.10774721588622031</v>
      </c>
      <c r="G74" s="8">
        <f>F74*100</f>
        <v>10.774721588622031</v>
      </c>
      <c r="H74" s="9">
        <v>-1.8048000000000001E-5</v>
      </c>
      <c r="I74" s="10">
        <f>H74*1000000</f>
        <v>-18.048000000000002</v>
      </c>
      <c r="J74" s="11">
        <f>G74/-I74</f>
        <v>0.59700363412134472</v>
      </c>
      <c r="K74">
        <f>J74/L$82</f>
        <v>1.252318519192853</v>
      </c>
      <c r="L74" s="13"/>
    </row>
    <row r="75" spans="3:22" x14ac:dyDescent="0.2">
      <c r="D75" s="5">
        <v>-4.8901000000000005E-10</v>
      </c>
      <c r="E75" s="12">
        <v>-1.6636700000000002E-11</v>
      </c>
      <c r="F75" s="7">
        <f t="shared" ref="F75:F82" si="55">E75/D75</f>
        <v>3.4021185660824932E-2</v>
      </c>
      <c r="G75" s="8">
        <f>F75*100</f>
        <v>3.4021185660824931</v>
      </c>
      <c r="H75" s="9">
        <v>-2.0627000000000001E-5</v>
      </c>
      <c r="I75" s="10">
        <f>H75*1000000</f>
        <v>-20.627000000000002</v>
      </c>
      <c r="J75" s="11">
        <f>G75/-I75</f>
        <v>0.16493520948671608</v>
      </c>
      <c r="K75">
        <f t="shared" ref="K75:K82" si="56">J75/L$82</f>
        <v>0.34598016745939009</v>
      </c>
      <c r="L75" s="13"/>
    </row>
    <row r="76" spans="3:22" x14ac:dyDescent="0.2">
      <c r="D76" s="5">
        <v>-8.8152000000000005E-11</v>
      </c>
      <c r="E76" s="12">
        <v>-1.7744999999999999E-11</v>
      </c>
      <c r="F76" s="7">
        <f t="shared" si="55"/>
        <v>0.20130002722570103</v>
      </c>
      <c r="G76" s="8">
        <f>F76*100</f>
        <v>20.130002722570104</v>
      </c>
      <c r="H76" s="9">
        <v>-1.8314000000000001E-5</v>
      </c>
      <c r="I76" s="10">
        <f>H76*1000000</f>
        <v>-18.314</v>
      </c>
      <c r="J76" s="11">
        <f>G76/-I76</f>
        <v>1.0991592619072896</v>
      </c>
      <c r="K76">
        <f t="shared" si="56"/>
        <v>2.3056769181225194</v>
      </c>
      <c r="L76" s="13"/>
    </row>
    <row r="77" spans="3:22" x14ac:dyDescent="0.2">
      <c r="D77" s="5">
        <v>-2.5143E-11</v>
      </c>
      <c r="E77" s="12">
        <v>-2.0081999999999999E-12</v>
      </c>
      <c r="F77" s="7">
        <f t="shared" si="55"/>
        <v>7.987113709581195E-2</v>
      </c>
      <c r="G77" s="8">
        <f>F77*100</f>
        <v>7.9871137095811946</v>
      </c>
      <c r="H77" s="9">
        <v>-3.1424000000000003E-5</v>
      </c>
      <c r="I77" s="10">
        <f>H77*1000000</f>
        <v>-31.424000000000003</v>
      </c>
      <c r="J77" s="11">
        <f>G77/-I77</f>
        <v>0.25417240674583735</v>
      </c>
      <c r="K77">
        <f t="shared" si="56"/>
        <v>0.53317064393436031</v>
      </c>
      <c r="L77" s="13"/>
    </row>
    <row r="78" spans="3:22" x14ac:dyDescent="0.2">
      <c r="D78" s="5">
        <v>-2.7229999999999999E-11</v>
      </c>
      <c r="E78" s="12">
        <v>-2.0151000000000002E-12</v>
      </c>
      <c r="F78" s="7">
        <f t="shared" si="55"/>
        <v>7.4002937936099897E-2</v>
      </c>
      <c r="G78" s="8">
        <f>F78*100</f>
        <v>7.4002937936099897</v>
      </c>
      <c r="H78" s="9">
        <v>-1.2336E-5</v>
      </c>
      <c r="I78" s="10">
        <f>H78*1000000</f>
        <v>-12.336</v>
      </c>
      <c r="J78" s="11">
        <f>G78/-I78</f>
        <v>0.59989411426799522</v>
      </c>
      <c r="K78">
        <f t="shared" si="56"/>
        <v>1.258381801910281</v>
      </c>
      <c r="L78" s="13"/>
    </row>
    <row r="79" spans="3:22" x14ac:dyDescent="0.2">
      <c r="D79" s="5">
        <v>-7.2281000000000004E-11</v>
      </c>
      <c r="E79" s="12">
        <v>-7.3337000000000005E-12</v>
      </c>
      <c r="F79" s="7">
        <f t="shared" si="55"/>
        <v>0.10146096484553341</v>
      </c>
      <c r="G79" s="8">
        <f t="shared" ref="G79:G82" si="57">F79*100</f>
        <v>10.146096484553341</v>
      </c>
      <c r="H79" s="9">
        <v>-3.6791000000000001E-5</v>
      </c>
      <c r="I79" s="10">
        <f t="shared" ref="I79:I82" si="58">H79*1000000</f>
        <v>-36.791000000000004</v>
      </c>
      <c r="J79" s="11">
        <f t="shared" ref="J79:J82" si="59">G79/-I79</f>
        <v>0.27577658896342422</v>
      </c>
      <c r="K79">
        <f t="shared" si="56"/>
        <v>0.57848915782066235</v>
      </c>
      <c r="L79" s="13"/>
    </row>
    <row r="80" spans="3:22" x14ac:dyDescent="0.2">
      <c r="D80" s="5">
        <v>-4.8571000000000002E-11</v>
      </c>
      <c r="E80" s="12">
        <v>-4.2211000000000003E-12</v>
      </c>
      <c r="F80" s="7">
        <f t="shared" si="55"/>
        <v>8.690576681558955E-2</v>
      </c>
      <c r="G80" s="8">
        <f t="shared" si="57"/>
        <v>8.6905766815589551</v>
      </c>
      <c r="H80" s="9">
        <v>-2.3039000000000001E-5</v>
      </c>
      <c r="I80" s="10">
        <f t="shared" si="58"/>
        <v>-23.039000000000001</v>
      </c>
      <c r="J80" s="11">
        <f t="shared" si="59"/>
        <v>0.37721154049910821</v>
      </c>
      <c r="K80">
        <f t="shared" si="56"/>
        <v>0.79126653645173972</v>
      </c>
      <c r="L80" s="13"/>
    </row>
    <row r="81" spans="3:24" x14ac:dyDescent="0.2">
      <c r="D81" s="5">
        <v>-8.7153000000000004E-11</v>
      </c>
      <c r="E81" s="12">
        <v>-5.7547999999999997E-12</v>
      </c>
      <c r="F81" s="7">
        <f t="shared" si="55"/>
        <v>6.6031002948837098E-2</v>
      </c>
      <c r="G81" s="8">
        <f t="shared" si="57"/>
        <v>6.6031002948837099</v>
      </c>
      <c r="H81" s="9">
        <v>-2.0327999999999999E-5</v>
      </c>
      <c r="I81" s="10">
        <f t="shared" si="58"/>
        <v>-20.327999999999999</v>
      </c>
      <c r="J81" s="11">
        <f t="shared" si="59"/>
        <v>0.32482783819774252</v>
      </c>
      <c r="K81">
        <f t="shared" si="56"/>
        <v>0.68138264840399687</v>
      </c>
      <c r="L81" s="13"/>
    </row>
    <row r="82" spans="3:24" x14ac:dyDescent="0.2">
      <c r="D82" s="5">
        <v>-6.2604000000000004E-11</v>
      </c>
      <c r="E82" s="12">
        <v>-8.5638999999999999E-12</v>
      </c>
      <c r="F82" s="7">
        <f t="shared" si="55"/>
        <v>0.13679477349690114</v>
      </c>
      <c r="G82" s="8">
        <f t="shared" si="57"/>
        <v>13.679477349690114</v>
      </c>
      <c r="H82" s="9">
        <v>-2.2895E-5</v>
      </c>
      <c r="I82" s="10">
        <f t="shared" si="58"/>
        <v>-22.895</v>
      </c>
      <c r="J82" s="11">
        <f t="shared" si="59"/>
        <v>0.59748754530203596</v>
      </c>
      <c r="K82">
        <f t="shared" si="56"/>
        <v>1.253333606704198</v>
      </c>
      <c r="L82" s="13">
        <f>AVERAGE(J74:J82)</f>
        <v>0.4767186821657215</v>
      </c>
    </row>
    <row r="83" spans="3:24" x14ac:dyDescent="0.2">
      <c r="J83" s="14" t="s">
        <v>13</v>
      </c>
      <c r="K83" s="14" t="s">
        <v>14</v>
      </c>
      <c r="L83" s="14" t="s">
        <v>15</v>
      </c>
      <c r="M83" s="14" t="s">
        <v>16</v>
      </c>
      <c r="U83" s="14" t="s">
        <v>13</v>
      </c>
      <c r="V83" s="14" t="s">
        <v>14</v>
      </c>
      <c r="W83" s="14" t="s">
        <v>15</v>
      </c>
      <c r="X83" s="14" t="s">
        <v>16</v>
      </c>
    </row>
    <row r="84" spans="3:24" x14ac:dyDescent="0.2">
      <c r="J84" s="13">
        <f>AVERAGE(J38:J82)</f>
        <v>0.50073623074320872</v>
      </c>
      <c r="K84">
        <f>_xlfn.STDEV.S(J38:J82)</f>
        <v>0.60835559237862002</v>
      </c>
      <c r="L84">
        <f>K84/SQRT(M84)</f>
        <v>9.0688297270049817E-2</v>
      </c>
      <c r="M84">
        <f>COUNT(J38:J82)</f>
        <v>45</v>
      </c>
      <c r="U84" s="13">
        <f>AVERAGE(U38:U73)</f>
        <v>0.13820451447315041</v>
      </c>
      <c r="V84">
        <f>_xlfn.STDEV.S(U38:U73)</f>
        <v>0.14814921858409474</v>
      </c>
      <c r="W84">
        <f>V84/SQRT(X84)</f>
        <v>2.5789468702787522E-2</v>
      </c>
      <c r="X84">
        <f>COUNT(U38:U73)</f>
        <v>33</v>
      </c>
    </row>
    <row r="87" spans="3:24" x14ac:dyDescent="0.2">
      <c r="C87" s="1" t="s">
        <v>19</v>
      </c>
      <c r="D87" s="2" t="s">
        <v>2</v>
      </c>
      <c r="E87" s="2" t="s">
        <v>3</v>
      </c>
      <c r="F87" s="2" t="s">
        <v>4</v>
      </c>
      <c r="G87" s="2" t="s">
        <v>5</v>
      </c>
      <c r="H87" s="2" t="s">
        <v>6</v>
      </c>
      <c r="I87" s="2"/>
      <c r="J87" s="2"/>
      <c r="N87" s="1" t="s">
        <v>20</v>
      </c>
      <c r="O87" s="2" t="s">
        <v>2</v>
      </c>
      <c r="P87" s="2" t="s">
        <v>3</v>
      </c>
      <c r="Q87" s="2" t="s">
        <v>4</v>
      </c>
      <c r="R87" s="2" t="s">
        <v>5</v>
      </c>
      <c r="S87" s="2" t="s">
        <v>6</v>
      </c>
      <c r="U87" s="2"/>
    </row>
    <row r="88" spans="3:24" x14ac:dyDescent="0.2">
      <c r="D88" s="3"/>
      <c r="E88" s="3"/>
      <c r="F88" s="3"/>
      <c r="G88" s="3" t="s">
        <v>8</v>
      </c>
      <c r="H88" s="3" t="s">
        <v>8</v>
      </c>
      <c r="I88" s="3"/>
      <c r="J88" s="3" t="s">
        <v>9</v>
      </c>
      <c r="K88" s="25" t="s">
        <v>10</v>
      </c>
      <c r="P88" s="3"/>
      <c r="Q88" s="3"/>
      <c r="R88" s="3" t="s">
        <v>8</v>
      </c>
      <c r="S88" s="3" t="s">
        <v>8</v>
      </c>
      <c r="U88" s="3" t="s">
        <v>9</v>
      </c>
      <c r="V88" s="25" t="s">
        <v>10</v>
      </c>
    </row>
    <row r="89" spans="3:24" x14ac:dyDescent="0.2">
      <c r="D89" s="2"/>
      <c r="E89" s="2"/>
      <c r="F89" s="2"/>
      <c r="G89" s="2"/>
      <c r="H89" s="2" t="s">
        <v>11</v>
      </c>
      <c r="I89" s="2" t="s">
        <v>12</v>
      </c>
      <c r="J89" s="2"/>
      <c r="K89" s="25"/>
      <c r="P89" s="2"/>
      <c r="Q89" s="2"/>
      <c r="R89" s="2"/>
      <c r="S89" s="2" t="s">
        <v>11</v>
      </c>
      <c r="T89" s="2" t="s">
        <v>12</v>
      </c>
      <c r="V89" s="25"/>
    </row>
    <row r="90" spans="3:24" x14ac:dyDescent="0.2">
      <c r="C90" s="4">
        <v>43019</v>
      </c>
      <c r="D90" s="5">
        <v>-5.0649999999999996E-10</v>
      </c>
      <c r="E90" s="12">
        <v>-5.0819999999999999E-11</v>
      </c>
      <c r="F90" s="7">
        <f>E90/D90</f>
        <v>0.10033563672260612</v>
      </c>
      <c r="G90" s="8">
        <f t="shared" ref="G90:G101" si="60">F90*100</f>
        <v>10.033563672260613</v>
      </c>
      <c r="H90" s="9">
        <v>-3.8611E-5</v>
      </c>
      <c r="I90" s="10">
        <f t="shared" ref="I90:I101" si="61">H90*1000000</f>
        <v>-38.610999999999997</v>
      </c>
      <c r="J90" s="11">
        <f t="shared" ref="J90:J101" si="62">G90/-I90</f>
        <v>0.25986282852711956</v>
      </c>
      <c r="K90">
        <f>J90/L$93</f>
        <v>0.64577818294423384</v>
      </c>
      <c r="N90" s="4">
        <v>43062</v>
      </c>
      <c r="O90" s="5">
        <v>-5.1557999999999999E-10</v>
      </c>
      <c r="P90" s="12">
        <v>-1.2833000000000001E-11</v>
      </c>
      <c r="Q90" s="7">
        <f>P90/O90</f>
        <v>2.489041467861438E-2</v>
      </c>
      <c r="R90" s="8">
        <f t="shared" ref="R90:R107" si="63">Q90*100</f>
        <v>2.4890414678614379</v>
      </c>
      <c r="S90" s="9">
        <v>-4.0234999999999997E-5</v>
      </c>
      <c r="T90" s="10">
        <f t="shared" ref="T90:T107" si="64">S90*1000000</f>
        <v>-40.234999999999999</v>
      </c>
      <c r="U90" s="11">
        <f t="shared" ref="U90:U107" si="65">R90/-T90</f>
        <v>6.1862593957038345E-2</v>
      </c>
      <c r="V90">
        <f>U90/L$93</f>
        <v>0.15373308196568017</v>
      </c>
    </row>
    <row r="91" spans="3:24" x14ac:dyDescent="0.2">
      <c r="D91" s="5">
        <v>-5.0951000000000003E-10</v>
      </c>
      <c r="E91" s="6">
        <v>-9.1305999999999997E-11</v>
      </c>
      <c r="F91" s="7">
        <f t="shared" ref="F91:F101" si="66">E91/D91</f>
        <v>0.17920354850738943</v>
      </c>
      <c r="G91" s="8">
        <f t="shared" si="60"/>
        <v>17.920354850738942</v>
      </c>
      <c r="H91" s="9">
        <v>-5.2136999999999999E-5</v>
      </c>
      <c r="I91" s="10">
        <f t="shared" si="61"/>
        <v>-52.137</v>
      </c>
      <c r="J91" s="11">
        <f t="shared" si="62"/>
        <v>0.34371664750060305</v>
      </c>
      <c r="K91">
        <f t="shared" ref="K91:K93" si="67">J91/L$93</f>
        <v>0.85416107154955678</v>
      </c>
      <c r="O91" s="5">
        <v>-4.8597000000000003E-10</v>
      </c>
      <c r="P91" s="6">
        <v>-6.0197100000000002E-11</v>
      </c>
      <c r="Q91" s="7">
        <f t="shared" ref="Q91:Q107" si="68">P91/O91</f>
        <v>0.12386999197481326</v>
      </c>
      <c r="R91" s="8">
        <f t="shared" si="63"/>
        <v>12.386999197481325</v>
      </c>
      <c r="S91" s="9">
        <v>-1.1970000000000001E-5</v>
      </c>
      <c r="T91" s="10">
        <f t="shared" si="64"/>
        <v>-11.97</v>
      </c>
      <c r="U91" s="11">
        <f t="shared" si="65"/>
        <v>1.0348370256876629</v>
      </c>
      <c r="V91">
        <f t="shared" ref="V91:V93" si="69">U91/L$93</f>
        <v>2.5716458867153928</v>
      </c>
    </row>
    <row r="92" spans="3:24" x14ac:dyDescent="0.2">
      <c r="D92" s="5">
        <v>-5.0904000000000003E-10</v>
      </c>
      <c r="E92" s="6">
        <v>-9.9361999999999998E-11</v>
      </c>
      <c r="F92" s="7">
        <f t="shared" si="66"/>
        <v>0.19519487663052018</v>
      </c>
      <c r="G92" s="8">
        <f t="shared" si="60"/>
        <v>19.519487663052018</v>
      </c>
      <c r="H92" s="9">
        <v>-4.2372E-5</v>
      </c>
      <c r="I92" s="10">
        <f t="shared" si="61"/>
        <v>-42.372</v>
      </c>
      <c r="J92" s="11">
        <f t="shared" si="62"/>
        <v>0.46066949077343572</v>
      </c>
      <c r="K92">
        <f t="shared" si="67"/>
        <v>1.1447974624753552</v>
      </c>
      <c r="O92" s="5">
        <v>-5.0254999999999999E-10</v>
      </c>
      <c r="P92" s="6">
        <v>-7.6796999999999996E-11</v>
      </c>
      <c r="Q92" s="7">
        <f t="shared" si="68"/>
        <v>0.15281464530892447</v>
      </c>
      <c r="R92" s="8">
        <f t="shared" si="63"/>
        <v>15.281464530892446</v>
      </c>
      <c r="S92" s="9">
        <v>-3.0482999999999999E-5</v>
      </c>
      <c r="T92" s="10">
        <f t="shared" si="64"/>
        <v>-30.483000000000001</v>
      </c>
      <c r="U92" s="11">
        <f t="shared" si="65"/>
        <v>0.5013110432336858</v>
      </c>
      <c r="V92">
        <f t="shared" si="69"/>
        <v>1.245794700320298</v>
      </c>
    </row>
    <row r="93" spans="3:24" x14ac:dyDescent="0.2">
      <c r="D93" s="5">
        <v>-5.1111000000000001E-10</v>
      </c>
      <c r="E93" s="12">
        <v>-9.3113000000000002E-11</v>
      </c>
      <c r="F93" s="7">
        <f t="shared" si="66"/>
        <v>0.1821780047347929</v>
      </c>
      <c r="G93" s="8">
        <f t="shared" si="60"/>
        <v>18.21780047347929</v>
      </c>
      <c r="H93" s="9">
        <v>-3.3405000000000003E-5</v>
      </c>
      <c r="I93" s="10">
        <f t="shared" si="61"/>
        <v>-33.405000000000001</v>
      </c>
      <c r="J93" s="11">
        <f t="shared" si="62"/>
        <v>0.54536148700731291</v>
      </c>
      <c r="K93">
        <f t="shared" si="67"/>
        <v>1.355263283030854</v>
      </c>
      <c r="L93" s="13">
        <f>AVERAGE(J90:J93)</f>
        <v>0.40240261345211781</v>
      </c>
      <c r="O93" s="5">
        <v>-5.1504000000000001E-10</v>
      </c>
      <c r="P93" s="12">
        <v>-1.3355999999999999E-11</v>
      </c>
      <c r="Q93" s="7">
        <f t="shared" si="68"/>
        <v>2.5931966449207828E-2</v>
      </c>
      <c r="R93" s="8">
        <f t="shared" si="63"/>
        <v>2.5931966449207828</v>
      </c>
      <c r="S93" s="9">
        <v>-2.3991000000000001E-5</v>
      </c>
      <c r="T93" s="10">
        <f t="shared" si="64"/>
        <v>-23.991</v>
      </c>
      <c r="U93" s="11">
        <f t="shared" si="65"/>
        <v>0.10809039410282117</v>
      </c>
      <c r="V93">
        <f t="shared" si="69"/>
        <v>0.26861255491245195</v>
      </c>
    </row>
    <row r="94" spans="3:24" x14ac:dyDescent="0.2">
      <c r="C94" s="4">
        <v>43524</v>
      </c>
      <c r="D94" s="5">
        <v>-2.5118000000000001E-10</v>
      </c>
      <c r="E94" s="12">
        <v>-5.4058999999999998E-12</v>
      </c>
      <c r="F94" s="7">
        <f t="shared" si="66"/>
        <v>2.1522016084083127E-2</v>
      </c>
      <c r="G94" s="8">
        <f t="shared" si="60"/>
        <v>2.1522016084083129</v>
      </c>
      <c r="H94" s="9">
        <v>-3.5355999999999998E-5</v>
      </c>
      <c r="I94" s="10">
        <f t="shared" si="61"/>
        <v>-35.356000000000002</v>
      </c>
      <c r="J94" s="11">
        <f t="shared" si="62"/>
        <v>6.0872316110654849E-2</v>
      </c>
      <c r="K94">
        <f>J94/L$101</f>
        <v>0.28770513748832321</v>
      </c>
      <c r="N94" s="4">
        <v>43524</v>
      </c>
      <c r="O94" s="5">
        <v>-7.7994999999999998E-11</v>
      </c>
      <c r="P94" s="12">
        <v>-9.8920999999999998E-13</v>
      </c>
      <c r="Q94" s="7">
        <f t="shared" si="68"/>
        <v>1.2682992499519201E-2</v>
      </c>
      <c r="R94" s="8">
        <f t="shared" si="63"/>
        <v>1.2682992499519201</v>
      </c>
      <c r="S94" s="9">
        <v>-2.6574E-5</v>
      </c>
      <c r="T94" s="10">
        <f t="shared" si="64"/>
        <v>-26.574000000000002</v>
      </c>
      <c r="U94" s="11">
        <f t="shared" si="65"/>
        <v>4.7727073453447733E-2</v>
      </c>
      <c r="V94">
        <f>U94/L$101</f>
        <v>0.22557584641396625</v>
      </c>
    </row>
    <row r="95" spans="3:24" x14ac:dyDescent="0.2">
      <c r="D95" s="5">
        <v>-9.7222000000000006E-11</v>
      </c>
      <c r="E95" s="6">
        <v>-6.4403999999999999E-12</v>
      </c>
      <c r="F95" s="7">
        <f t="shared" si="66"/>
        <v>6.6244265701178737E-2</v>
      </c>
      <c r="G95" s="8">
        <f t="shared" si="60"/>
        <v>6.6244265701178735</v>
      </c>
      <c r="H95" s="9">
        <v>-2.779E-5</v>
      </c>
      <c r="I95" s="10">
        <f t="shared" si="61"/>
        <v>-27.79</v>
      </c>
      <c r="J95" s="11">
        <f t="shared" si="62"/>
        <v>0.23837447175667051</v>
      </c>
      <c r="K95">
        <f t="shared" ref="K95:K101" si="70">J95/L$101</f>
        <v>1.1266461431464256</v>
      </c>
      <c r="O95" s="5">
        <v>-8.6735999999999994E-11</v>
      </c>
      <c r="P95" s="6">
        <v>2.7708999999999998E-13</v>
      </c>
      <c r="Q95" s="7">
        <f t="shared" si="68"/>
        <v>-3.1946365984135768E-3</v>
      </c>
      <c r="R95" s="8">
        <f t="shared" si="63"/>
        <v>-0.31946365984135766</v>
      </c>
      <c r="S95" s="9">
        <v>-3.2391999999999998E-5</v>
      </c>
      <c r="T95" s="10">
        <f t="shared" si="64"/>
        <v>-32.391999999999996</v>
      </c>
      <c r="U95" s="11">
        <f t="shared" si="65"/>
        <v>-9.8624246678611291E-3</v>
      </c>
      <c r="V95">
        <f t="shared" ref="V95:V107" si="71">U95/L$101</f>
        <v>-4.6613475982698105E-2</v>
      </c>
    </row>
    <row r="96" spans="3:24" x14ac:dyDescent="0.2">
      <c r="D96" s="5">
        <v>-1.9219000000000001E-10</v>
      </c>
      <c r="E96" s="6">
        <v>-5.6792999999999998E-12</v>
      </c>
      <c r="F96" s="7">
        <f t="shared" si="66"/>
        <v>2.955044487226182E-2</v>
      </c>
      <c r="G96" s="8">
        <f t="shared" si="60"/>
        <v>2.9550444872261821</v>
      </c>
      <c r="H96" s="9">
        <v>-5.3905E-5</v>
      </c>
      <c r="I96" s="10">
        <f t="shared" si="61"/>
        <v>-53.905000000000001</v>
      </c>
      <c r="J96" s="11">
        <f t="shared" si="62"/>
        <v>5.4819487751158184E-2</v>
      </c>
      <c r="K96">
        <f t="shared" si="70"/>
        <v>0.25909722626318427</v>
      </c>
      <c r="O96" s="5">
        <v>-5.7186000000000003E-11</v>
      </c>
      <c r="P96" s="6">
        <v>-1.1561000000000001E-12</v>
      </c>
      <c r="Q96" s="7">
        <f t="shared" si="68"/>
        <v>2.0216486552652749E-2</v>
      </c>
      <c r="R96" s="8">
        <f t="shared" si="63"/>
        <v>2.0216486552652748</v>
      </c>
      <c r="S96" s="9">
        <v>-2.7453999999999998E-5</v>
      </c>
      <c r="T96" s="10">
        <f t="shared" si="64"/>
        <v>-27.453999999999997</v>
      </c>
      <c r="U96" s="11">
        <f t="shared" si="65"/>
        <v>7.3637672297853687E-2</v>
      </c>
      <c r="V96">
        <f t="shared" si="71"/>
        <v>0.34803894424292792</v>
      </c>
    </row>
    <row r="97" spans="3:22" x14ac:dyDescent="0.2">
      <c r="D97" s="5">
        <v>-1.094E-10</v>
      </c>
      <c r="E97" s="12">
        <v>-4.3955E-12</v>
      </c>
      <c r="F97" s="7">
        <f t="shared" si="66"/>
        <v>4.0178244972577694E-2</v>
      </c>
      <c r="G97" s="8">
        <f t="shared" si="60"/>
        <v>4.0178244972577692</v>
      </c>
      <c r="H97" s="9">
        <v>-2.1868000000000001E-5</v>
      </c>
      <c r="I97" s="10">
        <f t="shared" si="61"/>
        <v>-21.868000000000002</v>
      </c>
      <c r="J97" s="11">
        <f t="shared" si="62"/>
        <v>0.18373077086417455</v>
      </c>
      <c r="K97">
        <f t="shared" si="70"/>
        <v>0.86837975075931928</v>
      </c>
      <c r="O97" s="5">
        <v>-1.8215999999999999E-10</v>
      </c>
      <c r="P97" s="12">
        <v>-2.6165E-12</v>
      </c>
      <c r="Q97" s="7">
        <f t="shared" si="68"/>
        <v>1.4363746157224419E-2</v>
      </c>
      <c r="R97" s="8">
        <f t="shared" si="63"/>
        <v>1.436374615722442</v>
      </c>
      <c r="S97" s="9">
        <v>-3.9767000000000001E-5</v>
      </c>
      <c r="T97" s="10">
        <f t="shared" si="64"/>
        <v>-39.767000000000003</v>
      </c>
      <c r="U97" s="11">
        <f t="shared" si="65"/>
        <v>3.6119763012609496E-2</v>
      </c>
      <c r="V97">
        <f t="shared" si="71"/>
        <v>0.17071539326182333</v>
      </c>
    </row>
    <row r="98" spans="3:22" x14ac:dyDescent="0.2">
      <c r="D98" s="5">
        <v>-2.4816999999999998E-10</v>
      </c>
      <c r="E98" s="12">
        <v>-1.0667E-11</v>
      </c>
      <c r="F98" s="7">
        <f t="shared" si="66"/>
        <v>4.2982632872627637E-2</v>
      </c>
      <c r="G98" s="8">
        <f t="shared" si="60"/>
        <v>4.2982632872627633</v>
      </c>
      <c r="H98" s="9">
        <v>-2.6825000000000002E-5</v>
      </c>
      <c r="I98" s="10">
        <f t="shared" si="61"/>
        <v>-26.825000000000003</v>
      </c>
      <c r="J98" s="11">
        <f t="shared" si="62"/>
        <v>0.16023348694362582</v>
      </c>
      <c r="K98">
        <f t="shared" si="70"/>
        <v>0.75732287412142929</v>
      </c>
      <c r="O98" s="5">
        <v>-8.1027000000000004E-11</v>
      </c>
      <c r="P98" s="12">
        <v>-1.3518999999999999E-12</v>
      </c>
      <c r="Q98" s="7">
        <f t="shared" si="68"/>
        <v>1.6684561936144739E-2</v>
      </c>
      <c r="R98" s="8">
        <f t="shared" si="63"/>
        <v>1.6684561936144739</v>
      </c>
      <c r="S98" s="9">
        <v>-1.3117E-5</v>
      </c>
      <c r="T98" s="10">
        <f t="shared" si="64"/>
        <v>-13.116999999999999</v>
      </c>
      <c r="U98" s="11">
        <f t="shared" si="65"/>
        <v>0.12719800210524312</v>
      </c>
      <c r="V98">
        <f t="shared" si="71"/>
        <v>0.6011849231661397</v>
      </c>
    </row>
    <row r="99" spans="3:22" x14ac:dyDescent="0.2">
      <c r="D99" s="5">
        <v>-5.7500999999999997E-11</v>
      </c>
      <c r="E99" s="6">
        <v>-5.5383000000000003E-12</v>
      </c>
      <c r="F99" s="7">
        <f t="shared" si="66"/>
        <v>9.6316585798507867E-2</v>
      </c>
      <c r="G99" s="8">
        <f t="shared" si="60"/>
        <v>9.6316585798507859</v>
      </c>
      <c r="H99" s="9">
        <v>-1.8168999999999998E-5</v>
      </c>
      <c r="I99" s="10">
        <f t="shared" si="61"/>
        <v>-18.168999999999997</v>
      </c>
      <c r="J99" s="11">
        <f t="shared" si="62"/>
        <v>0.53011495293361155</v>
      </c>
      <c r="K99">
        <f t="shared" si="70"/>
        <v>2.5055198350122376</v>
      </c>
      <c r="O99" s="5">
        <v>-6.0092E-11</v>
      </c>
      <c r="P99" s="6">
        <v>-1.3523E-12</v>
      </c>
      <c r="Q99" s="7">
        <f t="shared" si="68"/>
        <v>2.250382746455435E-2</v>
      </c>
      <c r="R99" s="8">
        <f t="shared" si="63"/>
        <v>2.2503827464554349</v>
      </c>
      <c r="S99" s="9">
        <v>-1.4606E-5</v>
      </c>
      <c r="T99" s="10">
        <f t="shared" si="64"/>
        <v>-14.606</v>
      </c>
      <c r="U99" s="11">
        <f t="shared" si="65"/>
        <v>0.15407248709129365</v>
      </c>
      <c r="V99">
        <f t="shared" si="71"/>
        <v>0.72820370431099213</v>
      </c>
    </row>
    <row r="100" spans="3:22" x14ac:dyDescent="0.2">
      <c r="D100" s="5">
        <v>-6.6708000000000004E-11</v>
      </c>
      <c r="E100" s="6">
        <v>-3.9120000000000003E-12</v>
      </c>
      <c r="F100" s="7">
        <f t="shared" si="66"/>
        <v>5.864364094261558E-2</v>
      </c>
      <c r="G100" s="8">
        <f t="shared" si="60"/>
        <v>5.8643640942615578</v>
      </c>
      <c r="H100" s="9">
        <v>-2.2667000000000002E-5</v>
      </c>
      <c r="I100" s="10">
        <f t="shared" si="61"/>
        <v>-22.667000000000002</v>
      </c>
      <c r="J100" s="11">
        <f t="shared" si="62"/>
        <v>0.25871814065652965</v>
      </c>
      <c r="K100">
        <f t="shared" si="70"/>
        <v>1.2227978658311884</v>
      </c>
      <c r="O100" s="5">
        <v>-3.8322E-10</v>
      </c>
      <c r="P100" s="6">
        <v>-1.5894000000000002E-11</v>
      </c>
      <c r="Q100" s="7">
        <f t="shared" si="68"/>
        <v>4.1474870831376236E-2</v>
      </c>
      <c r="R100" s="8">
        <f t="shared" si="63"/>
        <v>4.1474870831376238</v>
      </c>
      <c r="S100" s="9">
        <v>-3.6844999999999997E-5</v>
      </c>
      <c r="T100" s="10">
        <f t="shared" si="64"/>
        <v>-36.844999999999999</v>
      </c>
      <c r="U100" s="11">
        <f t="shared" si="65"/>
        <v>0.1125658049433471</v>
      </c>
      <c r="V100">
        <f t="shared" si="71"/>
        <v>0.53202773373758283</v>
      </c>
    </row>
    <row r="101" spans="3:22" x14ac:dyDescent="0.2">
      <c r="D101" s="5">
        <v>-6.2663000000000006E-11</v>
      </c>
      <c r="E101" s="12">
        <v>-2.9953999999999999E-12</v>
      </c>
      <c r="F101" s="7">
        <f t="shared" si="66"/>
        <v>4.7801733080127022E-2</v>
      </c>
      <c r="G101" s="8">
        <f t="shared" si="60"/>
        <v>4.780173308012702</v>
      </c>
      <c r="H101" s="9">
        <v>-2.3230999999999998E-5</v>
      </c>
      <c r="I101" s="10">
        <f t="shared" si="61"/>
        <v>-23.230999999999998</v>
      </c>
      <c r="J101" s="11">
        <f t="shared" si="62"/>
        <v>0.20576700563956363</v>
      </c>
      <c r="K101">
        <f t="shared" si="70"/>
        <v>0.97253116737789225</v>
      </c>
      <c r="L101" s="13">
        <f>AVERAGE(J94:J101)</f>
        <v>0.2115788290819986</v>
      </c>
      <c r="O101" s="5">
        <v>-9.1341E-11</v>
      </c>
      <c r="P101" s="12">
        <v>-9.3020000000000001E-13</v>
      </c>
      <c r="Q101" s="7">
        <f t="shared" si="68"/>
        <v>1.0183816686920441E-2</v>
      </c>
      <c r="R101" s="8">
        <f t="shared" si="63"/>
        <v>1.0183816686920442</v>
      </c>
      <c r="S101" s="9">
        <v>-3.6467999999999997E-5</v>
      </c>
      <c r="T101" s="10">
        <f t="shared" si="64"/>
        <v>-36.467999999999996</v>
      </c>
      <c r="U101" s="11">
        <f t="shared" si="65"/>
        <v>2.7925350134146217E-2</v>
      </c>
      <c r="V101">
        <f t="shared" si="71"/>
        <v>0.13198555949718194</v>
      </c>
    </row>
    <row r="102" spans="3:22" x14ac:dyDescent="0.2">
      <c r="C102" s="4">
        <v>43901</v>
      </c>
      <c r="D102" s="5">
        <v>-6.6286000000000003E-11</v>
      </c>
      <c r="E102" s="12">
        <v>-7.8583000000000002E-12</v>
      </c>
      <c r="F102" s="7">
        <f>E102/D102</f>
        <v>0.1185514286576351</v>
      </c>
      <c r="G102" s="8">
        <f>F102*100</f>
        <v>11.85514286576351</v>
      </c>
      <c r="H102" s="9">
        <v>-2.6911999999999999E-5</v>
      </c>
      <c r="I102" s="10">
        <f>H102*1000000</f>
        <v>-26.911999999999999</v>
      </c>
      <c r="J102" s="11">
        <f>G102/-I102</f>
        <v>0.44051511837706264</v>
      </c>
      <c r="K102">
        <f>J102/L$110</f>
        <v>1.6007608216903717</v>
      </c>
      <c r="O102" s="5">
        <v>-3.7174999999999998E-10</v>
      </c>
      <c r="P102" s="12">
        <v>-1.3529E-11</v>
      </c>
      <c r="Q102" s="7">
        <f t="shared" si="68"/>
        <v>3.6392737054472095E-2</v>
      </c>
      <c r="R102" s="8">
        <f t="shared" si="63"/>
        <v>3.6392737054472093</v>
      </c>
      <c r="S102" s="9">
        <v>-2.3913999999999998E-5</v>
      </c>
      <c r="T102" s="10">
        <f t="shared" si="64"/>
        <v>-23.913999999999998</v>
      </c>
      <c r="U102" s="11">
        <f t="shared" si="65"/>
        <v>0.1521817222316304</v>
      </c>
      <c r="V102">
        <f t="shared" si="71"/>
        <v>0.71926724848567669</v>
      </c>
    </row>
    <row r="103" spans="3:22" x14ac:dyDescent="0.2">
      <c r="D103" s="5">
        <v>-1.6765000000000001E-10</v>
      </c>
      <c r="E103" s="12">
        <v>-8.2118000000000002E-12</v>
      </c>
      <c r="F103" s="7">
        <f t="shared" ref="F103:F110" si="72">E103/D103</f>
        <v>4.8981807336713389E-2</v>
      </c>
      <c r="G103" s="8">
        <f>F103*100</f>
        <v>4.8981807336713388</v>
      </c>
      <c r="H103" s="9">
        <v>-3.3173000000000002E-5</v>
      </c>
      <c r="I103" s="10">
        <f>H103*1000000</f>
        <v>-33.173000000000002</v>
      </c>
      <c r="J103" s="11">
        <f>G103/-I103</f>
        <v>0.14765564566579262</v>
      </c>
      <c r="K103">
        <f t="shared" ref="K103:K110" si="73">J103/L$110</f>
        <v>0.53655677824178794</v>
      </c>
      <c r="O103" s="5">
        <v>-1.35E-10</v>
      </c>
      <c r="P103" s="6">
        <v>-2.8568000000000001E-12</v>
      </c>
      <c r="Q103" s="7">
        <f t="shared" si="68"/>
        <v>2.1161481481481483E-2</v>
      </c>
      <c r="R103" s="8">
        <f t="shared" si="63"/>
        <v>2.1161481481481483</v>
      </c>
      <c r="S103" s="9">
        <v>-1.6939000000000002E-5</v>
      </c>
      <c r="T103" s="10">
        <f t="shared" si="64"/>
        <v>-16.939</v>
      </c>
      <c r="U103" s="11">
        <f t="shared" si="65"/>
        <v>0.12492757235658235</v>
      </c>
      <c r="V103">
        <f t="shared" si="71"/>
        <v>0.59045403029509136</v>
      </c>
    </row>
    <row r="104" spans="3:22" x14ac:dyDescent="0.2">
      <c r="D104" s="5">
        <v>-3.8674000000000003E-11</v>
      </c>
      <c r="E104" s="12">
        <v>-8.1452999999999996E-13</v>
      </c>
      <c r="F104" s="7">
        <f t="shared" si="72"/>
        <v>2.1061436624088534E-2</v>
      </c>
      <c r="G104" s="8">
        <f>F104*100</f>
        <v>2.1061436624088534</v>
      </c>
      <c r="H104" s="9">
        <v>-1.3577999999999999E-5</v>
      </c>
      <c r="I104" s="10">
        <f>H104*1000000</f>
        <v>-13.577999999999999</v>
      </c>
      <c r="J104" s="11">
        <f>G104/-I104</f>
        <v>0.1551144249822399</v>
      </c>
      <c r="K104">
        <f t="shared" si="73"/>
        <v>0.56366077810311255</v>
      </c>
      <c r="O104" s="5">
        <v>-6.4038000000000002E-11</v>
      </c>
      <c r="P104" s="6">
        <v>-6.5919999999999996E-13</v>
      </c>
      <c r="Q104" s="7">
        <f t="shared" si="68"/>
        <v>1.0293888003997626E-2</v>
      </c>
      <c r="R104" s="8">
        <f t="shared" si="63"/>
        <v>1.0293888003997627</v>
      </c>
      <c r="S104" s="9">
        <v>-2.6772E-5</v>
      </c>
      <c r="T104" s="10">
        <f t="shared" si="64"/>
        <v>-26.772000000000002</v>
      </c>
      <c r="U104" s="11">
        <f t="shared" si="65"/>
        <v>3.8450201718204187E-2</v>
      </c>
      <c r="V104">
        <f t="shared" si="71"/>
        <v>0.1817299107147558</v>
      </c>
    </row>
    <row r="105" spans="3:22" x14ac:dyDescent="0.2">
      <c r="D105" s="5">
        <v>-1.1838999999999999E-10</v>
      </c>
      <c r="E105" s="12">
        <v>-4.1728000000000002E-12</v>
      </c>
      <c r="F105" s="7">
        <f t="shared" si="72"/>
        <v>3.5246220119942565E-2</v>
      </c>
      <c r="G105" s="8">
        <f>F105*100</f>
        <v>3.5246220119942566</v>
      </c>
      <c r="H105" s="9">
        <v>-3.6053000000000002E-5</v>
      </c>
      <c r="I105" s="10">
        <f>H105*1000000</f>
        <v>-36.053000000000004</v>
      </c>
      <c r="J105" s="11">
        <f>G105/-I105</f>
        <v>9.7762239258709568E-2</v>
      </c>
      <c r="K105">
        <f t="shared" si="73"/>
        <v>0.35525219434605265</v>
      </c>
      <c r="O105" s="5">
        <v>-5.8604000000000005E-11</v>
      </c>
      <c r="P105" s="12">
        <v>-1.313E-12</v>
      </c>
      <c r="Q105" s="7">
        <f t="shared" si="68"/>
        <v>2.240461401952085E-2</v>
      </c>
      <c r="R105" s="8">
        <f t="shared" si="63"/>
        <v>2.2404614019520852</v>
      </c>
      <c r="S105" s="9">
        <v>-3.1361E-5</v>
      </c>
      <c r="T105" s="10">
        <f t="shared" si="64"/>
        <v>-31.361000000000001</v>
      </c>
      <c r="U105" s="11">
        <f t="shared" si="65"/>
        <v>7.144100640770655E-2</v>
      </c>
      <c r="V105">
        <f t="shared" si="71"/>
        <v>0.33765668671896837</v>
      </c>
    </row>
    <row r="106" spans="3:22" x14ac:dyDescent="0.2">
      <c r="D106" s="5">
        <v>-4.9022E-11</v>
      </c>
      <c r="E106" s="12">
        <v>-3.3020999999999998E-12</v>
      </c>
      <c r="F106" s="7">
        <f t="shared" si="72"/>
        <v>6.7359552853820726E-2</v>
      </c>
      <c r="G106" s="8">
        <f>F106*100</f>
        <v>6.7359552853820723</v>
      </c>
      <c r="H106" s="9">
        <v>-2.1982999999999999E-5</v>
      </c>
      <c r="I106" s="10">
        <f>H106*1000000</f>
        <v>-21.983000000000001</v>
      </c>
      <c r="J106" s="11">
        <f>G106/-I106</f>
        <v>0.30641656213356105</v>
      </c>
      <c r="K106">
        <f t="shared" si="73"/>
        <v>1.1134683176993956</v>
      </c>
      <c r="O106" s="5">
        <v>-7.6746999999999994E-11</v>
      </c>
      <c r="P106" s="12">
        <v>-7.9652000000000002E-13</v>
      </c>
      <c r="Q106" s="7">
        <f t="shared" si="68"/>
        <v>1.0378516424094753E-2</v>
      </c>
      <c r="R106" s="8">
        <f t="shared" si="63"/>
        <v>1.0378516424094753</v>
      </c>
      <c r="S106" s="12">
        <v>-1.4119E-5</v>
      </c>
      <c r="T106" s="10">
        <f t="shared" si="64"/>
        <v>-14.119</v>
      </c>
      <c r="U106" s="11">
        <f t="shared" si="65"/>
        <v>7.3507446873679105E-2</v>
      </c>
      <c r="V106">
        <f t="shared" si="71"/>
        <v>0.34742345060048929</v>
      </c>
    </row>
    <row r="107" spans="3:22" x14ac:dyDescent="0.2">
      <c r="D107" s="5">
        <v>-6.7169999999999999E-11</v>
      </c>
      <c r="E107" s="12">
        <v>-8.1074E-12</v>
      </c>
      <c r="F107" s="7">
        <f t="shared" si="72"/>
        <v>0.12069971713562602</v>
      </c>
      <c r="G107" s="8">
        <f t="shared" ref="G107:G110" si="74">F107*100</f>
        <v>12.069971713562602</v>
      </c>
      <c r="H107" s="9">
        <v>-3.0471999999999999E-5</v>
      </c>
      <c r="I107" s="10">
        <f t="shared" ref="I107:I110" si="75">H107*1000000</f>
        <v>-30.471999999999998</v>
      </c>
      <c r="J107" s="11">
        <f t="shared" ref="J107:J110" si="76">G107/-I107</f>
        <v>0.39610041065773832</v>
      </c>
      <c r="K107">
        <f t="shared" si="73"/>
        <v>1.439364944323305</v>
      </c>
      <c r="O107" s="5">
        <v>-7.1696999999999996E-11</v>
      </c>
      <c r="P107" s="12">
        <v>-6.814E-13</v>
      </c>
      <c r="Q107" s="7">
        <f t="shared" si="68"/>
        <v>9.5038844024157229E-3</v>
      </c>
      <c r="R107" s="8">
        <f t="shared" si="63"/>
        <v>0.95038844024157232</v>
      </c>
      <c r="S107" s="12">
        <v>-1.8340999999999999E-5</v>
      </c>
      <c r="T107" s="10">
        <f t="shared" si="64"/>
        <v>-18.341000000000001</v>
      </c>
      <c r="U107" s="11">
        <f t="shared" si="65"/>
        <v>5.1817700247618573E-2</v>
      </c>
      <c r="V107">
        <f t="shared" si="71"/>
        <v>0.24490966545398701</v>
      </c>
    </row>
    <row r="108" spans="3:22" x14ac:dyDescent="0.2">
      <c r="D108" s="5">
        <v>-1.0246E-10</v>
      </c>
      <c r="E108" s="12">
        <v>-7.4673999999999995E-12</v>
      </c>
      <c r="F108" s="7">
        <f t="shared" si="72"/>
        <v>7.2881124341206319E-2</v>
      </c>
      <c r="G108" s="8">
        <f t="shared" si="74"/>
        <v>7.2881124341206318</v>
      </c>
      <c r="H108" s="9">
        <v>-3.4171999999999997E-5</v>
      </c>
      <c r="I108" s="10">
        <f t="shared" si="75"/>
        <v>-34.171999999999997</v>
      </c>
      <c r="J108" s="11">
        <f t="shared" si="76"/>
        <v>0.21327731575911951</v>
      </c>
      <c r="K108">
        <f t="shared" si="73"/>
        <v>0.77501533314063398</v>
      </c>
      <c r="N108" s="4">
        <v>43901</v>
      </c>
      <c r="O108" s="5">
        <v>-1.1738000000000001E-10</v>
      </c>
      <c r="P108" s="12">
        <v>-2.1084799999999999E-12</v>
      </c>
      <c r="Q108" s="7">
        <f>P108/O108</f>
        <v>1.7962855682399043E-2</v>
      </c>
      <c r="R108" s="8">
        <f>Q108*100</f>
        <v>1.7962855682399044</v>
      </c>
      <c r="S108" s="9">
        <v>-2.5031000000000001E-5</v>
      </c>
      <c r="T108" s="10">
        <f>S108*1000000</f>
        <v>-25.031000000000002</v>
      </c>
      <c r="U108" s="11">
        <f>R108/-T108</f>
        <v>7.1762437307335072E-2</v>
      </c>
      <c r="V108">
        <f>U108/L$110</f>
        <v>0.26077311156496036</v>
      </c>
    </row>
    <row r="109" spans="3:22" x14ac:dyDescent="0.2">
      <c r="D109" s="5">
        <v>-4.5041000000000002E-11</v>
      </c>
      <c r="E109" s="12">
        <v>-3.8286999999999996E-12</v>
      </c>
      <c r="F109" s="7">
        <f t="shared" si="72"/>
        <v>8.5004773428653882E-2</v>
      </c>
      <c r="G109" s="8">
        <f t="shared" si="74"/>
        <v>8.5004773428653877</v>
      </c>
      <c r="H109" s="9">
        <v>-2.8999000000000001E-5</v>
      </c>
      <c r="I109" s="10">
        <f t="shared" si="75"/>
        <v>-28.999000000000002</v>
      </c>
      <c r="J109" s="11">
        <f t="shared" si="76"/>
        <v>0.29313001630626528</v>
      </c>
      <c r="K109">
        <f t="shared" si="73"/>
        <v>1.0651871551951753</v>
      </c>
      <c r="O109" s="5">
        <v>-4.0720999999999998E-11</v>
      </c>
      <c r="P109" s="12">
        <v>-8.083E-13</v>
      </c>
      <c r="Q109" s="7">
        <f t="shared" ref="Q109:Q116" si="77">P109/O109</f>
        <v>1.9849708995358661E-2</v>
      </c>
      <c r="R109" s="8">
        <f>Q109*100</f>
        <v>1.9849708995358661</v>
      </c>
      <c r="S109" s="9">
        <v>-1.8841000000000001E-5</v>
      </c>
      <c r="T109" s="10">
        <f>S109*1000000</f>
        <v>-18.841000000000001</v>
      </c>
      <c r="U109" s="11">
        <f>R109/-T109</f>
        <v>0.10535379754449689</v>
      </c>
      <c r="V109">
        <f t="shared" ref="V109:V116" si="78">U109/L$110</f>
        <v>0.38283869154560035</v>
      </c>
    </row>
    <row r="110" spans="3:22" x14ac:dyDescent="0.2">
      <c r="D110" s="5">
        <v>-1.2224999999999999E-10</v>
      </c>
      <c r="E110" s="12">
        <v>-9.6263999999999995E-12</v>
      </c>
      <c r="F110" s="7">
        <f t="shared" si="72"/>
        <v>7.8743558282208595E-2</v>
      </c>
      <c r="G110" s="8">
        <f t="shared" si="74"/>
        <v>7.8743558282208594</v>
      </c>
      <c r="H110" s="9">
        <v>-1.8451999999999999E-5</v>
      </c>
      <c r="I110" s="10">
        <f t="shared" si="75"/>
        <v>-18.451999999999998</v>
      </c>
      <c r="J110" s="11">
        <f t="shared" si="76"/>
        <v>0.42674809387713314</v>
      </c>
      <c r="K110">
        <f t="shared" si="73"/>
        <v>1.5507336772601656</v>
      </c>
      <c r="L110" s="13">
        <f>AVERAGE(J102:J110)</f>
        <v>0.2751910918908469</v>
      </c>
      <c r="O110" s="5">
        <v>-5.6489000000000001E-11</v>
      </c>
      <c r="P110" s="12">
        <v>-7.1333299999999997E-13</v>
      </c>
      <c r="Q110" s="7">
        <f t="shared" si="77"/>
        <v>1.2627821345748729E-2</v>
      </c>
      <c r="R110" s="8">
        <f>Q110*100</f>
        <v>1.2627821345748729</v>
      </c>
      <c r="S110" s="9">
        <v>-1.3498E-5</v>
      </c>
      <c r="T110" s="10">
        <f>S110*1000000</f>
        <v>-13.497999999999999</v>
      </c>
      <c r="U110" s="11">
        <f>R110/-T110</f>
        <v>9.3553277120675127E-2</v>
      </c>
      <c r="V110">
        <f t="shared" si="78"/>
        <v>0.33995750544782366</v>
      </c>
    </row>
    <row r="111" spans="3:22" x14ac:dyDescent="0.2">
      <c r="O111" s="5">
        <v>-3.7739000000000001E-11</v>
      </c>
      <c r="P111" s="12">
        <v>-5.7153799999999996E-13</v>
      </c>
      <c r="Q111" s="7">
        <f t="shared" si="77"/>
        <v>1.5144492434881685E-2</v>
      </c>
      <c r="R111" s="8">
        <f>Q111*100</f>
        <v>1.5144492434881685</v>
      </c>
      <c r="S111" s="9">
        <v>-2.0908E-5</v>
      </c>
      <c r="T111" s="10">
        <f>S111*1000000</f>
        <v>-20.908000000000001</v>
      </c>
      <c r="U111" s="11">
        <f>R111/-T111</f>
        <v>7.2433960373453621E-2</v>
      </c>
      <c r="V111">
        <f t="shared" si="78"/>
        <v>0.26321331797391234</v>
      </c>
    </row>
    <row r="112" spans="3:22" x14ac:dyDescent="0.2">
      <c r="O112" s="5">
        <v>-7.6554000000000005E-11</v>
      </c>
      <c r="P112" s="12">
        <v>-1.41656E-12</v>
      </c>
      <c r="Q112" s="7">
        <f t="shared" si="77"/>
        <v>1.8504062491835827E-2</v>
      </c>
      <c r="R112" s="8">
        <f>Q112*100</f>
        <v>1.8504062491835827</v>
      </c>
      <c r="S112" s="9">
        <v>-1.9133000000000001E-5</v>
      </c>
      <c r="T112" s="10">
        <f>S112*1000000</f>
        <v>-19.133000000000003</v>
      </c>
      <c r="U112" s="11">
        <f>R112/-T112</f>
        <v>9.6712812898321357E-2</v>
      </c>
      <c r="V112">
        <f t="shared" si="78"/>
        <v>0.3514387483759176</v>
      </c>
    </row>
    <row r="113" spans="10:24" x14ac:dyDescent="0.2">
      <c r="O113" s="5">
        <v>-1.1711E-10</v>
      </c>
      <c r="P113" s="12">
        <v>-1.3989E-12</v>
      </c>
      <c r="Q113" s="7">
        <f t="shared" si="77"/>
        <v>1.1945179745538383E-2</v>
      </c>
      <c r="R113" s="8">
        <f t="shared" ref="R113:R116" si="79">Q113*100</f>
        <v>1.1945179745538383</v>
      </c>
      <c r="S113" s="9">
        <v>-1.5549E-5</v>
      </c>
      <c r="T113" s="10">
        <f t="shared" ref="T113:T116" si="80">S113*1000000</f>
        <v>-15.548999999999999</v>
      </c>
      <c r="U113" s="11">
        <f t="shared" ref="U113:U116" si="81">R113/-T113</f>
        <v>7.6822816551150447E-2</v>
      </c>
      <c r="V113">
        <f t="shared" si="78"/>
        <v>0.27916171276947371</v>
      </c>
    </row>
    <row r="114" spans="10:24" x14ac:dyDescent="0.2">
      <c r="O114" s="5">
        <v>-1.9594E-10</v>
      </c>
      <c r="P114" s="12">
        <v>-2.6444500000000001E-12</v>
      </c>
      <c r="Q114" s="7">
        <f t="shared" si="77"/>
        <v>1.3496223333673575E-2</v>
      </c>
      <c r="R114" s="8">
        <f t="shared" si="79"/>
        <v>1.3496223333673574</v>
      </c>
      <c r="S114" s="9">
        <v>-8.5251000000000008E-6</v>
      </c>
      <c r="T114" s="10">
        <f t="shared" si="80"/>
        <v>-8.5251000000000001</v>
      </c>
      <c r="U114" s="11">
        <f t="shared" si="81"/>
        <v>0.15831161316199896</v>
      </c>
      <c r="V114">
        <f t="shared" si="78"/>
        <v>0.57527884378173266</v>
      </c>
    </row>
    <row r="115" spans="10:24" x14ac:dyDescent="0.2">
      <c r="O115" s="5">
        <v>-3.2695000000000003E-11</v>
      </c>
      <c r="P115" s="12">
        <v>-1.9555499999999999E-13</v>
      </c>
      <c r="Q115" s="7">
        <f t="shared" si="77"/>
        <v>5.9811897843706982E-3</v>
      </c>
      <c r="R115" s="8">
        <f t="shared" si="79"/>
        <v>0.59811897843706985</v>
      </c>
      <c r="S115" s="9">
        <v>-2.4572000000000001E-5</v>
      </c>
      <c r="T115" s="10">
        <f t="shared" si="80"/>
        <v>-24.572000000000003</v>
      </c>
      <c r="U115" s="11">
        <f t="shared" si="81"/>
        <v>2.4341485366965235E-2</v>
      </c>
      <c r="V115">
        <f t="shared" si="78"/>
        <v>8.8453028038495363E-2</v>
      </c>
    </row>
    <row r="116" spans="10:24" x14ac:dyDescent="0.2">
      <c r="O116" s="5">
        <v>-1.1847000000000001E-10</v>
      </c>
      <c r="P116" s="12">
        <v>-1.79656E-12</v>
      </c>
      <c r="Q116" s="7">
        <f t="shared" si="77"/>
        <v>1.5164683042120366E-2</v>
      </c>
      <c r="R116" s="8">
        <f t="shared" si="79"/>
        <v>1.5164683042120366</v>
      </c>
      <c r="S116" s="9">
        <v>-2.5312000000000001E-5</v>
      </c>
      <c r="T116" s="10">
        <f t="shared" si="80"/>
        <v>-25.312000000000001</v>
      </c>
      <c r="U116" s="11">
        <f t="shared" si="81"/>
        <v>5.9911042359830774E-2</v>
      </c>
      <c r="V116">
        <f t="shared" si="78"/>
        <v>0.21770705566150439</v>
      </c>
    </row>
    <row r="117" spans="10:24" x14ac:dyDescent="0.2">
      <c r="J117" s="14" t="s">
        <v>13</v>
      </c>
      <c r="K117" s="14" t="s">
        <v>14</v>
      </c>
      <c r="L117" s="14" t="s">
        <v>15</v>
      </c>
      <c r="M117" s="14" t="s">
        <v>16</v>
      </c>
      <c r="U117" s="14" t="s">
        <v>13</v>
      </c>
      <c r="V117" s="14" t="s">
        <v>14</v>
      </c>
      <c r="W117" s="14" t="s">
        <v>15</v>
      </c>
      <c r="X117" s="14" t="s">
        <v>16</v>
      </c>
    </row>
    <row r="118" spans="10:24" x14ac:dyDescent="0.2">
      <c r="J118" s="13">
        <f>AVERAGE(J90:J116)</f>
        <v>0.27518861492771823</v>
      </c>
      <c r="K118">
        <f>_xlfn.STDEV.S(J90:J116)</f>
        <v>0.14697781731321063</v>
      </c>
      <c r="L118">
        <f>K118/SQRT(M118)</f>
        <v>3.2073189205579937E-2</v>
      </c>
      <c r="M118">
        <f>COUNT(J90:J116)</f>
        <v>21</v>
      </c>
      <c r="U118" s="13">
        <f>AVERAGE(U90:U116)</f>
        <v>0.13137087695818284</v>
      </c>
      <c r="V118">
        <f>_xlfn.STDEV.S(U90:U116)</f>
        <v>0.2021416103407157</v>
      </c>
      <c r="W118">
        <f>V118/SQRT(X118)</f>
        <v>3.8902171048212218E-2</v>
      </c>
      <c r="X118">
        <f>COUNT(U90:U116)</f>
        <v>27</v>
      </c>
    </row>
  </sheetData>
  <mergeCells count="6">
    <mergeCell ref="K5:K6"/>
    <mergeCell ref="V5:V6"/>
    <mergeCell ref="K36:K37"/>
    <mergeCell ref="V36:V37"/>
    <mergeCell ref="K88:K89"/>
    <mergeCell ref="V88:V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075F-5AFC-F94E-B32C-CD2DBAD86774}">
  <dimension ref="A1:J37"/>
  <sheetViews>
    <sheetView workbookViewId="0"/>
  </sheetViews>
  <sheetFormatPr baseColWidth="10" defaultRowHeight="16" x14ac:dyDescent="0.2"/>
  <sheetData>
    <row r="1" spans="1:10" x14ac:dyDescent="0.2">
      <c r="A1" s="22" t="s">
        <v>21</v>
      </c>
    </row>
    <row r="2" spans="1:10" x14ac:dyDescent="0.2">
      <c r="A2" t="s">
        <v>26</v>
      </c>
    </row>
    <row r="4" spans="1:10" x14ac:dyDescent="0.2">
      <c r="D4" t="s">
        <v>22</v>
      </c>
    </row>
    <row r="5" spans="1:10" x14ac:dyDescent="0.2">
      <c r="B5" s="15"/>
      <c r="C5" s="15" t="s">
        <v>23</v>
      </c>
      <c r="D5" s="15"/>
      <c r="E5" s="15"/>
      <c r="F5" s="15"/>
      <c r="G5" s="15"/>
      <c r="H5" s="15"/>
    </row>
    <row r="6" spans="1:10" x14ac:dyDescent="0.2">
      <c r="B6" s="16" t="s">
        <v>1</v>
      </c>
      <c r="C6" s="15"/>
      <c r="D6" s="17">
        <v>43026</v>
      </c>
      <c r="E6" s="15"/>
      <c r="F6" s="15"/>
      <c r="G6" s="15"/>
      <c r="H6" s="15"/>
    </row>
    <row r="7" spans="1:10" x14ac:dyDescent="0.2">
      <c r="B7" s="18"/>
      <c r="C7" s="15">
        <v>6</v>
      </c>
      <c r="D7" s="15">
        <v>202</v>
      </c>
      <c r="E7" s="15">
        <v>146</v>
      </c>
      <c r="F7" s="15">
        <v>401</v>
      </c>
      <c r="G7" s="15">
        <v>344</v>
      </c>
      <c r="H7" s="15">
        <v>478</v>
      </c>
    </row>
    <row r="9" spans="1:10" x14ac:dyDescent="0.2">
      <c r="B9" s="16" t="s">
        <v>17</v>
      </c>
      <c r="C9" s="15"/>
      <c r="D9" s="17">
        <v>43026</v>
      </c>
      <c r="E9" s="15"/>
      <c r="F9" s="15"/>
      <c r="G9" s="15"/>
      <c r="H9" s="15"/>
      <c r="I9" s="15"/>
      <c r="J9" s="15"/>
    </row>
    <row r="10" spans="1:10" x14ac:dyDescent="0.2">
      <c r="B10" s="18"/>
      <c r="C10" s="15">
        <v>6</v>
      </c>
      <c r="D10" s="15">
        <v>276</v>
      </c>
      <c r="E10" s="15">
        <v>295</v>
      </c>
      <c r="F10" s="15">
        <v>89</v>
      </c>
      <c r="G10" s="15">
        <v>159</v>
      </c>
      <c r="H10" s="15">
        <v>128</v>
      </c>
      <c r="I10" s="15">
        <v>120</v>
      </c>
      <c r="J10" s="15">
        <v>191</v>
      </c>
    </row>
    <row r="12" spans="1:10" x14ac:dyDescent="0.2">
      <c r="B12" s="16" t="s">
        <v>19</v>
      </c>
      <c r="C12" s="15"/>
      <c r="D12" s="17">
        <v>43068</v>
      </c>
      <c r="E12" s="15"/>
      <c r="F12" s="15"/>
      <c r="G12" s="15"/>
      <c r="H12" s="15"/>
      <c r="I12" s="15"/>
      <c r="J12" s="15"/>
    </row>
    <row r="13" spans="1:10" x14ac:dyDescent="0.2">
      <c r="B13" s="18"/>
      <c r="C13" s="15">
        <v>6</v>
      </c>
      <c r="D13" s="15">
        <v>467</v>
      </c>
      <c r="E13" s="15">
        <v>281</v>
      </c>
      <c r="F13" s="15">
        <v>211</v>
      </c>
      <c r="G13" s="15">
        <v>338</v>
      </c>
      <c r="H13" s="15">
        <v>264</v>
      </c>
      <c r="I13" s="15">
        <v>182</v>
      </c>
      <c r="J13" s="15">
        <v>221</v>
      </c>
    </row>
    <row r="16" spans="1:10" x14ac:dyDescent="0.2">
      <c r="D16" t="s">
        <v>24</v>
      </c>
    </row>
    <row r="17" spans="2:10" x14ac:dyDescent="0.2">
      <c r="B17" s="15"/>
      <c r="C17" s="15" t="s">
        <v>23</v>
      </c>
      <c r="D17" s="15"/>
      <c r="E17" s="15"/>
      <c r="F17" s="15"/>
      <c r="G17" s="15"/>
      <c r="H17" s="15"/>
    </row>
    <row r="18" spans="2:10" x14ac:dyDescent="0.2">
      <c r="B18" s="16" t="s">
        <v>1</v>
      </c>
      <c r="C18" s="15"/>
      <c r="D18" s="17">
        <v>43026</v>
      </c>
      <c r="E18" s="15"/>
      <c r="F18" s="15"/>
      <c r="G18" s="15"/>
      <c r="H18" s="15"/>
    </row>
    <row r="19" spans="2:10" x14ac:dyDescent="0.2">
      <c r="B19" s="18"/>
      <c r="C19" s="15">
        <v>6</v>
      </c>
      <c r="D19" s="15">
        <v>4721</v>
      </c>
      <c r="E19" s="15">
        <v>5015</v>
      </c>
      <c r="F19" s="15">
        <v>5428</v>
      </c>
      <c r="G19" s="15">
        <v>5187</v>
      </c>
      <c r="H19" s="15">
        <v>5380</v>
      </c>
    </row>
    <row r="21" spans="2:10" x14ac:dyDescent="0.2">
      <c r="B21" s="16" t="s">
        <v>17</v>
      </c>
      <c r="C21" s="15"/>
      <c r="D21" s="17">
        <v>43026</v>
      </c>
      <c r="E21" s="15"/>
      <c r="F21" s="15"/>
      <c r="G21" s="15"/>
      <c r="H21" s="15"/>
      <c r="I21" s="15"/>
      <c r="J21" s="15"/>
    </row>
    <row r="22" spans="2:10" x14ac:dyDescent="0.2">
      <c r="B22" s="18"/>
      <c r="C22" s="15">
        <v>6</v>
      </c>
      <c r="D22" s="19">
        <v>1460</v>
      </c>
      <c r="E22" s="19">
        <v>1382</v>
      </c>
      <c r="F22" s="19">
        <v>1603</v>
      </c>
      <c r="G22" s="19">
        <v>1912</v>
      </c>
      <c r="H22" s="19">
        <v>2067</v>
      </c>
      <c r="I22" s="19">
        <v>2294</v>
      </c>
      <c r="J22" s="19">
        <v>2464</v>
      </c>
    </row>
    <row r="24" spans="2:10" x14ac:dyDescent="0.2">
      <c r="B24" s="16" t="s">
        <v>19</v>
      </c>
      <c r="C24" s="15"/>
      <c r="D24" s="17">
        <v>43068</v>
      </c>
      <c r="E24" s="15"/>
      <c r="F24" s="15"/>
      <c r="G24" s="15"/>
      <c r="H24" s="15"/>
      <c r="I24" s="15"/>
      <c r="J24" s="15"/>
    </row>
    <row r="25" spans="2:10" x14ac:dyDescent="0.2">
      <c r="B25" s="18"/>
      <c r="C25" s="15">
        <v>6</v>
      </c>
      <c r="D25" s="19">
        <v>939</v>
      </c>
      <c r="E25" s="19">
        <v>1098</v>
      </c>
      <c r="F25" s="19">
        <v>978</v>
      </c>
      <c r="G25" s="19">
        <v>886</v>
      </c>
      <c r="H25" s="19">
        <v>1185</v>
      </c>
      <c r="I25" s="19">
        <v>1042</v>
      </c>
      <c r="J25" s="19">
        <v>919</v>
      </c>
    </row>
    <row r="28" spans="2:10" x14ac:dyDescent="0.2">
      <c r="D28" t="s">
        <v>25</v>
      </c>
    </row>
    <row r="29" spans="2:10" x14ac:dyDescent="0.2">
      <c r="C29" t="s">
        <v>23</v>
      </c>
    </row>
    <row r="30" spans="2:10" x14ac:dyDescent="0.2">
      <c r="B30" s="1" t="s">
        <v>1</v>
      </c>
      <c r="C30" s="15"/>
      <c r="D30" s="17">
        <v>43026</v>
      </c>
      <c r="E30" s="15"/>
      <c r="F30" s="15"/>
      <c r="G30" s="15"/>
      <c r="H30" s="15"/>
    </row>
    <row r="31" spans="2:10" x14ac:dyDescent="0.2">
      <c r="C31" s="15">
        <v>6</v>
      </c>
      <c r="D31" s="20">
        <v>860</v>
      </c>
      <c r="E31" s="20">
        <v>928</v>
      </c>
      <c r="F31" s="20">
        <v>935</v>
      </c>
      <c r="G31" s="20">
        <v>784</v>
      </c>
      <c r="H31" s="20">
        <v>841</v>
      </c>
    </row>
    <row r="33" spans="2:10" x14ac:dyDescent="0.2">
      <c r="B33" s="1" t="s">
        <v>17</v>
      </c>
      <c r="C33" s="15"/>
      <c r="D33" s="17">
        <v>43026</v>
      </c>
      <c r="E33" s="15"/>
      <c r="F33" s="15"/>
      <c r="G33" s="15"/>
      <c r="H33" s="15"/>
      <c r="I33" s="15"/>
      <c r="J33" s="15"/>
    </row>
    <row r="34" spans="2:10" x14ac:dyDescent="0.2">
      <c r="C34" s="15">
        <v>6</v>
      </c>
      <c r="D34" s="21">
        <v>761</v>
      </c>
      <c r="E34" s="20">
        <v>1216</v>
      </c>
      <c r="F34" s="20">
        <v>359</v>
      </c>
      <c r="G34" s="20">
        <v>583</v>
      </c>
      <c r="H34" s="20">
        <v>481</v>
      </c>
      <c r="I34" s="20">
        <v>441</v>
      </c>
      <c r="J34" s="20">
        <v>659</v>
      </c>
    </row>
    <row r="36" spans="2:10" x14ac:dyDescent="0.2">
      <c r="B36" s="1" t="s">
        <v>19</v>
      </c>
      <c r="C36" s="15"/>
      <c r="D36" s="17">
        <v>43068</v>
      </c>
      <c r="E36" s="15"/>
      <c r="F36" s="15"/>
      <c r="G36" s="15"/>
      <c r="H36" s="15"/>
      <c r="I36" s="15"/>
      <c r="J36" s="15"/>
    </row>
    <row r="37" spans="2:10" x14ac:dyDescent="0.2">
      <c r="C37" s="15">
        <v>6</v>
      </c>
      <c r="D37" s="15">
        <v>901</v>
      </c>
      <c r="E37" s="15">
        <v>579</v>
      </c>
      <c r="F37" s="15">
        <v>762</v>
      </c>
      <c r="G37" s="15">
        <v>880</v>
      </c>
      <c r="H37" s="15">
        <v>639</v>
      </c>
      <c r="I37" s="15">
        <v>498</v>
      </c>
      <c r="J37" s="15">
        <v>586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B6C2-65F5-564A-943B-9EC8BD5E82D2}">
  <dimension ref="A1:AH32"/>
  <sheetViews>
    <sheetView tabSelected="1" workbookViewId="0">
      <selection activeCell="M25" sqref="M25"/>
    </sheetView>
  </sheetViews>
  <sheetFormatPr baseColWidth="10" defaultRowHeight="16" x14ac:dyDescent="0.2"/>
  <sheetData>
    <row r="1" spans="1:34" x14ac:dyDescent="0.2">
      <c r="A1" s="22" t="s">
        <v>27</v>
      </c>
    </row>
    <row r="2" spans="1:34" x14ac:dyDescent="0.2">
      <c r="A2" t="s">
        <v>32</v>
      </c>
    </row>
    <row r="3" spans="1:34" x14ac:dyDescent="0.2">
      <c r="E3" s="26" t="s">
        <v>28</v>
      </c>
      <c r="F3" s="26"/>
    </row>
    <row r="5" spans="1:34" x14ac:dyDescent="0.2">
      <c r="C5" s="1" t="s">
        <v>31</v>
      </c>
      <c r="E5" s="4"/>
      <c r="I5" s="4"/>
      <c r="L5" s="4"/>
      <c r="O5" s="4"/>
      <c r="R5" s="4"/>
      <c r="U5" s="4"/>
      <c r="X5" s="4"/>
      <c r="Z5" s="4"/>
      <c r="AC5" s="4"/>
      <c r="AF5" s="4"/>
    </row>
    <row r="6" spans="1:34" x14ac:dyDescent="0.2">
      <c r="C6" s="23"/>
      <c r="D6" s="23"/>
      <c r="E6" s="24">
        <v>6.1760000000000002</v>
      </c>
      <c r="F6" s="24">
        <v>6.2830000000000004</v>
      </c>
      <c r="G6" s="24">
        <v>6.194</v>
      </c>
      <c r="H6" s="24">
        <v>6.2859999999999996</v>
      </c>
      <c r="I6" s="24">
        <v>6.13</v>
      </c>
      <c r="J6" s="24">
        <v>6.1779999999999999</v>
      </c>
      <c r="K6" s="24">
        <v>6.2549999999999999</v>
      </c>
      <c r="L6" s="24">
        <v>6.1029999999999998</v>
      </c>
      <c r="M6" s="24">
        <v>6.1520000000000001</v>
      </c>
      <c r="N6" s="24">
        <v>6.2039999999999997</v>
      </c>
      <c r="O6" s="24">
        <v>6.1779999999999999</v>
      </c>
      <c r="P6" s="24">
        <v>6.125</v>
      </c>
      <c r="Q6" s="24">
        <v>6.2549999999999999</v>
      </c>
      <c r="R6" s="24">
        <v>6.319</v>
      </c>
      <c r="S6" s="24">
        <v>6.3179999999999996</v>
      </c>
      <c r="T6" s="24">
        <v>6.4630000000000001</v>
      </c>
      <c r="U6" s="24">
        <v>6.141</v>
      </c>
      <c r="V6" s="24">
        <v>6.3310000000000004</v>
      </c>
      <c r="W6" s="24">
        <v>6.1120000000000001</v>
      </c>
      <c r="X6" s="24">
        <v>6.1310000000000002</v>
      </c>
      <c r="Y6" s="24">
        <v>6.266</v>
      </c>
      <c r="Z6" s="24">
        <v>6.0839999999999996</v>
      </c>
      <c r="AA6" s="24">
        <v>6.0910000000000002</v>
      </c>
      <c r="AB6" s="24">
        <v>6.1349999999999998</v>
      </c>
      <c r="AC6" s="24">
        <v>6.2610000000000001</v>
      </c>
      <c r="AD6" s="24">
        <v>6.2039999999999997</v>
      </c>
      <c r="AE6" s="24">
        <v>6.423</v>
      </c>
      <c r="AF6" s="24">
        <v>6.1840000000000002</v>
      </c>
      <c r="AG6" s="24">
        <v>6.4820000000000002</v>
      </c>
      <c r="AH6" s="24">
        <v>6.24</v>
      </c>
    </row>
    <row r="7" spans="1:34" x14ac:dyDescent="0.2">
      <c r="C7" s="1" t="s">
        <v>1</v>
      </c>
      <c r="E7" s="4"/>
    </row>
    <row r="8" spans="1:34" x14ac:dyDescent="0.2">
      <c r="D8" s="23"/>
      <c r="E8" s="24">
        <v>6.45</v>
      </c>
      <c r="F8" s="24">
        <v>6.5380000000000003</v>
      </c>
      <c r="G8" s="24">
        <v>6.6310000000000002</v>
      </c>
      <c r="H8" s="24">
        <v>6.5309999999999997</v>
      </c>
      <c r="I8" s="24">
        <v>6.6130000000000004</v>
      </c>
    </row>
    <row r="9" spans="1:34" x14ac:dyDescent="0.2">
      <c r="C9" s="1" t="s">
        <v>17</v>
      </c>
      <c r="E9" s="4"/>
    </row>
    <row r="10" spans="1:34" x14ac:dyDescent="0.2">
      <c r="D10" s="23"/>
      <c r="E10" s="24">
        <v>6.0620000000000003</v>
      </c>
      <c r="F10" s="24">
        <v>6.093</v>
      </c>
      <c r="G10" s="24">
        <v>6.1079999999999997</v>
      </c>
      <c r="H10" s="24">
        <v>5.9710000000000001</v>
      </c>
      <c r="I10" s="24">
        <v>6.1109999999999998</v>
      </c>
    </row>
    <row r="11" spans="1:34" x14ac:dyDescent="0.2">
      <c r="C11" s="1" t="s">
        <v>19</v>
      </c>
      <c r="E11" s="4"/>
    </row>
    <row r="12" spans="1:34" x14ac:dyDescent="0.2">
      <c r="D12" s="23"/>
      <c r="E12" s="24">
        <v>6.3789999999999996</v>
      </c>
      <c r="F12" s="24">
        <v>6.484</v>
      </c>
      <c r="G12" s="24">
        <v>6.3470000000000004</v>
      </c>
      <c r="H12" s="24">
        <v>6.3650000000000002</v>
      </c>
      <c r="I12" s="24">
        <v>6.2770000000000001</v>
      </c>
      <c r="J12" s="24">
        <v>6.2050000000000001</v>
      </c>
    </row>
    <row r="14" spans="1:34" x14ac:dyDescent="0.2">
      <c r="E14" s="26" t="s">
        <v>29</v>
      </c>
      <c r="F14" s="26"/>
    </row>
    <row r="16" spans="1:34" x14ac:dyDescent="0.2">
      <c r="C16" s="1" t="s">
        <v>31</v>
      </c>
      <c r="E16" s="4"/>
      <c r="H16" s="4"/>
      <c r="K16" s="4"/>
      <c r="N16" s="4"/>
      <c r="R16" s="4"/>
      <c r="T16" s="4"/>
    </row>
    <row r="17" spans="3:21" x14ac:dyDescent="0.2">
      <c r="C17" s="23"/>
      <c r="D17" s="23"/>
      <c r="E17" s="24">
        <v>7.1879999999999997</v>
      </c>
      <c r="F17" s="24">
        <v>7.2160000000000002</v>
      </c>
      <c r="G17" s="24">
        <v>7.1920000000000002</v>
      </c>
      <c r="H17" s="24">
        <v>7.101</v>
      </c>
      <c r="I17" s="24">
        <v>7.1479999999999997</v>
      </c>
      <c r="J17" s="24">
        <v>7.0540000000000003</v>
      </c>
      <c r="K17" s="24">
        <v>7.0049999999999999</v>
      </c>
      <c r="L17" s="24">
        <v>7.1349999999999998</v>
      </c>
      <c r="M17" s="24">
        <v>7.1609999999999996</v>
      </c>
      <c r="N17" s="24">
        <v>7.1820000000000004</v>
      </c>
      <c r="O17" s="24">
        <v>7.1719999999999997</v>
      </c>
      <c r="P17" s="24">
        <v>7.18</v>
      </c>
      <c r="Q17" s="24">
        <v>7.2050000000000001</v>
      </c>
      <c r="R17" s="24">
        <v>7.2039999999999997</v>
      </c>
      <c r="S17" s="24">
        <v>7.1379999999999999</v>
      </c>
      <c r="T17" s="24">
        <v>7.1769999999999996</v>
      </c>
      <c r="U17" s="24">
        <v>7.2</v>
      </c>
    </row>
    <row r="18" spans="3:21" x14ac:dyDescent="0.2">
      <c r="C18" s="1" t="s">
        <v>1</v>
      </c>
      <c r="E18" s="4"/>
    </row>
    <row r="19" spans="3:21" x14ac:dyDescent="0.2">
      <c r="D19" s="23"/>
      <c r="E19" s="24">
        <v>7.16</v>
      </c>
      <c r="F19" s="24">
        <v>7.125</v>
      </c>
      <c r="G19" s="24">
        <v>7.13</v>
      </c>
      <c r="H19" s="24">
        <v>7.0780000000000003</v>
      </c>
      <c r="I19" s="24">
        <v>7.0739999999999998</v>
      </c>
    </row>
    <row r="20" spans="3:21" x14ac:dyDescent="0.2">
      <c r="C20" s="1" t="s">
        <v>17</v>
      </c>
    </row>
    <row r="21" spans="3:21" x14ac:dyDescent="0.2">
      <c r="D21" s="23"/>
      <c r="E21" s="24">
        <v>7.22</v>
      </c>
      <c r="F21" s="24">
        <v>7.1920000000000002</v>
      </c>
      <c r="G21" s="24">
        <v>7.26</v>
      </c>
      <c r="H21" s="24">
        <v>7.2560000000000002</v>
      </c>
    </row>
    <row r="22" spans="3:21" x14ac:dyDescent="0.2">
      <c r="C22" s="1" t="s">
        <v>19</v>
      </c>
      <c r="E22" s="4"/>
    </row>
    <row r="23" spans="3:21" x14ac:dyDescent="0.2">
      <c r="D23" s="23"/>
      <c r="E23" s="24">
        <v>7.1509999999999998</v>
      </c>
      <c r="F23" s="24">
        <v>7.1820000000000004</v>
      </c>
      <c r="G23" s="24">
        <v>7.1689999999999996</v>
      </c>
      <c r="H23" s="24">
        <v>7.149</v>
      </c>
      <c r="I23" s="24">
        <v>7.181</v>
      </c>
      <c r="J23" s="24">
        <v>7.1829999999999998</v>
      </c>
    </row>
    <row r="25" spans="3:21" x14ac:dyDescent="0.2">
      <c r="E25" s="26" t="s">
        <v>30</v>
      </c>
      <c r="F25" s="26"/>
    </row>
    <row r="27" spans="3:21" x14ac:dyDescent="0.2">
      <c r="C27" s="1" t="s">
        <v>1</v>
      </c>
      <c r="E27" s="4"/>
    </row>
    <row r="28" spans="3:21" x14ac:dyDescent="0.2">
      <c r="D28" s="23"/>
      <c r="E28" s="24">
        <v>7.2279999999999998</v>
      </c>
      <c r="F28" s="24">
        <v>7.0359999999999996</v>
      </c>
      <c r="G28" s="24">
        <v>7.0960000000000001</v>
      </c>
      <c r="H28" s="24">
        <v>7.0650000000000004</v>
      </c>
    </row>
    <row r="29" spans="3:21" x14ac:dyDescent="0.2">
      <c r="C29" s="1" t="s">
        <v>17</v>
      </c>
      <c r="E29" s="4"/>
    </row>
    <row r="30" spans="3:21" x14ac:dyDescent="0.2">
      <c r="D30" s="23"/>
      <c r="E30" s="24">
        <v>7.1950000000000003</v>
      </c>
      <c r="F30" s="24">
        <v>7.133</v>
      </c>
      <c r="G30" s="24">
        <v>7.1790000000000003</v>
      </c>
      <c r="H30" s="24">
        <v>7.1360000000000001</v>
      </c>
      <c r="I30" s="24">
        <v>7.47</v>
      </c>
      <c r="J30" s="24">
        <v>7.5490000000000004</v>
      </c>
    </row>
    <row r="31" spans="3:21" x14ac:dyDescent="0.2">
      <c r="C31" s="1" t="s">
        <v>19</v>
      </c>
      <c r="E31" s="4"/>
    </row>
    <row r="32" spans="3:21" x14ac:dyDescent="0.2">
      <c r="D32" s="23"/>
      <c r="E32" s="24">
        <v>6.8540000000000001</v>
      </c>
      <c r="F32" s="24">
        <v>7.5650000000000004</v>
      </c>
      <c r="G32" s="24">
        <v>7.2050000000000001</v>
      </c>
      <c r="H32" s="24">
        <v>7.6020000000000003</v>
      </c>
      <c r="I32" s="24">
        <v>7.0209999999999999</v>
      </c>
    </row>
  </sheetData>
  <mergeCells count="3">
    <mergeCell ref="E3:F3"/>
    <mergeCell ref="E14:F14"/>
    <mergeCell ref="E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Fig4C</vt:lpstr>
      <vt:lpstr>Fig4D</vt:lpstr>
      <vt:lpstr>Fig4-S1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K.</dc:creator>
  <cp:lastModifiedBy>Stephan K.</cp:lastModifiedBy>
  <dcterms:created xsi:type="dcterms:W3CDTF">2021-01-15T13:24:40Z</dcterms:created>
  <dcterms:modified xsi:type="dcterms:W3CDTF">2021-01-15T16:53:31Z</dcterms:modified>
</cp:coreProperties>
</file>