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asband/Dropbox/MattPersonal/papers/AnkR/ELIFE/Revision/sourcedatafiles/"/>
    </mc:Choice>
  </mc:AlternateContent>
  <xr:revisionPtr revIDLastSave="0" documentId="8_{612F67D1-56B2-744B-A49E-6F739392C846}" xr6:coauthVersionLast="47" xr6:coauthVersionMax="47" xr10:uidLastSave="{00000000-0000-0000-0000-000000000000}"/>
  <bookViews>
    <workbookView xWindow="11980" yWindow="5960" windowWidth="27640" windowHeight="16940" xr2:uid="{27492C83-418C-B745-B967-860535232B9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3" i="1" l="1"/>
  <c r="AU33" i="1"/>
  <c r="AV32" i="1"/>
  <c r="AU32" i="1"/>
  <c r="AS32" i="1"/>
  <c r="AV31" i="1"/>
  <c r="AV34" i="1" s="1"/>
  <c r="AT31" i="1"/>
  <c r="AS31" i="1"/>
  <c r="AS34" i="1" s="1"/>
  <c r="AW28" i="1"/>
  <c r="AW31" i="1" s="1"/>
  <c r="AV28" i="1"/>
  <c r="AV33" i="1" s="1"/>
  <c r="AU28" i="1"/>
  <c r="AU31" i="1" s="1"/>
  <c r="AT28" i="1"/>
  <c r="AT32" i="1" s="1"/>
  <c r="AS28" i="1"/>
  <c r="AS33" i="1" s="1"/>
  <c r="AR28" i="1"/>
  <c r="AR31" i="1" s="1"/>
  <c r="AU34" i="1" l="1"/>
  <c r="AS37" i="1"/>
  <c r="AS38" i="1"/>
  <c r="AR37" i="1"/>
  <c r="AV38" i="1"/>
  <c r="AR34" i="1"/>
  <c r="AS39" i="1"/>
  <c r="AW32" i="1"/>
  <c r="AW34" i="1" s="1"/>
  <c r="AR33" i="1"/>
  <c r="AR32" i="1"/>
  <c r="AT33" i="1"/>
  <c r="AT34" i="1" s="1"/>
  <c r="AV39" i="1" l="1"/>
  <c r="AR38" i="1"/>
  <c r="AS40" i="1"/>
  <c r="AV40" i="1"/>
  <c r="AR39" i="1"/>
  <c r="AR40" i="1" s="1"/>
</calcChain>
</file>

<file path=xl/sharedStrings.xml><?xml version="1.0" encoding="utf-8"?>
<sst xmlns="http://schemas.openxmlformats.org/spreadsheetml/2006/main" count="886" uniqueCount="158">
  <si>
    <t>Fig. 3B - 1-month WFA and Pv Cell Numbers</t>
  </si>
  <si>
    <t>Fig. 3C - 1-month WFA Intensity Quantification</t>
  </si>
  <si>
    <t>Fig.3D - 1-month PNN 100X distuption via WFA 'hole' grading</t>
  </si>
  <si>
    <t>Fig. 3E - 1-month WFA Thickness measured using 100X with Apotome</t>
  </si>
  <si>
    <t>group</t>
  </si>
  <si>
    <t>animal</t>
  </si>
  <si>
    <t>region</t>
  </si>
  <si>
    <t>area</t>
  </si>
  <si>
    <t>Pv+</t>
  </si>
  <si>
    <t>WFA+</t>
  </si>
  <si>
    <t>Pv+/UA</t>
  </si>
  <si>
    <t>WFA+/UA</t>
  </si>
  <si>
    <t>WFA+/Pv+</t>
  </si>
  <si>
    <t>WFA-/Pv+</t>
  </si>
  <si>
    <t>WFA+/Pv-</t>
  </si>
  <si>
    <t>C.Total</t>
  </si>
  <si>
    <t>Cells/UA</t>
  </si>
  <si>
    <t>WFA+/Pv+ /UA</t>
  </si>
  <si>
    <t>WFA-/Pv+ /UA</t>
  </si>
  <si>
    <t>WFA+/Pv- /UA</t>
  </si>
  <si>
    <t>subregion</t>
  </si>
  <si>
    <t>area (AU)</t>
  </si>
  <si>
    <t>CTCF</t>
  </si>
  <si>
    <t>n (cells)</t>
  </si>
  <si>
    <t>Multiple unpaired t-tests with Holm-Šídák method for multiple comparisons</t>
  </si>
  <si>
    <t>Grading</t>
  </si>
  <si>
    <t>control 1</t>
  </si>
  <si>
    <t>control 2</t>
  </si>
  <si>
    <t>control 3</t>
  </si>
  <si>
    <t>dcKO 1</t>
  </si>
  <si>
    <t>dcKO 2</t>
  </si>
  <si>
    <t>dcKO 3</t>
  </si>
  <si>
    <t xml:space="preserve">Grading Scale: </t>
  </si>
  <si>
    <t>WFA thickness cell average (um)</t>
  </si>
  <si>
    <t>Unpaired t test</t>
  </si>
  <si>
    <t>flox</t>
  </si>
  <si>
    <t>105d/174</t>
  </si>
  <si>
    <t>hippocampus</t>
  </si>
  <si>
    <t>control</t>
  </si>
  <si>
    <t>CA1/CA3</t>
  </si>
  <si>
    <t>Test name</t>
  </si>
  <si>
    <t>0 = Normal dense net</t>
  </si>
  <si>
    <t>Ank1F/F #1</t>
  </si>
  <si>
    <t>Ank1F/F #2</t>
  </si>
  <si>
    <t>Ank1F/F; Dlx5/6-Cre #1</t>
  </si>
  <si>
    <t>Ank1F/F; Dlx5/6-Cre #2</t>
  </si>
  <si>
    <t>Ank1F/F; Dlx5/6-Cre #3</t>
  </si>
  <si>
    <t>P value</t>
  </si>
  <si>
    <t>13n/100</t>
  </si>
  <si>
    <t>Variance assumption</t>
  </si>
  <si>
    <t>Individual variance for each row</t>
  </si>
  <si>
    <t>1 = Some small holes</t>
  </si>
  <si>
    <t>Animal Mean</t>
  </si>
  <si>
    <t>P value summary</t>
  </si>
  <si>
    <t>*</t>
  </si>
  <si>
    <t>98d/151</t>
  </si>
  <si>
    <t>Multiple comparisons</t>
  </si>
  <si>
    <t>Set P value threshold</t>
  </si>
  <si>
    <t>2 = Multiple large holes</t>
  </si>
  <si>
    <t>Cell Number</t>
  </si>
  <si>
    <t>Significantly different (P &lt; 0.05)?</t>
  </si>
  <si>
    <t>Yes</t>
  </si>
  <si>
    <t>cre</t>
  </si>
  <si>
    <t>102d/145</t>
  </si>
  <si>
    <t>Method</t>
  </si>
  <si>
    <t>Holm-Šídák method</t>
  </si>
  <si>
    <t>Total</t>
  </si>
  <si>
    <t>One- or two-tailed P value?</t>
  </si>
  <si>
    <t>Two-tailed</t>
  </si>
  <si>
    <t>93d/194</t>
  </si>
  <si>
    <t>Alpha</t>
  </si>
  <si>
    <t>Control animal #</t>
  </si>
  <si>
    <t>t, df</t>
  </si>
  <si>
    <t>t=5.24460, df=3</t>
  </si>
  <si>
    <t>94d/190</t>
  </si>
  <si>
    <t>1-month</t>
  </si>
  <si>
    <t>Control cell #</t>
  </si>
  <si>
    <t>How big is the difference?</t>
  </si>
  <si>
    <t>cko</t>
  </si>
  <si>
    <t>103d/135</t>
  </si>
  <si>
    <t>Ank1F/F v. Ank1+/+;Dlx5/6-Cre</t>
  </si>
  <si>
    <t>Mean of column A</t>
  </si>
  <si>
    <t>92d/156</t>
  </si>
  <si>
    <t>Region</t>
  </si>
  <si>
    <t>Below threshold?</t>
  </si>
  <si>
    <r>
      <t xml:space="preserve">Mean of </t>
    </r>
    <r>
      <rPr>
        <b/>
        <i/>
        <sz val="11"/>
        <rFont val="Arial"/>
        <family val="2"/>
      </rPr>
      <t>Ank1</t>
    </r>
    <r>
      <rPr>
        <b/>
        <i/>
        <vertAlign val="superscript"/>
        <sz val="11"/>
        <rFont val="Arial"/>
        <family val="2"/>
      </rPr>
      <t>F/F</t>
    </r>
  </si>
  <si>
    <r>
      <t xml:space="preserve">Mean of </t>
    </r>
    <r>
      <rPr>
        <b/>
        <i/>
        <sz val="11"/>
        <rFont val="Arial"/>
        <family val="2"/>
      </rPr>
      <t>Ank1</t>
    </r>
    <r>
      <rPr>
        <b/>
        <i/>
        <vertAlign val="superscript"/>
        <sz val="11"/>
        <rFont val="Arial"/>
        <family val="2"/>
      </rPr>
      <t>+/+</t>
    </r>
    <r>
      <rPr>
        <b/>
        <i/>
        <sz val="11"/>
        <rFont val="Arial"/>
        <family val="2"/>
      </rPr>
      <t>;Dlx5/6</t>
    </r>
    <r>
      <rPr>
        <b/>
        <i/>
        <vertAlign val="superscript"/>
        <sz val="11"/>
        <rFont val="Arial"/>
        <family val="2"/>
      </rPr>
      <t>+</t>
    </r>
  </si>
  <si>
    <t>Difference</t>
  </si>
  <si>
    <t>SE of difference</t>
  </si>
  <si>
    <t>t ratio</t>
  </si>
  <si>
    <t>df</t>
  </si>
  <si>
    <t>Adjusted P Value</t>
  </si>
  <si>
    <t>cKO animal #</t>
  </si>
  <si>
    <t>Mean of column B</t>
  </si>
  <si>
    <t>94d/192</t>
  </si>
  <si>
    <t>Hippocampus</t>
  </si>
  <si>
    <t>No</t>
  </si>
  <si>
    <t>cKO cell #</t>
  </si>
  <si>
    <t>Difference between means (B - A) ± SEM</t>
  </si>
  <si>
    <t>0.430000 ± 0.0819892</t>
  </si>
  <si>
    <t>mean</t>
  </si>
  <si>
    <t>Mean</t>
  </si>
  <si>
    <t>Cortex</t>
  </si>
  <si>
    <t>95% confidence interval</t>
  </si>
  <si>
    <t>0.169074 to 0.690926</t>
  </si>
  <si>
    <t>R squared (eta squared)</t>
  </si>
  <si>
    <t>Ank1F/F v. Ank1F/F;Dlx5/6-Cre</t>
  </si>
  <si>
    <t>control Mean</t>
  </si>
  <si>
    <t>dcKO Mean</t>
  </si>
  <si>
    <t>Statistics:</t>
  </si>
  <si>
    <t>F test to compare variances</t>
  </si>
  <si>
    <t>cortex</t>
  </si>
  <si>
    <r>
      <t xml:space="preserve">Mean of </t>
    </r>
    <r>
      <rPr>
        <b/>
        <i/>
        <sz val="11"/>
        <rFont val="Arial"/>
        <family val="2"/>
      </rPr>
      <t>Ank1</t>
    </r>
    <r>
      <rPr>
        <b/>
        <i/>
        <vertAlign val="superscript"/>
        <sz val="11"/>
        <rFont val="Arial"/>
        <family val="2"/>
      </rPr>
      <t>F/F</t>
    </r>
    <r>
      <rPr>
        <b/>
        <i/>
        <sz val="11"/>
        <rFont val="Arial"/>
        <family val="2"/>
      </rPr>
      <t>;Dlx5/6</t>
    </r>
    <r>
      <rPr>
        <b/>
        <i/>
        <vertAlign val="superscript"/>
        <sz val="11"/>
        <rFont val="Arial"/>
        <family val="2"/>
      </rPr>
      <t>+</t>
    </r>
  </si>
  <si>
    <t>2 tailed, type 2 Control v. cKO</t>
  </si>
  <si>
    <t>F, DFn, Dfd</t>
  </si>
  <si>
    <t>T.Test for 0</t>
  </si>
  <si>
    <t>T.Test for 1</t>
  </si>
  <si>
    <t>T.Test for 2</t>
  </si>
  <si>
    <t>Ank1+/+;Dlx5/6-Cre v. Ank1F/F;Dlx5/6-Cre</t>
  </si>
  <si>
    <t>Fig.3J - 12-month PNN 100X distuption via WFA 'hole' grading</t>
  </si>
  <si>
    <t>Fig. 3K - 12-month WFA Thickness measured using 100X with Apotome</t>
  </si>
  <si>
    <t>CTFC</t>
  </si>
  <si>
    <t>Ank1F/F #3</t>
  </si>
  <si>
    <t>F.Test</t>
  </si>
  <si>
    <t>control v. cre</t>
  </si>
  <si>
    <t>**</t>
  </si>
  <si>
    <t>control v. cko</t>
  </si>
  <si>
    <t>cre v. cko</t>
  </si>
  <si>
    <t>t=4.90575, df=4</t>
  </si>
  <si>
    <t>Corrected Total Cell Fluorescence (CTCF) =</t>
  </si>
  <si>
    <t>12-month</t>
  </si>
  <si>
    <t xml:space="preserve">raw integrated density - (area * mean fluorescence of background) </t>
  </si>
  <si>
    <t>0.553333 ± 0.112793</t>
  </si>
  <si>
    <t>Fig. 3I - 12-month WFA Intensity Quantification</t>
  </si>
  <si>
    <t>0.240170 to 0.866496</t>
  </si>
  <si>
    <t>136/40d</t>
  </si>
  <si>
    <t>129/36d</t>
  </si>
  <si>
    <t>T.Test 0</t>
  </si>
  <si>
    <t>Cell type</t>
  </si>
  <si>
    <t>Mean of 1mo flox</t>
  </si>
  <si>
    <t>Mean of 1mo cre control</t>
  </si>
  <si>
    <t>170/41d</t>
  </si>
  <si>
    <t>T.Test 1</t>
  </si>
  <si>
    <t>4.84184, 2, 2</t>
  </si>
  <si>
    <t>WFA+
Pv+</t>
  </si>
  <si>
    <t>T.Test 2</t>
  </si>
  <si>
    <t>WFA-
Pv+</t>
  </si>
  <si>
    <t>ns</t>
  </si>
  <si>
    <t>WFA+
Pv-</t>
  </si>
  <si>
    <t>cKO</t>
  </si>
  <si>
    <t>113/38d</t>
  </si>
  <si>
    <t>149/35d</t>
  </si>
  <si>
    <t>199/34d</t>
  </si>
  <si>
    <t>Mean of 1mo cKO</t>
  </si>
  <si>
    <t>Fig. 3H - 12-month WFA and Pv Cell Numbers</t>
  </si>
  <si>
    <t>Mean of 12mo flox</t>
  </si>
  <si>
    <t>Mean of 12mo cre control</t>
  </si>
  <si>
    <t>Mean of 12mo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</si>
</sst>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3" xfId="0" applyFont="1" applyBorder="1"/>
    <xf numFmtId="0" fontId="0" fillId="0" borderId="3" xfId="0" applyBorder="1"/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7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4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0" fillId="0" borderId="9" xfId="0" applyBorder="1"/>
    <xf numFmtId="0" fontId="7" fillId="0" borderId="9" xfId="0" applyFont="1" applyBorder="1" applyAlignment="1">
      <alignment horizontal="left"/>
    </xf>
    <xf numFmtId="0" fontId="7" fillId="0" borderId="1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0" xfId="0" applyFont="1"/>
    <xf numFmtId="0" fontId="0" fillId="0" borderId="13" xfId="0" applyBorder="1"/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/>
    <xf numFmtId="0" fontId="3" fillId="0" borderId="12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2" fontId="0" fillId="2" borderId="0" xfId="0" applyNumberFormat="1" applyFill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7" fillId="0" borderId="13" xfId="0" applyFont="1" applyBorder="1"/>
    <xf numFmtId="0" fontId="0" fillId="0" borderId="1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0" xfId="0" applyFont="1"/>
    <xf numFmtId="0" fontId="0" fillId="0" borderId="12" xfId="0" applyBorder="1"/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9" fontId="4" fillId="0" borderId="15" xfId="1" applyFont="1" applyBorder="1" applyAlignment="1">
      <alignment horizontal="center"/>
    </xf>
    <xf numFmtId="9" fontId="4" fillId="0" borderId="16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3" fillId="0" borderId="11" xfId="0" applyFont="1" applyBorder="1"/>
    <xf numFmtId="1" fontId="8" fillId="2" borderId="0" xfId="0" applyNumberFormat="1" applyFont="1" applyFill="1" applyAlignment="1">
      <alignment horizontal="center" vertical="center"/>
    </xf>
    <xf numFmtId="0" fontId="4" fillId="0" borderId="12" xfId="0" applyFont="1" applyBorder="1"/>
    <xf numFmtId="0" fontId="3" fillId="0" borderId="13" xfId="0" applyFont="1" applyBorder="1"/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6" fontId="3" fillId="2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6" fontId="3" fillId="2" borderId="16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6" xfId="0" applyFont="1" applyBorder="1"/>
    <xf numFmtId="0" fontId="0" fillId="0" borderId="17" xfId="0" applyBorder="1"/>
    <xf numFmtId="0" fontId="3" fillId="0" borderId="18" xfId="0" applyFont="1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2" borderId="12" xfId="0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8" xfId="0" applyFont="1" applyBorder="1"/>
    <xf numFmtId="165" fontId="4" fillId="0" borderId="15" xfId="0" applyNumberFormat="1" applyFont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165" fontId="3" fillId="0" borderId="13" xfId="0" applyNumberFormat="1" applyFont="1" applyBorder="1" applyAlignment="1">
      <alignment horizontal="center"/>
    </xf>
    <xf numFmtId="0" fontId="3" fillId="0" borderId="0" xfId="0" quotePrefix="1" applyFont="1"/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0" fontId="3" fillId="0" borderId="17" xfId="0" applyFont="1" applyBorder="1"/>
    <xf numFmtId="0" fontId="0" fillId="0" borderId="14" xfId="0" applyBorder="1"/>
    <xf numFmtId="0" fontId="8" fillId="0" borderId="12" xfId="0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0" borderId="0" xfId="0" applyFont="1"/>
    <xf numFmtId="0" fontId="3" fillId="2" borderId="12" xfId="0" applyFont="1" applyFill="1" applyBorder="1"/>
    <xf numFmtId="0" fontId="3" fillId="2" borderId="14" xfId="0" applyFont="1" applyFill="1" applyBorder="1"/>
    <xf numFmtId="165" fontId="6" fillId="0" borderId="10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13" xfId="0" applyNumberFormat="1" applyFont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0" fontId="4" fillId="0" borderId="2" xfId="0" applyFont="1" applyBorder="1"/>
    <xf numFmtId="2" fontId="3" fillId="0" borderId="3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9BEC-200E-7A47-AA14-0E08E1C255BA}">
  <dimension ref="A1:BM133"/>
  <sheetViews>
    <sheetView tabSelected="1" workbookViewId="0">
      <selection activeCell="H1" sqref="H1"/>
    </sheetView>
  </sheetViews>
  <sheetFormatPr baseColWidth="10" defaultRowHeight="16" x14ac:dyDescent="0.2"/>
  <cols>
    <col min="1" max="2" width="4" customWidth="1"/>
    <col min="4" max="4" width="13.33203125" customWidth="1"/>
    <col min="5" max="5" width="13.33203125" bestFit="1" customWidth="1"/>
    <col min="6" max="6" width="17" bestFit="1" customWidth="1"/>
    <col min="8" max="8" width="17" bestFit="1" customWidth="1"/>
    <col min="9" max="9" width="22.83203125" bestFit="1" customWidth="1"/>
    <col min="10" max="10" width="12" bestFit="1" customWidth="1"/>
    <col min="11" max="11" width="14.83203125" customWidth="1"/>
    <col min="12" max="12" width="12.1640625" bestFit="1" customWidth="1"/>
    <col min="13" max="14" width="16.33203125" bestFit="1" customWidth="1"/>
    <col min="15" max="15" width="14" customWidth="1"/>
    <col min="16" max="17" width="13.6640625" bestFit="1" customWidth="1"/>
    <col min="18" max="18" width="13.33203125" bestFit="1" customWidth="1"/>
    <col min="19" max="19" width="4" customWidth="1"/>
    <col min="21" max="21" width="4" customWidth="1"/>
    <col min="24" max="24" width="17" customWidth="1"/>
    <col min="26" max="26" width="12.1640625" customWidth="1"/>
    <col min="27" max="27" width="13.1640625" customWidth="1"/>
    <col min="28" max="28" width="13.33203125" customWidth="1"/>
    <col min="29" max="29" width="4" customWidth="1"/>
    <col min="30" max="30" width="18" customWidth="1"/>
    <col min="31" max="31" width="20.1640625" customWidth="1"/>
    <col min="32" max="32" width="12.6640625" customWidth="1"/>
    <col min="33" max="34" width="22.83203125" bestFit="1" customWidth="1"/>
    <col min="35" max="35" width="10.1640625" bestFit="1" customWidth="1"/>
    <col min="36" max="36" width="15.1640625" bestFit="1" customWidth="1"/>
    <col min="39" max="39" width="16.33203125" bestFit="1" customWidth="1"/>
    <col min="40" max="40" width="3.83203125" customWidth="1"/>
    <col min="42" max="42" width="3.83203125" customWidth="1"/>
    <col min="44" max="44" width="11.6640625" customWidth="1"/>
    <col min="47" max="47" width="12.33203125" customWidth="1"/>
    <col min="48" max="48" width="15.33203125" customWidth="1"/>
    <col min="50" max="50" width="4.1640625" customWidth="1"/>
    <col min="53" max="53" width="3.83203125" customWidth="1"/>
    <col min="55" max="55" width="3.83203125" customWidth="1"/>
    <col min="56" max="56" width="16.1640625" bestFit="1" customWidth="1"/>
    <col min="59" max="59" width="14" customWidth="1"/>
    <col min="60" max="60" width="13" customWidth="1"/>
    <col min="61" max="62" width="13.6640625" customWidth="1"/>
    <col min="63" max="63" width="31.1640625" customWidth="1"/>
    <col min="64" max="64" width="21.1640625" customWidth="1"/>
    <col min="65" max="65" width="4.1640625" customWidth="1"/>
  </cols>
  <sheetData>
    <row r="1" spans="1:65" ht="17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65" x14ac:dyDescent="0.2">
      <c r="A2" s="1"/>
      <c r="B2" s="2" t="s">
        <v>0</v>
      </c>
      <c r="C2" s="3"/>
      <c r="D2" s="4"/>
      <c r="E2" s="4"/>
      <c r="F2" s="4"/>
      <c r="G2" s="4"/>
      <c r="H2" s="4"/>
      <c r="I2" s="4"/>
      <c r="J2" s="5"/>
      <c r="K2" s="5"/>
      <c r="L2" s="6"/>
      <c r="M2" s="5"/>
      <c r="N2" s="5"/>
      <c r="O2" s="5"/>
      <c r="P2" s="5"/>
      <c r="Q2" s="5"/>
      <c r="R2" s="5"/>
      <c r="S2" s="7"/>
      <c r="T2" s="1"/>
      <c r="U2" s="2" t="s">
        <v>1</v>
      </c>
      <c r="V2" s="5"/>
      <c r="W2" s="5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8"/>
      <c r="AP2" s="9" t="s">
        <v>2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8"/>
      <c r="BC2" s="10" t="s">
        <v>3</v>
      </c>
      <c r="BD2" s="11"/>
      <c r="BE2" s="11"/>
      <c r="BF2" s="11"/>
      <c r="BG2" s="11"/>
      <c r="BH2" s="11"/>
      <c r="BI2" s="11"/>
      <c r="BJ2" s="11"/>
      <c r="BK2" s="11"/>
      <c r="BL2" s="11"/>
      <c r="BM2" s="12"/>
    </row>
    <row r="3" spans="1:65" x14ac:dyDescent="0.2">
      <c r="A3" s="1"/>
      <c r="B3" s="13"/>
      <c r="C3" s="14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 t="s">
        <v>17</v>
      </c>
      <c r="Q3" s="17" t="s">
        <v>18</v>
      </c>
      <c r="R3" s="18" t="s">
        <v>19</v>
      </c>
      <c r="S3" s="19"/>
      <c r="T3" s="1"/>
      <c r="U3" s="13"/>
      <c r="V3" s="20" t="s">
        <v>4</v>
      </c>
      <c r="W3" s="21" t="s">
        <v>5</v>
      </c>
      <c r="X3" s="21" t="s">
        <v>6</v>
      </c>
      <c r="Y3" s="21" t="s">
        <v>20</v>
      </c>
      <c r="Z3" s="21" t="s">
        <v>21</v>
      </c>
      <c r="AA3" s="22" t="s">
        <v>22</v>
      </c>
      <c r="AB3" s="23" t="s">
        <v>23</v>
      </c>
      <c r="AD3" s="24" t="s">
        <v>24</v>
      </c>
      <c r="AE3" s="25"/>
      <c r="AF3" s="26"/>
      <c r="AG3" s="26"/>
      <c r="AH3" s="26"/>
      <c r="AI3" s="26"/>
      <c r="AJ3" s="26"/>
      <c r="AK3" s="26"/>
      <c r="AL3" s="26"/>
      <c r="AM3" s="27"/>
      <c r="AN3" s="28"/>
      <c r="AP3" s="29"/>
      <c r="AQ3" s="30" t="s">
        <v>25</v>
      </c>
      <c r="AR3" s="31" t="s">
        <v>26</v>
      </c>
      <c r="AS3" s="31" t="s">
        <v>27</v>
      </c>
      <c r="AT3" s="31" t="s">
        <v>28</v>
      </c>
      <c r="AU3" s="31" t="s">
        <v>29</v>
      </c>
      <c r="AV3" s="31" t="s">
        <v>30</v>
      </c>
      <c r="AW3" s="32" t="s">
        <v>31</v>
      </c>
      <c r="AY3" s="33" t="s">
        <v>32</v>
      </c>
      <c r="BA3" s="28"/>
      <c r="BC3" s="29"/>
      <c r="BD3" s="34"/>
      <c r="BE3" s="26" t="s">
        <v>33</v>
      </c>
      <c r="BF3" s="26"/>
      <c r="BG3" s="26"/>
      <c r="BH3" s="26"/>
      <c r="BI3" s="27"/>
      <c r="BK3" s="35" t="s">
        <v>34</v>
      </c>
      <c r="BL3" s="36"/>
      <c r="BM3" s="28"/>
    </row>
    <row r="4" spans="1:65" ht="34" x14ac:dyDescent="0.2">
      <c r="A4" s="1"/>
      <c r="B4" s="13"/>
      <c r="C4" s="37" t="s">
        <v>35</v>
      </c>
      <c r="D4" s="38" t="s">
        <v>36</v>
      </c>
      <c r="E4" s="39" t="s">
        <v>37</v>
      </c>
      <c r="F4" s="40">
        <v>50.671999999999997</v>
      </c>
      <c r="G4" s="38">
        <v>73</v>
      </c>
      <c r="H4" s="38">
        <v>56</v>
      </c>
      <c r="I4" s="41">
        <v>13.4788443321756</v>
      </c>
      <c r="J4" s="41">
        <v>11.051468266498263</v>
      </c>
      <c r="K4" s="38">
        <v>19</v>
      </c>
      <c r="L4" s="38">
        <v>62</v>
      </c>
      <c r="M4" s="38">
        <v>33</v>
      </c>
      <c r="N4" s="38">
        <v>110</v>
      </c>
      <c r="O4" s="41">
        <v>2.1708241237764447</v>
      </c>
      <c r="P4" s="42">
        <v>0.37496053047047684</v>
      </c>
      <c r="Q4" s="42">
        <v>1.2235554152194505</v>
      </c>
      <c r="R4" s="43">
        <v>0.65124723713293342</v>
      </c>
      <c r="S4" s="44"/>
      <c r="T4" s="1"/>
      <c r="U4" s="13"/>
      <c r="V4" s="45" t="s">
        <v>38</v>
      </c>
      <c r="W4" s="46">
        <v>100</v>
      </c>
      <c r="X4" s="46" t="s">
        <v>37</v>
      </c>
      <c r="Y4" s="47" t="s">
        <v>39</v>
      </c>
      <c r="Z4" s="48">
        <v>7.0333333333333359E-3</v>
      </c>
      <c r="AA4" s="49">
        <v>27196.043567777779</v>
      </c>
      <c r="AB4" s="50">
        <v>30</v>
      </c>
      <c r="AD4" s="51" t="s">
        <v>40</v>
      </c>
      <c r="AE4" s="52" t="s">
        <v>34</v>
      </c>
      <c r="AM4" s="53"/>
      <c r="AN4" s="28"/>
      <c r="AP4" s="29"/>
      <c r="AQ4" s="54">
        <v>0</v>
      </c>
      <c r="AR4" s="55">
        <v>14</v>
      </c>
      <c r="AS4" s="56">
        <v>16</v>
      </c>
      <c r="AT4" s="56">
        <v>15</v>
      </c>
      <c r="AU4" s="56">
        <v>11</v>
      </c>
      <c r="AV4" s="56">
        <v>8</v>
      </c>
      <c r="AW4" s="57">
        <v>9</v>
      </c>
      <c r="AY4" s="1" t="s">
        <v>41</v>
      </c>
      <c r="BA4" s="28"/>
      <c r="BC4" s="29"/>
      <c r="BD4" s="58"/>
      <c r="BE4" s="59" t="s">
        <v>42</v>
      </c>
      <c r="BF4" s="59" t="s">
        <v>43</v>
      </c>
      <c r="BG4" s="60" t="s">
        <v>44</v>
      </c>
      <c r="BH4" s="60" t="s">
        <v>45</v>
      </c>
      <c r="BI4" s="61" t="s">
        <v>46</v>
      </c>
      <c r="BK4" s="62" t="s">
        <v>47</v>
      </c>
      <c r="BL4" s="63">
        <v>1.3497E-2</v>
      </c>
      <c r="BM4" s="28"/>
    </row>
    <row r="5" spans="1:65" ht="32" customHeight="1" x14ac:dyDescent="0.2">
      <c r="A5" s="1"/>
      <c r="B5" s="13"/>
      <c r="C5" s="64" t="s">
        <v>35</v>
      </c>
      <c r="D5" s="55" t="s">
        <v>48</v>
      </c>
      <c r="E5" s="46" t="s">
        <v>37</v>
      </c>
      <c r="F5" s="65">
        <v>38.968000000000004</v>
      </c>
      <c r="G5" s="55">
        <v>65</v>
      </c>
      <c r="H5" s="55">
        <v>58</v>
      </c>
      <c r="I5" s="66">
        <v>16.757339355368504</v>
      </c>
      <c r="J5" s="66">
        <v>21.119893245740094</v>
      </c>
      <c r="K5" s="55">
        <v>22</v>
      </c>
      <c r="L5" s="55">
        <v>44</v>
      </c>
      <c r="M5" s="55">
        <v>40</v>
      </c>
      <c r="N5" s="55">
        <v>101</v>
      </c>
      <c r="O5" s="66">
        <v>2.5918702525148838</v>
      </c>
      <c r="P5" s="67">
        <v>0.56456579757749947</v>
      </c>
      <c r="Q5" s="67">
        <v>1.1291315951549989</v>
      </c>
      <c r="R5" s="68">
        <v>1.0264832683227263</v>
      </c>
      <c r="S5" s="44"/>
      <c r="T5" s="1"/>
      <c r="U5" s="13"/>
      <c r="V5" s="45" t="s">
        <v>38</v>
      </c>
      <c r="W5" s="46">
        <v>151</v>
      </c>
      <c r="X5" s="46" t="s">
        <v>37</v>
      </c>
      <c r="Y5" s="47" t="s">
        <v>39</v>
      </c>
      <c r="Z5" s="48">
        <v>8.100000000000003E-3</v>
      </c>
      <c r="AA5" s="49">
        <v>26398.316452666662</v>
      </c>
      <c r="AB5" s="50">
        <v>30</v>
      </c>
      <c r="AD5" s="51" t="s">
        <v>49</v>
      </c>
      <c r="AE5" s="52" t="s">
        <v>50</v>
      </c>
      <c r="AM5" s="53"/>
      <c r="AN5" s="28"/>
      <c r="AP5" s="29"/>
      <c r="AQ5" s="54">
        <v>1</v>
      </c>
      <c r="AR5" s="55">
        <v>5</v>
      </c>
      <c r="AS5" s="56">
        <v>3</v>
      </c>
      <c r="AT5" s="56">
        <v>4</v>
      </c>
      <c r="AU5" s="56">
        <v>7</v>
      </c>
      <c r="AV5" s="56">
        <v>9</v>
      </c>
      <c r="AW5" s="57">
        <v>9</v>
      </c>
      <c r="AY5" s="1" t="s">
        <v>51</v>
      </c>
      <c r="BA5" s="28"/>
      <c r="BC5" s="29"/>
      <c r="BD5" s="69" t="s">
        <v>52</v>
      </c>
      <c r="BE5" s="70">
        <v>2.2788181818181821</v>
      </c>
      <c r="BF5" s="70">
        <v>2.2382971014492754</v>
      </c>
      <c r="BG5" s="70">
        <v>2.72</v>
      </c>
      <c r="BH5" s="70">
        <v>2.7751041666666669</v>
      </c>
      <c r="BI5" s="71">
        <v>2.5734259259259264</v>
      </c>
      <c r="BK5" s="51" t="s">
        <v>53</v>
      </c>
      <c r="BL5" s="72" t="s">
        <v>54</v>
      </c>
      <c r="BM5" s="28"/>
    </row>
    <row r="6" spans="1:65" x14ac:dyDescent="0.2">
      <c r="A6" s="1"/>
      <c r="B6" s="13"/>
      <c r="C6" s="64" t="s">
        <v>35</v>
      </c>
      <c r="D6" s="55" t="s">
        <v>55</v>
      </c>
      <c r="E6" s="46" t="s">
        <v>37</v>
      </c>
      <c r="F6" s="65">
        <v>40.450000000000003</v>
      </c>
      <c r="G6" s="55">
        <v>52</v>
      </c>
      <c r="H6" s="55">
        <v>69</v>
      </c>
      <c r="I6" s="66">
        <v>19.530284301606923</v>
      </c>
      <c r="J6" s="66">
        <v>19.925834363411617</v>
      </c>
      <c r="K6" s="55">
        <v>24</v>
      </c>
      <c r="L6" s="55">
        <v>30</v>
      </c>
      <c r="M6" s="55">
        <v>45</v>
      </c>
      <c r="N6" s="55">
        <v>97</v>
      </c>
      <c r="O6" s="66">
        <v>2.3980222496909764</v>
      </c>
      <c r="P6" s="67">
        <v>0.5933250927070457</v>
      </c>
      <c r="Q6" s="67">
        <v>0.74165636588380712</v>
      </c>
      <c r="R6" s="68">
        <v>1.1124845488257107</v>
      </c>
      <c r="S6" s="44"/>
      <c r="T6" s="1"/>
      <c r="U6" s="13"/>
      <c r="V6" s="45" t="s">
        <v>38</v>
      </c>
      <c r="W6" s="46">
        <v>174</v>
      </c>
      <c r="X6" s="46" t="s">
        <v>37</v>
      </c>
      <c r="Y6" s="47" t="s">
        <v>39</v>
      </c>
      <c r="Z6" s="48">
        <v>1.1866666666666673E-2</v>
      </c>
      <c r="AA6" s="49">
        <v>28278.792982222225</v>
      </c>
      <c r="AB6" s="50">
        <v>30</v>
      </c>
      <c r="AD6" s="51" t="s">
        <v>56</v>
      </c>
      <c r="AE6" s="52" t="s">
        <v>57</v>
      </c>
      <c r="AM6" s="53"/>
      <c r="AN6" s="28"/>
      <c r="AP6" s="29"/>
      <c r="AQ6" s="54">
        <v>2</v>
      </c>
      <c r="AR6" s="55">
        <v>1</v>
      </c>
      <c r="AS6" s="56">
        <v>1</v>
      </c>
      <c r="AT6" s="56">
        <v>1</v>
      </c>
      <c r="AU6" s="56">
        <v>2</v>
      </c>
      <c r="AV6" s="56">
        <v>3</v>
      </c>
      <c r="AW6" s="57">
        <v>2</v>
      </c>
      <c r="AY6" s="1" t="s">
        <v>58</v>
      </c>
      <c r="BA6" s="28"/>
      <c r="BC6" s="29"/>
      <c r="BD6" s="73" t="s">
        <v>59</v>
      </c>
      <c r="BE6" s="74">
        <v>22</v>
      </c>
      <c r="BF6" s="74">
        <v>23</v>
      </c>
      <c r="BG6" s="74">
        <v>15</v>
      </c>
      <c r="BH6" s="74">
        <v>16</v>
      </c>
      <c r="BI6" s="75">
        <v>18</v>
      </c>
      <c r="BK6" s="51" t="s">
        <v>60</v>
      </c>
      <c r="BL6" s="72" t="s">
        <v>61</v>
      </c>
      <c r="BM6" s="28"/>
    </row>
    <row r="7" spans="1:65" x14ac:dyDescent="0.2">
      <c r="A7" s="1"/>
      <c r="B7" s="13"/>
      <c r="C7" s="64" t="s">
        <v>62</v>
      </c>
      <c r="D7" s="55" t="s">
        <v>63</v>
      </c>
      <c r="E7" s="46" t="s">
        <v>37</v>
      </c>
      <c r="F7" s="65">
        <v>36.256999999999998</v>
      </c>
      <c r="G7" s="55">
        <v>75</v>
      </c>
      <c r="H7" s="55">
        <v>68</v>
      </c>
      <c r="I7" s="66">
        <v>21.457925366136195</v>
      </c>
      <c r="J7" s="66">
        <v>20.795984223736106</v>
      </c>
      <c r="K7" s="55">
        <v>20</v>
      </c>
      <c r="L7" s="55">
        <v>47</v>
      </c>
      <c r="M7" s="55">
        <v>46</v>
      </c>
      <c r="N7" s="55">
        <v>123</v>
      </c>
      <c r="O7" s="66">
        <v>3.3924483548004525</v>
      </c>
      <c r="P7" s="67">
        <v>0.55161761866674019</v>
      </c>
      <c r="Q7" s="67">
        <v>1.2963014038668397</v>
      </c>
      <c r="R7" s="68">
        <v>1.2687205229335026</v>
      </c>
      <c r="S7" s="44"/>
      <c r="T7" s="1"/>
      <c r="U7" s="13"/>
      <c r="V7" s="76" t="s">
        <v>62</v>
      </c>
      <c r="W7" s="46">
        <v>121</v>
      </c>
      <c r="X7" s="46" t="s">
        <v>37</v>
      </c>
      <c r="Y7" s="47" t="s">
        <v>39</v>
      </c>
      <c r="Z7" s="48">
        <v>6.5000000000000032E-3</v>
      </c>
      <c r="AA7" s="49">
        <v>23144.760858333335</v>
      </c>
      <c r="AB7" s="50">
        <v>30</v>
      </c>
      <c r="AD7" s="51" t="s">
        <v>64</v>
      </c>
      <c r="AE7" s="52" t="s">
        <v>65</v>
      </c>
      <c r="AM7" s="53"/>
      <c r="AN7" s="28"/>
      <c r="AP7" s="29"/>
      <c r="AQ7" s="77" t="s">
        <v>66</v>
      </c>
      <c r="AR7" s="78">
        <v>20</v>
      </c>
      <c r="AS7" s="78">
        <v>20</v>
      </c>
      <c r="AT7" s="78">
        <v>20</v>
      </c>
      <c r="AU7" s="78">
        <v>20</v>
      </c>
      <c r="AV7" s="78">
        <v>20</v>
      </c>
      <c r="AW7" s="79">
        <v>20</v>
      </c>
      <c r="BA7" s="28"/>
      <c r="BC7" s="29"/>
      <c r="BD7" s="73"/>
      <c r="BI7" s="53"/>
      <c r="BK7" s="51" t="s">
        <v>67</v>
      </c>
      <c r="BL7" s="72" t="s">
        <v>68</v>
      </c>
      <c r="BM7" s="28"/>
    </row>
    <row r="8" spans="1:65" x14ac:dyDescent="0.2">
      <c r="A8" s="1"/>
      <c r="B8" s="13"/>
      <c r="C8" s="64" t="s">
        <v>62</v>
      </c>
      <c r="D8" s="55" t="s">
        <v>69</v>
      </c>
      <c r="E8" s="46" t="s">
        <v>37</v>
      </c>
      <c r="F8" s="65">
        <v>38.51</v>
      </c>
      <c r="G8" s="55">
        <v>61</v>
      </c>
      <c r="H8" s="55">
        <v>69</v>
      </c>
      <c r="I8" s="66">
        <v>12.282524019735135</v>
      </c>
      <c r="J8" s="66">
        <v>17.138405608932747</v>
      </c>
      <c r="K8" s="55">
        <v>24</v>
      </c>
      <c r="L8" s="55">
        <v>40</v>
      </c>
      <c r="M8" s="55">
        <v>45</v>
      </c>
      <c r="N8" s="55">
        <v>106</v>
      </c>
      <c r="O8" s="66">
        <v>2.7525318099195015</v>
      </c>
      <c r="P8" s="67">
        <v>0.62321474941573618</v>
      </c>
      <c r="Q8" s="67">
        <v>1.038691249026227</v>
      </c>
      <c r="R8" s="68">
        <v>1.1685276551545054</v>
      </c>
      <c r="S8" s="44"/>
      <c r="T8" s="1"/>
      <c r="U8" s="13"/>
      <c r="V8" s="76" t="s">
        <v>62</v>
      </c>
      <c r="W8" s="46">
        <v>145</v>
      </c>
      <c r="X8" s="46" t="s">
        <v>37</v>
      </c>
      <c r="Y8" s="47" t="s">
        <v>39</v>
      </c>
      <c r="Z8" s="48">
        <v>9.6333333333333358E-3</v>
      </c>
      <c r="AA8" s="49">
        <v>25194.101247777777</v>
      </c>
      <c r="AB8" s="50">
        <v>30</v>
      </c>
      <c r="AD8" s="51" t="s">
        <v>70</v>
      </c>
      <c r="AE8" s="52">
        <v>0.05</v>
      </c>
      <c r="AM8" s="53"/>
      <c r="AN8" s="28"/>
      <c r="AP8" s="29"/>
      <c r="AQ8" s="80"/>
      <c r="AR8" s="80"/>
      <c r="AS8" s="80"/>
      <c r="AT8" s="80"/>
      <c r="AU8" s="80"/>
      <c r="AV8" s="80"/>
      <c r="AW8" s="80"/>
      <c r="BA8" s="28"/>
      <c r="BC8" s="29"/>
      <c r="BD8" s="73" t="s">
        <v>71</v>
      </c>
      <c r="BE8">
        <v>2</v>
      </c>
      <c r="BI8" s="53"/>
      <c r="BK8" s="51" t="s">
        <v>72</v>
      </c>
      <c r="BL8" s="72" t="s">
        <v>73</v>
      </c>
      <c r="BM8" s="28"/>
    </row>
    <row r="9" spans="1:65" x14ac:dyDescent="0.2">
      <c r="A9" s="1"/>
      <c r="B9" s="13"/>
      <c r="C9" s="64" t="s">
        <v>62</v>
      </c>
      <c r="D9" s="55" t="s">
        <v>74</v>
      </c>
      <c r="E9" s="46" t="s">
        <v>37</v>
      </c>
      <c r="F9" s="65">
        <v>29.892000000000003</v>
      </c>
      <c r="G9" s="55">
        <v>48</v>
      </c>
      <c r="H9" s="55">
        <v>63</v>
      </c>
      <c r="I9" s="66">
        <v>15.622909139569114</v>
      </c>
      <c r="J9" s="66">
        <v>25.692492974708948</v>
      </c>
      <c r="K9" s="55">
        <v>23</v>
      </c>
      <c r="L9" s="55">
        <v>28</v>
      </c>
      <c r="M9" s="55">
        <v>40</v>
      </c>
      <c r="N9" s="55">
        <v>88</v>
      </c>
      <c r="O9" s="66">
        <v>2.9439314866854005</v>
      </c>
      <c r="P9" s="67">
        <v>0.76943663856550237</v>
      </c>
      <c r="Q9" s="67">
        <v>0.93670547303626384</v>
      </c>
      <c r="R9" s="68">
        <v>1.338150675766091</v>
      </c>
      <c r="S9" s="44"/>
      <c r="T9" s="1"/>
      <c r="U9" s="13"/>
      <c r="V9" s="76" t="s">
        <v>62</v>
      </c>
      <c r="W9" s="46">
        <v>194</v>
      </c>
      <c r="X9" s="46" t="s">
        <v>37</v>
      </c>
      <c r="Y9" s="47" t="s">
        <v>39</v>
      </c>
      <c r="Z9" s="48">
        <v>8.6333333333333366E-3</v>
      </c>
      <c r="AA9" s="49">
        <v>29148.635012777777</v>
      </c>
      <c r="AB9" s="50">
        <v>30</v>
      </c>
      <c r="AD9" s="81"/>
      <c r="AM9" s="53"/>
      <c r="AN9" s="28"/>
      <c r="AP9" s="29"/>
      <c r="AQ9" s="30" t="s">
        <v>75</v>
      </c>
      <c r="AR9" s="31" t="s">
        <v>26</v>
      </c>
      <c r="AS9" s="31" t="s">
        <v>27</v>
      </c>
      <c r="AT9" s="31" t="s">
        <v>28</v>
      </c>
      <c r="AU9" s="31" t="s">
        <v>29</v>
      </c>
      <c r="AV9" s="31" t="s">
        <v>30</v>
      </c>
      <c r="AW9" s="32" t="s">
        <v>31</v>
      </c>
      <c r="BA9" s="28"/>
      <c r="BC9" s="29"/>
      <c r="BD9" s="73" t="s">
        <v>76</v>
      </c>
      <c r="BE9">
        <v>45</v>
      </c>
      <c r="BI9" s="53"/>
      <c r="BK9" s="51" t="s">
        <v>77</v>
      </c>
      <c r="BL9" s="72"/>
      <c r="BM9" s="28"/>
    </row>
    <row r="10" spans="1:65" x14ac:dyDescent="0.2">
      <c r="A10" s="1"/>
      <c r="B10" s="13"/>
      <c r="C10" s="64" t="s">
        <v>78</v>
      </c>
      <c r="D10" s="55" t="s">
        <v>79</v>
      </c>
      <c r="E10" s="46" t="s">
        <v>37</v>
      </c>
      <c r="F10" s="65">
        <v>47.119</v>
      </c>
      <c r="G10" s="55">
        <v>74</v>
      </c>
      <c r="H10" s="55">
        <v>66</v>
      </c>
      <c r="I10" s="66">
        <v>14.537659967316793</v>
      </c>
      <c r="J10" s="66">
        <v>12.818608204758165</v>
      </c>
      <c r="K10" s="55">
        <v>29</v>
      </c>
      <c r="L10" s="55">
        <v>44</v>
      </c>
      <c r="M10" s="55">
        <v>36</v>
      </c>
      <c r="N10" s="55">
        <v>111</v>
      </c>
      <c r="O10" s="66">
        <v>2.3557376005433053</v>
      </c>
      <c r="P10" s="67">
        <v>0.61546297671852124</v>
      </c>
      <c r="Q10" s="67">
        <v>0.9338058957108597</v>
      </c>
      <c r="R10" s="68">
        <v>0.76402300558161251</v>
      </c>
      <c r="S10" s="44"/>
      <c r="T10" s="1"/>
      <c r="U10" s="13"/>
      <c r="V10" s="76" t="s">
        <v>78</v>
      </c>
      <c r="W10" s="47">
        <v>192</v>
      </c>
      <c r="X10" s="46" t="s">
        <v>37</v>
      </c>
      <c r="Y10" s="47" t="s">
        <v>39</v>
      </c>
      <c r="Z10" s="48">
        <v>7.1000000000000039E-3</v>
      </c>
      <c r="AA10" s="49">
        <v>19075.247741666666</v>
      </c>
      <c r="AB10" s="50">
        <v>30</v>
      </c>
      <c r="AD10" s="82" t="s">
        <v>80</v>
      </c>
      <c r="AE10" s="83"/>
      <c r="AF10" s="84"/>
      <c r="AG10" s="84"/>
      <c r="AH10" s="84"/>
      <c r="AI10" s="84"/>
      <c r="AJ10" s="84"/>
      <c r="AK10" s="84"/>
      <c r="AL10" s="56"/>
      <c r="AM10" s="85"/>
      <c r="AN10" s="28"/>
      <c r="AP10" s="29"/>
      <c r="AQ10" s="86">
        <v>0</v>
      </c>
      <c r="AR10" s="87">
        <v>0.7</v>
      </c>
      <c r="AS10" s="87">
        <v>0.8</v>
      </c>
      <c r="AT10" s="87">
        <v>0.75</v>
      </c>
      <c r="AU10" s="87">
        <v>0.55000000000000004</v>
      </c>
      <c r="AV10" s="87">
        <v>0.4</v>
      </c>
      <c r="AW10" s="88">
        <v>0.45</v>
      </c>
      <c r="BA10" s="28"/>
      <c r="BC10" s="29"/>
      <c r="BD10" s="73"/>
      <c r="BI10" s="53"/>
      <c r="BK10" s="51" t="s">
        <v>81</v>
      </c>
      <c r="BL10" s="72">
        <v>2.2599999999999998</v>
      </c>
      <c r="BM10" s="28"/>
    </row>
    <row r="11" spans="1:65" x14ac:dyDescent="0.2">
      <c r="A11" s="1"/>
      <c r="B11" s="13"/>
      <c r="C11" s="64" t="s">
        <v>78</v>
      </c>
      <c r="D11" s="55" t="s">
        <v>82</v>
      </c>
      <c r="E11" s="46" t="s">
        <v>37</v>
      </c>
      <c r="F11" s="65">
        <v>33.694000000000003</v>
      </c>
      <c r="G11" s="55">
        <v>57</v>
      </c>
      <c r="H11" s="55">
        <v>67</v>
      </c>
      <c r="I11" s="66">
        <v>19.320947349676498</v>
      </c>
      <c r="J11" s="66">
        <v>22.348192556538255</v>
      </c>
      <c r="K11" s="55">
        <v>27</v>
      </c>
      <c r="L11" s="55">
        <v>32</v>
      </c>
      <c r="M11" s="55">
        <v>39</v>
      </c>
      <c r="N11" s="55">
        <v>97</v>
      </c>
      <c r="O11" s="66">
        <v>2.8788508339763754</v>
      </c>
      <c r="P11" s="67">
        <v>0.80132961358105292</v>
      </c>
      <c r="Q11" s="67">
        <v>0.94972398646643308</v>
      </c>
      <c r="R11" s="68">
        <v>1.1574761085059653</v>
      </c>
      <c r="S11" s="44"/>
      <c r="T11" s="1"/>
      <c r="U11" s="13"/>
      <c r="V11" s="45" t="s">
        <v>78</v>
      </c>
      <c r="W11" s="46">
        <v>156</v>
      </c>
      <c r="X11" s="46" t="s">
        <v>37</v>
      </c>
      <c r="Y11" s="47" t="s">
        <v>39</v>
      </c>
      <c r="Z11" s="48">
        <v>7.2333333333333364E-3</v>
      </c>
      <c r="AA11" s="49">
        <v>18836.400453888884</v>
      </c>
      <c r="AB11" s="50">
        <v>30</v>
      </c>
      <c r="AD11" s="89" t="s">
        <v>83</v>
      </c>
      <c r="AE11" s="90" t="s">
        <v>84</v>
      </c>
      <c r="AF11" s="90" t="s">
        <v>47</v>
      </c>
      <c r="AG11" s="90" t="s">
        <v>85</v>
      </c>
      <c r="AH11" s="90" t="s">
        <v>86</v>
      </c>
      <c r="AI11" s="90" t="s">
        <v>87</v>
      </c>
      <c r="AJ11" s="90" t="s">
        <v>88</v>
      </c>
      <c r="AK11" s="90" t="s">
        <v>89</v>
      </c>
      <c r="AL11" s="90" t="s">
        <v>90</v>
      </c>
      <c r="AM11" s="91" t="s">
        <v>91</v>
      </c>
      <c r="AN11" s="28"/>
      <c r="AP11" s="29"/>
      <c r="AQ11" s="86">
        <v>1</v>
      </c>
      <c r="AR11" s="87">
        <v>0.25</v>
      </c>
      <c r="AS11" s="87">
        <v>0.15</v>
      </c>
      <c r="AT11" s="87">
        <v>0.2</v>
      </c>
      <c r="AU11" s="87">
        <v>0.35</v>
      </c>
      <c r="AV11" s="87">
        <v>0.45</v>
      </c>
      <c r="AW11" s="88">
        <v>0.45</v>
      </c>
      <c r="BA11" s="28"/>
      <c r="BC11" s="29"/>
      <c r="BD11" s="73" t="s">
        <v>92</v>
      </c>
      <c r="BE11">
        <v>3</v>
      </c>
      <c r="BI11" s="53"/>
      <c r="BK11" s="51" t="s">
        <v>93</v>
      </c>
      <c r="BL11" s="72">
        <v>2.69</v>
      </c>
      <c r="BM11" s="28"/>
    </row>
    <row r="12" spans="1:65" x14ac:dyDescent="0.2">
      <c r="A12" s="1"/>
      <c r="B12" s="13"/>
      <c r="C12" s="64" t="s">
        <v>78</v>
      </c>
      <c r="D12" s="55" t="s">
        <v>94</v>
      </c>
      <c r="E12" s="46" t="s">
        <v>37</v>
      </c>
      <c r="F12" s="65">
        <v>36.94</v>
      </c>
      <c r="G12" s="92">
        <v>50.386653972318513</v>
      </c>
      <c r="H12" s="92">
        <v>62.13177756749414</v>
      </c>
      <c r="I12" s="66">
        <v>17.975094748240391</v>
      </c>
      <c r="J12" s="66">
        <v>20.086626962642125</v>
      </c>
      <c r="K12" s="55">
        <v>24</v>
      </c>
      <c r="L12" s="55">
        <v>32</v>
      </c>
      <c r="M12" s="55">
        <v>47</v>
      </c>
      <c r="N12" s="92">
        <v>88.518431539812653</v>
      </c>
      <c r="O12" s="66">
        <v>2.3962758944183178</v>
      </c>
      <c r="P12" s="67">
        <v>0.64970221981591769</v>
      </c>
      <c r="Q12" s="67">
        <v>0.86626962642122363</v>
      </c>
      <c r="R12" s="68">
        <v>1.2723335138061722</v>
      </c>
      <c r="S12" s="44"/>
      <c r="T12" s="1"/>
      <c r="U12" s="13"/>
      <c r="V12" s="76" t="s">
        <v>78</v>
      </c>
      <c r="W12" s="46">
        <v>135</v>
      </c>
      <c r="X12" s="46" t="s">
        <v>37</v>
      </c>
      <c r="Y12" s="47" t="s">
        <v>39</v>
      </c>
      <c r="Z12" s="48">
        <v>8.100000000000003E-3</v>
      </c>
      <c r="AA12" s="49">
        <v>19659.129863333328</v>
      </c>
      <c r="AB12" s="50">
        <v>30</v>
      </c>
      <c r="AD12" s="93" t="s">
        <v>95</v>
      </c>
      <c r="AE12" s="94" t="s">
        <v>96</v>
      </c>
      <c r="AF12" s="94">
        <v>0.472439</v>
      </c>
      <c r="AG12" s="94">
        <v>27291</v>
      </c>
      <c r="AH12" s="94">
        <v>25829</v>
      </c>
      <c r="AI12" s="94">
        <v>1462</v>
      </c>
      <c r="AJ12" s="94">
        <v>1844</v>
      </c>
      <c r="AK12" s="94">
        <v>0.79249999999999998</v>
      </c>
      <c r="AL12" s="94">
        <v>4</v>
      </c>
      <c r="AM12" s="95">
        <v>0.72167999999999999</v>
      </c>
      <c r="AN12" s="28"/>
      <c r="AP12" s="29"/>
      <c r="AQ12" s="86">
        <v>2</v>
      </c>
      <c r="AR12" s="87">
        <v>0.05</v>
      </c>
      <c r="AS12" s="87">
        <v>0.05</v>
      </c>
      <c r="AT12" s="87">
        <v>0.05</v>
      </c>
      <c r="AU12" s="87">
        <v>0.1</v>
      </c>
      <c r="AV12" s="87">
        <v>0.15</v>
      </c>
      <c r="AW12" s="88">
        <v>0.1</v>
      </c>
      <c r="BA12" s="28"/>
      <c r="BC12" s="29"/>
      <c r="BD12" s="96" t="s">
        <v>97</v>
      </c>
      <c r="BE12" s="97">
        <v>51</v>
      </c>
      <c r="BF12" s="97"/>
      <c r="BG12" s="97"/>
      <c r="BH12" s="97"/>
      <c r="BI12" s="98"/>
      <c r="BK12" s="51" t="s">
        <v>98</v>
      </c>
      <c r="BL12" s="72" t="s">
        <v>99</v>
      </c>
      <c r="BM12" s="28"/>
    </row>
    <row r="13" spans="1:65" x14ac:dyDescent="0.2">
      <c r="A13" s="1"/>
      <c r="B13" s="13"/>
      <c r="C13" s="99" t="s">
        <v>35</v>
      </c>
      <c r="D13" s="100" t="s">
        <v>100</v>
      </c>
      <c r="E13" s="101" t="s">
        <v>37</v>
      </c>
      <c r="F13" s="102">
        <v>43.363333333333337</v>
      </c>
      <c r="G13" s="102">
        <v>63.333333333333336</v>
      </c>
      <c r="H13" s="102">
        <v>61</v>
      </c>
      <c r="I13" s="102">
        <v>16.58882266305034</v>
      </c>
      <c r="J13" s="102">
        <v>17.36573195854999</v>
      </c>
      <c r="K13" s="102">
        <v>21.666666666666668</v>
      </c>
      <c r="L13" s="102">
        <v>45.333333333333336</v>
      </c>
      <c r="M13" s="102">
        <v>39.333333333333336</v>
      </c>
      <c r="N13" s="102">
        <v>102.66666666666667</v>
      </c>
      <c r="O13" s="103">
        <v>2.3869055419941017</v>
      </c>
      <c r="P13" s="104">
        <v>0.51095047358500734</v>
      </c>
      <c r="Q13" s="104">
        <v>1.0314477920860854</v>
      </c>
      <c r="R13" s="105">
        <v>0.93007168476045676</v>
      </c>
      <c r="S13" s="106"/>
      <c r="T13" s="1"/>
      <c r="U13" s="13"/>
      <c r="V13" s="99" t="s">
        <v>38</v>
      </c>
      <c r="W13" s="100" t="s">
        <v>101</v>
      </c>
      <c r="X13" s="31" t="s">
        <v>37</v>
      </c>
      <c r="Y13" s="31" t="s">
        <v>39</v>
      </c>
      <c r="Z13" s="107">
        <v>9.0000000000000028E-3</v>
      </c>
      <c r="AA13" s="108">
        <v>27291.051000888885</v>
      </c>
      <c r="AB13" s="109">
        <v>90</v>
      </c>
      <c r="AD13" s="93" t="s">
        <v>102</v>
      </c>
      <c r="AE13" s="94" t="s">
        <v>96</v>
      </c>
      <c r="AF13" s="94">
        <v>0.70081300000000002</v>
      </c>
      <c r="AG13" s="94">
        <v>28646</v>
      </c>
      <c r="AH13" s="94">
        <v>28305</v>
      </c>
      <c r="AI13" s="94">
        <v>340.3</v>
      </c>
      <c r="AJ13" s="94">
        <v>824.1</v>
      </c>
      <c r="AK13" s="94">
        <v>0.41299999999999998</v>
      </c>
      <c r="AL13" s="94">
        <v>4</v>
      </c>
      <c r="AM13" s="95">
        <v>0.72167999999999999</v>
      </c>
      <c r="AN13" s="28"/>
      <c r="AP13" s="29"/>
      <c r="AQ13" s="77" t="s">
        <v>66</v>
      </c>
      <c r="AR13" s="110">
        <v>1</v>
      </c>
      <c r="AS13" s="110">
        <v>1</v>
      </c>
      <c r="AT13" s="110">
        <v>1</v>
      </c>
      <c r="AU13" s="110">
        <v>1</v>
      </c>
      <c r="AV13" s="110">
        <v>1</v>
      </c>
      <c r="AW13" s="111">
        <v>1</v>
      </c>
      <c r="BA13" s="28"/>
      <c r="BC13" s="29"/>
      <c r="BD13" s="74"/>
      <c r="BE13" s="112"/>
      <c r="BF13" s="112"/>
      <c r="BH13" s="112"/>
      <c r="BI13" s="112"/>
      <c r="BK13" s="51" t="s">
        <v>103</v>
      </c>
      <c r="BL13" s="72" t="s">
        <v>104</v>
      </c>
      <c r="BM13" s="28"/>
    </row>
    <row r="14" spans="1:65" x14ac:dyDescent="0.2">
      <c r="A14" s="1"/>
      <c r="B14" s="13"/>
      <c r="C14" s="54" t="s">
        <v>62</v>
      </c>
      <c r="D14" s="83" t="s">
        <v>100</v>
      </c>
      <c r="E14" s="83" t="s">
        <v>37</v>
      </c>
      <c r="F14" s="113">
        <v>34.886333333333333</v>
      </c>
      <c r="G14" s="113">
        <v>61.333333333333336</v>
      </c>
      <c r="H14" s="113">
        <v>66.666666666666671</v>
      </c>
      <c r="I14" s="113">
        <v>16.454452841813481</v>
      </c>
      <c r="J14" s="113">
        <v>21.2089609357926</v>
      </c>
      <c r="K14" s="113">
        <v>22.333333333333332</v>
      </c>
      <c r="L14" s="113">
        <v>38.333333333333336</v>
      </c>
      <c r="M14" s="113">
        <v>43.666666666666664</v>
      </c>
      <c r="N14" s="113">
        <v>105.66666666666667</v>
      </c>
      <c r="O14" s="114">
        <v>3.029637217135118</v>
      </c>
      <c r="P14" s="115">
        <v>0.64808966888265962</v>
      </c>
      <c r="Q14" s="115">
        <v>1.0905660419764434</v>
      </c>
      <c r="R14" s="116">
        <v>1.2584662846180328</v>
      </c>
      <c r="S14" s="106"/>
      <c r="T14" s="1"/>
      <c r="U14" s="13"/>
      <c r="V14" s="117" t="s">
        <v>62</v>
      </c>
      <c r="W14" s="83" t="s">
        <v>101</v>
      </c>
      <c r="X14" s="118" t="s">
        <v>37</v>
      </c>
      <c r="Y14" s="119" t="s">
        <v>39</v>
      </c>
      <c r="Z14" s="120">
        <v>8.2555555555555594E-3</v>
      </c>
      <c r="AA14" s="121">
        <v>25829.165706296295</v>
      </c>
      <c r="AB14" s="122">
        <v>90</v>
      </c>
      <c r="AD14" s="123"/>
      <c r="AE14" s="56"/>
      <c r="AF14" s="56"/>
      <c r="AG14" s="56"/>
      <c r="AH14" s="56"/>
      <c r="AI14" s="56"/>
      <c r="AJ14" s="56"/>
      <c r="AK14" s="56"/>
      <c r="AL14" s="56"/>
      <c r="AM14" s="85"/>
      <c r="AN14" s="28"/>
      <c r="AP14" s="29"/>
      <c r="AQ14" s="1"/>
      <c r="AR14" s="1"/>
      <c r="AS14" s="1"/>
      <c r="AT14" s="1"/>
      <c r="AU14" s="1"/>
      <c r="AV14" s="1"/>
      <c r="AW14" s="1"/>
      <c r="BA14" s="28"/>
      <c r="BC14" s="29"/>
      <c r="BD14" s="74"/>
      <c r="BE14" s="112"/>
      <c r="BF14" s="112"/>
      <c r="BH14" s="112"/>
      <c r="BI14" s="112"/>
      <c r="BK14" s="51" t="s">
        <v>105</v>
      </c>
      <c r="BL14" s="72">
        <v>0.90165799999999996</v>
      </c>
      <c r="BM14" s="28"/>
    </row>
    <row r="15" spans="1:65" x14ac:dyDescent="0.2">
      <c r="A15" s="1"/>
      <c r="B15" s="13"/>
      <c r="C15" s="124" t="s">
        <v>78</v>
      </c>
      <c r="D15" s="125" t="s">
        <v>100</v>
      </c>
      <c r="E15" s="126" t="s">
        <v>37</v>
      </c>
      <c r="F15" s="127">
        <v>39.250999999999998</v>
      </c>
      <c r="G15" s="127">
        <v>60.462217990772842</v>
      </c>
      <c r="H15" s="127">
        <v>65.043925855831375</v>
      </c>
      <c r="I15" s="127">
        <v>17.277900688411226</v>
      </c>
      <c r="J15" s="127">
        <v>18.417809241312849</v>
      </c>
      <c r="K15" s="127">
        <v>26.666666666666668</v>
      </c>
      <c r="L15" s="127">
        <v>36</v>
      </c>
      <c r="M15" s="127">
        <v>40.666666666666664</v>
      </c>
      <c r="N15" s="127">
        <v>98.839477179937546</v>
      </c>
      <c r="O15" s="128">
        <v>2.5436214429793331</v>
      </c>
      <c r="P15" s="129">
        <v>0.68883160337183058</v>
      </c>
      <c r="Q15" s="129">
        <v>0.91659983619950547</v>
      </c>
      <c r="R15" s="130">
        <v>1.0646108759645834</v>
      </c>
      <c r="S15" s="106"/>
      <c r="T15" s="1"/>
      <c r="U15" s="13"/>
      <c r="V15" s="131" t="s">
        <v>78</v>
      </c>
      <c r="W15" s="132" t="s">
        <v>101</v>
      </c>
      <c r="X15" s="83" t="s">
        <v>37</v>
      </c>
      <c r="Y15" s="83" t="s">
        <v>39</v>
      </c>
      <c r="Z15" s="120">
        <v>7.4777777777777811E-3</v>
      </c>
      <c r="AA15" s="121">
        <v>19190.259352962959</v>
      </c>
      <c r="AB15" s="122">
        <v>90</v>
      </c>
      <c r="AD15" s="82" t="s">
        <v>106</v>
      </c>
      <c r="AE15" s="56"/>
      <c r="AF15" s="56"/>
      <c r="AG15" s="56"/>
      <c r="AH15" s="56"/>
      <c r="AI15" s="56"/>
      <c r="AJ15" s="56"/>
      <c r="AK15" s="56"/>
      <c r="AL15" s="56"/>
      <c r="AM15" s="85"/>
      <c r="AN15" s="28"/>
      <c r="AP15" s="29"/>
      <c r="AQ15" s="30" t="s">
        <v>75</v>
      </c>
      <c r="AR15" s="31" t="s">
        <v>107</v>
      </c>
      <c r="AS15" s="32" t="s">
        <v>108</v>
      </c>
      <c r="AT15" s="1"/>
      <c r="AU15" s="133" t="s">
        <v>109</v>
      </c>
      <c r="AV15" s="134"/>
      <c r="AW15" s="1"/>
      <c r="BA15" s="28"/>
      <c r="BC15" s="29"/>
      <c r="BD15" s="74"/>
      <c r="BE15" s="112"/>
      <c r="BF15" s="112"/>
      <c r="BH15" s="112"/>
      <c r="BI15" s="112"/>
      <c r="BK15" s="51" t="s">
        <v>110</v>
      </c>
      <c r="BL15" s="72"/>
      <c r="BM15" s="28"/>
    </row>
    <row r="16" spans="1:65" x14ac:dyDescent="0.2">
      <c r="A16" s="1"/>
      <c r="B16" s="13"/>
      <c r="C16" s="37" t="s">
        <v>35</v>
      </c>
      <c r="D16" s="38" t="s">
        <v>36</v>
      </c>
      <c r="E16" s="39" t="s">
        <v>111</v>
      </c>
      <c r="F16" s="40">
        <v>104.47200000000001</v>
      </c>
      <c r="G16" s="38">
        <v>602</v>
      </c>
      <c r="H16" s="38">
        <v>508</v>
      </c>
      <c r="I16" s="41">
        <v>5.7623095183398414</v>
      </c>
      <c r="J16" s="41">
        <v>4.8625469025193349</v>
      </c>
      <c r="K16" s="38">
        <v>320</v>
      </c>
      <c r="L16" s="38">
        <v>282</v>
      </c>
      <c r="M16" s="38">
        <v>188</v>
      </c>
      <c r="N16" s="38">
        <v>790</v>
      </c>
      <c r="O16" s="41">
        <v>7.5618347499808554</v>
      </c>
      <c r="P16" s="42">
        <v>3.0630216708783213</v>
      </c>
      <c r="Q16" s="42">
        <v>2.6992878474615205</v>
      </c>
      <c r="R16" s="43">
        <v>1.7995252316410137</v>
      </c>
      <c r="S16" s="44"/>
      <c r="T16" s="1"/>
      <c r="U16" s="29"/>
      <c r="V16" s="45" t="s">
        <v>38</v>
      </c>
      <c r="W16" s="46">
        <v>100</v>
      </c>
      <c r="X16" s="46" t="s">
        <v>111</v>
      </c>
      <c r="Y16" s="47" t="s">
        <v>111</v>
      </c>
      <c r="Z16" s="48">
        <v>5.2790000000000033E-3</v>
      </c>
      <c r="AA16" s="135">
        <v>29738.305063249998</v>
      </c>
      <c r="AB16" s="50">
        <v>200</v>
      </c>
      <c r="AD16" s="89" t="s">
        <v>83</v>
      </c>
      <c r="AE16" s="90" t="s">
        <v>84</v>
      </c>
      <c r="AF16" s="90" t="s">
        <v>47</v>
      </c>
      <c r="AG16" s="90" t="s">
        <v>85</v>
      </c>
      <c r="AH16" s="90" t="s">
        <v>112</v>
      </c>
      <c r="AI16" s="90" t="s">
        <v>87</v>
      </c>
      <c r="AJ16" s="90" t="s">
        <v>88</v>
      </c>
      <c r="AK16" s="90" t="s">
        <v>89</v>
      </c>
      <c r="AL16" s="90" t="s">
        <v>90</v>
      </c>
      <c r="AM16" s="91" t="s">
        <v>91</v>
      </c>
      <c r="AN16" s="28"/>
      <c r="AP16" s="29"/>
      <c r="AQ16" s="86">
        <v>0</v>
      </c>
      <c r="AR16" s="87">
        <v>0.75</v>
      </c>
      <c r="AS16" s="88">
        <v>0.46666666666666673</v>
      </c>
      <c r="AT16" s="1"/>
      <c r="AU16" s="136" t="s">
        <v>113</v>
      </c>
      <c r="AV16" s="137"/>
      <c r="AW16" s="1"/>
      <c r="BA16" s="28"/>
      <c r="BC16" s="29"/>
      <c r="BD16" s="74"/>
      <c r="BE16" s="112"/>
      <c r="BF16" s="112"/>
      <c r="BH16" s="112"/>
      <c r="BI16" s="112"/>
      <c r="BK16" s="51" t="s">
        <v>114</v>
      </c>
      <c r="BL16" s="72"/>
      <c r="BM16" s="28"/>
    </row>
    <row r="17" spans="1:65" x14ac:dyDescent="0.2">
      <c r="A17" s="1"/>
      <c r="B17" s="13"/>
      <c r="C17" s="64" t="s">
        <v>35</v>
      </c>
      <c r="D17" s="55" t="s">
        <v>48</v>
      </c>
      <c r="E17" s="46" t="s">
        <v>111</v>
      </c>
      <c r="F17" s="65">
        <v>104.574</v>
      </c>
      <c r="G17" s="55">
        <v>587</v>
      </c>
      <c r="H17" s="55">
        <v>761</v>
      </c>
      <c r="I17" s="66">
        <v>5.6132499474056647</v>
      </c>
      <c r="J17" s="66">
        <v>7.2771434582209729</v>
      </c>
      <c r="K17" s="55">
        <v>368</v>
      </c>
      <c r="L17" s="55">
        <v>219</v>
      </c>
      <c r="M17" s="55">
        <v>393</v>
      </c>
      <c r="N17" s="55">
        <v>980</v>
      </c>
      <c r="O17" s="66">
        <v>9.371354256316101</v>
      </c>
      <c r="P17" s="67">
        <v>3.5190391493105362</v>
      </c>
      <c r="Q17" s="67">
        <v>2.094210798095129</v>
      </c>
      <c r="R17" s="68">
        <v>3.7581043089104367</v>
      </c>
      <c r="S17" s="44"/>
      <c r="T17" s="1"/>
      <c r="U17" s="29"/>
      <c r="V17" s="45" t="s">
        <v>38</v>
      </c>
      <c r="W17" s="46">
        <v>151</v>
      </c>
      <c r="X17" s="46" t="s">
        <v>111</v>
      </c>
      <c r="Y17" s="47" t="s">
        <v>111</v>
      </c>
      <c r="Z17" s="48">
        <v>5.5316666666666691E-3</v>
      </c>
      <c r="AA17" s="135">
        <v>28776.729004061119</v>
      </c>
      <c r="AB17" s="50">
        <v>200</v>
      </c>
      <c r="AD17" s="138" t="s">
        <v>95</v>
      </c>
      <c r="AE17" s="139" t="s">
        <v>61</v>
      </c>
      <c r="AF17" s="139">
        <v>1.7100000000000001E-4</v>
      </c>
      <c r="AG17" s="139">
        <v>27291</v>
      </c>
      <c r="AH17" s="139">
        <v>19190</v>
      </c>
      <c r="AI17" s="139">
        <v>8101</v>
      </c>
      <c r="AJ17" s="139">
        <v>597.4</v>
      </c>
      <c r="AK17" s="139">
        <v>13.56</v>
      </c>
      <c r="AL17" s="139">
        <v>4</v>
      </c>
      <c r="AM17" s="140">
        <v>3.4200000000000002E-4</v>
      </c>
      <c r="AN17" s="28"/>
      <c r="AP17" s="29"/>
      <c r="AQ17" s="86">
        <v>1</v>
      </c>
      <c r="AR17" s="87">
        <v>0.20000000000000004</v>
      </c>
      <c r="AS17" s="88">
        <v>0.41666666666666669</v>
      </c>
      <c r="AT17" s="1"/>
      <c r="AU17" s="141" t="s">
        <v>115</v>
      </c>
      <c r="AV17" s="142">
        <v>5.7845644955351301E-3</v>
      </c>
      <c r="AW17" s="1"/>
      <c r="BA17" s="28"/>
      <c r="BC17" s="29"/>
      <c r="BD17" s="74"/>
      <c r="BE17" s="112"/>
      <c r="BF17" s="112"/>
      <c r="BH17" s="112"/>
      <c r="BI17" s="112"/>
      <c r="BK17" s="51" t="s">
        <v>47</v>
      </c>
      <c r="BL17" s="72"/>
      <c r="BM17" s="28"/>
    </row>
    <row r="18" spans="1:65" x14ac:dyDescent="0.2">
      <c r="A18" s="1"/>
      <c r="B18" s="13"/>
      <c r="C18" s="64" t="s">
        <v>35</v>
      </c>
      <c r="D18" s="55" t="s">
        <v>55</v>
      </c>
      <c r="E18" s="46" t="s">
        <v>111</v>
      </c>
      <c r="F18" s="65">
        <v>115.874</v>
      </c>
      <c r="G18" s="55">
        <v>736</v>
      </c>
      <c r="H18" s="55">
        <v>737</v>
      </c>
      <c r="I18" s="66">
        <v>6.351726875744343</v>
      </c>
      <c r="J18" s="66">
        <v>6.3603569394342134</v>
      </c>
      <c r="K18" s="55">
        <v>400</v>
      </c>
      <c r="L18" s="55">
        <v>336</v>
      </c>
      <c r="M18" s="55">
        <v>337</v>
      </c>
      <c r="N18" s="55">
        <v>1073</v>
      </c>
      <c r="O18" s="66">
        <v>9.2600583392305431</v>
      </c>
      <c r="P18" s="67">
        <v>3.4520254759480125</v>
      </c>
      <c r="Q18" s="67">
        <v>2.8997013997963306</v>
      </c>
      <c r="R18" s="68">
        <v>2.9083314634862005</v>
      </c>
      <c r="S18" s="44"/>
      <c r="T18" s="1"/>
      <c r="U18" s="29"/>
      <c r="V18" s="45" t="s">
        <v>38</v>
      </c>
      <c r="W18" s="46">
        <v>174</v>
      </c>
      <c r="X18" s="46" t="s">
        <v>111</v>
      </c>
      <c r="Y18" s="47" t="s">
        <v>111</v>
      </c>
      <c r="Z18" s="48">
        <v>6.7673333333333361E-3</v>
      </c>
      <c r="AA18" s="135">
        <v>27421.899916133338</v>
      </c>
      <c r="AB18" s="50">
        <v>200</v>
      </c>
      <c r="AD18" s="138" t="s">
        <v>102</v>
      </c>
      <c r="AE18" s="139" t="s">
        <v>61</v>
      </c>
      <c r="AF18" s="139">
        <v>3.4030000000000002E-3</v>
      </c>
      <c r="AG18" s="139">
        <v>28646</v>
      </c>
      <c r="AH18" s="139">
        <v>20231</v>
      </c>
      <c r="AI18" s="139">
        <v>8415</v>
      </c>
      <c r="AJ18" s="139">
        <v>1353</v>
      </c>
      <c r="AK18" s="139">
        <v>6.2190000000000003</v>
      </c>
      <c r="AL18" s="139">
        <v>4</v>
      </c>
      <c r="AM18" s="140">
        <v>3.4030000000000002E-3</v>
      </c>
      <c r="AN18" s="28"/>
      <c r="AP18" s="29"/>
      <c r="AQ18" s="86">
        <v>2</v>
      </c>
      <c r="AR18" s="87">
        <v>5.000000000000001E-2</v>
      </c>
      <c r="AS18" s="88">
        <v>0.11666666666666665</v>
      </c>
      <c r="AT18" s="1"/>
      <c r="AU18" s="141" t="s">
        <v>116</v>
      </c>
      <c r="AV18" s="142">
        <v>7.9662024526083834E-3</v>
      </c>
      <c r="AW18" s="1"/>
      <c r="BA18" s="28"/>
      <c r="BC18" s="29"/>
      <c r="BD18" s="74"/>
      <c r="BE18" s="112"/>
      <c r="BF18" s="112"/>
      <c r="BH18" s="112"/>
      <c r="BI18" s="112"/>
      <c r="BK18" s="51" t="s">
        <v>53</v>
      </c>
      <c r="BL18" s="72"/>
      <c r="BM18" s="28"/>
    </row>
    <row r="19" spans="1:65" x14ac:dyDescent="0.2">
      <c r="A19" s="1"/>
      <c r="B19" s="13"/>
      <c r="C19" s="64" t="s">
        <v>62</v>
      </c>
      <c r="D19" s="55" t="s">
        <v>63</v>
      </c>
      <c r="E19" s="46" t="s">
        <v>111</v>
      </c>
      <c r="F19" s="65">
        <v>133.006</v>
      </c>
      <c r="G19" s="55">
        <v>711</v>
      </c>
      <c r="H19" s="55">
        <v>688</v>
      </c>
      <c r="I19" s="66">
        <v>5.3456235057065093</v>
      </c>
      <c r="J19" s="66">
        <v>5.1726989759860453</v>
      </c>
      <c r="K19" s="55">
        <v>381</v>
      </c>
      <c r="L19" s="55">
        <v>330</v>
      </c>
      <c r="M19" s="55">
        <v>307</v>
      </c>
      <c r="N19" s="55">
        <v>1018</v>
      </c>
      <c r="O19" s="66">
        <v>7.6537900545840039</v>
      </c>
      <c r="P19" s="67">
        <v>2.8645324271085513</v>
      </c>
      <c r="Q19" s="67">
        <v>2.4810910785979581</v>
      </c>
      <c r="R19" s="68">
        <v>2.3081665488774941</v>
      </c>
      <c r="S19" s="44"/>
      <c r="T19" s="1"/>
      <c r="U19" s="13"/>
      <c r="V19" s="76" t="s">
        <v>62</v>
      </c>
      <c r="W19" s="46">
        <v>121</v>
      </c>
      <c r="X19" s="46" t="s">
        <v>111</v>
      </c>
      <c r="Y19" s="47" t="s">
        <v>111</v>
      </c>
      <c r="Z19" s="48">
        <v>6.2530000000000033E-3</v>
      </c>
      <c r="AA19" s="135">
        <v>29153.493499899992</v>
      </c>
      <c r="AB19" s="50">
        <v>200</v>
      </c>
      <c r="AD19" s="123"/>
      <c r="AE19" s="56"/>
      <c r="AF19" s="56"/>
      <c r="AG19" s="56"/>
      <c r="AH19" s="56"/>
      <c r="AI19" s="56"/>
      <c r="AJ19" s="56"/>
      <c r="AK19" s="56"/>
      <c r="AL19" s="56"/>
      <c r="AM19" s="85"/>
      <c r="AN19" s="28"/>
      <c r="AP19" s="29"/>
      <c r="AQ19" s="77" t="s">
        <v>66</v>
      </c>
      <c r="AR19" s="110">
        <v>1</v>
      </c>
      <c r="AS19" s="111">
        <v>1</v>
      </c>
      <c r="AT19" s="1"/>
      <c r="AU19" s="143" t="s">
        <v>117</v>
      </c>
      <c r="AV19" s="144">
        <v>1.6130089900092535E-2</v>
      </c>
      <c r="AW19" s="1"/>
      <c r="BA19" s="28"/>
      <c r="BC19" s="29"/>
      <c r="BD19" s="74"/>
      <c r="BE19" s="112"/>
      <c r="BF19" s="112"/>
      <c r="BH19" s="112"/>
      <c r="BI19" s="112"/>
      <c r="BK19" s="145" t="s">
        <v>60</v>
      </c>
      <c r="BL19" s="146"/>
      <c r="BM19" s="28"/>
    </row>
    <row r="20" spans="1:65" ht="17" thickBot="1" x14ac:dyDescent="0.25">
      <c r="A20" s="1"/>
      <c r="B20" s="13"/>
      <c r="C20" s="64" t="s">
        <v>62</v>
      </c>
      <c r="D20" s="55" t="s">
        <v>69</v>
      </c>
      <c r="E20" s="46" t="s">
        <v>111</v>
      </c>
      <c r="F20" s="65">
        <v>98.819000000000003</v>
      </c>
      <c r="G20" s="55">
        <v>409</v>
      </c>
      <c r="H20" s="55">
        <v>591</v>
      </c>
      <c r="I20" s="66">
        <v>4.1388801748651574</v>
      </c>
      <c r="J20" s="66">
        <v>5.9806312551230025</v>
      </c>
      <c r="K20" s="55">
        <v>209</v>
      </c>
      <c r="L20" s="55">
        <v>200</v>
      </c>
      <c r="M20" s="55">
        <v>382</v>
      </c>
      <c r="N20" s="55">
        <v>791</v>
      </c>
      <c r="O20" s="66">
        <v>8.0045335411206349</v>
      </c>
      <c r="P20" s="67">
        <v>2.1149778888675255</v>
      </c>
      <c r="Q20" s="67">
        <v>2.0239022859976319</v>
      </c>
      <c r="R20" s="68">
        <v>3.8656533662554771</v>
      </c>
      <c r="S20" s="44"/>
      <c r="T20" s="1"/>
      <c r="U20" s="13"/>
      <c r="V20" s="76" t="s">
        <v>62</v>
      </c>
      <c r="W20" s="46">
        <v>145</v>
      </c>
      <c r="X20" s="46" t="s">
        <v>111</v>
      </c>
      <c r="Y20" s="47" t="s">
        <v>111</v>
      </c>
      <c r="Z20" s="48">
        <v>7.3180000000000033E-3</v>
      </c>
      <c r="AA20" s="135">
        <v>27501.260202344438</v>
      </c>
      <c r="AB20" s="50">
        <v>200</v>
      </c>
      <c r="AD20" s="82" t="s">
        <v>118</v>
      </c>
      <c r="AE20" s="56"/>
      <c r="AF20" s="56"/>
      <c r="AG20" s="56"/>
      <c r="AH20" s="56"/>
      <c r="AI20" s="56"/>
      <c r="AJ20" s="56"/>
      <c r="AK20" s="56"/>
      <c r="AL20" s="56"/>
      <c r="AM20" s="85"/>
      <c r="AN20" s="28"/>
      <c r="AP20" s="147"/>
      <c r="AQ20" s="148"/>
      <c r="AR20" s="148"/>
      <c r="AS20" s="148"/>
      <c r="AT20" s="148"/>
      <c r="AU20" s="148"/>
      <c r="AV20" s="148"/>
      <c r="AW20" s="148"/>
      <c r="AX20" s="149"/>
      <c r="AY20" s="149"/>
      <c r="AZ20" s="149"/>
      <c r="BA20" s="150"/>
      <c r="BC20" s="147"/>
      <c r="BD20" s="151"/>
      <c r="BE20" s="152"/>
      <c r="BF20" s="152"/>
      <c r="BG20" s="149"/>
      <c r="BH20" s="152"/>
      <c r="BI20" s="152"/>
      <c r="BJ20" s="149"/>
      <c r="BK20" s="149"/>
      <c r="BL20" s="149"/>
      <c r="BM20" s="150"/>
    </row>
    <row r="21" spans="1:65" x14ac:dyDescent="0.2">
      <c r="A21" s="1"/>
      <c r="B21" s="13"/>
      <c r="C21" s="64" t="s">
        <v>62</v>
      </c>
      <c r="D21" s="55" t="s">
        <v>74</v>
      </c>
      <c r="E21" s="46" t="s">
        <v>111</v>
      </c>
      <c r="F21" s="65">
        <v>105.238</v>
      </c>
      <c r="G21" s="55">
        <v>416</v>
      </c>
      <c r="H21" s="55">
        <v>705</v>
      </c>
      <c r="I21" s="66">
        <v>3.9529447537961575</v>
      </c>
      <c r="J21" s="66">
        <v>6.6991010851593531</v>
      </c>
      <c r="K21" s="55">
        <v>253</v>
      </c>
      <c r="L21" s="55">
        <v>163</v>
      </c>
      <c r="M21" s="55">
        <v>452</v>
      </c>
      <c r="N21" s="55">
        <v>868</v>
      </c>
      <c r="O21" s="66">
        <v>8.2479712651323673</v>
      </c>
      <c r="P21" s="67">
        <v>2.4040745738231437</v>
      </c>
      <c r="Q21" s="67">
        <v>1.5488701799730136</v>
      </c>
      <c r="R21" s="68">
        <v>4.2950265113362089</v>
      </c>
      <c r="S21" s="44"/>
      <c r="T21" s="1"/>
      <c r="U21" s="13"/>
      <c r="V21" s="76" t="s">
        <v>62</v>
      </c>
      <c r="W21" s="46">
        <v>194</v>
      </c>
      <c r="X21" s="46" t="s">
        <v>111</v>
      </c>
      <c r="Y21" s="47" t="s">
        <v>111</v>
      </c>
      <c r="Z21" s="48">
        <v>6.5225238095238131E-3</v>
      </c>
      <c r="AA21" s="135">
        <v>28262.492266127774</v>
      </c>
      <c r="AB21" s="50">
        <v>200</v>
      </c>
      <c r="AD21" s="89" t="s">
        <v>83</v>
      </c>
      <c r="AE21" s="90" t="s">
        <v>84</v>
      </c>
      <c r="AF21" s="90" t="s">
        <v>47</v>
      </c>
      <c r="AG21" s="90" t="s">
        <v>112</v>
      </c>
      <c r="AH21" s="90" t="s">
        <v>86</v>
      </c>
      <c r="AI21" s="90" t="s">
        <v>87</v>
      </c>
      <c r="AJ21" s="90" t="s">
        <v>88</v>
      </c>
      <c r="AK21" s="90" t="s">
        <v>89</v>
      </c>
      <c r="AL21" s="90" t="s">
        <v>90</v>
      </c>
      <c r="AM21" s="91" t="s">
        <v>91</v>
      </c>
      <c r="AN21" s="28"/>
    </row>
    <row r="22" spans="1:65" ht="17" thickBot="1" x14ac:dyDescent="0.25">
      <c r="A22" s="1"/>
      <c r="B22" s="13"/>
      <c r="C22" s="64" t="s">
        <v>78</v>
      </c>
      <c r="D22" s="55" t="s">
        <v>79</v>
      </c>
      <c r="E22" s="46" t="s">
        <v>111</v>
      </c>
      <c r="F22" s="65">
        <v>113.227</v>
      </c>
      <c r="G22" s="55">
        <v>612</v>
      </c>
      <c r="H22" s="55">
        <v>539</v>
      </c>
      <c r="I22" s="66">
        <v>5.4050712285938864</v>
      </c>
      <c r="J22" s="66">
        <v>4.7603486800851389</v>
      </c>
      <c r="K22" s="55">
        <v>311</v>
      </c>
      <c r="L22" s="55">
        <v>301</v>
      </c>
      <c r="M22" s="55">
        <v>228</v>
      </c>
      <c r="N22" s="55">
        <v>840</v>
      </c>
      <c r="O22" s="66">
        <v>7.4187252157170986</v>
      </c>
      <c r="P22" s="67">
        <v>2.7466946929619258</v>
      </c>
      <c r="Q22" s="67">
        <v>2.6583765356319606</v>
      </c>
      <c r="R22" s="68">
        <v>2.0136539871232126</v>
      </c>
      <c r="S22" s="106"/>
      <c r="T22" s="1"/>
      <c r="U22" s="13"/>
      <c r="V22" s="76" t="s">
        <v>78</v>
      </c>
      <c r="W22" s="47">
        <v>192</v>
      </c>
      <c r="X22" s="46" t="s">
        <v>111</v>
      </c>
      <c r="Y22" s="47" t="s">
        <v>111</v>
      </c>
      <c r="Z22" s="48">
        <v>5.0210000000000029E-3</v>
      </c>
      <c r="AA22" s="135">
        <v>21790.225507205552</v>
      </c>
      <c r="AB22" s="50">
        <v>200</v>
      </c>
      <c r="AD22" s="138" t="s">
        <v>95</v>
      </c>
      <c r="AE22" s="139" t="s">
        <v>61</v>
      </c>
      <c r="AF22" s="139">
        <v>2.0258999999999999E-2</v>
      </c>
      <c r="AG22" s="139">
        <v>19190</v>
      </c>
      <c r="AH22" s="139">
        <v>25829</v>
      </c>
      <c r="AI22" s="139">
        <v>-6639</v>
      </c>
      <c r="AJ22" s="139">
        <v>1779</v>
      </c>
      <c r="AK22" s="139">
        <v>3.7320000000000002</v>
      </c>
      <c r="AL22" s="139">
        <v>4</v>
      </c>
      <c r="AM22" s="140">
        <v>2.0258999999999999E-2</v>
      </c>
      <c r="AN22" s="28"/>
      <c r="AS22" s="1"/>
      <c r="AT22" s="1"/>
      <c r="AU22" s="1"/>
      <c r="AV22" s="1"/>
      <c r="AW22" s="1"/>
      <c r="BD22" s="74"/>
      <c r="BE22" s="112"/>
      <c r="BF22" s="112"/>
      <c r="BH22" s="112"/>
      <c r="BI22" s="112"/>
      <c r="BK22" s="153"/>
      <c r="BL22" s="52"/>
    </row>
    <row r="23" spans="1:65" x14ac:dyDescent="0.2">
      <c r="A23" s="1"/>
      <c r="B23" s="13"/>
      <c r="C23" s="64" t="s">
        <v>78</v>
      </c>
      <c r="D23" s="55" t="s">
        <v>82</v>
      </c>
      <c r="E23" s="46" t="s">
        <v>111</v>
      </c>
      <c r="F23" s="65">
        <v>93.724999999999994</v>
      </c>
      <c r="G23" s="55">
        <v>592</v>
      </c>
      <c r="H23" s="55">
        <v>687</v>
      </c>
      <c r="I23" s="66">
        <v>6.3163510269405174</v>
      </c>
      <c r="J23" s="66">
        <v>7.3299546545745535</v>
      </c>
      <c r="K23" s="55">
        <v>349</v>
      </c>
      <c r="L23" s="55">
        <v>243</v>
      </c>
      <c r="M23" s="55">
        <v>338</v>
      </c>
      <c r="N23" s="55">
        <v>930</v>
      </c>
      <c r="O23" s="66">
        <v>9.9226460389437197</v>
      </c>
      <c r="P23" s="67">
        <v>3.7236596425713526</v>
      </c>
      <c r="Q23" s="67">
        <v>2.5926913843691652</v>
      </c>
      <c r="R23" s="68">
        <v>3.6062950120032009</v>
      </c>
      <c r="S23" s="106"/>
      <c r="T23" s="1"/>
      <c r="U23" s="13"/>
      <c r="V23" s="45" t="s">
        <v>78</v>
      </c>
      <c r="W23" s="46">
        <v>156</v>
      </c>
      <c r="X23" s="46" t="s">
        <v>111</v>
      </c>
      <c r="Y23" s="47" t="s">
        <v>111</v>
      </c>
      <c r="Z23" s="48">
        <v>4.8190000000000021E-3</v>
      </c>
      <c r="AA23" s="135">
        <v>20972.552462633328</v>
      </c>
      <c r="AB23" s="50">
        <v>200</v>
      </c>
      <c r="AD23" s="138" t="s">
        <v>102</v>
      </c>
      <c r="AE23" s="139" t="s">
        <v>61</v>
      </c>
      <c r="AF23" s="139">
        <v>3.1159999999999998E-3</v>
      </c>
      <c r="AG23" s="139">
        <v>20231</v>
      </c>
      <c r="AH23" s="139">
        <v>28305</v>
      </c>
      <c r="AI23" s="139">
        <v>-8074</v>
      </c>
      <c r="AJ23" s="139">
        <v>1268</v>
      </c>
      <c r="AK23" s="139">
        <v>6.3689999999999998</v>
      </c>
      <c r="AL23" s="139">
        <v>4</v>
      </c>
      <c r="AM23" s="140">
        <v>6.2230000000000002E-3</v>
      </c>
      <c r="AN23" s="28"/>
      <c r="AP23" s="9" t="s">
        <v>119</v>
      </c>
      <c r="AQ23" s="3"/>
      <c r="AR23" s="3"/>
      <c r="AS23" s="5"/>
      <c r="AT23" s="5"/>
      <c r="AU23" s="5"/>
      <c r="AV23" s="5"/>
      <c r="AW23" s="5"/>
      <c r="AX23" s="3"/>
      <c r="AY23" s="3"/>
      <c r="AZ23" s="3"/>
      <c r="BA23" s="8"/>
      <c r="BC23" s="10" t="s">
        <v>120</v>
      </c>
      <c r="BD23" s="11"/>
      <c r="BE23" s="11"/>
      <c r="BF23" s="11"/>
      <c r="BG23" s="11"/>
      <c r="BH23" s="11"/>
      <c r="BI23" s="11"/>
      <c r="BJ23" s="11"/>
      <c r="BK23" s="11"/>
      <c r="BL23" s="11"/>
      <c r="BM23" s="12"/>
    </row>
    <row r="24" spans="1:65" ht="14" customHeight="1" x14ac:dyDescent="0.2">
      <c r="A24" s="1"/>
      <c r="B24" s="13"/>
      <c r="C24" s="64" t="s">
        <v>78</v>
      </c>
      <c r="D24" s="55" t="s">
        <v>94</v>
      </c>
      <c r="E24" s="46" t="s">
        <v>111</v>
      </c>
      <c r="F24" s="65">
        <v>117.12</v>
      </c>
      <c r="G24" s="55">
        <v>608</v>
      </c>
      <c r="H24" s="55">
        <v>671</v>
      </c>
      <c r="I24" s="66">
        <v>5.1912568306010929</v>
      </c>
      <c r="J24" s="66">
        <v>5.7291666666666661</v>
      </c>
      <c r="K24" s="55">
        <v>339</v>
      </c>
      <c r="L24" s="55">
        <v>269</v>
      </c>
      <c r="M24" s="55">
        <v>332</v>
      </c>
      <c r="N24" s="55">
        <v>940</v>
      </c>
      <c r="O24" s="66">
        <v>8.0259562841530059</v>
      </c>
      <c r="P24" s="67">
        <v>2.894467213114754</v>
      </c>
      <c r="Q24" s="67">
        <v>2.2967896174863389</v>
      </c>
      <c r="R24" s="68">
        <v>2.8346994535519126</v>
      </c>
      <c r="S24" s="106"/>
      <c r="T24" s="1"/>
      <c r="U24" s="13"/>
      <c r="V24" s="76" t="s">
        <v>78</v>
      </c>
      <c r="W24" s="46">
        <v>135</v>
      </c>
      <c r="X24" s="46" t="s">
        <v>111</v>
      </c>
      <c r="Y24" s="47" t="s">
        <v>111</v>
      </c>
      <c r="Z24" s="48">
        <v>5.7140000000000021E-3</v>
      </c>
      <c r="AA24" s="135">
        <v>17929.912561633337</v>
      </c>
      <c r="AB24" s="50">
        <v>200</v>
      </c>
      <c r="AD24" s="81"/>
      <c r="AM24" s="53"/>
      <c r="AN24" s="28"/>
      <c r="AP24" s="29"/>
      <c r="AQ24" s="30" t="s">
        <v>25</v>
      </c>
      <c r="AR24" s="31" t="s">
        <v>26</v>
      </c>
      <c r="AS24" s="31" t="s">
        <v>27</v>
      </c>
      <c r="AT24" s="31" t="s">
        <v>28</v>
      </c>
      <c r="AU24" s="31" t="s">
        <v>29</v>
      </c>
      <c r="AV24" s="31" t="s">
        <v>30</v>
      </c>
      <c r="AW24" s="32" t="s">
        <v>31</v>
      </c>
      <c r="AY24" s="33" t="s">
        <v>32</v>
      </c>
      <c r="BA24" s="28"/>
      <c r="BC24" s="29"/>
      <c r="BD24" s="34"/>
      <c r="BE24" s="26" t="s">
        <v>33</v>
      </c>
      <c r="BF24" s="26"/>
      <c r="BG24" s="26"/>
      <c r="BH24" s="26"/>
      <c r="BI24" s="26"/>
      <c r="BJ24" s="26"/>
      <c r="BK24" s="35" t="s">
        <v>34</v>
      </c>
      <c r="BL24" s="36"/>
      <c r="BM24" s="28"/>
    </row>
    <row r="25" spans="1:65" ht="34" customHeight="1" x14ac:dyDescent="0.2">
      <c r="A25" s="1"/>
      <c r="B25" s="13"/>
      <c r="C25" s="99" t="s">
        <v>35</v>
      </c>
      <c r="D25" s="100" t="s">
        <v>100</v>
      </c>
      <c r="E25" s="154" t="s">
        <v>111</v>
      </c>
      <c r="F25" s="102">
        <v>108.30666666666666</v>
      </c>
      <c r="G25" s="102">
        <v>641.66666666666663</v>
      </c>
      <c r="H25" s="102">
        <v>668.66666666666663</v>
      </c>
      <c r="I25" s="102">
        <v>5.9090954471632839</v>
      </c>
      <c r="J25" s="102">
        <v>6.1666824333915073</v>
      </c>
      <c r="K25" s="102">
        <v>362.66666666666669</v>
      </c>
      <c r="L25" s="102">
        <v>279</v>
      </c>
      <c r="M25" s="102">
        <v>306</v>
      </c>
      <c r="N25" s="102">
        <v>947.66666666666663</v>
      </c>
      <c r="O25" s="103">
        <v>8.7310824485091665</v>
      </c>
      <c r="P25" s="104">
        <v>3.3446954320456235</v>
      </c>
      <c r="Q25" s="104">
        <v>2.56440001511766</v>
      </c>
      <c r="R25" s="105">
        <v>2.8219870013458834</v>
      </c>
      <c r="S25" s="28"/>
      <c r="U25" s="13"/>
      <c r="V25" s="99" t="s">
        <v>38</v>
      </c>
      <c r="W25" s="100" t="s">
        <v>101</v>
      </c>
      <c r="X25" s="154" t="s">
        <v>111</v>
      </c>
      <c r="Y25" s="101" t="s">
        <v>111</v>
      </c>
      <c r="Z25" s="107">
        <v>5.8593333333333371E-3</v>
      </c>
      <c r="AA25" s="108">
        <v>28645.644661148151</v>
      </c>
      <c r="AB25" s="109">
        <v>600</v>
      </c>
      <c r="AD25" s="81"/>
      <c r="AG25" s="74" t="s">
        <v>121</v>
      </c>
      <c r="AM25" s="53"/>
      <c r="AN25" s="28"/>
      <c r="AP25" s="29"/>
      <c r="AQ25" s="54">
        <v>0</v>
      </c>
      <c r="AR25" s="56">
        <v>13</v>
      </c>
      <c r="AS25" s="56">
        <v>16</v>
      </c>
      <c r="AT25" s="56">
        <v>15</v>
      </c>
      <c r="AU25" s="56">
        <v>4</v>
      </c>
      <c r="AV25" s="56">
        <v>7</v>
      </c>
      <c r="AW25" s="85">
        <v>6</v>
      </c>
      <c r="AY25" s="1" t="s">
        <v>41</v>
      </c>
      <c r="BA25" s="28"/>
      <c r="BC25" s="29"/>
      <c r="BD25" s="155"/>
      <c r="BE25" s="59" t="s">
        <v>42</v>
      </c>
      <c r="BF25" s="59" t="s">
        <v>43</v>
      </c>
      <c r="BG25" s="59" t="s">
        <v>122</v>
      </c>
      <c r="BH25" s="60" t="s">
        <v>44</v>
      </c>
      <c r="BI25" s="60" t="s">
        <v>45</v>
      </c>
      <c r="BJ25" s="156" t="s">
        <v>46</v>
      </c>
      <c r="BK25" s="62" t="s">
        <v>47</v>
      </c>
      <c r="BL25" s="63">
        <v>8.0110000000000008E-3</v>
      </c>
      <c r="BM25" s="28"/>
    </row>
    <row r="26" spans="1:65" x14ac:dyDescent="0.2">
      <c r="A26" s="1"/>
      <c r="B26" s="13"/>
      <c r="C26" s="54" t="s">
        <v>62</v>
      </c>
      <c r="D26" s="83" t="s">
        <v>100</v>
      </c>
      <c r="E26" s="118" t="s">
        <v>111</v>
      </c>
      <c r="F26" s="113">
        <v>112.35433333333333</v>
      </c>
      <c r="G26" s="113">
        <v>512</v>
      </c>
      <c r="H26" s="113">
        <v>661.33333333333337</v>
      </c>
      <c r="I26" s="113">
        <v>4.4791494781226078</v>
      </c>
      <c r="J26" s="113">
        <v>5.9508104387561334</v>
      </c>
      <c r="K26" s="113">
        <v>281</v>
      </c>
      <c r="L26" s="113">
        <v>231</v>
      </c>
      <c r="M26" s="113">
        <v>380.33333333333331</v>
      </c>
      <c r="N26" s="113">
        <v>892.33333333333337</v>
      </c>
      <c r="O26" s="114">
        <v>7.9687649536123359</v>
      </c>
      <c r="P26" s="115">
        <v>2.4611949632664065</v>
      </c>
      <c r="Q26" s="115">
        <v>2.0179545148562013</v>
      </c>
      <c r="R26" s="116">
        <v>3.4896154754897268</v>
      </c>
      <c r="S26" s="106"/>
      <c r="T26" s="157"/>
      <c r="U26" s="13"/>
      <c r="V26" s="117" t="s">
        <v>62</v>
      </c>
      <c r="W26" s="83" t="s">
        <v>101</v>
      </c>
      <c r="X26" s="118" t="s">
        <v>111</v>
      </c>
      <c r="Y26" s="119" t="s">
        <v>111</v>
      </c>
      <c r="Z26" s="120">
        <v>6.697841269841273E-3</v>
      </c>
      <c r="AA26" s="121">
        <v>28305.748656124069</v>
      </c>
      <c r="AB26" s="122">
        <v>600</v>
      </c>
      <c r="AD26" s="45" t="s">
        <v>37</v>
      </c>
      <c r="AE26" s="74" t="s">
        <v>123</v>
      </c>
      <c r="AF26" s="158" t="s">
        <v>124</v>
      </c>
      <c r="AG26" s="158">
        <v>0.17458587423799499</v>
      </c>
      <c r="AM26" s="53"/>
      <c r="AN26" s="28"/>
      <c r="AP26" s="29"/>
      <c r="AQ26" s="54">
        <v>1</v>
      </c>
      <c r="AR26" s="56">
        <v>6</v>
      </c>
      <c r="AS26" s="56">
        <v>4</v>
      </c>
      <c r="AT26" s="56">
        <v>4</v>
      </c>
      <c r="AU26" s="56">
        <v>11</v>
      </c>
      <c r="AV26" s="56">
        <v>8</v>
      </c>
      <c r="AW26" s="85">
        <v>10</v>
      </c>
      <c r="AY26" s="1" t="s">
        <v>51</v>
      </c>
      <c r="BA26" s="28"/>
      <c r="BC26" s="29"/>
      <c r="BD26" s="159" t="s">
        <v>52</v>
      </c>
      <c r="BE26" s="70">
        <v>2.1600644444444446</v>
      </c>
      <c r="BF26" s="70">
        <v>2.2633166666666669</v>
      </c>
      <c r="BG26" s="70">
        <v>2.1031875000000002</v>
      </c>
      <c r="BH26" s="70">
        <v>2.927828205128205</v>
      </c>
      <c r="BI26" s="70">
        <v>2.6048999999999998</v>
      </c>
      <c r="BJ26" s="70">
        <v>2.645647058823529</v>
      </c>
      <c r="BK26" s="51" t="s">
        <v>53</v>
      </c>
      <c r="BL26" s="72" t="s">
        <v>125</v>
      </c>
      <c r="BM26" s="28"/>
    </row>
    <row r="27" spans="1:65" x14ac:dyDescent="0.2">
      <c r="A27" s="1"/>
      <c r="B27" s="13"/>
      <c r="C27" s="124" t="s">
        <v>78</v>
      </c>
      <c r="D27" s="125" t="s">
        <v>100</v>
      </c>
      <c r="E27" s="160" t="s">
        <v>111</v>
      </c>
      <c r="F27" s="127">
        <v>108.024</v>
      </c>
      <c r="G27" s="127">
        <v>604</v>
      </c>
      <c r="H27" s="127">
        <v>632.33333333333337</v>
      </c>
      <c r="I27" s="127">
        <v>5.6375596953784992</v>
      </c>
      <c r="J27" s="127">
        <v>5.9398233337754531</v>
      </c>
      <c r="K27" s="127">
        <v>333</v>
      </c>
      <c r="L27" s="127">
        <v>271</v>
      </c>
      <c r="M27" s="127">
        <v>299.33333333333331</v>
      </c>
      <c r="N27" s="127">
        <v>903.33333333333337</v>
      </c>
      <c r="O27" s="128">
        <v>8.4557758462712744</v>
      </c>
      <c r="P27" s="129">
        <v>3.121607182882677</v>
      </c>
      <c r="Q27" s="129">
        <v>2.5159525124958217</v>
      </c>
      <c r="R27" s="130">
        <v>2.8182161508927752</v>
      </c>
      <c r="S27" s="161"/>
      <c r="T27" s="1"/>
      <c r="U27" s="13"/>
      <c r="V27" s="124" t="s">
        <v>78</v>
      </c>
      <c r="W27" s="125" t="s">
        <v>101</v>
      </c>
      <c r="X27" s="160" t="s">
        <v>111</v>
      </c>
      <c r="Y27" s="126" t="s">
        <v>111</v>
      </c>
      <c r="Z27" s="162">
        <v>5.184666666666669E-3</v>
      </c>
      <c r="AA27" s="163">
        <v>20230.89684382407</v>
      </c>
      <c r="AB27" s="164">
        <v>600</v>
      </c>
      <c r="AD27" s="45" t="s">
        <v>37</v>
      </c>
      <c r="AE27" s="74" t="s">
        <v>123</v>
      </c>
      <c r="AF27" s="158" t="s">
        <v>126</v>
      </c>
      <c r="AG27" s="158">
        <v>0.3348569308766563</v>
      </c>
      <c r="AM27" s="53"/>
      <c r="AN27" s="28"/>
      <c r="AP27" s="29"/>
      <c r="AQ27" s="54">
        <v>2</v>
      </c>
      <c r="AR27" s="84">
        <v>1</v>
      </c>
      <c r="AS27" s="84">
        <v>0</v>
      </c>
      <c r="AT27" s="84">
        <v>1</v>
      </c>
      <c r="AU27" s="84">
        <v>5</v>
      </c>
      <c r="AV27" s="84">
        <v>5</v>
      </c>
      <c r="AW27" s="165">
        <v>4</v>
      </c>
      <c r="AY27" s="1" t="s">
        <v>58</v>
      </c>
      <c r="BA27" s="28"/>
      <c r="BC27" s="29"/>
      <c r="BD27" s="166" t="s">
        <v>59</v>
      </c>
      <c r="BE27" s="74">
        <v>15</v>
      </c>
      <c r="BF27" s="74">
        <v>15</v>
      </c>
      <c r="BG27" s="74">
        <v>16</v>
      </c>
      <c r="BH27" s="74">
        <v>13</v>
      </c>
      <c r="BI27" s="74">
        <v>15</v>
      </c>
      <c r="BJ27" s="74">
        <v>17</v>
      </c>
      <c r="BK27" s="51" t="s">
        <v>60</v>
      </c>
      <c r="BL27" s="72" t="s">
        <v>61</v>
      </c>
      <c r="BM27" s="28"/>
    </row>
    <row r="28" spans="1:65" x14ac:dyDescent="0.2">
      <c r="A28" s="1"/>
      <c r="B28" s="29"/>
      <c r="S28" s="28"/>
      <c r="U28" s="13"/>
      <c r="V28" s="167"/>
      <c r="W28" s="55"/>
      <c r="X28" s="47"/>
      <c r="Y28" s="74"/>
      <c r="Z28" s="158"/>
      <c r="AA28" s="158"/>
      <c r="AD28" s="45" t="s">
        <v>37</v>
      </c>
      <c r="AE28" s="74" t="s">
        <v>123</v>
      </c>
      <c r="AF28" s="158" t="s">
        <v>127</v>
      </c>
      <c r="AG28" s="158">
        <v>3.7740860158462723E-2</v>
      </c>
      <c r="AM28" s="53"/>
      <c r="AN28" s="28"/>
      <c r="AP28" s="29"/>
      <c r="AQ28" s="77" t="s">
        <v>66</v>
      </c>
      <c r="AR28" s="78">
        <f t="shared" ref="AR28:AW28" si="0">SUM(AR25:AR27)</f>
        <v>20</v>
      </c>
      <c r="AS28" s="78">
        <f t="shared" si="0"/>
        <v>20</v>
      </c>
      <c r="AT28" s="78">
        <f t="shared" si="0"/>
        <v>20</v>
      </c>
      <c r="AU28" s="78">
        <f t="shared" si="0"/>
        <v>20</v>
      </c>
      <c r="AV28" s="78">
        <f t="shared" si="0"/>
        <v>20</v>
      </c>
      <c r="AW28" s="79">
        <f t="shared" si="0"/>
        <v>20</v>
      </c>
      <c r="BA28" s="28"/>
      <c r="BC28" s="29"/>
      <c r="BD28" s="81"/>
      <c r="BK28" s="51" t="s">
        <v>67</v>
      </c>
      <c r="BL28" s="72" t="s">
        <v>68</v>
      </c>
      <c r="BM28" s="28"/>
    </row>
    <row r="29" spans="1:65" x14ac:dyDescent="0.2">
      <c r="A29" s="1"/>
      <c r="B29" s="29"/>
      <c r="S29" s="28"/>
      <c r="U29" s="13"/>
      <c r="W29" s="55"/>
      <c r="X29" s="55"/>
      <c r="Y29" s="74"/>
      <c r="Z29" s="158"/>
      <c r="AA29" s="158"/>
      <c r="AD29" s="45" t="s">
        <v>111</v>
      </c>
      <c r="AE29" s="74" t="s">
        <v>123</v>
      </c>
      <c r="AF29" s="158" t="s">
        <v>124</v>
      </c>
      <c r="AG29" s="158">
        <v>0.67105734681460094</v>
      </c>
      <c r="AM29" s="53"/>
      <c r="AN29" s="28"/>
      <c r="AP29" s="29"/>
      <c r="AQ29" s="80"/>
      <c r="AR29" s="80"/>
      <c r="AS29" s="80"/>
      <c r="AT29" s="80"/>
      <c r="AU29" s="80"/>
      <c r="AV29" s="80"/>
      <c r="AW29" s="80"/>
      <c r="BA29" s="28"/>
      <c r="BC29" s="29"/>
      <c r="BD29" s="81" t="s">
        <v>71</v>
      </c>
      <c r="BE29">
        <v>3</v>
      </c>
      <c r="BK29" s="51" t="s">
        <v>72</v>
      </c>
      <c r="BL29" s="72" t="s">
        <v>128</v>
      </c>
      <c r="BM29" s="28"/>
    </row>
    <row r="30" spans="1:65" x14ac:dyDescent="0.2">
      <c r="A30" s="1"/>
      <c r="B30" s="29"/>
      <c r="C30" s="1"/>
      <c r="D30" s="24" t="s">
        <v>24</v>
      </c>
      <c r="E30" s="25"/>
      <c r="F30" s="26"/>
      <c r="G30" s="26"/>
      <c r="H30" s="26"/>
      <c r="I30" s="26"/>
      <c r="J30" s="26"/>
      <c r="K30" s="26"/>
      <c r="L30" s="26"/>
      <c r="M30" s="168" t="s">
        <v>17</v>
      </c>
      <c r="N30" s="168" t="s">
        <v>18</v>
      </c>
      <c r="O30" s="169" t="s">
        <v>19</v>
      </c>
      <c r="S30" s="28"/>
      <c r="U30" s="13"/>
      <c r="V30" s="170" t="s">
        <v>129</v>
      </c>
      <c r="W30" s="55"/>
      <c r="X30" s="47"/>
      <c r="Y30" s="74"/>
      <c r="Z30" s="158"/>
      <c r="AA30" s="158"/>
      <c r="AD30" s="45" t="s">
        <v>111</v>
      </c>
      <c r="AE30" s="74" t="s">
        <v>123</v>
      </c>
      <c r="AF30" s="158" t="s">
        <v>126</v>
      </c>
      <c r="AG30" s="158">
        <v>0.49316485513020014</v>
      </c>
      <c r="AM30" s="53"/>
      <c r="AN30" s="28"/>
      <c r="AP30" s="29"/>
      <c r="AQ30" s="30" t="s">
        <v>130</v>
      </c>
      <c r="AR30" s="31" t="s">
        <v>26</v>
      </c>
      <c r="AS30" s="31" t="s">
        <v>27</v>
      </c>
      <c r="AT30" s="31" t="s">
        <v>28</v>
      </c>
      <c r="AU30" s="31" t="s">
        <v>29</v>
      </c>
      <c r="AV30" s="31" t="s">
        <v>30</v>
      </c>
      <c r="AW30" s="32" t="s">
        <v>31</v>
      </c>
      <c r="BA30" s="28"/>
      <c r="BC30" s="29"/>
      <c r="BD30" s="81" t="s">
        <v>76</v>
      </c>
      <c r="BE30">
        <v>46</v>
      </c>
      <c r="BK30" s="51"/>
      <c r="BL30" s="72"/>
      <c r="BM30" s="28"/>
    </row>
    <row r="31" spans="1:65" x14ac:dyDescent="0.2">
      <c r="A31" s="1"/>
      <c r="B31" s="29"/>
      <c r="C31" s="1"/>
      <c r="D31" s="51" t="s">
        <v>40</v>
      </c>
      <c r="E31" s="52" t="s">
        <v>34</v>
      </c>
      <c r="J31" s="47" t="s">
        <v>37</v>
      </c>
      <c r="K31" s="74" t="s">
        <v>123</v>
      </c>
      <c r="L31" s="158" t="s">
        <v>124</v>
      </c>
      <c r="M31" s="158">
        <v>0.93366543562613924</v>
      </c>
      <c r="N31" s="158">
        <v>0.68995501303057138</v>
      </c>
      <c r="O31" s="171">
        <v>0.21569173847801773</v>
      </c>
      <c r="S31" s="28"/>
      <c r="U31" s="29"/>
      <c r="V31" s="172" t="s">
        <v>131</v>
      </c>
      <c r="AD31" s="173" t="s">
        <v>111</v>
      </c>
      <c r="AE31" s="174" t="s">
        <v>123</v>
      </c>
      <c r="AF31" s="175" t="s">
        <v>127</v>
      </c>
      <c r="AG31" s="175">
        <v>0.28365159172087834</v>
      </c>
      <c r="AH31" s="97"/>
      <c r="AI31" s="97"/>
      <c r="AJ31" s="97"/>
      <c r="AK31" s="97"/>
      <c r="AL31" s="97"/>
      <c r="AM31" s="98"/>
      <c r="AN31" s="28"/>
      <c r="AP31" s="29"/>
      <c r="AQ31" s="86">
        <v>0</v>
      </c>
      <c r="AR31" s="87">
        <f t="shared" ref="AR31:AW31" si="1">AR25/AR28</f>
        <v>0.65</v>
      </c>
      <c r="AS31" s="87">
        <f t="shared" si="1"/>
        <v>0.8</v>
      </c>
      <c r="AT31" s="87">
        <f t="shared" si="1"/>
        <v>0.75</v>
      </c>
      <c r="AU31" s="87">
        <f t="shared" si="1"/>
        <v>0.2</v>
      </c>
      <c r="AV31" s="87">
        <f t="shared" si="1"/>
        <v>0.35</v>
      </c>
      <c r="AW31" s="88">
        <f t="shared" si="1"/>
        <v>0.3</v>
      </c>
      <c r="BA31" s="28"/>
      <c r="BC31" s="29"/>
      <c r="BD31" s="81"/>
      <c r="BK31" s="51" t="s">
        <v>77</v>
      </c>
      <c r="BL31" s="72"/>
      <c r="BM31" s="28"/>
    </row>
    <row r="32" spans="1:65" ht="17" thickBot="1" x14ac:dyDescent="0.25">
      <c r="A32" s="1"/>
      <c r="B32" s="29"/>
      <c r="C32" s="1"/>
      <c r="D32" s="51" t="s">
        <v>49</v>
      </c>
      <c r="E32" s="52" t="s">
        <v>50</v>
      </c>
      <c r="J32" s="47" t="s">
        <v>37</v>
      </c>
      <c r="K32" s="74" t="s">
        <v>123</v>
      </c>
      <c r="L32" s="158" t="s">
        <v>126</v>
      </c>
      <c r="M32" s="158">
        <v>0.82013865320170587</v>
      </c>
      <c r="N32" s="158">
        <v>5.8448863633367008E-2</v>
      </c>
      <c r="O32" s="171">
        <v>0.91688338372504985</v>
      </c>
      <c r="S32" s="28"/>
      <c r="U32" s="176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50"/>
      <c r="AP32" s="29"/>
      <c r="AQ32" s="86">
        <v>1</v>
      </c>
      <c r="AR32" s="87">
        <f t="shared" ref="AR32:AW32" si="2">AR26/AR28</f>
        <v>0.3</v>
      </c>
      <c r="AS32" s="87">
        <f t="shared" si="2"/>
        <v>0.2</v>
      </c>
      <c r="AT32" s="87">
        <f t="shared" si="2"/>
        <v>0.2</v>
      </c>
      <c r="AU32" s="87">
        <f t="shared" si="2"/>
        <v>0.55000000000000004</v>
      </c>
      <c r="AV32" s="87">
        <f t="shared" si="2"/>
        <v>0.4</v>
      </c>
      <c r="AW32" s="88">
        <f t="shared" si="2"/>
        <v>0.5</v>
      </c>
      <c r="BA32" s="28"/>
      <c r="BC32" s="29"/>
      <c r="BD32" s="81" t="s">
        <v>92</v>
      </c>
      <c r="BE32">
        <v>3</v>
      </c>
      <c r="BK32" s="51" t="s">
        <v>81</v>
      </c>
      <c r="BL32" s="72">
        <v>2.17333</v>
      </c>
      <c r="BM32" s="28"/>
    </row>
    <row r="33" spans="1:65" x14ac:dyDescent="0.2">
      <c r="A33" s="1"/>
      <c r="B33" s="29"/>
      <c r="C33" s="1"/>
      <c r="D33" s="51" t="s">
        <v>56</v>
      </c>
      <c r="E33" s="52" t="s">
        <v>57</v>
      </c>
      <c r="J33" s="47" t="s">
        <v>37</v>
      </c>
      <c r="K33" s="74" t="s">
        <v>123</v>
      </c>
      <c r="L33" s="158" t="s">
        <v>127</v>
      </c>
      <c r="M33" s="158">
        <v>0.88510237119873492</v>
      </c>
      <c r="N33" s="158">
        <v>0.10813889377161526</v>
      </c>
      <c r="O33" s="171">
        <v>0.1856611004754706</v>
      </c>
      <c r="S33" s="28"/>
      <c r="AP33" s="29"/>
      <c r="AQ33" s="86">
        <v>2</v>
      </c>
      <c r="AR33" s="87">
        <f t="shared" ref="AR33:AW33" si="3">AR27/AR28</f>
        <v>0.05</v>
      </c>
      <c r="AS33" s="87">
        <f t="shared" si="3"/>
        <v>0</v>
      </c>
      <c r="AT33" s="87">
        <f t="shared" si="3"/>
        <v>0.05</v>
      </c>
      <c r="AU33" s="87">
        <f t="shared" si="3"/>
        <v>0.25</v>
      </c>
      <c r="AV33" s="87">
        <f t="shared" si="3"/>
        <v>0.25</v>
      </c>
      <c r="AW33" s="88">
        <f t="shared" si="3"/>
        <v>0.2</v>
      </c>
      <c r="BA33" s="28"/>
      <c r="BC33" s="29"/>
      <c r="BD33" s="177" t="s">
        <v>97</v>
      </c>
      <c r="BE33" s="97">
        <v>45</v>
      </c>
      <c r="BF33" s="97"/>
      <c r="BG33" s="97"/>
      <c r="BH33" s="97"/>
      <c r="BI33" s="97"/>
      <c r="BJ33" s="97"/>
      <c r="BK33" s="51" t="s">
        <v>93</v>
      </c>
      <c r="BL33" s="72">
        <v>2.7266699999999999</v>
      </c>
      <c r="BM33" s="28"/>
    </row>
    <row r="34" spans="1:65" ht="17" thickBot="1" x14ac:dyDescent="0.25">
      <c r="A34" s="1"/>
      <c r="B34" s="29"/>
      <c r="C34" s="1"/>
      <c r="D34" s="51" t="s">
        <v>64</v>
      </c>
      <c r="E34" s="52" t="s">
        <v>65</v>
      </c>
      <c r="J34" s="47" t="s">
        <v>111</v>
      </c>
      <c r="K34" s="74" t="s">
        <v>123</v>
      </c>
      <c r="L34" s="158" t="s">
        <v>124</v>
      </c>
      <c r="M34" s="158">
        <v>0.59575435154219214</v>
      </c>
      <c r="N34" s="158">
        <v>0.89460203779363645</v>
      </c>
      <c r="O34" s="171">
        <v>0.93761677811892929</v>
      </c>
      <c r="S34" s="28"/>
      <c r="AP34" s="29"/>
      <c r="AQ34" s="77" t="s">
        <v>66</v>
      </c>
      <c r="AR34" s="110">
        <f t="shared" ref="AR34:AW34" si="4">SUM(AR31:AR33)</f>
        <v>1</v>
      </c>
      <c r="AS34" s="110">
        <f t="shared" si="4"/>
        <v>1</v>
      </c>
      <c r="AT34" s="110">
        <f t="shared" si="4"/>
        <v>1</v>
      </c>
      <c r="AU34" s="110">
        <f t="shared" si="4"/>
        <v>1</v>
      </c>
      <c r="AV34" s="110">
        <f t="shared" si="4"/>
        <v>1</v>
      </c>
      <c r="AW34" s="111">
        <f t="shared" si="4"/>
        <v>1</v>
      </c>
      <c r="BA34" s="28"/>
      <c r="BC34" s="29"/>
      <c r="BK34" s="51" t="s">
        <v>98</v>
      </c>
      <c r="BL34" s="72" t="s">
        <v>132</v>
      </c>
      <c r="BM34" s="28"/>
    </row>
    <row r="35" spans="1:65" x14ac:dyDescent="0.2">
      <c r="A35" s="1"/>
      <c r="B35" s="29"/>
      <c r="C35" s="1"/>
      <c r="D35" s="51" t="s">
        <v>70</v>
      </c>
      <c r="E35" s="52">
        <v>0.05</v>
      </c>
      <c r="J35" s="47" t="s">
        <v>111</v>
      </c>
      <c r="K35" s="74" t="s">
        <v>123</v>
      </c>
      <c r="L35" s="158" t="s">
        <v>126</v>
      </c>
      <c r="M35" s="158">
        <v>0.35881082945223902</v>
      </c>
      <c r="N35" s="158">
        <v>0.34846150316848512</v>
      </c>
      <c r="O35" s="171">
        <v>0.79344345110064418</v>
      </c>
      <c r="S35" s="28"/>
      <c r="U35" s="2" t="s">
        <v>133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8"/>
      <c r="AP35" s="29"/>
      <c r="AQ35" s="1"/>
      <c r="AR35" s="1"/>
      <c r="AS35" s="1"/>
      <c r="AT35" s="1"/>
      <c r="AU35" s="1"/>
      <c r="AV35" s="1"/>
      <c r="AW35" s="1"/>
      <c r="BA35" s="28"/>
      <c r="BC35" s="29"/>
      <c r="BK35" s="51" t="s">
        <v>103</v>
      </c>
      <c r="BL35" s="72" t="s">
        <v>134</v>
      </c>
      <c r="BM35" s="28"/>
    </row>
    <row r="36" spans="1:65" x14ac:dyDescent="0.2">
      <c r="A36" s="1"/>
      <c r="B36" s="29"/>
      <c r="C36" s="1"/>
      <c r="D36" s="81"/>
      <c r="J36" s="47" t="s">
        <v>111</v>
      </c>
      <c r="K36" s="74" t="s">
        <v>123</v>
      </c>
      <c r="L36" s="158" t="s">
        <v>127</v>
      </c>
      <c r="M36" s="158">
        <v>0.6801527258962059</v>
      </c>
      <c r="N36" s="158">
        <v>0.29170289121349835</v>
      </c>
      <c r="O36" s="171">
        <v>0.7344816097225606</v>
      </c>
      <c r="S36" s="28"/>
      <c r="U36" s="29"/>
      <c r="V36" s="20" t="s">
        <v>4</v>
      </c>
      <c r="W36" s="21" t="s">
        <v>5</v>
      </c>
      <c r="X36" s="21" t="s">
        <v>6</v>
      </c>
      <c r="Y36" s="21" t="s">
        <v>20</v>
      </c>
      <c r="Z36" s="21" t="s">
        <v>21</v>
      </c>
      <c r="AA36" s="22" t="s">
        <v>22</v>
      </c>
      <c r="AB36" s="23" t="s">
        <v>23</v>
      </c>
      <c r="AD36" s="24" t="s">
        <v>24</v>
      </c>
      <c r="AE36" s="25"/>
      <c r="AF36" s="26"/>
      <c r="AG36" s="26"/>
      <c r="AH36" s="26"/>
      <c r="AI36" s="26"/>
      <c r="AJ36" s="26"/>
      <c r="AK36" s="26"/>
      <c r="AL36" s="26"/>
      <c r="AM36" s="27"/>
      <c r="AN36" s="28"/>
      <c r="AP36" s="29"/>
      <c r="AQ36" s="30" t="s">
        <v>130</v>
      </c>
      <c r="AR36" s="31" t="s">
        <v>107</v>
      </c>
      <c r="AS36" s="32" t="s">
        <v>108</v>
      </c>
      <c r="AT36" s="1"/>
      <c r="AU36" s="133" t="s">
        <v>109</v>
      </c>
      <c r="AV36" s="27"/>
      <c r="AW36" s="1"/>
      <c r="BA36" s="28"/>
      <c r="BC36" s="29"/>
      <c r="BK36" s="51" t="s">
        <v>105</v>
      </c>
      <c r="BL36" s="72">
        <v>0.85748100000000005</v>
      </c>
      <c r="BM36" s="28"/>
    </row>
    <row r="37" spans="1:65" x14ac:dyDescent="0.2">
      <c r="A37" s="1"/>
      <c r="B37" s="29"/>
      <c r="C37" s="1"/>
      <c r="D37" s="81"/>
      <c r="O37" s="53"/>
      <c r="S37" s="28"/>
      <c r="U37" s="29"/>
      <c r="V37" s="178" t="s">
        <v>38</v>
      </c>
      <c r="W37" s="167" t="s">
        <v>135</v>
      </c>
      <c r="X37" s="167" t="s">
        <v>37</v>
      </c>
      <c r="Y37" s="167" t="s">
        <v>39</v>
      </c>
      <c r="Z37" s="179">
        <v>6.9666666666666705E-3</v>
      </c>
      <c r="AA37" s="180">
        <v>30372.620816666651</v>
      </c>
      <c r="AB37" s="181">
        <v>30</v>
      </c>
      <c r="AD37" s="51" t="s">
        <v>40</v>
      </c>
      <c r="AE37" s="52" t="s">
        <v>34</v>
      </c>
      <c r="AM37" s="53"/>
      <c r="AN37" s="28"/>
      <c r="AP37" s="29"/>
      <c r="AQ37" s="86">
        <v>0</v>
      </c>
      <c r="AR37" s="87">
        <f>AVERAGE(AR31:AT31)</f>
        <v>0.73333333333333339</v>
      </c>
      <c r="AS37" s="88">
        <f>AVERAGE(AU31:AW31)</f>
        <v>0.28333333333333338</v>
      </c>
      <c r="AT37" s="1"/>
      <c r="AU37" s="136" t="s">
        <v>113</v>
      </c>
      <c r="AV37" s="137"/>
      <c r="AW37" s="1"/>
      <c r="BA37" s="28"/>
      <c r="BC37" s="29"/>
      <c r="BK37" s="51"/>
      <c r="BL37" s="72"/>
      <c r="BM37" s="28"/>
    </row>
    <row r="38" spans="1:65" x14ac:dyDescent="0.2">
      <c r="A38" s="1"/>
      <c r="B38" s="29"/>
      <c r="C38" s="1"/>
      <c r="D38" s="136" t="s">
        <v>80</v>
      </c>
      <c r="E38" s="33"/>
      <c r="F38" s="182"/>
      <c r="G38" s="182"/>
      <c r="H38" s="182"/>
      <c r="I38" s="182"/>
      <c r="J38" s="182"/>
      <c r="K38" s="182"/>
      <c r="L38" s="182"/>
      <c r="M38" s="182"/>
      <c r="N38" s="182"/>
      <c r="O38" s="53"/>
      <c r="S38" s="28"/>
      <c r="U38" s="29"/>
      <c r="V38" s="178" t="s">
        <v>38</v>
      </c>
      <c r="W38" s="167" t="s">
        <v>136</v>
      </c>
      <c r="X38" s="167" t="s">
        <v>37</v>
      </c>
      <c r="Y38" s="167" t="s">
        <v>39</v>
      </c>
      <c r="Z38" s="179">
        <v>7.1000000000000039E-3</v>
      </c>
      <c r="AA38" s="180">
        <v>31105.681033333301</v>
      </c>
      <c r="AB38" s="181">
        <v>30</v>
      </c>
      <c r="AD38" s="51" t="s">
        <v>49</v>
      </c>
      <c r="AE38" s="52" t="s">
        <v>50</v>
      </c>
      <c r="AM38" s="53"/>
      <c r="AN38" s="28"/>
      <c r="AP38" s="29"/>
      <c r="AQ38" s="86">
        <v>1</v>
      </c>
      <c r="AR38" s="87">
        <f>AVERAGE(AR32:AT32)</f>
        <v>0.23333333333333331</v>
      </c>
      <c r="AS38" s="88">
        <f>AVERAGE(AU32:AW32)</f>
        <v>0.48333333333333339</v>
      </c>
      <c r="AT38" s="1"/>
      <c r="AU38" s="183" t="s">
        <v>137</v>
      </c>
      <c r="AV38" s="142">
        <f>_xlfn.T.TEST(AR31:AT31,AU31:AW31,2,2)</f>
        <v>1.9556862701064549E-3</v>
      </c>
      <c r="AW38" s="1"/>
      <c r="BA38" s="28"/>
      <c r="BC38" s="29"/>
      <c r="BK38" s="51" t="s">
        <v>110</v>
      </c>
      <c r="BL38" s="72"/>
      <c r="BM38" s="28"/>
    </row>
    <row r="39" spans="1:65" x14ac:dyDescent="0.2">
      <c r="A39" s="1"/>
      <c r="B39" s="29"/>
      <c r="C39" s="1"/>
      <c r="D39" s="89" t="s">
        <v>83</v>
      </c>
      <c r="E39" s="90" t="s">
        <v>138</v>
      </c>
      <c r="F39" s="90" t="s">
        <v>84</v>
      </c>
      <c r="G39" s="90" t="s">
        <v>47</v>
      </c>
      <c r="H39" s="90" t="s">
        <v>139</v>
      </c>
      <c r="I39" s="90" t="s">
        <v>140</v>
      </c>
      <c r="J39" s="90" t="s">
        <v>87</v>
      </c>
      <c r="K39" s="90" t="s">
        <v>88</v>
      </c>
      <c r="L39" s="90" t="s">
        <v>89</v>
      </c>
      <c r="M39" s="90" t="s">
        <v>90</v>
      </c>
      <c r="N39" s="90" t="s">
        <v>91</v>
      </c>
      <c r="O39" s="53"/>
      <c r="S39" s="28"/>
      <c r="U39" s="29"/>
      <c r="V39" s="178" t="s">
        <v>38</v>
      </c>
      <c r="W39" s="167" t="s">
        <v>141</v>
      </c>
      <c r="X39" s="167" t="s">
        <v>37</v>
      </c>
      <c r="Y39" s="167" t="s">
        <v>39</v>
      </c>
      <c r="Z39" s="179">
        <v>7.5666666666666695E-3</v>
      </c>
      <c r="AA39" s="180">
        <v>25869.649183333331</v>
      </c>
      <c r="AB39" s="181">
        <v>30</v>
      </c>
      <c r="AD39" s="51" t="s">
        <v>56</v>
      </c>
      <c r="AE39" s="52" t="s">
        <v>57</v>
      </c>
      <c r="AM39" s="53"/>
      <c r="AN39" s="28"/>
      <c r="AP39" s="29"/>
      <c r="AQ39" s="86">
        <v>2</v>
      </c>
      <c r="AR39" s="87">
        <f>AVERAGE(AR33:AT33)</f>
        <v>3.3333333333333333E-2</v>
      </c>
      <c r="AS39" s="88">
        <f>AVERAGE(AU33:AW33)</f>
        <v>0.23333333333333331</v>
      </c>
      <c r="AT39" s="1"/>
      <c r="AU39" s="183" t="s">
        <v>142</v>
      </c>
      <c r="AV39" s="142">
        <f>_xlfn.T.TEST(AR32:AT32,AU32:AW32,2,2)</f>
        <v>1.0636627840554908E-2</v>
      </c>
      <c r="AW39" s="1"/>
      <c r="BA39" s="28"/>
      <c r="BC39" s="29"/>
      <c r="BK39" s="51" t="s">
        <v>114</v>
      </c>
      <c r="BL39" s="72" t="s">
        <v>143</v>
      </c>
      <c r="BM39" s="28"/>
    </row>
    <row r="40" spans="1:65" x14ac:dyDescent="0.2">
      <c r="A40" s="1"/>
      <c r="B40" s="29"/>
      <c r="C40" s="1"/>
      <c r="D40" s="93" t="s">
        <v>95</v>
      </c>
      <c r="E40" s="94" t="s">
        <v>144</v>
      </c>
      <c r="F40" s="94" t="s">
        <v>96</v>
      </c>
      <c r="G40" s="94">
        <v>0.21312900000000001</v>
      </c>
      <c r="H40" s="94">
        <v>0.50670000000000004</v>
      </c>
      <c r="I40" s="94">
        <v>0.64670000000000005</v>
      </c>
      <c r="J40" s="94">
        <v>-0.14000000000000001</v>
      </c>
      <c r="K40" s="94">
        <v>9.4630000000000006E-2</v>
      </c>
      <c r="L40" s="94">
        <v>1.4790000000000001</v>
      </c>
      <c r="M40" s="94">
        <v>4</v>
      </c>
      <c r="N40" s="94">
        <v>0.38083400000000001</v>
      </c>
      <c r="O40" s="53"/>
      <c r="S40" s="28"/>
      <c r="U40" s="29"/>
      <c r="V40" s="178" t="s">
        <v>62</v>
      </c>
      <c r="W40" s="167">
        <v>101</v>
      </c>
      <c r="X40" s="167" t="s">
        <v>37</v>
      </c>
      <c r="Y40" s="167" t="s">
        <v>39</v>
      </c>
      <c r="Z40" s="179">
        <v>6.3809999999999995E-3</v>
      </c>
      <c r="AA40" s="180">
        <v>31442.676447333328</v>
      </c>
      <c r="AB40" s="50">
        <v>30</v>
      </c>
      <c r="AD40" s="51" t="s">
        <v>64</v>
      </c>
      <c r="AE40" s="52" t="s">
        <v>65</v>
      </c>
      <c r="AM40" s="53"/>
      <c r="AN40" s="28"/>
      <c r="AP40" s="29"/>
      <c r="AQ40" s="77" t="s">
        <v>66</v>
      </c>
      <c r="AR40" s="110">
        <f>SUM(AR37:AR39)</f>
        <v>1</v>
      </c>
      <c r="AS40" s="111">
        <f>SUM(AS37:AS39)</f>
        <v>1.0000000000000002</v>
      </c>
      <c r="AT40" s="1"/>
      <c r="AU40" s="184" t="s">
        <v>145</v>
      </c>
      <c r="AV40" s="144">
        <f>_xlfn.T.TEST(AR33:AT33,AU33:AW33,2,2)</f>
        <v>1.0575646158306859E-3</v>
      </c>
      <c r="AW40" s="1"/>
      <c r="BA40" s="28"/>
      <c r="BC40" s="29"/>
      <c r="BK40" s="51" t="s">
        <v>47</v>
      </c>
      <c r="BL40" s="72">
        <v>0.342358</v>
      </c>
      <c r="BM40" s="28"/>
    </row>
    <row r="41" spans="1:65" ht="17" thickBot="1" x14ac:dyDescent="0.25">
      <c r="A41" s="1"/>
      <c r="B41" s="29"/>
      <c r="C41" s="1"/>
      <c r="D41" s="93" t="s">
        <v>95</v>
      </c>
      <c r="E41" s="94" t="s">
        <v>146</v>
      </c>
      <c r="F41" s="94" t="s">
        <v>96</v>
      </c>
      <c r="G41" s="94">
        <v>0.74570999999999998</v>
      </c>
      <c r="H41" s="94">
        <v>1.03</v>
      </c>
      <c r="I41" s="94">
        <v>1.093</v>
      </c>
      <c r="J41" s="94">
        <v>-6.3329999999999997E-2</v>
      </c>
      <c r="K41" s="94">
        <v>0.1822</v>
      </c>
      <c r="L41" s="94">
        <v>0.34749999999999998</v>
      </c>
      <c r="M41" s="94">
        <v>4</v>
      </c>
      <c r="N41" s="94">
        <v>0.74570999999999998</v>
      </c>
      <c r="O41" s="53"/>
      <c r="S41" s="28"/>
      <c r="U41" s="29"/>
      <c r="V41" s="178" t="s">
        <v>62</v>
      </c>
      <c r="W41" s="167">
        <v>102</v>
      </c>
      <c r="X41" s="167" t="s">
        <v>37</v>
      </c>
      <c r="Y41" s="167" t="s">
        <v>39</v>
      </c>
      <c r="Z41" s="179">
        <v>4.7390909090909089E-3</v>
      </c>
      <c r="AA41" s="180">
        <v>35934.259461888898</v>
      </c>
      <c r="AB41" s="50">
        <v>30</v>
      </c>
      <c r="AD41" s="51" t="s">
        <v>70</v>
      </c>
      <c r="AE41" s="52">
        <v>0.05</v>
      </c>
      <c r="AM41" s="53"/>
      <c r="AN41" s="28"/>
      <c r="AP41" s="147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50"/>
      <c r="BC41" s="29"/>
      <c r="BK41" s="51" t="s">
        <v>53</v>
      </c>
      <c r="BL41" s="72" t="s">
        <v>147</v>
      </c>
      <c r="BM41" s="28"/>
    </row>
    <row r="42" spans="1:65" x14ac:dyDescent="0.2">
      <c r="B42" s="29"/>
      <c r="C42" s="1"/>
      <c r="D42" s="93" t="s">
        <v>95</v>
      </c>
      <c r="E42" s="94" t="s">
        <v>148</v>
      </c>
      <c r="F42" s="94" t="s">
        <v>96</v>
      </c>
      <c r="G42" s="94">
        <v>9.2989000000000002E-2</v>
      </c>
      <c r="H42" s="94">
        <v>0.93</v>
      </c>
      <c r="I42" s="94">
        <v>1.26</v>
      </c>
      <c r="J42" s="94">
        <v>-0.33</v>
      </c>
      <c r="K42" s="94">
        <v>0.1502</v>
      </c>
      <c r="L42" s="94">
        <v>2.1970000000000001</v>
      </c>
      <c r="M42" s="94">
        <v>4</v>
      </c>
      <c r="N42" s="94">
        <v>0.25383099999999997</v>
      </c>
      <c r="O42" s="53"/>
      <c r="S42" s="28"/>
      <c r="U42" s="29"/>
      <c r="V42" s="178" t="s">
        <v>62</v>
      </c>
      <c r="W42" s="167">
        <v>104</v>
      </c>
      <c r="X42" s="167" t="s">
        <v>37</v>
      </c>
      <c r="Y42" s="167" t="s">
        <v>39</v>
      </c>
      <c r="Z42" s="179">
        <v>4.7390909090909089E-3</v>
      </c>
      <c r="AA42" s="180">
        <v>34150.605326333331</v>
      </c>
      <c r="AB42" s="50">
        <v>30</v>
      </c>
      <c r="AD42" s="81"/>
      <c r="AM42" s="53"/>
      <c r="AN42" s="28"/>
      <c r="BC42" s="29"/>
      <c r="BK42" s="145" t="s">
        <v>60</v>
      </c>
      <c r="BL42" s="146" t="s">
        <v>96</v>
      </c>
      <c r="BM42" s="28"/>
    </row>
    <row r="43" spans="1:65" ht="17" thickBot="1" x14ac:dyDescent="0.25">
      <c r="B43" s="29"/>
      <c r="C43" s="1"/>
      <c r="D43" s="93" t="s">
        <v>102</v>
      </c>
      <c r="E43" s="94" t="s">
        <v>144</v>
      </c>
      <c r="F43" s="94" t="s">
        <v>96</v>
      </c>
      <c r="G43" s="94">
        <v>2.7369999999999998E-2</v>
      </c>
      <c r="H43" s="94">
        <v>3.343</v>
      </c>
      <c r="I43" s="94">
        <v>2.4569999999999999</v>
      </c>
      <c r="J43" s="94">
        <v>0.88670000000000004</v>
      </c>
      <c r="K43" s="94">
        <v>0.2611</v>
      </c>
      <c r="L43" s="94">
        <v>3.3959999999999999</v>
      </c>
      <c r="M43" s="94">
        <v>4</v>
      </c>
      <c r="N43" s="94">
        <v>7.9881999999999995E-2</v>
      </c>
      <c r="O43" s="53"/>
      <c r="S43" s="28"/>
      <c r="U43" s="29"/>
      <c r="V43" s="178" t="s">
        <v>149</v>
      </c>
      <c r="W43" s="167" t="s">
        <v>150</v>
      </c>
      <c r="X43" s="167" t="s">
        <v>37</v>
      </c>
      <c r="Y43" s="167" t="s">
        <v>39</v>
      </c>
      <c r="Z43" s="179">
        <v>1.6366666666666672E-2</v>
      </c>
      <c r="AA43" s="180">
        <v>16520.933896636292</v>
      </c>
      <c r="AB43" s="181">
        <v>30</v>
      </c>
      <c r="AD43" s="82" t="s">
        <v>80</v>
      </c>
      <c r="AE43" s="83"/>
      <c r="AF43" s="84"/>
      <c r="AG43" s="84"/>
      <c r="AH43" s="84"/>
      <c r="AI43" s="84"/>
      <c r="AJ43" s="84"/>
      <c r="AK43" s="84"/>
      <c r="AL43" s="56"/>
      <c r="AM43" s="85"/>
      <c r="AN43" s="28"/>
      <c r="BC43" s="147"/>
      <c r="BD43" s="149"/>
      <c r="BE43" s="149"/>
      <c r="BF43" s="149"/>
      <c r="BG43" s="149"/>
      <c r="BH43" s="149"/>
      <c r="BI43" s="149"/>
      <c r="BJ43" s="149"/>
      <c r="BK43" s="149"/>
      <c r="BL43" s="149"/>
      <c r="BM43" s="150"/>
    </row>
    <row r="44" spans="1:65" x14ac:dyDescent="0.2">
      <c r="B44" s="29"/>
      <c r="C44" s="1"/>
      <c r="D44" s="93" t="s">
        <v>102</v>
      </c>
      <c r="E44" s="94" t="s">
        <v>146</v>
      </c>
      <c r="F44" s="94" t="s">
        <v>96</v>
      </c>
      <c r="G44" s="94">
        <v>0.20605399999999999</v>
      </c>
      <c r="H44" s="94">
        <v>2.5630000000000002</v>
      </c>
      <c r="I44" s="94">
        <v>2.0169999999999999</v>
      </c>
      <c r="J44" s="94">
        <v>0.54669999999999996</v>
      </c>
      <c r="K44" s="94">
        <v>0.36249999999999999</v>
      </c>
      <c r="L44" s="94">
        <v>1.508</v>
      </c>
      <c r="M44" s="94">
        <v>4</v>
      </c>
      <c r="N44" s="94">
        <v>0.36964999999999998</v>
      </c>
      <c r="O44" s="53"/>
      <c r="S44" s="19"/>
      <c r="U44" s="29"/>
      <c r="V44" s="178" t="s">
        <v>149</v>
      </c>
      <c r="W44" s="167" t="s">
        <v>151</v>
      </c>
      <c r="X44" s="167" t="s">
        <v>37</v>
      </c>
      <c r="Y44" s="167" t="s">
        <v>39</v>
      </c>
      <c r="Z44" s="179">
        <v>9.2333333333333382E-3</v>
      </c>
      <c r="AA44" s="180">
        <v>19969.386655555558</v>
      </c>
      <c r="AB44" s="181">
        <v>30</v>
      </c>
      <c r="AD44" s="89" t="s">
        <v>83</v>
      </c>
      <c r="AE44" s="90" t="s">
        <v>84</v>
      </c>
      <c r="AF44" s="90" t="s">
        <v>47</v>
      </c>
      <c r="AG44" s="90" t="s">
        <v>85</v>
      </c>
      <c r="AH44" s="90" t="s">
        <v>86</v>
      </c>
      <c r="AI44" s="90" t="s">
        <v>87</v>
      </c>
      <c r="AJ44" s="90" t="s">
        <v>88</v>
      </c>
      <c r="AK44" s="90" t="s">
        <v>89</v>
      </c>
      <c r="AL44" s="90" t="s">
        <v>90</v>
      </c>
      <c r="AM44" s="91" t="s">
        <v>91</v>
      </c>
      <c r="AN44" s="28"/>
    </row>
    <row r="45" spans="1:65" x14ac:dyDescent="0.2">
      <c r="B45" s="29"/>
      <c r="C45" s="1"/>
      <c r="D45" s="93" t="s">
        <v>102</v>
      </c>
      <c r="E45" s="94" t="s">
        <v>148</v>
      </c>
      <c r="F45" s="94" t="s">
        <v>96</v>
      </c>
      <c r="G45" s="94">
        <v>0.46437200000000001</v>
      </c>
      <c r="H45" s="94">
        <v>2.823</v>
      </c>
      <c r="I45" s="94">
        <v>3.4929999999999999</v>
      </c>
      <c r="J45" s="94">
        <v>-0.67</v>
      </c>
      <c r="K45" s="94">
        <v>0.82909999999999995</v>
      </c>
      <c r="L45" s="94">
        <v>0.80810000000000004</v>
      </c>
      <c r="M45" s="94">
        <v>4</v>
      </c>
      <c r="N45" s="94">
        <v>0.46437200000000001</v>
      </c>
      <c r="O45" s="53"/>
      <c r="S45" s="44"/>
      <c r="U45" s="29"/>
      <c r="V45" s="178" t="s">
        <v>149</v>
      </c>
      <c r="W45" s="167" t="s">
        <v>152</v>
      </c>
      <c r="X45" s="167" t="s">
        <v>37</v>
      </c>
      <c r="Y45" s="167" t="s">
        <v>39</v>
      </c>
      <c r="Z45" s="179">
        <v>7.5333333333333372E-3</v>
      </c>
      <c r="AA45" s="180">
        <v>14992.885855555556</v>
      </c>
      <c r="AB45" s="181">
        <v>30</v>
      </c>
      <c r="AD45" s="93" t="s">
        <v>95</v>
      </c>
      <c r="AE45" s="94" t="s">
        <v>96</v>
      </c>
      <c r="AF45" s="94">
        <v>8.6939000000000002E-2</v>
      </c>
      <c r="AG45" s="94">
        <v>29116</v>
      </c>
      <c r="AH45" s="94">
        <v>33843</v>
      </c>
      <c r="AI45" s="94">
        <v>-4726</v>
      </c>
      <c r="AJ45" s="94">
        <v>2094</v>
      </c>
      <c r="AK45" s="94">
        <v>2.2570000000000001</v>
      </c>
      <c r="AL45" s="94">
        <v>4</v>
      </c>
      <c r="AM45" s="95">
        <v>0.16632</v>
      </c>
      <c r="AN45" s="28"/>
    </row>
    <row r="46" spans="1:65" x14ac:dyDescent="0.2">
      <c r="B46" s="29"/>
      <c r="C46" s="1"/>
      <c r="D46" s="123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3"/>
      <c r="S46" s="44"/>
      <c r="U46" s="29"/>
      <c r="V46" s="99" t="s">
        <v>38</v>
      </c>
      <c r="W46" s="100" t="s">
        <v>101</v>
      </c>
      <c r="X46" s="100" t="s">
        <v>37</v>
      </c>
      <c r="Y46" s="100" t="s">
        <v>39</v>
      </c>
      <c r="Z46" s="185">
        <v>7.2111111111111152E-3</v>
      </c>
      <c r="AA46" s="186">
        <v>29115.983677777764</v>
      </c>
      <c r="AB46" s="187">
        <v>90</v>
      </c>
      <c r="AD46" s="93" t="s">
        <v>102</v>
      </c>
      <c r="AE46" s="94" t="s">
        <v>96</v>
      </c>
      <c r="AF46" s="94">
        <v>0.26433400000000001</v>
      </c>
      <c r="AG46" s="94">
        <v>28100</v>
      </c>
      <c r="AH46" s="94">
        <v>30485</v>
      </c>
      <c r="AI46" s="94">
        <v>-2385</v>
      </c>
      <c r="AJ46" s="94">
        <v>1838</v>
      </c>
      <c r="AK46" s="94">
        <v>1.2969999999999999</v>
      </c>
      <c r="AL46" s="94">
        <v>4</v>
      </c>
      <c r="AM46" s="95">
        <v>0.26433400000000001</v>
      </c>
      <c r="AN46" s="28"/>
    </row>
    <row r="47" spans="1:65" x14ac:dyDescent="0.2">
      <c r="B47" s="29"/>
      <c r="C47" s="1"/>
      <c r="D47" s="123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3"/>
      <c r="S47" s="44"/>
      <c r="U47" s="29"/>
      <c r="V47" s="188" t="s">
        <v>62</v>
      </c>
      <c r="W47" s="132" t="s">
        <v>101</v>
      </c>
      <c r="X47" s="119" t="s">
        <v>37</v>
      </c>
      <c r="Y47" s="119" t="s">
        <v>39</v>
      </c>
      <c r="Z47" s="189">
        <v>5.2863939393939388E-3</v>
      </c>
      <c r="AA47" s="190">
        <v>33842.513745185184</v>
      </c>
      <c r="AB47" s="191">
        <v>90</v>
      </c>
      <c r="AD47" s="123"/>
      <c r="AE47" s="56"/>
      <c r="AF47" s="56"/>
      <c r="AG47" s="56"/>
      <c r="AH47" s="56"/>
      <c r="AI47" s="56"/>
      <c r="AJ47" s="56"/>
      <c r="AK47" s="56"/>
      <c r="AL47" s="56"/>
      <c r="AM47" s="85"/>
      <c r="AN47" s="28"/>
    </row>
    <row r="48" spans="1:65" x14ac:dyDescent="0.2">
      <c r="B48" s="29"/>
      <c r="C48" s="1"/>
      <c r="D48" s="82" t="s">
        <v>106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53"/>
      <c r="S48" s="44"/>
      <c r="U48" s="29"/>
      <c r="V48" s="124" t="s">
        <v>78</v>
      </c>
      <c r="W48" s="125" t="s">
        <v>101</v>
      </c>
      <c r="X48" s="125" t="s">
        <v>37</v>
      </c>
      <c r="Y48" s="125" t="s">
        <v>39</v>
      </c>
      <c r="Z48" s="192">
        <v>1.1044444444444449E-2</v>
      </c>
      <c r="AA48" s="193">
        <v>17161.068802582467</v>
      </c>
      <c r="AB48" s="194">
        <v>90</v>
      </c>
      <c r="AD48" s="82" t="s">
        <v>106</v>
      </c>
      <c r="AE48" s="56"/>
      <c r="AF48" s="56"/>
      <c r="AG48" s="56"/>
      <c r="AH48" s="56"/>
      <c r="AI48" s="56"/>
      <c r="AJ48" s="56"/>
      <c r="AK48" s="56"/>
      <c r="AL48" s="56"/>
      <c r="AM48" s="85"/>
      <c r="AN48" s="28"/>
    </row>
    <row r="49" spans="2:40" x14ac:dyDescent="0.2">
      <c r="B49" s="29"/>
      <c r="C49" s="1"/>
      <c r="D49" s="89" t="s">
        <v>83</v>
      </c>
      <c r="E49" s="90" t="s">
        <v>138</v>
      </c>
      <c r="F49" s="90" t="s">
        <v>84</v>
      </c>
      <c r="G49" s="90" t="s">
        <v>47</v>
      </c>
      <c r="H49" s="90" t="s">
        <v>139</v>
      </c>
      <c r="I49" s="90" t="s">
        <v>153</v>
      </c>
      <c r="J49" s="90" t="s">
        <v>87</v>
      </c>
      <c r="K49" s="90" t="s">
        <v>88</v>
      </c>
      <c r="L49" s="90" t="s">
        <v>89</v>
      </c>
      <c r="M49" s="90" t="s">
        <v>90</v>
      </c>
      <c r="N49" s="90" t="s">
        <v>91</v>
      </c>
      <c r="O49" s="53"/>
      <c r="S49" s="44"/>
      <c r="U49" s="29"/>
      <c r="V49" s="178" t="s">
        <v>38</v>
      </c>
      <c r="W49" s="167" t="s">
        <v>135</v>
      </c>
      <c r="X49" s="167" t="s">
        <v>111</v>
      </c>
      <c r="Y49" s="167" t="s">
        <v>111</v>
      </c>
      <c r="Z49" s="179">
        <v>4.4400000000000021E-3</v>
      </c>
      <c r="AA49" s="180">
        <v>26926.898606666666</v>
      </c>
      <c r="AB49" s="181">
        <v>200</v>
      </c>
      <c r="AD49" s="89" t="s">
        <v>83</v>
      </c>
      <c r="AE49" s="90" t="s">
        <v>84</v>
      </c>
      <c r="AF49" s="90" t="s">
        <v>47</v>
      </c>
      <c r="AG49" s="90" t="s">
        <v>85</v>
      </c>
      <c r="AH49" s="90" t="s">
        <v>112</v>
      </c>
      <c r="AI49" s="90" t="s">
        <v>87</v>
      </c>
      <c r="AJ49" s="90" t="s">
        <v>88</v>
      </c>
      <c r="AK49" s="90" t="s">
        <v>89</v>
      </c>
      <c r="AL49" s="90" t="s">
        <v>90</v>
      </c>
      <c r="AM49" s="91" t="s">
        <v>91</v>
      </c>
      <c r="AN49" s="28"/>
    </row>
    <row r="50" spans="2:40" x14ac:dyDescent="0.2">
      <c r="B50" s="29"/>
      <c r="C50" s="1"/>
      <c r="D50" s="93" t="s">
        <v>95</v>
      </c>
      <c r="E50" s="94" t="s">
        <v>144</v>
      </c>
      <c r="F50" s="94" t="s">
        <v>96</v>
      </c>
      <c r="G50" s="94">
        <v>0.107236</v>
      </c>
      <c r="H50" s="94">
        <v>0.50670000000000004</v>
      </c>
      <c r="I50" s="94">
        <v>0.69</v>
      </c>
      <c r="J50" s="94">
        <v>-0.18329999999999999</v>
      </c>
      <c r="K50" s="94">
        <v>8.8569999999999996E-2</v>
      </c>
      <c r="L50" s="94">
        <v>2.0699999999999998</v>
      </c>
      <c r="M50" s="94">
        <v>4</v>
      </c>
      <c r="N50" s="94">
        <v>0.28844199999999998</v>
      </c>
      <c r="O50" s="53"/>
      <c r="S50" s="44"/>
      <c r="U50" s="29"/>
      <c r="V50" s="178" t="s">
        <v>38</v>
      </c>
      <c r="W50" s="167" t="s">
        <v>136</v>
      </c>
      <c r="X50" s="167" t="s">
        <v>111</v>
      </c>
      <c r="Y50" s="167" t="s">
        <v>111</v>
      </c>
      <c r="Z50" s="179">
        <v>5.7209944258639935E-3</v>
      </c>
      <c r="AA50" s="180">
        <v>31282.526427470089</v>
      </c>
      <c r="AB50" s="181">
        <v>200</v>
      </c>
      <c r="AD50" s="138" t="s">
        <v>95</v>
      </c>
      <c r="AE50" s="139" t="s">
        <v>61</v>
      </c>
      <c r="AF50" s="139">
        <v>5.5750000000000001E-3</v>
      </c>
      <c r="AG50" s="139">
        <v>29116</v>
      </c>
      <c r="AH50" s="139">
        <v>17161</v>
      </c>
      <c r="AI50" s="139">
        <v>11955</v>
      </c>
      <c r="AJ50" s="139">
        <v>2201</v>
      </c>
      <c r="AK50" s="139">
        <v>5.431</v>
      </c>
      <c r="AL50" s="139">
        <v>4</v>
      </c>
      <c r="AM50" s="140">
        <v>1.0543E-2</v>
      </c>
      <c r="AN50" s="28"/>
    </row>
    <row r="51" spans="2:40" x14ac:dyDescent="0.2">
      <c r="B51" s="29"/>
      <c r="C51" s="1"/>
      <c r="D51" s="93" t="s">
        <v>95</v>
      </c>
      <c r="E51" s="94" t="s">
        <v>146</v>
      </c>
      <c r="F51" s="94" t="s">
        <v>96</v>
      </c>
      <c r="G51" s="94">
        <v>0.48995100000000003</v>
      </c>
      <c r="H51" s="94">
        <v>1.03</v>
      </c>
      <c r="I51" s="94">
        <v>0.91669999999999996</v>
      </c>
      <c r="J51" s="94">
        <v>0.1133</v>
      </c>
      <c r="K51" s="94">
        <v>0.14929999999999999</v>
      </c>
      <c r="L51" s="94">
        <v>0.75929999999999997</v>
      </c>
      <c r="M51" s="94">
        <v>4</v>
      </c>
      <c r="N51" s="94">
        <v>0.73985000000000001</v>
      </c>
      <c r="O51" s="53"/>
      <c r="S51" s="44"/>
      <c r="U51" s="29"/>
      <c r="V51" s="178" t="s">
        <v>38</v>
      </c>
      <c r="W51" s="167" t="s">
        <v>141</v>
      </c>
      <c r="X51" s="167" t="s">
        <v>111</v>
      </c>
      <c r="Y51" s="167" t="s">
        <v>111</v>
      </c>
      <c r="Z51" s="179">
        <v>5.1913687943262437E-3</v>
      </c>
      <c r="AA51" s="180">
        <v>26090.056675192667</v>
      </c>
      <c r="AB51" s="181">
        <v>200</v>
      </c>
      <c r="AD51" s="138" t="s">
        <v>102</v>
      </c>
      <c r="AE51" s="139" t="s">
        <v>61</v>
      </c>
      <c r="AF51" s="139">
        <v>5.2859999999999999E-3</v>
      </c>
      <c r="AG51" s="139">
        <v>28100</v>
      </c>
      <c r="AH51" s="139">
        <v>15435</v>
      </c>
      <c r="AI51" s="139">
        <v>12665</v>
      </c>
      <c r="AJ51" s="139">
        <v>2298</v>
      </c>
      <c r="AK51" s="139">
        <v>5.5119999999999996</v>
      </c>
      <c r="AL51" s="139">
        <v>4</v>
      </c>
      <c r="AM51" s="140">
        <v>1.0543E-2</v>
      </c>
      <c r="AN51" s="28"/>
    </row>
    <row r="52" spans="2:40" x14ac:dyDescent="0.2">
      <c r="B52" s="29"/>
      <c r="C52" s="1"/>
      <c r="D52" s="93" t="s">
        <v>95</v>
      </c>
      <c r="E52" s="94" t="s">
        <v>148</v>
      </c>
      <c r="F52" s="94" t="s">
        <v>96</v>
      </c>
      <c r="G52" s="94">
        <v>0.56017099999999997</v>
      </c>
      <c r="H52" s="94">
        <v>0.93</v>
      </c>
      <c r="I52" s="94">
        <v>1.0629999999999999</v>
      </c>
      <c r="J52" s="94">
        <v>-0.1333</v>
      </c>
      <c r="K52" s="94">
        <v>0.21010000000000001</v>
      </c>
      <c r="L52" s="94">
        <v>0.63460000000000005</v>
      </c>
      <c r="M52" s="94">
        <v>4</v>
      </c>
      <c r="N52" s="94">
        <v>0.73985000000000001</v>
      </c>
      <c r="O52" s="53"/>
      <c r="S52" s="44"/>
      <c r="U52" s="29"/>
      <c r="V52" s="178" t="s">
        <v>62</v>
      </c>
      <c r="W52" s="167">
        <v>101</v>
      </c>
      <c r="X52" s="167" t="s">
        <v>111</v>
      </c>
      <c r="Y52" s="167" t="s">
        <v>111</v>
      </c>
      <c r="Z52" s="179">
        <v>4.4083638418079092E-3</v>
      </c>
      <c r="AA52" s="180">
        <v>31496.79141564668</v>
      </c>
      <c r="AB52" s="50">
        <v>200</v>
      </c>
      <c r="AD52" s="123"/>
      <c r="AE52" s="56"/>
      <c r="AF52" s="56"/>
      <c r="AG52" s="56"/>
      <c r="AH52" s="56"/>
      <c r="AI52" s="56"/>
      <c r="AJ52" s="56"/>
      <c r="AK52" s="56"/>
      <c r="AL52" s="56"/>
      <c r="AM52" s="85"/>
      <c r="AN52" s="28"/>
    </row>
    <row r="53" spans="2:40" x14ac:dyDescent="0.2">
      <c r="B53" s="29"/>
      <c r="C53" s="1"/>
      <c r="D53" s="93" t="s">
        <v>102</v>
      </c>
      <c r="E53" s="94" t="s">
        <v>144</v>
      </c>
      <c r="F53" s="94" t="s">
        <v>96</v>
      </c>
      <c r="G53" s="94">
        <v>0.54127499999999995</v>
      </c>
      <c r="H53" s="94">
        <v>3.343</v>
      </c>
      <c r="I53" s="94">
        <v>3.12</v>
      </c>
      <c r="J53" s="94">
        <v>0.2233</v>
      </c>
      <c r="K53" s="94">
        <v>0.33479999999999999</v>
      </c>
      <c r="L53" s="94">
        <v>0.66700000000000004</v>
      </c>
      <c r="M53" s="94">
        <v>4</v>
      </c>
      <c r="N53" s="94">
        <v>0.90347100000000002</v>
      </c>
      <c r="O53" s="53"/>
      <c r="S53" s="44"/>
      <c r="U53" s="29"/>
      <c r="V53" s="178" t="s">
        <v>62</v>
      </c>
      <c r="W53" s="167">
        <v>102</v>
      </c>
      <c r="X53" s="167" t="s">
        <v>111</v>
      </c>
      <c r="Y53" s="167" t="s">
        <v>111</v>
      </c>
      <c r="Z53" s="179">
        <v>4.5199766666666665E-3</v>
      </c>
      <c r="AA53" s="180">
        <v>31242.21904876667</v>
      </c>
      <c r="AB53" s="50">
        <v>200</v>
      </c>
      <c r="AD53" s="82" t="s">
        <v>118</v>
      </c>
      <c r="AE53" s="56"/>
      <c r="AF53" s="56"/>
      <c r="AG53" s="56"/>
      <c r="AH53" s="56"/>
      <c r="AI53" s="56"/>
      <c r="AJ53" s="56"/>
      <c r="AK53" s="56"/>
      <c r="AL53" s="56"/>
      <c r="AM53" s="85"/>
      <c r="AN53" s="28"/>
    </row>
    <row r="54" spans="2:40" x14ac:dyDescent="0.2">
      <c r="B54" s="29"/>
      <c r="C54" s="1"/>
      <c r="D54" s="93" t="s">
        <v>102</v>
      </c>
      <c r="E54" s="94" t="s">
        <v>146</v>
      </c>
      <c r="F54" s="94" t="s">
        <v>96</v>
      </c>
      <c r="G54" s="94">
        <v>0.86992100000000006</v>
      </c>
      <c r="H54" s="94">
        <v>2.5630000000000002</v>
      </c>
      <c r="I54" s="94">
        <v>2.5169999999999999</v>
      </c>
      <c r="J54" s="94">
        <v>4.6670000000000003E-2</v>
      </c>
      <c r="K54" s="94">
        <v>0.26740000000000003</v>
      </c>
      <c r="L54" s="94">
        <v>0.17449999999999999</v>
      </c>
      <c r="M54" s="94">
        <v>4</v>
      </c>
      <c r="N54" s="94">
        <v>0.98307999999999995</v>
      </c>
      <c r="O54" s="53"/>
      <c r="S54" s="106"/>
      <c r="U54" s="29"/>
      <c r="V54" s="178" t="s">
        <v>62</v>
      </c>
      <c r="W54" s="167">
        <v>104</v>
      </c>
      <c r="X54" s="167" t="s">
        <v>111</v>
      </c>
      <c r="Y54" s="167" t="s">
        <v>111</v>
      </c>
      <c r="Z54" s="179">
        <v>4.6771666666666671E-3</v>
      </c>
      <c r="AA54" s="180">
        <v>28714.628400644444</v>
      </c>
      <c r="AB54" s="50">
        <v>200</v>
      </c>
      <c r="AD54" s="89" t="s">
        <v>83</v>
      </c>
      <c r="AE54" s="90" t="s">
        <v>84</v>
      </c>
      <c r="AF54" s="90" t="s">
        <v>47</v>
      </c>
      <c r="AG54" s="90" t="s">
        <v>112</v>
      </c>
      <c r="AH54" s="90" t="s">
        <v>86</v>
      </c>
      <c r="AI54" s="90" t="s">
        <v>87</v>
      </c>
      <c r="AJ54" s="90" t="s">
        <v>88</v>
      </c>
      <c r="AK54" s="90" t="s">
        <v>89</v>
      </c>
      <c r="AL54" s="90" t="s">
        <v>90</v>
      </c>
      <c r="AM54" s="91" t="s">
        <v>91</v>
      </c>
      <c r="AN54" s="28"/>
    </row>
    <row r="55" spans="2:40" x14ac:dyDescent="0.2">
      <c r="B55" s="29"/>
      <c r="C55" s="1"/>
      <c r="D55" s="93" t="s">
        <v>102</v>
      </c>
      <c r="E55" s="94" t="s">
        <v>148</v>
      </c>
      <c r="F55" s="94" t="s">
        <v>96</v>
      </c>
      <c r="G55" s="94">
        <v>0.99316700000000002</v>
      </c>
      <c r="H55" s="94">
        <v>2.823</v>
      </c>
      <c r="I55" s="94">
        <v>2.8170000000000002</v>
      </c>
      <c r="J55" s="94">
        <v>6.6670000000000002E-3</v>
      </c>
      <c r="K55" s="94">
        <v>0.73170000000000002</v>
      </c>
      <c r="L55" s="94">
        <v>9.1109999999999993E-3</v>
      </c>
      <c r="M55" s="94">
        <v>4</v>
      </c>
      <c r="N55" s="94">
        <v>0.99316700000000002</v>
      </c>
      <c r="O55" s="53"/>
      <c r="S55" s="106"/>
      <c r="U55" s="29"/>
      <c r="V55" s="178" t="s">
        <v>149</v>
      </c>
      <c r="W55" s="167" t="s">
        <v>150</v>
      </c>
      <c r="X55" s="167" t="s">
        <v>111</v>
      </c>
      <c r="Y55" s="167" t="s">
        <v>111</v>
      </c>
      <c r="Z55" s="179">
        <v>5.0802756410256444E-3</v>
      </c>
      <c r="AA55" s="180">
        <v>13144.016421279759</v>
      </c>
      <c r="AB55" s="181">
        <v>200</v>
      </c>
      <c r="AD55" s="138" t="s">
        <v>95</v>
      </c>
      <c r="AE55" s="139" t="s">
        <v>61</v>
      </c>
      <c r="AF55" s="139">
        <v>1.06E-3</v>
      </c>
      <c r="AG55" s="139">
        <v>17161</v>
      </c>
      <c r="AH55" s="139">
        <v>33843</v>
      </c>
      <c r="AI55" s="139">
        <v>-16682</v>
      </c>
      <c r="AJ55" s="139">
        <v>1967</v>
      </c>
      <c r="AK55" s="139">
        <v>8.4789999999999992</v>
      </c>
      <c r="AL55" s="139">
        <v>4</v>
      </c>
      <c r="AM55" s="140">
        <v>2.1199999999999999E-3</v>
      </c>
      <c r="AN55" s="28"/>
    </row>
    <row r="56" spans="2:40" x14ac:dyDescent="0.2">
      <c r="B56" s="29"/>
      <c r="C56" s="1"/>
      <c r="D56" s="123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3"/>
      <c r="S56" s="106"/>
      <c r="U56" s="29"/>
      <c r="V56" s="178" t="s">
        <v>149</v>
      </c>
      <c r="W56" s="167" t="s">
        <v>151</v>
      </c>
      <c r="X56" s="167" t="s">
        <v>111</v>
      </c>
      <c r="Y56" s="167" t="s">
        <v>111</v>
      </c>
      <c r="Z56" s="179">
        <v>4.8170000000000018E-3</v>
      </c>
      <c r="AA56" s="180">
        <v>18612.42650566667</v>
      </c>
      <c r="AB56" s="181">
        <v>200</v>
      </c>
      <c r="AD56" s="138" t="s">
        <v>102</v>
      </c>
      <c r="AE56" s="139" t="s">
        <v>61</v>
      </c>
      <c r="AF56" s="139">
        <v>1.2800000000000001E-3</v>
      </c>
      <c r="AG56" s="139">
        <v>15435</v>
      </c>
      <c r="AH56" s="139">
        <v>30485</v>
      </c>
      <c r="AI56" s="139">
        <v>-15050</v>
      </c>
      <c r="AJ56" s="139">
        <v>1865</v>
      </c>
      <c r="AK56" s="139">
        <v>8.0719999999999992</v>
      </c>
      <c r="AL56" s="139">
        <v>4</v>
      </c>
      <c r="AM56" s="140">
        <v>2.1199999999999999E-3</v>
      </c>
      <c r="AN56" s="28"/>
    </row>
    <row r="57" spans="2:40" x14ac:dyDescent="0.2">
      <c r="B57" s="29"/>
      <c r="C57" s="1"/>
      <c r="D57" s="123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3"/>
      <c r="S57" s="44"/>
      <c r="U57" s="29"/>
      <c r="V57" s="178" t="s">
        <v>149</v>
      </c>
      <c r="W57" s="167" t="s">
        <v>152</v>
      </c>
      <c r="X57" s="167" t="s">
        <v>111</v>
      </c>
      <c r="Y57" s="167" t="s">
        <v>111</v>
      </c>
      <c r="Z57" s="179">
        <v>4.7740000000000031E-3</v>
      </c>
      <c r="AA57" s="180">
        <v>14547.935475777776</v>
      </c>
      <c r="AB57" s="181">
        <v>200</v>
      </c>
      <c r="AD57" s="81"/>
      <c r="AM57" s="53"/>
      <c r="AN57" s="28"/>
    </row>
    <row r="58" spans="2:40" x14ac:dyDescent="0.2">
      <c r="B58" s="29"/>
      <c r="C58" s="1"/>
      <c r="D58" s="82" t="s">
        <v>118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53"/>
      <c r="S58" s="44"/>
      <c r="U58" s="29"/>
      <c r="V58" s="99" t="s">
        <v>38</v>
      </c>
      <c r="W58" s="100" t="s">
        <v>101</v>
      </c>
      <c r="X58" s="101" t="s">
        <v>111</v>
      </c>
      <c r="Y58" s="101" t="s">
        <v>111</v>
      </c>
      <c r="Z58" s="185">
        <v>5.1174544067300798E-3</v>
      </c>
      <c r="AA58" s="186">
        <v>28099.827236443143</v>
      </c>
      <c r="AB58" s="187">
        <v>600</v>
      </c>
      <c r="AD58" s="81"/>
      <c r="AG58" s="74" t="s">
        <v>121</v>
      </c>
      <c r="AM58" s="53"/>
      <c r="AN58" s="28"/>
    </row>
    <row r="59" spans="2:40" x14ac:dyDescent="0.2">
      <c r="B59" s="29"/>
      <c r="C59" s="1"/>
      <c r="D59" s="89" t="s">
        <v>83</v>
      </c>
      <c r="E59" s="90" t="s">
        <v>138</v>
      </c>
      <c r="F59" s="90" t="s">
        <v>84</v>
      </c>
      <c r="G59" s="90" t="s">
        <v>47</v>
      </c>
      <c r="H59" s="90" t="s">
        <v>153</v>
      </c>
      <c r="I59" s="90" t="s">
        <v>140</v>
      </c>
      <c r="J59" s="90" t="s">
        <v>87</v>
      </c>
      <c r="K59" s="90" t="s">
        <v>88</v>
      </c>
      <c r="L59" s="90" t="s">
        <v>89</v>
      </c>
      <c r="M59" s="90" t="s">
        <v>90</v>
      </c>
      <c r="N59" s="90" t="s">
        <v>91</v>
      </c>
      <c r="O59" s="53"/>
      <c r="S59" s="44"/>
      <c r="U59" s="29"/>
      <c r="V59" s="188" t="s">
        <v>62</v>
      </c>
      <c r="W59" s="132" t="s">
        <v>101</v>
      </c>
      <c r="X59" s="119" t="s">
        <v>111</v>
      </c>
      <c r="Y59" s="119" t="s">
        <v>111</v>
      </c>
      <c r="Z59" s="189">
        <v>4.5351690583804137E-3</v>
      </c>
      <c r="AA59" s="190">
        <v>30484.546288352602</v>
      </c>
      <c r="AB59" s="191">
        <v>600</v>
      </c>
      <c r="AD59" s="45" t="s">
        <v>37</v>
      </c>
      <c r="AE59" s="74" t="s">
        <v>123</v>
      </c>
      <c r="AF59" s="158" t="s">
        <v>124</v>
      </c>
      <c r="AG59" s="158">
        <v>0.77772664940285552</v>
      </c>
      <c r="AM59" s="53"/>
      <c r="AN59" s="28"/>
    </row>
    <row r="60" spans="2:40" x14ac:dyDescent="0.2">
      <c r="B60" s="29"/>
      <c r="C60" s="1"/>
      <c r="D60" s="93" t="s">
        <v>95</v>
      </c>
      <c r="E60" s="94" t="s">
        <v>144</v>
      </c>
      <c r="F60" s="94" t="s">
        <v>96</v>
      </c>
      <c r="G60" s="94">
        <v>0.638961</v>
      </c>
      <c r="H60" s="94">
        <v>0.69</v>
      </c>
      <c r="I60" s="94">
        <v>0.64670000000000005</v>
      </c>
      <c r="J60" s="94">
        <v>4.333E-2</v>
      </c>
      <c r="K60" s="94">
        <v>8.5510000000000003E-2</v>
      </c>
      <c r="L60" s="94">
        <v>0.50680000000000003</v>
      </c>
      <c r="M60" s="94">
        <v>4</v>
      </c>
      <c r="N60" s="94">
        <v>0.638961</v>
      </c>
      <c r="O60" s="53"/>
      <c r="S60" s="44"/>
      <c r="U60" s="29"/>
      <c r="V60" s="124" t="s">
        <v>78</v>
      </c>
      <c r="W60" s="125" t="s">
        <v>101</v>
      </c>
      <c r="X60" s="126" t="s">
        <v>111</v>
      </c>
      <c r="Y60" s="126" t="s">
        <v>111</v>
      </c>
      <c r="Z60" s="192">
        <v>4.8904252136752167E-3</v>
      </c>
      <c r="AA60" s="193">
        <v>15434.79280090807</v>
      </c>
      <c r="AB60" s="194">
        <v>600</v>
      </c>
      <c r="AD60" s="45" t="s">
        <v>37</v>
      </c>
      <c r="AE60" s="74" t="s">
        <v>123</v>
      </c>
      <c r="AF60" s="158" t="s">
        <v>126</v>
      </c>
      <c r="AG60" s="158">
        <v>0.89408873584169679</v>
      </c>
      <c r="AM60" s="53"/>
      <c r="AN60" s="28"/>
    </row>
    <row r="61" spans="2:40" x14ac:dyDescent="0.2">
      <c r="B61" s="29"/>
      <c r="C61" s="1"/>
      <c r="D61" s="93" t="s">
        <v>95</v>
      </c>
      <c r="E61" s="94" t="s">
        <v>146</v>
      </c>
      <c r="F61" s="94" t="s">
        <v>96</v>
      </c>
      <c r="G61" s="94">
        <v>0.18337500000000001</v>
      </c>
      <c r="H61" s="94">
        <v>0.91669999999999996</v>
      </c>
      <c r="I61" s="94">
        <v>1.093</v>
      </c>
      <c r="J61" s="94">
        <v>-0.1767</v>
      </c>
      <c r="K61" s="94">
        <v>0.1099</v>
      </c>
      <c r="L61" s="94">
        <v>1.607</v>
      </c>
      <c r="M61" s="94">
        <v>4</v>
      </c>
      <c r="N61" s="94">
        <v>0.45541199999999998</v>
      </c>
      <c r="O61" s="53"/>
      <c r="S61" s="44"/>
      <c r="U61" s="29"/>
      <c r="AD61" s="45" t="s">
        <v>37</v>
      </c>
      <c r="AE61" s="74" t="s">
        <v>123</v>
      </c>
      <c r="AF61" s="158" t="s">
        <v>127</v>
      </c>
      <c r="AG61" s="158">
        <v>0.88083256294891754</v>
      </c>
      <c r="AM61" s="53"/>
      <c r="AN61" s="28"/>
    </row>
    <row r="62" spans="2:40" x14ac:dyDescent="0.2">
      <c r="B62" s="29"/>
      <c r="C62" s="1"/>
      <c r="D62" s="93" t="s">
        <v>95</v>
      </c>
      <c r="E62" s="94" t="s">
        <v>148</v>
      </c>
      <c r="F62" s="94" t="s">
        <v>96</v>
      </c>
      <c r="G62" s="94">
        <v>0.29310599999999998</v>
      </c>
      <c r="H62" s="94">
        <v>1.0629999999999999</v>
      </c>
      <c r="I62" s="94">
        <v>1.26</v>
      </c>
      <c r="J62" s="94">
        <v>-0.19670000000000001</v>
      </c>
      <c r="K62" s="94">
        <v>0.16259999999999999</v>
      </c>
      <c r="L62" s="94">
        <v>1.2090000000000001</v>
      </c>
      <c r="M62" s="94">
        <v>4</v>
      </c>
      <c r="N62" s="94">
        <v>0.500301</v>
      </c>
      <c r="O62" s="57"/>
      <c r="S62" s="44"/>
      <c r="U62" s="29"/>
      <c r="AD62" s="45" t="s">
        <v>111</v>
      </c>
      <c r="AE62" s="74" t="s">
        <v>123</v>
      </c>
      <c r="AF62" s="158" t="s">
        <v>124</v>
      </c>
      <c r="AG62" s="158">
        <v>0.46669530323504171</v>
      </c>
      <c r="AM62" s="53"/>
      <c r="AN62" s="28"/>
    </row>
    <row r="63" spans="2:40" x14ac:dyDescent="0.2">
      <c r="B63" s="29"/>
      <c r="C63" s="1"/>
      <c r="D63" s="93" t="s">
        <v>102</v>
      </c>
      <c r="E63" s="94" t="s">
        <v>144</v>
      </c>
      <c r="F63" s="94" t="s">
        <v>96</v>
      </c>
      <c r="G63" s="94">
        <v>0.150172</v>
      </c>
      <c r="H63" s="94">
        <v>3.12</v>
      </c>
      <c r="I63" s="94">
        <v>2.4569999999999999</v>
      </c>
      <c r="J63" s="94">
        <v>0.6633</v>
      </c>
      <c r="K63" s="94">
        <v>0.37319999999999998</v>
      </c>
      <c r="L63" s="94">
        <v>1.7769999999999999</v>
      </c>
      <c r="M63" s="94">
        <v>4</v>
      </c>
      <c r="N63" s="94">
        <v>0.38624700000000001</v>
      </c>
      <c r="O63" s="57"/>
      <c r="S63" s="44"/>
      <c r="U63" s="29"/>
      <c r="V63" s="170" t="s">
        <v>129</v>
      </c>
      <c r="AD63" s="45" t="s">
        <v>111</v>
      </c>
      <c r="AE63" s="74" t="s">
        <v>123</v>
      </c>
      <c r="AF63" s="158" t="s">
        <v>126</v>
      </c>
      <c r="AG63" s="158">
        <v>0.98146817448157098</v>
      </c>
      <c r="AM63" s="53"/>
      <c r="AN63" s="28"/>
    </row>
    <row r="64" spans="2:40" x14ac:dyDescent="0.2">
      <c r="B64" s="29"/>
      <c r="C64" s="1"/>
      <c r="D64" s="93" t="s">
        <v>102</v>
      </c>
      <c r="E64" s="94" t="s">
        <v>146</v>
      </c>
      <c r="F64" s="94" t="s">
        <v>96</v>
      </c>
      <c r="G64" s="94">
        <v>0.16000900000000001</v>
      </c>
      <c r="H64" s="94">
        <v>2.5169999999999999</v>
      </c>
      <c r="I64" s="94">
        <v>2.0169999999999999</v>
      </c>
      <c r="J64" s="94">
        <v>0.5</v>
      </c>
      <c r="K64" s="94">
        <v>0.29020000000000001</v>
      </c>
      <c r="L64" s="94">
        <v>1.7230000000000001</v>
      </c>
      <c r="M64" s="94">
        <v>4</v>
      </c>
      <c r="N64" s="94">
        <v>0.38624700000000001</v>
      </c>
      <c r="O64" s="57"/>
      <c r="S64" s="44"/>
      <c r="U64" s="29"/>
      <c r="V64" s="172" t="s">
        <v>131</v>
      </c>
      <c r="AD64" s="173" t="s">
        <v>111</v>
      </c>
      <c r="AE64" s="174" t="s">
        <v>123</v>
      </c>
      <c r="AF64" s="175" t="s">
        <v>127</v>
      </c>
      <c r="AG64" s="175">
        <v>0.45356396493433049</v>
      </c>
      <c r="AH64" s="97"/>
      <c r="AI64" s="97"/>
      <c r="AJ64" s="97"/>
      <c r="AK64" s="97"/>
      <c r="AL64" s="97"/>
      <c r="AM64" s="98"/>
      <c r="AN64" s="28"/>
    </row>
    <row r="65" spans="1:40" ht="17" thickBot="1" x14ac:dyDescent="0.25">
      <c r="B65" s="29"/>
      <c r="C65" s="1"/>
      <c r="D65" s="195" t="s">
        <v>102</v>
      </c>
      <c r="E65" s="196" t="s">
        <v>148</v>
      </c>
      <c r="F65" s="196" t="s">
        <v>96</v>
      </c>
      <c r="G65" s="196">
        <v>0.42405100000000001</v>
      </c>
      <c r="H65" s="196">
        <v>2.8170000000000002</v>
      </c>
      <c r="I65" s="196">
        <v>3.4929999999999999</v>
      </c>
      <c r="J65" s="196">
        <v>-0.67669999999999997</v>
      </c>
      <c r="K65" s="196">
        <v>0.76080000000000003</v>
      </c>
      <c r="L65" s="196">
        <v>0.88939999999999997</v>
      </c>
      <c r="M65" s="196">
        <v>4</v>
      </c>
      <c r="N65" s="196">
        <v>0.42405100000000001</v>
      </c>
      <c r="O65" s="197"/>
      <c r="S65" s="44"/>
      <c r="U65" s="147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50"/>
    </row>
    <row r="66" spans="1:40" ht="17" thickBot="1" x14ac:dyDescent="0.25">
      <c r="B66" s="147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98"/>
    </row>
    <row r="67" spans="1:40" x14ac:dyDescent="0.2">
      <c r="S67" s="157"/>
    </row>
    <row r="68" spans="1:40" ht="17" thickBot="1" x14ac:dyDescent="0.25">
      <c r="A68" s="1"/>
      <c r="B68" s="1"/>
      <c r="C68" s="55"/>
      <c r="D68" s="55"/>
      <c r="E68" s="46"/>
      <c r="F68" s="55"/>
      <c r="G68" s="65"/>
      <c r="H68" s="55"/>
      <c r="I68" s="55"/>
      <c r="J68" s="66"/>
      <c r="K68" s="66"/>
      <c r="L68" s="55"/>
      <c r="M68" s="55"/>
      <c r="N68" s="55"/>
      <c r="O68" s="55"/>
      <c r="P68" s="66"/>
      <c r="Q68" s="65"/>
      <c r="R68" s="65"/>
      <c r="S68" s="65"/>
      <c r="T68" s="65"/>
    </row>
    <row r="69" spans="1:40" x14ac:dyDescent="0.2">
      <c r="A69" s="1"/>
      <c r="B69" s="2" t="s">
        <v>154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3"/>
      <c r="N69" s="3"/>
      <c r="O69" s="3"/>
      <c r="P69" s="3"/>
      <c r="Q69" s="3"/>
      <c r="R69" s="3"/>
      <c r="S69" s="200"/>
      <c r="T69" s="65"/>
    </row>
    <row r="70" spans="1:40" x14ac:dyDescent="0.2">
      <c r="A70" s="1"/>
      <c r="B70" s="13"/>
      <c r="C70" s="14" t="s">
        <v>4</v>
      </c>
      <c r="D70" s="15" t="s">
        <v>5</v>
      </c>
      <c r="E70" s="15" t="s">
        <v>6</v>
      </c>
      <c r="F70" s="15" t="s">
        <v>7</v>
      </c>
      <c r="G70" s="15" t="s">
        <v>8</v>
      </c>
      <c r="H70" s="15" t="s">
        <v>9</v>
      </c>
      <c r="I70" s="15" t="s">
        <v>10</v>
      </c>
      <c r="J70" s="15" t="s">
        <v>11</v>
      </c>
      <c r="K70" s="16" t="s">
        <v>12</v>
      </c>
      <c r="L70" s="16" t="s">
        <v>13</v>
      </c>
      <c r="M70" s="16" t="s">
        <v>14</v>
      </c>
      <c r="N70" s="16" t="s">
        <v>15</v>
      </c>
      <c r="O70" s="16" t="s">
        <v>16</v>
      </c>
      <c r="P70" s="17" t="s">
        <v>17</v>
      </c>
      <c r="Q70" s="17" t="s">
        <v>18</v>
      </c>
      <c r="R70" s="18" t="s">
        <v>19</v>
      </c>
      <c r="S70" s="44"/>
      <c r="T70" s="65"/>
      <c r="U70" s="1"/>
      <c r="V70" s="1"/>
      <c r="W70" s="1"/>
      <c r="X70" s="1"/>
    </row>
    <row r="71" spans="1:40" x14ac:dyDescent="0.2">
      <c r="A71" s="1"/>
      <c r="B71" s="13"/>
      <c r="C71" s="37" t="s">
        <v>35</v>
      </c>
      <c r="D71" s="201" t="s">
        <v>136</v>
      </c>
      <c r="E71" s="201" t="s">
        <v>37</v>
      </c>
      <c r="F71" s="202">
        <v>35.18</v>
      </c>
      <c r="G71" s="203">
        <v>91</v>
      </c>
      <c r="H71" s="203">
        <v>85</v>
      </c>
      <c r="I71" s="40">
        <v>2.5866969869243888</v>
      </c>
      <c r="J71" s="40">
        <v>2.4161455372370666</v>
      </c>
      <c r="K71" s="203">
        <v>43</v>
      </c>
      <c r="L71" s="203">
        <v>48</v>
      </c>
      <c r="M71" s="203">
        <v>43</v>
      </c>
      <c r="N71" s="203">
        <v>134</v>
      </c>
      <c r="O71" s="203">
        <v>3.8089823763501989</v>
      </c>
      <c r="P71" s="42">
        <v>1.2222853894258101</v>
      </c>
      <c r="Q71" s="42">
        <v>1.3644115974985787</v>
      </c>
      <c r="R71" s="43">
        <v>1.2222853894258101</v>
      </c>
      <c r="S71" s="44"/>
      <c r="T71" s="65"/>
      <c r="U71" s="1"/>
      <c r="V71" s="1"/>
      <c r="W71" s="1"/>
      <c r="X71" s="1"/>
    </row>
    <row r="72" spans="1:40" x14ac:dyDescent="0.2">
      <c r="A72" s="1"/>
      <c r="B72" s="13"/>
      <c r="C72" s="64" t="s">
        <v>35</v>
      </c>
      <c r="D72" s="47" t="s">
        <v>135</v>
      </c>
      <c r="E72" s="47" t="s">
        <v>37</v>
      </c>
      <c r="F72" s="167">
        <v>64.064999999999998</v>
      </c>
      <c r="G72" s="167">
        <v>116</v>
      </c>
      <c r="H72" s="167">
        <v>118</v>
      </c>
      <c r="I72" s="204">
        <v>1.810661047373761</v>
      </c>
      <c r="J72" s="204">
        <v>1.8418793412939984</v>
      </c>
      <c r="K72" s="167">
        <v>77</v>
      </c>
      <c r="L72" s="167">
        <v>39</v>
      </c>
      <c r="M72" s="167">
        <v>40</v>
      </c>
      <c r="N72" s="167">
        <v>156</v>
      </c>
      <c r="O72" s="92">
        <v>2.4350269257785064</v>
      </c>
      <c r="P72" s="67">
        <v>1.2019043159291301</v>
      </c>
      <c r="Q72" s="67">
        <v>0.60875673144462661</v>
      </c>
      <c r="R72" s="68">
        <v>0.62436587840474522</v>
      </c>
      <c r="S72" s="161"/>
      <c r="T72" s="1"/>
      <c r="U72" s="1"/>
      <c r="V72" s="1"/>
      <c r="W72" s="1"/>
      <c r="X72" s="1"/>
    </row>
    <row r="73" spans="1:40" x14ac:dyDescent="0.2">
      <c r="A73" s="1"/>
      <c r="B73" s="13"/>
      <c r="C73" s="64" t="s">
        <v>35</v>
      </c>
      <c r="D73" s="47" t="s">
        <v>141</v>
      </c>
      <c r="E73" s="47" t="s">
        <v>37</v>
      </c>
      <c r="F73" s="65">
        <v>25.133000000000003</v>
      </c>
      <c r="G73" s="92">
        <v>66</v>
      </c>
      <c r="H73" s="92">
        <v>73</v>
      </c>
      <c r="I73" s="65">
        <v>2.6260295229379698</v>
      </c>
      <c r="J73" s="65">
        <v>2.9045478056738152</v>
      </c>
      <c r="K73" s="92">
        <v>39</v>
      </c>
      <c r="L73" s="92">
        <v>27</v>
      </c>
      <c r="M73" s="92">
        <v>34</v>
      </c>
      <c r="N73" s="92">
        <v>100</v>
      </c>
      <c r="O73" s="92">
        <v>3.9788326105120753</v>
      </c>
      <c r="P73" s="67">
        <v>1.5517447180997099</v>
      </c>
      <c r="Q73" s="67">
        <v>1.0742848048382603</v>
      </c>
      <c r="R73" s="68">
        <v>1.3528030875741057</v>
      </c>
      <c r="S73" s="161"/>
      <c r="T73" s="1"/>
      <c r="U73" s="1"/>
      <c r="V73" s="1"/>
      <c r="W73" s="1"/>
      <c r="X73" s="1"/>
    </row>
    <row r="74" spans="1:40" x14ac:dyDescent="0.2">
      <c r="A74" s="1"/>
      <c r="B74" s="13"/>
      <c r="C74" s="64" t="s">
        <v>62</v>
      </c>
      <c r="D74" s="47">
        <v>101</v>
      </c>
      <c r="E74" s="47" t="s">
        <v>37</v>
      </c>
      <c r="F74" s="158">
        <v>31.65924</v>
      </c>
      <c r="G74" s="55">
        <v>56</v>
      </c>
      <c r="H74" s="55">
        <v>69</v>
      </c>
      <c r="I74" s="65">
        <v>2.3892462838736774</v>
      </c>
      <c r="J74" s="65">
        <v>2.248208239708902</v>
      </c>
      <c r="K74" s="55">
        <v>24</v>
      </c>
      <c r="L74" s="55">
        <v>32</v>
      </c>
      <c r="M74" s="55">
        <v>45</v>
      </c>
      <c r="N74" s="92">
        <v>101</v>
      </c>
      <c r="O74" s="92">
        <v>3.1902218751934663</v>
      </c>
      <c r="P74" s="67">
        <v>0.75807252479844744</v>
      </c>
      <c r="Q74" s="67">
        <v>1.0107633663979299</v>
      </c>
      <c r="R74" s="68">
        <v>1.421385983997089</v>
      </c>
      <c r="S74" s="161"/>
      <c r="T74" s="1"/>
      <c r="U74" s="1"/>
      <c r="V74" s="1"/>
      <c r="W74" s="1"/>
      <c r="X74" s="1"/>
    </row>
    <row r="75" spans="1:40" x14ac:dyDescent="0.2">
      <c r="A75" s="1"/>
      <c r="B75" s="13"/>
      <c r="C75" s="64" t="s">
        <v>62</v>
      </c>
      <c r="D75" s="47">
        <v>102</v>
      </c>
      <c r="E75" s="47" t="s">
        <v>37</v>
      </c>
      <c r="F75" s="158">
        <v>34.734030000000004</v>
      </c>
      <c r="G75" s="55">
        <v>70</v>
      </c>
      <c r="H75" s="55">
        <v>90</v>
      </c>
      <c r="I75" s="65">
        <v>2.494905218623658</v>
      </c>
      <c r="J75" s="65">
        <v>3.1885263846109124</v>
      </c>
      <c r="K75" s="55">
        <v>41</v>
      </c>
      <c r="L75" s="55">
        <v>29</v>
      </c>
      <c r="M75" s="55">
        <v>49</v>
      </c>
      <c r="N75" s="92">
        <v>119</v>
      </c>
      <c r="O75" s="92">
        <v>3.4260349288579524</v>
      </c>
      <c r="P75" s="67">
        <v>1.1803985889342525</v>
      </c>
      <c r="Q75" s="67">
        <v>0.83491607509983712</v>
      </c>
      <c r="R75" s="68">
        <v>1.4107202648238628</v>
      </c>
      <c r="S75" s="161"/>
      <c r="T75" s="1"/>
      <c r="U75" s="1"/>
      <c r="V75" s="1"/>
      <c r="W75" s="1"/>
      <c r="X75" s="1"/>
    </row>
    <row r="76" spans="1:40" x14ac:dyDescent="0.2">
      <c r="A76" s="1"/>
      <c r="B76" s="13"/>
      <c r="C76" s="64" t="s">
        <v>62</v>
      </c>
      <c r="D76" s="47">
        <v>104</v>
      </c>
      <c r="E76" s="47" t="s">
        <v>37</v>
      </c>
      <c r="F76" s="158">
        <v>39.226659999999995</v>
      </c>
      <c r="G76" s="55">
        <v>87</v>
      </c>
      <c r="H76" s="55">
        <v>93</v>
      </c>
      <c r="I76" s="65">
        <v>3.0370591351745135</v>
      </c>
      <c r="J76" s="65">
        <v>2.5206278223131946</v>
      </c>
      <c r="K76" s="55">
        <v>53</v>
      </c>
      <c r="L76" s="55">
        <v>34</v>
      </c>
      <c r="M76" s="55">
        <v>40</v>
      </c>
      <c r="N76" s="92">
        <v>127</v>
      </c>
      <c r="O76" s="92">
        <v>3.2375940240642467</v>
      </c>
      <c r="P76" s="67">
        <v>1.3511219155543706</v>
      </c>
      <c r="Q76" s="67">
        <v>0.86675745526129433</v>
      </c>
      <c r="R76" s="68">
        <v>1.0197146532485815</v>
      </c>
      <c r="S76" s="161"/>
      <c r="T76" s="1"/>
      <c r="V76" s="1"/>
      <c r="W76" s="1"/>
      <c r="X76" s="1"/>
    </row>
    <row r="77" spans="1:40" x14ac:dyDescent="0.2">
      <c r="A77" s="1"/>
      <c r="B77" s="13"/>
      <c r="C77" s="64" t="s">
        <v>149</v>
      </c>
      <c r="D77" s="47" t="s">
        <v>150</v>
      </c>
      <c r="E77" s="47" t="s">
        <v>37</v>
      </c>
      <c r="F77" s="167">
        <v>48.554000000000002</v>
      </c>
      <c r="G77" s="167">
        <v>91</v>
      </c>
      <c r="H77" s="167">
        <v>80</v>
      </c>
      <c r="I77" s="204">
        <v>1.8742019195122954</v>
      </c>
      <c r="J77" s="204">
        <v>1.6476500391316884</v>
      </c>
      <c r="K77" s="167">
        <v>44</v>
      </c>
      <c r="L77" s="167">
        <v>47</v>
      </c>
      <c r="M77" s="167">
        <v>36</v>
      </c>
      <c r="N77" s="167">
        <v>127</v>
      </c>
      <c r="O77" s="92">
        <v>2.6156444371215555</v>
      </c>
      <c r="P77" s="67">
        <v>0.90620752152242856</v>
      </c>
      <c r="Q77" s="67">
        <v>0.96799439798986686</v>
      </c>
      <c r="R77" s="68">
        <v>0.74144251760925972</v>
      </c>
      <c r="S77" s="161"/>
      <c r="T77" s="1"/>
      <c r="V77" s="1"/>
      <c r="W77" s="1"/>
      <c r="X77" s="1"/>
    </row>
    <row r="78" spans="1:40" x14ac:dyDescent="0.2">
      <c r="A78" s="1"/>
      <c r="B78" s="13"/>
      <c r="C78" s="64" t="s">
        <v>149</v>
      </c>
      <c r="D78" s="47" t="s">
        <v>151</v>
      </c>
      <c r="E78" s="47" t="s">
        <v>37</v>
      </c>
      <c r="F78" s="65">
        <v>44.31</v>
      </c>
      <c r="G78" s="92">
        <v>75</v>
      </c>
      <c r="H78" s="92">
        <v>72</v>
      </c>
      <c r="I78" s="65">
        <v>1.6926201760324981</v>
      </c>
      <c r="J78" s="65">
        <v>1.6249153689911984</v>
      </c>
      <c r="K78" s="92">
        <v>29</v>
      </c>
      <c r="L78" s="92">
        <v>46</v>
      </c>
      <c r="M78" s="92">
        <v>43</v>
      </c>
      <c r="N78" s="92">
        <v>118</v>
      </c>
      <c r="O78" s="92">
        <v>2.6630557436244637</v>
      </c>
      <c r="P78" s="67">
        <v>0.65447980139923267</v>
      </c>
      <c r="Q78" s="67">
        <v>1.0381403746332656</v>
      </c>
      <c r="R78" s="68">
        <v>0.9704355675919657</v>
      </c>
      <c r="S78" s="28"/>
      <c r="V78" s="1"/>
      <c r="W78" s="1"/>
      <c r="X78" s="1"/>
    </row>
    <row r="79" spans="1:40" x14ac:dyDescent="0.2">
      <c r="A79" s="1"/>
      <c r="B79" s="13"/>
      <c r="C79" s="205" t="s">
        <v>149</v>
      </c>
      <c r="D79" s="206" t="s">
        <v>152</v>
      </c>
      <c r="E79" s="206" t="s">
        <v>37</v>
      </c>
      <c r="F79" s="207">
        <v>39.414999999999999</v>
      </c>
      <c r="G79" s="208">
        <v>73</v>
      </c>
      <c r="H79" s="208">
        <v>65</v>
      </c>
      <c r="I79" s="207">
        <v>1.852086768996575</v>
      </c>
      <c r="J79" s="207">
        <v>1.6491183559558544</v>
      </c>
      <c r="K79" s="208">
        <v>31</v>
      </c>
      <c r="L79" s="208">
        <v>42</v>
      </c>
      <c r="M79" s="208">
        <v>33</v>
      </c>
      <c r="N79" s="208">
        <v>106</v>
      </c>
      <c r="O79" s="208">
        <v>2.6893314727895472</v>
      </c>
      <c r="P79" s="209">
        <v>0.78650260053279208</v>
      </c>
      <c r="Q79" s="209">
        <v>1.0655841684637828</v>
      </c>
      <c r="R79" s="210">
        <v>0.83724470379297222</v>
      </c>
      <c r="S79" s="28"/>
      <c r="V79" s="1"/>
      <c r="W79" s="1"/>
      <c r="X79" s="1"/>
    </row>
    <row r="80" spans="1:40" x14ac:dyDescent="0.2">
      <c r="A80" s="1"/>
      <c r="B80" s="13"/>
      <c r="C80" s="99" t="s">
        <v>35</v>
      </c>
      <c r="D80" s="100" t="s">
        <v>100</v>
      </c>
      <c r="E80" s="101" t="s">
        <v>37</v>
      </c>
      <c r="F80" s="102">
        <v>41.45933333333334</v>
      </c>
      <c r="G80" s="102">
        <v>91</v>
      </c>
      <c r="H80" s="102">
        <v>92</v>
      </c>
      <c r="I80" s="103">
        <v>2.3411291857453733</v>
      </c>
      <c r="J80" s="103">
        <v>2.3875242280682936</v>
      </c>
      <c r="K80" s="102">
        <v>53</v>
      </c>
      <c r="L80" s="102">
        <v>38</v>
      </c>
      <c r="M80" s="102">
        <v>39</v>
      </c>
      <c r="N80" s="102">
        <v>130</v>
      </c>
      <c r="O80" s="103">
        <v>3.4076139708802606</v>
      </c>
      <c r="P80" s="104">
        <v>1.3253114744848833</v>
      </c>
      <c r="Q80" s="104">
        <v>1.0158177112604887</v>
      </c>
      <c r="R80" s="105">
        <v>1.0664847851348871</v>
      </c>
      <c r="S80" s="28"/>
      <c r="V80" s="1"/>
      <c r="W80" s="1"/>
      <c r="X80" s="1"/>
    </row>
    <row r="81" spans="1:24" x14ac:dyDescent="0.2">
      <c r="A81" s="1"/>
      <c r="B81" s="13"/>
      <c r="C81" s="54" t="s">
        <v>62</v>
      </c>
      <c r="D81" s="83" t="s">
        <v>100</v>
      </c>
      <c r="E81" s="83" t="s">
        <v>37</v>
      </c>
      <c r="F81" s="113">
        <v>35.206643333333332</v>
      </c>
      <c r="G81" s="113">
        <v>71</v>
      </c>
      <c r="H81" s="113">
        <v>84</v>
      </c>
      <c r="I81" s="114">
        <v>2.6404035458906163</v>
      </c>
      <c r="J81" s="114">
        <v>2.6524541488776698</v>
      </c>
      <c r="K81" s="113">
        <v>39.333333333333336</v>
      </c>
      <c r="L81" s="113">
        <v>31.666666666666668</v>
      </c>
      <c r="M81" s="113">
        <v>44.666666666666664</v>
      </c>
      <c r="N81" s="113">
        <v>115.66666666666667</v>
      </c>
      <c r="O81" s="114">
        <v>3.2846169427052221</v>
      </c>
      <c r="P81" s="115">
        <v>1.0965310097623568</v>
      </c>
      <c r="Q81" s="115">
        <v>0.90414563225302036</v>
      </c>
      <c r="R81" s="116">
        <v>1.2839403006898444</v>
      </c>
      <c r="S81" s="28"/>
      <c r="V81" s="1"/>
      <c r="W81" s="1"/>
      <c r="X81" s="1"/>
    </row>
    <row r="82" spans="1:24" x14ac:dyDescent="0.2">
      <c r="A82" s="1"/>
      <c r="B82" s="13"/>
      <c r="C82" s="124" t="s">
        <v>78</v>
      </c>
      <c r="D82" s="125" t="s">
        <v>100</v>
      </c>
      <c r="E82" s="126" t="s">
        <v>37</v>
      </c>
      <c r="F82" s="127">
        <v>44.092999999999996</v>
      </c>
      <c r="G82" s="127">
        <v>79.666666666666671</v>
      </c>
      <c r="H82" s="127">
        <v>72.333333333333329</v>
      </c>
      <c r="I82" s="128">
        <v>1.8063029548471228</v>
      </c>
      <c r="J82" s="128">
        <v>1.6405612546929138</v>
      </c>
      <c r="K82" s="127">
        <v>34.666666666666664</v>
      </c>
      <c r="L82" s="127">
        <v>45</v>
      </c>
      <c r="M82" s="127">
        <v>37.333333333333336</v>
      </c>
      <c r="N82" s="127">
        <v>117</v>
      </c>
      <c r="O82" s="128">
        <v>2.6560105511785221</v>
      </c>
      <c r="P82" s="129">
        <v>0.78239664115148433</v>
      </c>
      <c r="Q82" s="129">
        <v>1.0239063136956383</v>
      </c>
      <c r="R82" s="130">
        <v>0.84970759633139925</v>
      </c>
      <c r="S82" s="28"/>
      <c r="V82" s="1"/>
      <c r="W82" s="1"/>
      <c r="X82" s="1"/>
    </row>
    <row r="83" spans="1:24" x14ac:dyDescent="0.2">
      <c r="A83" s="1"/>
      <c r="B83" s="13"/>
      <c r="C83" s="37" t="s">
        <v>35</v>
      </c>
      <c r="D83" s="201" t="s">
        <v>136</v>
      </c>
      <c r="E83" s="201" t="s">
        <v>111</v>
      </c>
      <c r="F83" s="202">
        <v>96.193000000000012</v>
      </c>
      <c r="G83" s="203">
        <v>565</v>
      </c>
      <c r="H83" s="203">
        <v>893</v>
      </c>
      <c r="I83" s="40">
        <v>5.8736082667137932</v>
      </c>
      <c r="J83" s="40">
        <v>9.2834197914609167</v>
      </c>
      <c r="K83" s="203">
        <v>403</v>
      </c>
      <c r="L83" s="203">
        <v>286</v>
      </c>
      <c r="M83" s="203">
        <v>433</v>
      </c>
      <c r="N83" s="203">
        <v>1122</v>
      </c>
      <c r="O83" s="203">
        <v>11.664050398677658</v>
      </c>
      <c r="P83" s="42">
        <v>4.189494038027715</v>
      </c>
      <c r="Q83" s="42">
        <v>2.9731893173099908</v>
      </c>
      <c r="R83" s="43">
        <v>4.5013670433399513</v>
      </c>
      <c r="S83" s="28"/>
      <c r="V83" s="1"/>
      <c r="W83" s="1"/>
      <c r="X83" s="1"/>
    </row>
    <row r="84" spans="1:24" x14ac:dyDescent="0.2">
      <c r="A84" s="1"/>
      <c r="B84" s="13"/>
      <c r="C84" s="64" t="s">
        <v>35</v>
      </c>
      <c r="D84" s="47" t="s">
        <v>135</v>
      </c>
      <c r="E84" s="47" t="s">
        <v>111</v>
      </c>
      <c r="F84" s="167">
        <v>77.419000000000011</v>
      </c>
      <c r="G84" s="167">
        <v>616</v>
      </c>
      <c r="H84" s="167">
        <v>814</v>
      </c>
      <c r="I84" s="204">
        <v>7.9567031348893673</v>
      </c>
      <c r="J84" s="204">
        <v>10.514214856818093</v>
      </c>
      <c r="K84" s="167">
        <v>462</v>
      </c>
      <c r="L84" s="167">
        <v>154</v>
      </c>
      <c r="M84" s="167">
        <v>352</v>
      </c>
      <c r="N84" s="167">
        <v>968</v>
      </c>
      <c r="O84" s="92">
        <v>12.503390640540434</v>
      </c>
      <c r="P84" s="67">
        <v>5.9675273511670257</v>
      </c>
      <c r="Q84" s="67">
        <v>1.9891757837223418</v>
      </c>
      <c r="R84" s="68">
        <v>4.5466875056510672</v>
      </c>
      <c r="S84" s="28"/>
      <c r="V84" s="1"/>
      <c r="W84" s="1"/>
      <c r="X84" s="1"/>
    </row>
    <row r="85" spans="1:24" x14ac:dyDescent="0.2">
      <c r="A85" s="1"/>
      <c r="B85" s="13"/>
      <c r="C85" s="64" t="s">
        <v>35</v>
      </c>
      <c r="D85" s="47" t="s">
        <v>141</v>
      </c>
      <c r="E85" s="47" t="s">
        <v>111</v>
      </c>
      <c r="F85" s="65">
        <v>80.92</v>
      </c>
      <c r="G85" s="92">
        <v>690</v>
      </c>
      <c r="H85" s="92">
        <v>738</v>
      </c>
      <c r="I85" s="65">
        <v>8.5269401878398412</v>
      </c>
      <c r="J85" s="65">
        <v>9.12011863568957</v>
      </c>
      <c r="K85" s="92">
        <v>480</v>
      </c>
      <c r="L85" s="92">
        <v>210</v>
      </c>
      <c r="M85" s="92">
        <v>258</v>
      </c>
      <c r="N85" s="92">
        <v>948</v>
      </c>
      <c r="O85" s="92">
        <v>11.71527434503213</v>
      </c>
      <c r="P85" s="67">
        <v>5.9317844784972813</v>
      </c>
      <c r="Q85" s="67">
        <v>2.5951557093425603</v>
      </c>
      <c r="R85" s="68">
        <v>3.1883341571922887</v>
      </c>
      <c r="S85" s="28"/>
      <c r="V85" s="1"/>
      <c r="W85" s="1"/>
      <c r="X85" s="1"/>
    </row>
    <row r="86" spans="1:24" x14ac:dyDescent="0.2">
      <c r="A86" s="1"/>
      <c r="B86" s="13"/>
      <c r="C86" s="64" t="s">
        <v>62</v>
      </c>
      <c r="D86" s="47">
        <v>101</v>
      </c>
      <c r="E86" s="47" t="s">
        <v>111</v>
      </c>
      <c r="F86" s="55">
        <v>71.114260000000002</v>
      </c>
      <c r="G86" s="55">
        <v>559</v>
      </c>
      <c r="H86" s="55">
        <v>700</v>
      </c>
      <c r="I86" s="66">
        <v>8.1869718549898849</v>
      </c>
      <c r="J86" s="66">
        <v>9.6824399723131442</v>
      </c>
      <c r="K86" s="55">
        <v>379</v>
      </c>
      <c r="L86" s="55">
        <v>180</v>
      </c>
      <c r="M86" s="55">
        <v>321</v>
      </c>
      <c r="N86" s="92">
        <v>880</v>
      </c>
      <c r="O86" s="92">
        <v>12.374452043795435</v>
      </c>
      <c r="P86" s="67">
        <v>5.329451505225534</v>
      </c>
      <c r="Q86" s="67">
        <v>2.5311379180490663</v>
      </c>
      <c r="R86" s="68">
        <v>4.5138626205208352</v>
      </c>
      <c r="S86" s="28"/>
    </row>
    <row r="87" spans="1:24" x14ac:dyDescent="0.2">
      <c r="A87" s="1"/>
      <c r="B87" s="13"/>
      <c r="C87" s="64" t="s">
        <v>62</v>
      </c>
      <c r="D87" s="47">
        <v>102</v>
      </c>
      <c r="E87" s="47" t="s">
        <v>111</v>
      </c>
      <c r="F87" s="55">
        <v>67.798109999999994</v>
      </c>
      <c r="G87" s="55">
        <v>414</v>
      </c>
      <c r="H87" s="55">
        <v>733</v>
      </c>
      <c r="I87" s="66">
        <v>5.676535818495525</v>
      </c>
      <c r="J87" s="66">
        <v>10.527839595860664</v>
      </c>
      <c r="K87" s="55">
        <v>313</v>
      </c>
      <c r="L87" s="55">
        <v>101</v>
      </c>
      <c r="M87" s="55">
        <v>420</v>
      </c>
      <c r="N87" s="92">
        <v>834</v>
      </c>
      <c r="O87" s="92">
        <v>12.301227866086533</v>
      </c>
      <c r="P87" s="67">
        <v>4.6166478682075356</v>
      </c>
      <c r="Q87" s="67">
        <v>1.4897170437347</v>
      </c>
      <c r="R87" s="68"/>
      <c r="S87" s="28"/>
    </row>
    <row r="88" spans="1:24" x14ac:dyDescent="0.2">
      <c r="B88" s="13"/>
      <c r="C88" s="64" t="s">
        <v>62</v>
      </c>
      <c r="D88" s="47">
        <v>104</v>
      </c>
      <c r="E88" s="47" t="s">
        <v>111</v>
      </c>
      <c r="F88" s="55">
        <v>70.368510000000001</v>
      </c>
      <c r="G88" s="55">
        <v>554</v>
      </c>
      <c r="H88" s="55">
        <v>733</v>
      </c>
      <c r="I88" s="66">
        <v>7.0863558668565485</v>
      </c>
      <c r="J88" s="66">
        <v>10.312695210493819</v>
      </c>
      <c r="K88" s="55">
        <v>375</v>
      </c>
      <c r="L88" s="55">
        <v>179</v>
      </c>
      <c r="M88" s="55">
        <v>358</v>
      </c>
      <c r="N88" s="92">
        <v>912</v>
      </c>
      <c r="O88" s="92">
        <v>12.960342630531754</v>
      </c>
      <c r="P88" s="67">
        <v>5.3290882526857537</v>
      </c>
      <c r="Q88" s="67">
        <v>2.5437514592819999</v>
      </c>
      <c r="R88" s="68">
        <v>5.0875029185639997</v>
      </c>
      <c r="S88" s="28"/>
    </row>
    <row r="89" spans="1:24" x14ac:dyDescent="0.2">
      <c r="B89" s="13"/>
      <c r="C89" s="64" t="s">
        <v>149</v>
      </c>
      <c r="D89" s="47" t="s">
        <v>150</v>
      </c>
      <c r="E89" s="47" t="s">
        <v>111</v>
      </c>
      <c r="F89" s="167">
        <v>68.933999999999997</v>
      </c>
      <c r="G89" s="167">
        <v>426</v>
      </c>
      <c r="H89" s="167">
        <v>499</v>
      </c>
      <c r="I89" s="204">
        <v>6.1798241796501001</v>
      </c>
      <c r="J89" s="204">
        <v>7.2388081353178402</v>
      </c>
      <c r="K89" s="167">
        <v>233</v>
      </c>
      <c r="L89" s="167">
        <v>193</v>
      </c>
      <c r="M89" s="167">
        <v>266</v>
      </c>
      <c r="N89" s="167">
        <v>692</v>
      </c>
      <c r="O89" s="92">
        <v>10.038587634548989</v>
      </c>
      <c r="P89" s="67">
        <v>3.3800446804189517</v>
      </c>
      <c r="Q89" s="67">
        <v>2.7997794992311489</v>
      </c>
      <c r="R89" s="68">
        <v>3.8587634548988889</v>
      </c>
      <c r="S89" s="28"/>
    </row>
    <row r="90" spans="1:24" x14ac:dyDescent="0.2">
      <c r="B90" s="13"/>
      <c r="C90" s="64" t="s">
        <v>149</v>
      </c>
      <c r="D90" s="47" t="s">
        <v>151</v>
      </c>
      <c r="E90" s="47" t="s">
        <v>111</v>
      </c>
      <c r="F90" s="65">
        <v>79.828000000000003</v>
      </c>
      <c r="G90" s="92">
        <v>445</v>
      </c>
      <c r="H90" s="92">
        <v>761</v>
      </c>
      <c r="I90" s="65">
        <v>5.5744851430575739</v>
      </c>
      <c r="J90" s="65">
        <v>9.5329959412737377</v>
      </c>
      <c r="K90" s="92">
        <v>327</v>
      </c>
      <c r="L90" s="92">
        <v>108</v>
      </c>
      <c r="M90" s="92">
        <v>424</v>
      </c>
      <c r="N90" s="92">
        <v>859</v>
      </c>
      <c r="O90" s="92">
        <v>10.760635366036979</v>
      </c>
      <c r="P90" s="67">
        <v>4.0963070601793854</v>
      </c>
      <c r="Q90" s="67">
        <v>1.3529087538207145</v>
      </c>
      <c r="R90" s="68">
        <v>5.3114195520368792</v>
      </c>
      <c r="S90" s="28"/>
    </row>
    <row r="91" spans="1:24" x14ac:dyDescent="0.2">
      <c r="B91" s="13"/>
      <c r="C91" s="205" t="s">
        <v>149</v>
      </c>
      <c r="D91" s="206" t="s">
        <v>152</v>
      </c>
      <c r="E91" s="206" t="s">
        <v>111</v>
      </c>
      <c r="F91" s="207">
        <v>91.257000000000005</v>
      </c>
      <c r="G91" s="208">
        <v>543</v>
      </c>
      <c r="H91" s="208">
        <v>599</v>
      </c>
      <c r="I91" s="207">
        <v>5.9502284756237875</v>
      </c>
      <c r="J91" s="207">
        <v>6.5638800311208998</v>
      </c>
      <c r="K91" s="208">
        <v>307</v>
      </c>
      <c r="L91" s="208">
        <v>236</v>
      </c>
      <c r="M91" s="208">
        <v>292</v>
      </c>
      <c r="N91" s="208">
        <v>835</v>
      </c>
      <c r="O91" s="208">
        <v>9.1499830150015882</v>
      </c>
      <c r="P91" s="209">
        <v>3.3641254917430992</v>
      </c>
      <c r="Q91" s="209">
        <v>2.5861029838806884</v>
      </c>
      <c r="R91" s="210">
        <v>3.1997545393778011</v>
      </c>
      <c r="S91" s="28"/>
    </row>
    <row r="92" spans="1:24" x14ac:dyDescent="0.2">
      <c r="B92" s="13"/>
      <c r="C92" s="99" t="s">
        <v>35</v>
      </c>
      <c r="D92" s="100" t="s">
        <v>100</v>
      </c>
      <c r="E92" s="154" t="s">
        <v>111</v>
      </c>
      <c r="F92" s="102">
        <v>84.844000000000008</v>
      </c>
      <c r="G92" s="102">
        <v>623.66666666666663</v>
      </c>
      <c r="H92" s="102">
        <v>815</v>
      </c>
      <c r="I92" s="103">
        <v>7.4524171964810009</v>
      </c>
      <c r="J92" s="103">
        <v>9.6392510946561938</v>
      </c>
      <c r="K92" s="102">
        <v>448.33333333333331</v>
      </c>
      <c r="L92" s="102">
        <v>216.66666666666666</v>
      </c>
      <c r="M92" s="102">
        <v>347.66666666666669</v>
      </c>
      <c r="N92" s="102">
        <v>1012.6666666666666</v>
      </c>
      <c r="O92" s="103">
        <v>11.960905128083406</v>
      </c>
      <c r="P92" s="104">
        <v>5.3629352892306743</v>
      </c>
      <c r="Q92" s="104">
        <v>2.5191736034582974</v>
      </c>
      <c r="R92" s="105">
        <v>4.078796235394436</v>
      </c>
      <c r="S92" s="28"/>
    </row>
    <row r="93" spans="1:24" x14ac:dyDescent="0.2">
      <c r="B93" s="13"/>
      <c r="C93" s="54" t="s">
        <v>62</v>
      </c>
      <c r="D93" s="83" t="s">
        <v>100</v>
      </c>
      <c r="E93" s="118" t="s">
        <v>111</v>
      </c>
      <c r="F93" s="113">
        <v>69.760293333333337</v>
      </c>
      <c r="G93" s="113">
        <v>509</v>
      </c>
      <c r="H93" s="113">
        <v>722</v>
      </c>
      <c r="I93" s="114">
        <v>6.9832878467806525</v>
      </c>
      <c r="J93" s="114">
        <v>10.174324926222544</v>
      </c>
      <c r="K93" s="113">
        <v>355.66666666666669</v>
      </c>
      <c r="L93" s="113">
        <v>153.33333333333334</v>
      </c>
      <c r="M93" s="113">
        <v>366.33333333333331</v>
      </c>
      <c r="N93" s="113">
        <v>875.33333333333337</v>
      </c>
      <c r="O93" s="114">
        <v>12.545340846804573</v>
      </c>
      <c r="P93" s="115">
        <v>5.0917292087062744</v>
      </c>
      <c r="Q93" s="115">
        <v>2.1882021403552554</v>
      </c>
      <c r="R93" s="116">
        <v>4.8006827695424175</v>
      </c>
      <c r="S93" s="28"/>
    </row>
    <row r="94" spans="1:24" x14ac:dyDescent="0.2">
      <c r="B94" s="13"/>
      <c r="C94" s="124" t="s">
        <v>78</v>
      </c>
      <c r="D94" s="125" t="s">
        <v>100</v>
      </c>
      <c r="E94" s="160" t="s">
        <v>111</v>
      </c>
      <c r="F94" s="127">
        <v>80.00633333333333</v>
      </c>
      <c r="G94" s="127">
        <v>471.33333333333331</v>
      </c>
      <c r="H94" s="127">
        <v>619.66666666666663</v>
      </c>
      <c r="I94" s="128">
        <v>5.9015125994438202</v>
      </c>
      <c r="J94" s="128">
        <v>7.7785613692374929</v>
      </c>
      <c r="K94" s="127">
        <v>289</v>
      </c>
      <c r="L94" s="127">
        <v>179</v>
      </c>
      <c r="M94" s="127">
        <v>327.33333333333331</v>
      </c>
      <c r="N94" s="127">
        <v>795.33333333333337</v>
      </c>
      <c r="O94" s="128">
        <v>9.9830686718625188</v>
      </c>
      <c r="P94" s="129">
        <v>3.6134924107804789</v>
      </c>
      <c r="Q94" s="129">
        <v>2.2462637456441841</v>
      </c>
      <c r="R94" s="130">
        <v>4.1233125154378572</v>
      </c>
      <c r="S94" s="28"/>
    </row>
    <row r="95" spans="1:24" x14ac:dyDescent="0.2">
      <c r="B95" s="29"/>
      <c r="S95" s="28"/>
    </row>
    <row r="96" spans="1:24" x14ac:dyDescent="0.2">
      <c r="B96" s="29"/>
      <c r="S96" s="28"/>
    </row>
    <row r="97" spans="2:19" x14ac:dyDescent="0.2">
      <c r="B97" s="29"/>
      <c r="D97" s="24" t="s">
        <v>24</v>
      </c>
      <c r="E97" s="25"/>
      <c r="F97" s="26"/>
      <c r="G97" s="26"/>
      <c r="H97" s="26"/>
      <c r="I97" s="26"/>
      <c r="J97" s="26"/>
      <c r="K97" s="26"/>
      <c r="L97" s="26"/>
      <c r="M97" s="168" t="s">
        <v>17</v>
      </c>
      <c r="N97" s="168" t="s">
        <v>18</v>
      </c>
      <c r="O97" s="169" t="s">
        <v>19</v>
      </c>
      <c r="S97" s="28"/>
    </row>
    <row r="98" spans="2:19" x14ac:dyDescent="0.2">
      <c r="B98" s="29"/>
      <c r="D98" s="51" t="s">
        <v>40</v>
      </c>
      <c r="E98" s="52" t="s">
        <v>34</v>
      </c>
      <c r="J98" s="47" t="s">
        <v>37</v>
      </c>
      <c r="K98" s="74" t="s">
        <v>123</v>
      </c>
      <c r="L98" s="158" t="s">
        <v>124</v>
      </c>
      <c r="M98" s="158">
        <v>0.58527373776010716</v>
      </c>
      <c r="N98" s="158">
        <v>0.11394137015710916</v>
      </c>
      <c r="O98" s="171">
        <v>0.51552011419892918</v>
      </c>
      <c r="S98" s="28"/>
    </row>
    <row r="99" spans="2:19" x14ac:dyDescent="0.2">
      <c r="B99" s="29"/>
      <c r="D99" s="51" t="s">
        <v>49</v>
      </c>
      <c r="E99" s="52" t="s">
        <v>50</v>
      </c>
      <c r="J99" s="47" t="s">
        <v>37</v>
      </c>
      <c r="K99" s="74" t="s">
        <v>123</v>
      </c>
      <c r="L99" s="158" t="s">
        <v>126</v>
      </c>
      <c r="M99" s="158">
        <v>0.58274988709897357</v>
      </c>
      <c r="N99" s="158">
        <v>3.4263004630286031E-2</v>
      </c>
      <c r="O99" s="171">
        <v>0.16120699977950992</v>
      </c>
      <c r="S99" s="28"/>
    </row>
    <row r="100" spans="2:19" x14ac:dyDescent="0.2">
      <c r="B100" s="29"/>
      <c r="D100" s="51" t="s">
        <v>56</v>
      </c>
      <c r="E100" s="52" t="s">
        <v>57</v>
      </c>
      <c r="J100" s="47" t="s">
        <v>37</v>
      </c>
      <c r="K100" s="74" t="s">
        <v>123</v>
      </c>
      <c r="L100" s="158" t="s">
        <v>127</v>
      </c>
      <c r="M100" s="158">
        <v>0.29075468272188965</v>
      </c>
      <c r="N100" s="158">
        <v>0.44782990953121238</v>
      </c>
      <c r="O100" s="171">
        <v>0.40313311242132244</v>
      </c>
      <c r="S100" s="28"/>
    </row>
    <row r="101" spans="2:19" x14ac:dyDescent="0.2">
      <c r="B101" s="29"/>
      <c r="D101" s="51" t="s">
        <v>64</v>
      </c>
      <c r="E101" s="52" t="s">
        <v>65</v>
      </c>
      <c r="J101" s="47" t="s">
        <v>111</v>
      </c>
      <c r="K101" s="74" t="s">
        <v>123</v>
      </c>
      <c r="L101" s="158" t="s">
        <v>124</v>
      </c>
      <c r="M101" s="158">
        <v>0.28158364876281172</v>
      </c>
      <c r="N101" s="158">
        <v>0.80476860824385332</v>
      </c>
      <c r="O101" s="171">
        <v>0.69693808223756593</v>
      </c>
      <c r="S101" s="28"/>
    </row>
    <row r="102" spans="2:19" x14ac:dyDescent="0.2">
      <c r="B102" s="29"/>
      <c r="D102" s="51" t="s">
        <v>70</v>
      </c>
      <c r="E102" s="52">
        <v>0.05</v>
      </c>
      <c r="J102" s="47" t="s">
        <v>111</v>
      </c>
      <c r="K102" s="74" t="s">
        <v>123</v>
      </c>
      <c r="L102" s="158" t="s">
        <v>126</v>
      </c>
      <c r="M102" s="158">
        <v>0.28957739641155456</v>
      </c>
      <c r="N102" s="158">
        <v>0.57544868013454553</v>
      </c>
      <c r="O102" s="171">
        <v>0.6754191590365467</v>
      </c>
      <c r="S102" s="28"/>
    </row>
    <row r="103" spans="2:19" x14ac:dyDescent="0.2">
      <c r="B103" s="29"/>
      <c r="D103" s="81"/>
      <c r="J103" s="47" t="s">
        <v>111</v>
      </c>
      <c r="K103" s="74" t="s">
        <v>123</v>
      </c>
      <c r="L103" s="158" t="s">
        <v>127</v>
      </c>
      <c r="M103" s="158">
        <v>0.98367359415930433</v>
      </c>
      <c r="N103" s="158">
        <v>0.74995489725364639</v>
      </c>
      <c r="O103" s="171">
        <v>0.51317437855155024</v>
      </c>
      <c r="S103" s="28"/>
    </row>
    <row r="104" spans="2:19" x14ac:dyDescent="0.2">
      <c r="B104" s="29"/>
      <c r="D104" s="81"/>
      <c r="O104" s="53"/>
      <c r="S104" s="28"/>
    </row>
    <row r="105" spans="2:19" x14ac:dyDescent="0.2">
      <c r="B105" s="29"/>
      <c r="D105" s="136" t="s">
        <v>80</v>
      </c>
      <c r="E105" s="33"/>
      <c r="F105" s="182"/>
      <c r="G105" s="182"/>
      <c r="H105" s="182"/>
      <c r="I105" s="182"/>
      <c r="J105" s="182"/>
      <c r="K105" s="182"/>
      <c r="L105" s="182"/>
      <c r="M105" s="182"/>
      <c r="N105" s="182"/>
      <c r="O105" s="53"/>
      <c r="S105" s="28"/>
    </row>
    <row r="106" spans="2:19" x14ac:dyDescent="0.2">
      <c r="B106" s="29"/>
      <c r="D106" s="89" t="s">
        <v>83</v>
      </c>
      <c r="E106" s="90" t="s">
        <v>138</v>
      </c>
      <c r="F106" s="90" t="s">
        <v>84</v>
      </c>
      <c r="G106" s="90" t="s">
        <v>47</v>
      </c>
      <c r="H106" s="90" t="s">
        <v>155</v>
      </c>
      <c r="I106" s="90" t="s">
        <v>156</v>
      </c>
      <c r="J106" s="90" t="s">
        <v>87</v>
      </c>
      <c r="K106" s="90" t="s">
        <v>88</v>
      </c>
      <c r="L106" s="90" t="s">
        <v>89</v>
      </c>
      <c r="M106" s="90" t="s">
        <v>90</v>
      </c>
      <c r="N106" s="90" t="s">
        <v>91</v>
      </c>
      <c r="O106" s="53"/>
      <c r="S106" s="28"/>
    </row>
    <row r="107" spans="2:19" x14ac:dyDescent="0.2">
      <c r="B107" s="29"/>
      <c r="D107" s="93" t="s">
        <v>95</v>
      </c>
      <c r="E107" s="94" t="s">
        <v>144</v>
      </c>
      <c r="F107" s="94" t="s">
        <v>96</v>
      </c>
      <c r="G107" s="94">
        <v>0.33883799999999997</v>
      </c>
      <c r="H107" s="94">
        <v>1.323</v>
      </c>
      <c r="I107" s="94">
        <v>1.097</v>
      </c>
      <c r="J107" s="94">
        <v>0.22670000000000001</v>
      </c>
      <c r="K107" s="94">
        <v>0.2089</v>
      </c>
      <c r="L107" s="94">
        <v>1.085</v>
      </c>
      <c r="M107" s="94">
        <v>4</v>
      </c>
      <c r="N107" s="94">
        <v>0.71098300000000003</v>
      </c>
      <c r="O107" s="53"/>
      <c r="S107" s="28"/>
    </row>
    <row r="108" spans="2:19" x14ac:dyDescent="0.2">
      <c r="B108" s="29"/>
      <c r="D108" s="93" t="s">
        <v>95</v>
      </c>
      <c r="E108" s="94" t="s">
        <v>146</v>
      </c>
      <c r="F108" s="94" t="s">
        <v>96</v>
      </c>
      <c r="G108" s="94">
        <v>0.65061000000000002</v>
      </c>
      <c r="H108" s="94">
        <v>1.0129999999999999</v>
      </c>
      <c r="I108" s="94">
        <v>0.90329999999999999</v>
      </c>
      <c r="J108" s="94">
        <v>0.11</v>
      </c>
      <c r="K108" s="94">
        <v>0.22509999999999999</v>
      </c>
      <c r="L108" s="94">
        <v>0.48870000000000002</v>
      </c>
      <c r="M108" s="94">
        <v>4</v>
      </c>
      <c r="N108" s="94">
        <v>0.71098300000000003</v>
      </c>
      <c r="O108" s="53"/>
      <c r="S108" s="28"/>
    </row>
    <row r="109" spans="2:19" x14ac:dyDescent="0.2">
      <c r="B109" s="29"/>
      <c r="D109" s="93" t="s">
        <v>95</v>
      </c>
      <c r="E109" s="94" t="s">
        <v>148</v>
      </c>
      <c r="F109" s="94" t="s">
        <v>96</v>
      </c>
      <c r="G109" s="94">
        <v>0.44601400000000002</v>
      </c>
      <c r="H109" s="94">
        <v>1.0629999999999999</v>
      </c>
      <c r="I109" s="94">
        <v>1.2829999999999999</v>
      </c>
      <c r="J109" s="94">
        <v>-0.22</v>
      </c>
      <c r="K109" s="94">
        <v>0.2606</v>
      </c>
      <c r="L109" s="94">
        <v>0.84440000000000004</v>
      </c>
      <c r="M109" s="94">
        <v>4</v>
      </c>
      <c r="N109" s="94">
        <v>0.71098300000000003</v>
      </c>
      <c r="O109" s="53"/>
      <c r="S109" s="28"/>
    </row>
    <row r="110" spans="2:19" x14ac:dyDescent="0.2">
      <c r="B110" s="29"/>
      <c r="D110" s="93" t="s">
        <v>102</v>
      </c>
      <c r="E110" s="94" t="s">
        <v>144</v>
      </c>
      <c r="F110" s="94" t="s">
        <v>96</v>
      </c>
      <c r="G110" s="94">
        <v>0.68998599999999999</v>
      </c>
      <c r="H110" s="94">
        <v>5.3630000000000004</v>
      </c>
      <c r="I110" s="94">
        <v>5.0919999999999996</v>
      </c>
      <c r="J110" s="94">
        <v>0.27160000000000001</v>
      </c>
      <c r="K110" s="94">
        <v>0.63300000000000001</v>
      </c>
      <c r="L110" s="94">
        <v>0.42899999999999999</v>
      </c>
      <c r="M110" s="94">
        <v>4</v>
      </c>
      <c r="N110" s="94">
        <v>0.75293100000000002</v>
      </c>
      <c r="O110" s="53"/>
      <c r="S110" s="28"/>
    </row>
    <row r="111" spans="2:19" x14ac:dyDescent="0.2">
      <c r="B111" s="29"/>
      <c r="D111" s="93" t="s">
        <v>102</v>
      </c>
      <c r="E111" s="94" t="s">
        <v>146</v>
      </c>
      <c r="F111" s="94" t="s">
        <v>96</v>
      </c>
      <c r="G111" s="94">
        <v>0.50294000000000005</v>
      </c>
      <c r="H111" s="94">
        <v>2.52</v>
      </c>
      <c r="I111" s="94">
        <v>2.1880000000000002</v>
      </c>
      <c r="J111" s="94">
        <v>0.33179999999999998</v>
      </c>
      <c r="K111" s="94">
        <v>0.45119999999999999</v>
      </c>
      <c r="L111" s="94">
        <v>0.73529999999999995</v>
      </c>
      <c r="M111" s="94">
        <v>4</v>
      </c>
      <c r="N111" s="94">
        <v>0.75293100000000002</v>
      </c>
      <c r="O111" s="53"/>
      <c r="S111" s="28"/>
    </row>
    <row r="112" spans="2:19" x14ac:dyDescent="0.2">
      <c r="B112" s="29"/>
      <c r="D112" s="93" t="s">
        <v>102</v>
      </c>
      <c r="E112" s="94" t="s">
        <v>148</v>
      </c>
      <c r="F112" s="94" t="s">
        <v>96</v>
      </c>
      <c r="G112" s="94">
        <v>0.32471100000000003</v>
      </c>
      <c r="H112" s="94">
        <v>4.08</v>
      </c>
      <c r="I112" s="94">
        <v>4.8010000000000002</v>
      </c>
      <c r="J112" s="94">
        <v>-0.72070000000000001</v>
      </c>
      <c r="K112" s="94">
        <v>0.61329999999999996</v>
      </c>
      <c r="L112" s="94">
        <v>1.175</v>
      </c>
      <c r="M112" s="94">
        <v>3</v>
      </c>
      <c r="N112" s="94">
        <v>0.69205799999999995</v>
      </c>
      <c r="O112" s="53"/>
      <c r="S112" s="28"/>
    </row>
    <row r="113" spans="2:19" x14ac:dyDescent="0.2">
      <c r="B113" s="29"/>
      <c r="D113" s="123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3"/>
      <c r="S113" s="28"/>
    </row>
    <row r="114" spans="2:19" x14ac:dyDescent="0.2">
      <c r="B114" s="29"/>
      <c r="D114" s="123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3"/>
      <c r="S114" s="28"/>
    </row>
    <row r="115" spans="2:19" x14ac:dyDescent="0.2">
      <c r="B115" s="29"/>
      <c r="D115" s="82" t="s">
        <v>106</v>
      </c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53"/>
      <c r="S115" s="28"/>
    </row>
    <row r="116" spans="2:19" x14ac:dyDescent="0.2">
      <c r="B116" s="29"/>
      <c r="D116" s="89" t="s">
        <v>83</v>
      </c>
      <c r="E116" s="90" t="s">
        <v>138</v>
      </c>
      <c r="F116" s="90" t="s">
        <v>84</v>
      </c>
      <c r="G116" s="90" t="s">
        <v>47</v>
      </c>
      <c r="H116" s="90" t="s">
        <v>155</v>
      </c>
      <c r="I116" s="90" t="s">
        <v>157</v>
      </c>
      <c r="J116" s="90" t="s">
        <v>87</v>
      </c>
      <c r="K116" s="90" t="s">
        <v>88</v>
      </c>
      <c r="L116" s="90" t="s">
        <v>89</v>
      </c>
      <c r="M116" s="90" t="s">
        <v>90</v>
      </c>
      <c r="N116" s="90" t="s">
        <v>91</v>
      </c>
      <c r="O116" s="53"/>
      <c r="S116" s="28"/>
    </row>
    <row r="117" spans="2:19" x14ac:dyDescent="0.2">
      <c r="B117" s="29"/>
      <c r="D117" s="138" t="s">
        <v>95</v>
      </c>
      <c r="E117" s="139" t="s">
        <v>144</v>
      </c>
      <c r="F117" s="139" t="s">
        <v>61</v>
      </c>
      <c r="G117" s="139">
        <v>1.6569E-2</v>
      </c>
      <c r="H117" s="139">
        <v>1.323</v>
      </c>
      <c r="I117" s="139">
        <v>0.7833</v>
      </c>
      <c r="J117" s="139">
        <v>0.54</v>
      </c>
      <c r="K117" s="139">
        <v>0.1361</v>
      </c>
      <c r="L117" s="139">
        <v>3.968</v>
      </c>
      <c r="M117" s="139">
        <v>4</v>
      </c>
      <c r="N117" s="139">
        <v>4.8889000000000002E-2</v>
      </c>
      <c r="O117" s="53"/>
      <c r="S117" s="28"/>
    </row>
    <row r="118" spans="2:19" x14ac:dyDescent="0.2">
      <c r="B118" s="29"/>
      <c r="D118" s="93" t="s">
        <v>95</v>
      </c>
      <c r="E118" s="94" t="s">
        <v>146</v>
      </c>
      <c r="F118" s="94" t="s">
        <v>96</v>
      </c>
      <c r="G118" s="94">
        <v>0.95465299999999997</v>
      </c>
      <c r="H118" s="94">
        <v>1.0129999999999999</v>
      </c>
      <c r="I118" s="94">
        <v>1.0269999999999999</v>
      </c>
      <c r="J118" s="94">
        <v>-1.333E-2</v>
      </c>
      <c r="K118" s="94">
        <v>0.22040000000000001</v>
      </c>
      <c r="L118" s="94">
        <v>6.0510000000000001E-2</v>
      </c>
      <c r="M118" s="94">
        <v>4</v>
      </c>
      <c r="N118" s="94">
        <v>0.95465299999999997</v>
      </c>
      <c r="O118" s="53"/>
      <c r="S118" s="28"/>
    </row>
    <row r="119" spans="2:19" x14ac:dyDescent="0.2">
      <c r="B119" s="29"/>
      <c r="D119" s="93" t="s">
        <v>95</v>
      </c>
      <c r="E119" s="94" t="s">
        <v>148</v>
      </c>
      <c r="F119" s="94" t="s">
        <v>96</v>
      </c>
      <c r="G119" s="94">
        <v>0.41437299999999999</v>
      </c>
      <c r="H119" s="94">
        <v>1.0629999999999999</v>
      </c>
      <c r="I119" s="94">
        <v>0.85</v>
      </c>
      <c r="J119" s="94">
        <v>0.21329999999999999</v>
      </c>
      <c r="K119" s="94">
        <v>0.23449999999999999</v>
      </c>
      <c r="L119" s="94">
        <v>0.90980000000000005</v>
      </c>
      <c r="M119" s="94">
        <v>4</v>
      </c>
      <c r="N119" s="94">
        <v>0.65704099999999999</v>
      </c>
      <c r="O119" s="53"/>
      <c r="S119" s="28"/>
    </row>
    <row r="120" spans="2:19" x14ac:dyDescent="0.2">
      <c r="B120" s="29"/>
      <c r="D120" s="93" t="s">
        <v>102</v>
      </c>
      <c r="E120" s="94" t="s">
        <v>144</v>
      </c>
      <c r="F120" s="94" t="s">
        <v>96</v>
      </c>
      <c r="G120" s="94">
        <v>5.1123000000000002E-2</v>
      </c>
      <c r="H120" s="94">
        <v>5.3630000000000004</v>
      </c>
      <c r="I120" s="94">
        <v>3.613</v>
      </c>
      <c r="J120" s="94">
        <v>1.75</v>
      </c>
      <c r="K120" s="94">
        <v>0.63529999999999998</v>
      </c>
      <c r="L120" s="94">
        <v>2.7549999999999999</v>
      </c>
      <c r="M120" s="94">
        <v>4</v>
      </c>
      <c r="N120" s="94">
        <v>0.14566200000000001</v>
      </c>
      <c r="O120" s="53"/>
      <c r="S120" s="28"/>
    </row>
    <row r="121" spans="2:19" x14ac:dyDescent="0.2">
      <c r="B121" s="29"/>
      <c r="D121" s="93" t="s">
        <v>102</v>
      </c>
      <c r="E121" s="94" t="s">
        <v>146</v>
      </c>
      <c r="F121" s="94" t="s">
        <v>96</v>
      </c>
      <c r="G121" s="94">
        <v>0.636374</v>
      </c>
      <c r="H121" s="94">
        <v>2.52</v>
      </c>
      <c r="I121" s="94">
        <v>2.2469999999999999</v>
      </c>
      <c r="J121" s="94">
        <v>0.27329999999999999</v>
      </c>
      <c r="K121" s="94">
        <v>0.53510000000000002</v>
      </c>
      <c r="L121" s="94">
        <v>0.51080000000000003</v>
      </c>
      <c r="M121" s="94">
        <v>4</v>
      </c>
      <c r="N121" s="94">
        <v>0.86777599999999999</v>
      </c>
      <c r="O121" s="53"/>
      <c r="S121" s="28"/>
    </row>
    <row r="122" spans="2:19" x14ac:dyDescent="0.2">
      <c r="B122" s="29"/>
      <c r="D122" s="93" t="s">
        <v>102</v>
      </c>
      <c r="E122" s="94" t="s">
        <v>148</v>
      </c>
      <c r="F122" s="94" t="s">
        <v>96</v>
      </c>
      <c r="G122" s="94">
        <v>0.95759399999999995</v>
      </c>
      <c r="H122" s="94">
        <v>4.08</v>
      </c>
      <c r="I122" s="94">
        <v>4.1230000000000002</v>
      </c>
      <c r="J122" s="94">
        <v>-4.333E-2</v>
      </c>
      <c r="K122" s="94">
        <v>0.76590000000000003</v>
      </c>
      <c r="L122" s="94">
        <v>5.6579999999999998E-2</v>
      </c>
      <c r="M122" s="94">
        <v>4</v>
      </c>
      <c r="N122" s="94">
        <v>0.95759399999999995</v>
      </c>
      <c r="O122" s="53"/>
      <c r="S122" s="28"/>
    </row>
    <row r="123" spans="2:19" x14ac:dyDescent="0.2">
      <c r="B123" s="29"/>
      <c r="D123" s="123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3"/>
      <c r="S123" s="28"/>
    </row>
    <row r="124" spans="2:19" x14ac:dyDescent="0.2">
      <c r="B124" s="29"/>
      <c r="D124" s="123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3"/>
      <c r="S124" s="28"/>
    </row>
    <row r="125" spans="2:19" x14ac:dyDescent="0.2">
      <c r="B125" s="29"/>
      <c r="D125" s="82" t="s">
        <v>118</v>
      </c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53"/>
      <c r="S125" s="28"/>
    </row>
    <row r="126" spans="2:19" x14ac:dyDescent="0.2">
      <c r="B126" s="29"/>
      <c r="D126" s="89" t="s">
        <v>83</v>
      </c>
      <c r="E126" s="90" t="s">
        <v>138</v>
      </c>
      <c r="F126" s="90" t="s">
        <v>84</v>
      </c>
      <c r="G126" s="90" t="s">
        <v>47</v>
      </c>
      <c r="H126" s="90" t="s">
        <v>157</v>
      </c>
      <c r="I126" s="90" t="s">
        <v>156</v>
      </c>
      <c r="J126" s="90" t="s">
        <v>87</v>
      </c>
      <c r="K126" s="90" t="s">
        <v>88</v>
      </c>
      <c r="L126" s="90" t="s">
        <v>89</v>
      </c>
      <c r="M126" s="90" t="s">
        <v>90</v>
      </c>
      <c r="N126" s="90" t="s">
        <v>91</v>
      </c>
      <c r="O126" s="53"/>
      <c r="S126" s="28"/>
    </row>
    <row r="127" spans="2:19" x14ac:dyDescent="0.2">
      <c r="B127" s="29"/>
      <c r="D127" s="93" t="s">
        <v>95</v>
      </c>
      <c r="E127" s="94" t="s">
        <v>144</v>
      </c>
      <c r="F127" s="94" t="s">
        <v>96</v>
      </c>
      <c r="G127" s="94">
        <v>0.175818</v>
      </c>
      <c r="H127" s="94">
        <v>0.7833</v>
      </c>
      <c r="I127" s="94">
        <v>1.097</v>
      </c>
      <c r="J127" s="94">
        <v>-0.31330000000000002</v>
      </c>
      <c r="K127" s="94">
        <v>0.1908</v>
      </c>
      <c r="L127" s="94">
        <v>1.643</v>
      </c>
      <c r="M127" s="94">
        <v>4</v>
      </c>
      <c r="N127" s="94">
        <v>0.221994</v>
      </c>
      <c r="O127" s="53"/>
      <c r="S127" s="28"/>
    </row>
    <row r="128" spans="2:19" x14ac:dyDescent="0.2">
      <c r="B128" s="29"/>
      <c r="D128" s="93" t="s">
        <v>95</v>
      </c>
      <c r="E128" s="94" t="s">
        <v>146</v>
      </c>
      <c r="F128" s="94" t="s">
        <v>96</v>
      </c>
      <c r="G128" s="94">
        <v>0.117953</v>
      </c>
      <c r="H128" s="94">
        <v>1.0269999999999999</v>
      </c>
      <c r="I128" s="94">
        <v>0.90329999999999999</v>
      </c>
      <c r="J128" s="94">
        <v>0.12330000000000001</v>
      </c>
      <c r="K128" s="94">
        <v>6.2089999999999999E-2</v>
      </c>
      <c r="L128" s="94">
        <v>1.986</v>
      </c>
      <c r="M128" s="94">
        <v>4</v>
      </c>
      <c r="N128" s="94">
        <v>0.221994</v>
      </c>
      <c r="O128" s="53"/>
      <c r="S128" s="28"/>
    </row>
    <row r="129" spans="2:19" x14ac:dyDescent="0.2">
      <c r="B129" s="29"/>
      <c r="D129" s="93" t="s">
        <v>95</v>
      </c>
      <c r="E129" s="94" t="s">
        <v>148</v>
      </c>
      <c r="F129" s="94" t="s">
        <v>96</v>
      </c>
      <c r="G129" s="94">
        <v>4.2541000000000002E-2</v>
      </c>
      <c r="H129" s="94">
        <v>0.85</v>
      </c>
      <c r="I129" s="94">
        <v>1.2829999999999999</v>
      </c>
      <c r="J129" s="94">
        <v>-0.43330000000000002</v>
      </c>
      <c r="K129" s="94">
        <v>0.14760000000000001</v>
      </c>
      <c r="L129" s="94">
        <v>2.9359999999999999</v>
      </c>
      <c r="M129" s="94">
        <v>4</v>
      </c>
      <c r="N129" s="94">
        <v>0.12227200000000001</v>
      </c>
      <c r="O129" s="53"/>
      <c r="S129" s="28"/>
    </row>
    <row r="130" spans="2:19" x14ac:dyDescent="0.2">
      <c r="B130" s="29"/>
      <c r="D130" s="138" t="s">
        <v>102</v>
      </c>
      <c r="E130" s="139" t="s">
        <v>144</v>
      </c>
      <c r="F130" s="139" t="s">
        <v>61</v>
      </c>
      <c r="G130" s="139">
        <v>1.2187E-2</v>
      </c>
      <c r="H130" s="139">
        <v>3.613</v>
      </c>
      <c r="I130" s="139">
        <v>5.0919999999999996</v>
      </c>
      <c r="J130" s="139">
        <v>-1.478</v>
      </c>
      <c r="K130" s="139">
        <v>0.34010000000000001</v>
      </c>
      <c r="L130" s="139">
        <v>4.3470000000000004</v>
      </c>
      <c r="M130" s="139">
        <v>4</v>
      </c>
      <c r="N130" s="139">
        <v>3.6116000000000002E-2</v>
      </c>
      <c r="O130" s="53"/>
      <c r="S130" s="28"/>
    </row>
    <row r="131" spans="2:19" x14ac:dyDescent="0.2">
      <c r="B131" s="29"/>
      <c r="D131" s="93" t="s">
        <v>102</v>
      </c>
      <c r="E131" s="94" t="s">
        <v>146</v>
      </c>
      <c r="F131" s="94" t="s">
        <v>96</v>
      </c>
      <c r="G131" s="94">
        <v>0.92344700000000002</v>
      </c>
      <c r="H131" s="94">
        <v>2.2469999999999999</v>
      </c>
      <c r="I131" s="94">
        <v>2.1880000000000002</v>
      </c>
      <c r="J131" s="94">
        <v>5.8459999999999998E-2</v>
      </c>
      <c r="K131" s="94">
        <v>0.57150000000000001</v>
      </c>
      <c r="L131" s="94">
        <v>0.1023</v>
      </c>
      <c r="M131" s="94">
        <v>4</v>
      </c>
      <c r="N131" s="94">
        <v>0.92344700000000002</v>
      </c>
      <c r="O131" s="53"/>
      <c r="S131" s="28"/>
    </row>
    <row r="132" spans="2:19" x14ac:dyDescent="0.2">
      <c r="B132" s="29"/>
      <c r="D132" s="195" t="s">
        <v>102</v>
      </c>
      <c r="E132" s="196" t="s">
        <v>148</v>
      </c>
      <c r="F132" s="196" t="s">
        <v>96</v>
      </c>
      <c r="G132" s="196">
        <v>0.47539999999999999</v>
      </c>
      <c r="H132" s="196">
        <v>4.1230000000000002</v>
      </c>
      <c r="I132" s="196">
        <v>4.8010000000000002</v>
      </c>
      <c r="J132" s="196">
        <v>-0.67730000000000001</v>
      </c>
      <c r="K132" s="196">
        <v>0.83240000000000003</v>
      </c>
      <c r="L132" s="196">
        <v>0.81369999999999998</v>
      </c>
      <c r="M132" s="196">
        <v>3</v>
      </c>
      <c r="N132" s="196">
        <v>0.72479499999999997</v>
      </c>
      <c r="O132" s="98"/>
      <c r="S132" s="28"/>
    </row>
    <row r="133" spans="2:19" ht="17" thickBot="1" x14ac:dyDescent="0.25">
      <c r="B133" s="147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2021-05-19T20:25:52Z</dcterms:created>
  <dcterms:modified xsi:type="dcterms:W3CDTF">2021-05-19T20:26:16Z</dcterms:modified>
</cp:coreProperties>
</file>