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ffeexiang/Dropbox (MIT)/Shared_files/2021_v9/Final/Source_data/"/>
    </mc:Choice>
  </mc:AlternateContent>
  <xr:revisionPtr revIDLastSave="0" documentId="13_ncr:1_{EAA90B49-C293-F942-AAD0-21519E0CE65E}" xr6:coauthVersionLast="47" xr6:coauthVersionMax="47" xr10:uidLastSave="{00000000-0000-0000-0000-000000000000}"/>
  <bookViews>
    <workbookView xWindow="40960" yWindow="460" windowWidth="38400" windowHeight="23540" xr2:uid="{5064002B-0E53-5F4C-BCFA-AB2B31820490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G134" i="1"/>
  <c r="G135" i="1"/>
  <c r="G136" i="1"/>
  <c r="G137" i="1"/>
  <c r="G138" i="1"/>
  <c r="G139" i="1"/>
  <c r="G140" i="1"/>
  <c r="G141" i="1"/>
  <c r="G14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13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47" i="1"/>
  <c r="F97" i="1"/>
  <c r="F98" i="1"/>
  <c r="F99" i="1"/>
  <c r="F100" i="1"/>
  <c r="F101" i="1"/>
  <c r="F96" i="1"/>
  <c r="F91" i="1"/>
  <c r="F92" i="1"/>
  <c r="F93" i="1"/>
  <c r="F94" i="1"/>
  <c r="F95" i="1"/>
  <c r="F90" i="1"/>
  <c r="F85" i="1"/>
  <c r="F86" i="1"/>
  <c r="F87" i="1"/>
  <c r="F88" i="1"/>
  <c r="F89" i="1"/>
  <c r="F84" i="1"/>
  <c r="F79" i="1"/>
  <c r="F80" i="1"/>
  <c r="F81" i="1"/>
  <c r="F82" i="1"/>
  <c r="F83" i="1"/>
  <c r="F78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4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6" i="1"/>
  <c r="J108" i="1"/>
  <c r="J107" i="1"/>
  <c r="E108" i="1"/>
  <c r="E107" i="1"/>
</calcChain>
</file>

<file path=xl/sharedStrings.xml><?xml version="1.0" encoding="utf-8"?>
<sst xmlns="http://schemas.openxmlformats.org/spreadsheetml/2006/main" count="351" uniqueCount="47">
  <si>
    <t>Figure 1C</t>
  </si>
  <si>
    <t>Fluc</t>
  </si>
  <si>
    <t>Rluc</t>
  </si>
  <si>
    <t>Figure 1B</t>
  </si>
  <si>
    <t>Long tail</t>
  </si>
  <si>
    <t>Short tail</t>
  </si>
  <si>
    <t>Oocyte extract</t>
  </si>
  <si>
    <t>Rabbit reticulocyte lysate</t>
  </si>
  <si>
    <t>Group</t>
  </si>
  <si>
    <t>Buffer</t>
  </si>
  <si>
    <t>Figure 1E</t>
  </si>
  <si>
    <t>Water</t>
  </si>
  <si>
    <t>eGFP</t>
  </si>
  <si>
    <t>PABPC1 (1 fmol)</t>
  </si>
  <si>
    <t>Figure 1F</t>
  </si>
  <si>
    <t>A29</t>
  </si>
  <si>
    <t>3'-end</t>
  </si>
  <si>
    <t>A139</t>
  </si>
  <si>
    <t>PABPC1</t>
  </si>
  <si>
    <t>Replicate</t>
  </si>
  <si>
    <t>Luc signal</t>
  </si>
  <si>
    <t>stem loop</t>
  </si>
  <si>
    <t>Malat1</t>
  </si>
  <si>
    <t>Taill length</t>
  </si>
  <si>
    <t>Nluc</t>
  </si>
  <si>
    <t>Rluc/Fluc*10</t>
  </si>
  <si>
    <t>Nluc/Fluc</t>
  </si>
  <si>
    <t>eGFP (600ng)</t>
  </si>
  <si>
    <t>PABPC1 (120ng)</t>
  </si>
  <si>
    <t>PABPC1 (600ng)</t>
  </si>
  <si>
    <t>Nluc/Fluc*2</t>
  </si>
  <si>
    <t>eGFP (1 fmol)</t>
  </si>
  <si>
    <t>PABPC1 (0.5 fmol)</t>
  </si>
  <si>
    <t>PABPC1 M161A (1 fmol)</t>
  </si>
  <si>
    <t>Figure 1—figure supplement 2A</t>
  </si>
  <si>
    <t>Figure 1—figure supplement 2B</t>
  </si>
  <si>
    <t>Figure 1—figure supplement 2C</t>
  </si>
  <si>
    <t>eGFP (1.2 fmol)</t>
  </si>
  <si>
    <t>PABPC1 (0.6 fmol)</t>
  </si>
  <si>
    <t>PABPC1 (1.2 fmol)</t>
  </si>
  <si>
    <t>PABPC1+eIF4G</t>
  </si>
  <si>
    <t>Source data for luciferase values shown in Figure 1 and Figure 1—figure supplement 2.</t>
  </si>
  <si>
    <t>Plotted value (scaled within each group)</t>
  </si>
  <si>
    <t>PABPC1 (2 fmol)</t>
  </si>
  <si>
    <t>ePAB (0.5 fmol)</t>
  </si>
  <si>
    <t>Rluc/Fluc*2</t>
  </si>
  <si>
    <t>ePAB (2 fmol)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</si>
</sst>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/>
      <name val="Arial"/>
      <family val="2"/>
    </font>
    <font>
      <b/>
      <sz val="12"/>
      <color theme="4"/>
      <name val="Calibri"/>
      <family val="2"/>
      <scheme val="minor"/>
    </font>
    <font>
      <b/>
      <sz val="14"/>
      <color rgb="FF0070C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2" borderId="0" xfId="0" applyFont="1" applyFill="1"/>
    <xf numFmtId="1" fontId="4" fillId="2" borderId="0" xfId="0" applyNumberFormat="1" applyFont="1" applyFill="1"/>
    <xf numFmtId="2" fontId="2" fillId="2" borderId="0" xfId="0" applyNumberFormat="1" applyFont="1" applyFill="1"/>
    <xf numFmtId="0" fontId="2" fillId="3" borderId="0" xfId="0" applyFont="1" applyFill="1"/>
    <xf numFmtId="1" fontId="4" fillId="3" borderId="0" xfId="0" applyNumberFormat="1" applyFont="1" applyFill="1"/>
    <xf numFmtId="0" fontId="2" fillId="4" borderId="0" xfId="0" applyFont="1" applyFill="1"/>
    <xf numFmtId="1" fontId="4" fillId="4" borderId="0" xfId="0" applyNumberFormat="1" applyFont="1" applyFill="1"/>
    <xf numFmtId="0" fontId="2" fillId="5" borderId="0" xfId="0" applyFont="1" applyFill="1"/>
    <xf numFmtId="1" fontId="4" fillId="5" borderId="0" xfId="0" applyNumberFormat="1" applyFont="1" applyFill="1"/>
    <xf numFmtId="2" fontId="2" fillId="3" borderId="0" xfId="0" applyNumberFormat="1" applyFont="1" applyFill="1"/>
    <xf numFmtId="2" fontId="2" fillId="4" borderId="0" xfId="0" applyNumberFormat="1" applyFont="1" applyFill="1"/>
    <xf numFmtId="2" fontId="2" fillId="5" borderId="0" xfId="0" applyNumberFormat="1" applyFont="1" applyFill="1"/>
  </cellXfs>
  <cellStyles count="2">
    <cellStyle name="Normal" xfId="0" builtinId="0"/>
    <cellStyle name="Normal 2" xfId="1" xr:uid="{CC307FFF-B2B7-774B-B205-106478FF4C11}"/>
  </cellStyles>
  <dxfs count="0"/>
  <tableStyles count="0" defaultTableStyle="TableStyleMedium2" defaultPivotStyle="PivotStyleLight16"/>
  <colors>
    <mruColors>
      <color rgb="FF0507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8C1D-0FCC-1846-8ACE-55B8965D6392}">
  <dimension ref="A1:L176"/>
  <sheetViews>
    <sheetView tabSelected="1" topLeftCell="A109" zoomScaleNormal="100" workbookViewId="0">
      <selection activeCell="B137" sqref="B137:B142"/>
    </sheetView>
  </sheetViews>
  <sheetFormatPr baseColWidth="10" defaultRowHeight="16" x14ac:dyDescent="0.2"/>
  <cols>
    <col min="1" max="1" width="10.83203125" style="2"/>
    <col min="2" max="2" width="36" style="2" customWidth="1"/>
    <col min="3" max="6" width="10.83203125" style="2"/>
    <col min="7" max="7" width="13.33203125" style="2" bestFit="1" customWidth="1"/>
    <col min="8" max="16384" width="10.83203125" style="2"/>
  </cols>
  <sheetData>
    <row r="1" spans="1:12" s="4" customFormat="1" ht="19" x14ac:dyDescent="0.25">
      <c r="A1" s="7" t="s">
        <v>41</v>
      </c>
    </row>
    <row r="2" spans="1:12" customFormat="1" x14ac:dyDescent="0.2"/>
    <row r="3" spans="1:12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5"/>
      <c r="B4" s="5" t="s">
        <v>6</v>
      </c>
      <c r="C4" s="5"/>
      <c r="D4" s="5"/>
      <c r="E4" s="5"/>
      <c r="F4" s="5"/>
      <c r="G4" s="5"/>
      <c r="H4" s="5" t="s">
        <v>7</v>
      </c>
      <c r="I4" s="5"/>
      <c r="J4" s="5"/>
      <c r="K4" s="5"/>
      <c r="L4" s="5"/>
    </row>
    <row r="5" spans="1:12" x14ac:dyDescent="0.2">
      <c r="A5" s="5"/>
      <c r="B5" s="5" t="s">
        <v>23</v>
      </c>
      <c r="C5" s="5" t="s">
        <v>19</v>
      </c>
      <c r="D5" s="5" t="s">
        <v>1</v>
      </c>
      <c r="E5" s="5" t="s">
        <v>24</v>
      </c>
      <c r="F5" s="5" t="s">
        <v>26</v>
      </c>
      <c r="G5" s="5"/>
      <c r="H5" s="5" t="s">
        <v>23</v>
      </c>
      <c r="I5" s="5" t="s">
        <v>19</v>
      </c>
      <c r="J5" s="5" t="s">
        <v>1</v>
      </c>
      <c r="K5" s="5" t="s">
        <v>24</v>
      </c>
      <c r="L5" s="5" t="s">
        <v>26</v>
      </c>
    </row>
    <row r="6" spans="1:12" x14ac:dyDescent="0.2">
      <c r="B6" s="2" t="s">
        <v>5</v>
      </c>
      <c r="C6" s="2">
        <v>1</v>
      </c>
      <c r="D6" s="2">
        <v>923526</v>
      </c>
      <c r="E6" s="2">
        <v>1106449</v>
      </c>
      <c r="F6" s="3">
        <v>1.1980702219999999</v>
      </c>
      <c r="H6" s="2" t="s">
        <v>5</v>
      </c>
      <c r="I6" s="2">
        <v>1</v>
      </c>
      <c r="J6" s="2">
        <v>153300</v>
      </c>
      <c r="K6" s="2">
        <v>938337</v>
      </c>
      <c r="L6" s="3">
        <v>6.120919765</v>
      </c>
    </row>
    <row r="7" spans="1:12" x14ac:dyDescent="0.2">
      <c r="B7" s="2" t="s">
        <v>5</v>
      </c>
      <c r="C7" s="2">
        <v>2</v>
      </c>
      <c r="D7" s="2">
        <v>937695</v>
      </c>
      <c r="E7" s="2">
        <v>1120642</v>
      </c>
      <c r="F7" s="3">
        <v>1.1951028850000001</v>
      </c>
      <c r="H7" s="2" t="s">
        <v>5</v>
      </c>
      <c r="I7" s="2">
        <v>2</v>
      </c>
      <c r="J7" s="2">
        <v>150757</v>
      </c>
      <c r="K7" s="2">
        <v>926634</v>
      </c>
      <c r="L7" s="3">
        <v>6.1465404589999997</v>
      </c>
    </row>
    <row r="8" spans="1:12" x14ac:dyDescent="0.2">
      <c r="B8" s="2" t="s">
        <v>5</v>
      </c>
      <c r="C8" s="2">
        <v>3</v>
      </c>
      <c r="D8" s="2">
        <v>980151</v>
      </c>
      <c r="E8" s="2">
        <v>1170279</v>
      </c>
      <c r="F8" s="3">
        <v>1.1939782750000001</v>
      </c>
      <c r="H8" s="2" t="s">
        <v>5</v>
      </c>
      <c r="I8" s="2">
        <v>3</v>
      </c>
      <c r="J8" s="2">
        <v>153502</v>
      </c>
      <c r="K8" s="2">
        <v>925035</v>
      </c>
      <c r="L8" s="3">
        <v>6.0262081280000004</v>
      </c>
    </row>
    <row r="9" spans="1:12" x14ac:dyDescent="0.2">
      <c r="B9" s="2" t="s">
        <v>4</v>
      </c>
      <c r="C9" s="2">
        <v>1</v>
      </c>
      <c r="D9" s="1">
        <v>1013936</v>
      </c>
      <c r="E9" s="1">
        <v>34122184</v>
      </c>
      <c r="F9" s="3">
        <v>33.653193100000003</v>
      </c>
      <c r="H9" s="2" t="s">
        <v>4</v>
      </c>
      <c r="I9" s="2">
        <v>1</v>
      </c>
      <c r="J9" s="2">
        <v>155201</v>
      </c>
      <c r="K9" s="2">
        <v>1486807</v>
      </c>
      <c r="L9" s="3">
        <v>9.5798802839999997</v>
      </c>
    </row>
    <row r="10" spans="1:12" x14ac:dyDescent="0.2">
      <c r="B10" s="2" t="s">
        <v>4</v>
      </c>
      <c r="C10" s="2">
        <v>2</v>
      </c>
      <c r="D10" s="2">
        <v>1065224</v>
      </c>
      <c r="E10" s="2">
        <v>35214008</v>
      </c>
      <c r="F10" s="3">
        <v>33.057843230000003</v>
      </c>
      <c r="H10" s="2" t="s">
        <v>4</v>
      </c>
      <c r="I10" s="2">
        <v>2</v>
      </c>
      <c r="J10" s="2">
        <v>153122</v>
      </c>
      <c r="K10" s="2">
        <v>1454878</v>
      </c>
      <c r="L10" s="3">
        <v>9.5014302320000006</v>
      </c>
    </row>
    <row r="11" spans="1:12" x14ac:dyDescent="0.2">
      <c r="B11" s="2" t="s">
        <v>4</v>
      </c>
      <c r="C11" s="2">
        <v>3</v>
      </c>
      <c r="D11" s="2">
        <v>1078951</v>
      </c>
      <c r="E11" s="2">
        <v>32583424</v>
      </c>
      <c r="F11" s="3">
        <v>30.199169380000001</v>
      </c>
      <c r="H11" s="2" t="s">
        <v>4</v>
      </c>
      <c r="I11" s="2">
        <v>3</v>
      </c>
      <c r="J11" s="2">
        <v>154571</v>
      </c>
      <c r="K11" s="2">
        <v>1490431</v>
      </c>
      <c r="L11" s="3">
        <v>9.6423714670000003</v>
      </c>
    </row>
    <row r="14" spans="1:12" x14ac:dyDescent="0.2">
      <c r="A14" s="5" t="s">
        <v>0</v>
      </c>
      <c r="B14" s="5"/>
      <c r="C14" s="5"/>
      <c r="D14" s="5"/>
      <c r="E14" s="5"/>
      <c r="F14" s="5"/>
      <c r="G14" s="5"/>
    </row>
    <row r="15" spans="1:12" x14ac:dyDescent="0.2">
      <c r="A15" s="5"/>
      <c r="B15" s="5" t="s">
        <v>8</v>
      </c>
      <c r="C15" s="5" t="s">
        <v>19</v>
      </c>
      <c r="D15" s="5" t="s">
        <v>23</v>
      </c>
      <c r="E15" s="5" t="s">
        <v>1</v>
      </c>
      <c r="F15" s="5" t="s">
        <v>24</v>
      </c>
      <c r="G15" s="5" t="s">
        <v>30</v>
      </c>
    </row>
    <row r="16" spans="1:12" x14ac:dyDescent="0.2">
      <c r="B16" s="2" t="s">
        <v>9</v>
      </c>
      <c r="C16" s="2">
        <v>1</v>
      </c>
      <c r="D16" s="2" t="s">
        <v>5</v>
      </c>
      <c r="E16" s="2">
        <v>327585</v>
      </c>
      <c r="F16" s="2">
        <v>267093</v>
      </c>
      <c r="G16" s="3">
        <f>F16/E16*2</f>
        <v>1.6306790603965382</v>
      </c>
    </row>
    <row r="17" spans="2:7" x14ac:dyDescent="0.2">
      <c r="B17" s="2" t="s">
        <v>9</v>
      </c>
      <c r="C17" s="2">
        <v>2</v>
      </c>
      <c r="D17" s="2" t="s">
        <v>5</v>
      </c>
      <c r="E17" s="2">
        <v>327623</v>
      </c>
      <c r="F17" s="2">
        <v>259224</v>
      </c>
      <c r="G17" s="3">
        <f t="shared" ref="G17:G39" si="0">F17/E17*2</f>
        <v>1.5824530023838375</v>
      </c>
    </row>
    <row r="18" spans="2:7" x14ac:dyDescent="0.2">
      <c r="B18" s="2" t="s">
        <v>9</v>
      </c>
      <c r="C18" s="2">
        <v>3</v>
      </c>
      <c r="D18" s="2" t="s">
        <v>5</v>
      </c>
      <c r="E18" s="2">
        <v>302235</v>
      </c>
      <c r="F18" s="2">
        <v>239564</v>
      </c>
      <c r="G18" s="3">
        <f t="shared" si="0"/>
        <v>1.5852829751683293</v>
      </c>
    </row>
    <row r="19" spans="2:7" x14ac:dyDescent="0.2">
      <c r="B19" s="2" t="s">
        <v>9</v>
      </c>
      <c r="C19" s="2">
        <v>1</v>
      </c>
      <c r="D19" s="2" t="s">
        <v>4</v>
      </c>
      <c r="E19" s="2">
        <v>319584</v>
      </c>
      <c r="F19" s="2">
        <v>22099596</v>
      </c>
      <c r="G19" s="3">
        <f t="shared" si="0"/>
        <v>138.30226794833283</v>
      </c>
    </row>
    <row r="20" spans="2:7" x14ac:dyDescent="0.2">
      <c r="B20" s="2" t="s">
        <v>9</v>
      </c>
      <c r="C20" s="2">
        <v>2</v>
      </c>
      <c r="D20" s="2" t="s">
        <v>4</v>
      </c>
      <c r="E20" s="2">
        <v>317081</v>
      </c>
      <c r="F20" s="2">
        <v>22321436</v>
      </c>
      <c r="G20" s="3">
        <f t="shared" si="0"/>
        <v>140.79327364301236</v>
      </c>
    </row>
    <row r="21" spans="2:7" x14ac:dyDescent="0.2">
      <c r="B21" s="2" t="s">
        <v>9</v>
      </c>
      <c r="C21" s="2">
        <v>3</v>
      </c>
      <c r="D21" s="2" t="s">
        <v>4</v>
      </c>
      <c r="E21" s="2">
        <v>311557</v>
      </c>
      <c r="F21" s="2">
        <v>22667180</v>
      </c>
      <c r="G21" s="3">
        <f t="shared" si="0"/>
        <v>145.50904007934344</v>
      </c>
    </row>
    <row r="22" spans="2:7" x14ac:dyDescent="0.2">
      <c r="B22" s="2" t="s">
        <v>27</v>
      </c>
      <c r="C22" s="2">
        <v>1</v>
      </c>
      <c r="D22" s="2" t="s">
        <v>5</v>
      </c>
      <c r="E22" s="2">
        <v>313926</v>
      </c>
      <c r="F22" s="2">
        <v>232801</v>
      </c>
      <c r="G22" s="3">
        <f t="shared" si="0"/>
        <v>1.483158451354778</v>
      </c>
    </row>
    <row r="23" spans="2:7" x14ac:dyDescent="0.2">
      <c r="B23" s="2" t="s">
        <v>27</v>
      </c>
      <c r="C23" s="2">
        <v>2</v>
      </c>
      <c r="D23" s="2" t="s">
        <v>5</v>
      </c>
      <c r="E23" s="2">
        <v>306253</v>
      </c>
      <c r="F23" s="2">
        <v>231608</v>
      </c>
      <c r="G23" s="3">
        <f t="shared" si="0"/>
        <v>1.5125272242231096</v>
      </c>
    </row>
    <row r="24" spans="2:7" x14ac:dyDescent="0.2">
      <c r="B24" s="2" t="s">
        <v>27</v>
      </c>
      <c r="C24" s="2">
        <v>3</v>
      </c>
      <c r="D24" s="2" t="s">
        <v>5</v>
      </c>
      <c r="E24" s="2">
        <v>292285</v>
      </c>
      <c r="F24" s="2">
        <v>216484</v>
      </c>
      <c r="G24" s="3">
        <f t="shared" si="0"/>
        <v>1.4813213131019383</v>
      </c>
    </row>
    <row r="25" spans="2:7" x14ac:dyDescent="0.2">
      <c r="B25" s="2" t="s">
        <v>27</v>
      </c>
      <c r="C25" s="2">
        <v>1</v>
      </c>
      <c r="D25" s="2" t="s">
        <v>4</v>
      </c>
      <c r="E25" s="2">
        <v>301508</v>
      </c>
      <c r="F25" s="2">
        <v>21436746</v>
      </c>
      <c r="G25" s="3">
        <f t="shared" si="0"/>
        <v>142.19686376480888</v>
      </c>
    </row>
    <row r="26" spans="2:7" x14ac:dyDescent="0.2">
      <c r="B26" s="2" t="s">
        <v>27</v>
      </c>
      <c r="C26" s="2">
        <v>2</v>
      </c>
      <c r="D26" s="2" t="s">
        <v>4</v>
      </c>
      <c r="E26" s="2">
        <v>299117</v>
      </c>
      <c r="F26" s="2">
        <v>21701808</v>
      </c>
      <c r="G26" s="3">
        <f t="shared" si="0"/>
        <v>145.10581478150689</v>
      </c>
    </row>
    <row r="27" spans="2:7" x14ac:dyDescent="0.2">
      <c r="B27" s="2" t="s">
        <v>27</v>
      </c>
      <c r="C27" s="2">
        <v>3</v>
      </c>
      <c r="D27" s="2" t="s">
        <v>4</v>
      </c>
      <c r="E27" s="2">
        <v>291138</v>
      </c>
      <c r="F27" s="2">
        <v>21304418</v>
      </c>
      <c r="G27" s="3">
        <f t="shared" si="0"/>
        <v>146.35271245938353</v>
      </c>
    </row>
    <row r="28" spans="2:7" x14ac:dyDescent="0.2">
      <c r="B28" s="2" t="s">
        <v>28</v>
      </c>
      <c r="C28" s="2">
        <v>1</v>
      </c>
      <c r="D28" s="2" t="s">
        <v>5</v>
      </c>
      <c r="E28" s="2">
        <v>300931</v>
      </c>
      <c r="F28" s="2">
        <v>1234121</v>
      </c>
      <c r="G28" s="3">
        <f t="shared" si="0"/>
        <v>8.202019732098055</v>
      </c>
    </row>
    <row r="29" spans="2:7" x14ac:dyDescent="0.2">
      <c r="B29" s="2" t="s">
        <v>28</v>
      </c>
      <c r="C29" s="2">
        <v>2</v>
      </c>
      <c r="D29" s="2" t="s">
        <v>5</v>
      </c>
      <c r="E29" s="2">
        <v>304194</v>
      </c>
      <c r="F29" s="2">
        <v>1363964</v>
      </c>
      <c r="G29" s="3">
        <f t="shared" si="0"/>
        <v>8.9677245442053426</v>
      </c>
    </row>
    <row r="30" spans="2:7" x14ac:dyDescent="0.2">
      <c r="B30" s="2" t="s">
        <v>28</v>
      </c>
      <c r="C30" s="2">
        <v>3</v>
      </c>
      <c r="D30" s="2" t="s">
        <v>5</v>
      </c>
      <c r="E30" s="2">
        <v>301855</v>
      </c>
      <c r="F30" s="2">
        <v>1326911</v>
      </c>
      <c r="G30" s="3">
        <f t="shared" si="0"/>
        <v>8.7917112520912362</v>
      </c>
    </row>
    <row r="31" spans="2:7" x14ac:dyDescent="0.2">
      <c r="B31" s="2" t="s">
        <v>28</v>
      </c>
      <c r="C31" s="2">
        <v>1</v>
      </c>
      <c r="D31" s="2" t="s">
        <v>4</v>
      </c>
      <c r="E31" s="2">
        <v>453928</v>
      </c>
      <c r="F31" s="2">
        <v>34799792</v>
      </c>
      <c r="G31" s="3">
        <f t="shared" si="0"/>
        <v>153.32736469219788</v>
      </c>
    </row>
    <row r="32" spans="2:7" x14ac:dyDescent="0.2">
      <c r="B32" s="2" t="s">
        <v>28</v>
      </c>
      <c r="C32" s="2">
        <v>2</v>
      </c>
      <c r="D32" s="2" t="s">
        <v>4</v>
      </c>
      <c r="E32" s="2">
        <v>486051</v>
      </c>
      <c r="F32" s="2">
        <v>37469096</v>
      </c>
      <c r="G32" s="3">
        <f t="shared" si="0"/>
        <v>154.17763156541187</v>
      </c>
    </row>
    <row r="33" spans="1:8" x14ac:dyDescent="0.2">
      <c r="B33" s="2" t="s">
        <v>28</v>
      </c>
      <c r="C33" s="2">
        <v>3</v>
      </c>
      <c r="D33" s="2" t="s">
        <v>4</v>
      </c>
      <c r="E33" s="2">
        <v>431686</v>
      </c>
      <c r="F33" s="2">
        <v>33359482</v>
      </c>
      <c r="G33" s="3">
        <f t="shared" si="0"/>
        <v>154.55438443683605</v>
      </c>
    </row>
    <row r="34" spans="1:8" x14ac:dyDescent="0.2">
      <c r="B34" s="2" t="s">
        <v>29</v>
      </c>
      <c r="C34" s="2">
        <v>1</v>
      </c>
      <c r="D34" s="2" t="s">
        <v>5</v>
      </c>
      <c r="E34" s="2">
        <v>183600</v>
      </c>
      <c r="F34" s="2">
        <v>1439403</v>
      </c>
      <c r="G34" s="3">
        <f t="shared" si="0"/>
        <v>15.679771241830066</v>
      </c>
    </row>
    <row r="35" spans="1:8" x14ac:dyDescent="0.2">
      <c r="B35" s="2" t="s">
        <v>29</v>
      </c>
      <c r="C35" s="2">
        <v>2</v>
      </c>
      <c r="D35" s="2" t="s">
        <v>5</v>
      </c>
      <c r="E35" s="2">
        <v>175434</v>
      </c>
      <c r="F35" s="2">
        <v>1240832</v>
      </c>
      <c r="G35" s="3">
        <f t="shared" si="0"/>
        <v>14.14585542141204</v>
      </c>
    </row>
    <row r="36" spans="1:8" x14ac:dyDescent="0.2">
      <c r="B36" s="2" t="s">
        <v>29</v>
      </c>
      <c r="C36" s="2">
        <v>3</v>
      </c>
      <c r="D36" s="2" t="s">
        <v>5</v>
      </c>
      <c r="E36" s="2">
        <v>180059</v>
      </c>
      <c r="F36" s="2">
        <v>1276256</v>
      </c>
      <c r="G36" s="3">
        <f t="shared" si="0"/>
        <v>14.175975652425038</v>
      </c>
    </row>
    <row r="37" spans="1:8" x14ac:dyDescent="0.2">
      <c r="B37" s="2" t="s">
        <v>29</v>
      </c>
      <c r="C37" s="2">
        <v>1</v>
      </c>
      <c r="D37" s="2" t="s">
        <v>4</v>
      </c>
      <c r="E37" s="2">
        <v>212264</v>
      </c>
      <c r="F37" s="2">
        <v>16168058</v>
      </c>
      <c r="G37" s="3">
        <f t="shared" si="0"/>
        <v>152.33914370783552</v>
      </c>
    </row>
    <row r="38" spans="1:8" x14ac:dyDescent="0.2">
      <c r="B38" s="2" t="s">
        <v>29</v>
      </c>
      <c r="C38" s="2">
        <v>2</v>
      </c>
      <c r="D38" s="2" t="s">
        <v>4</v>
      </c>
      <c r="E38" s="2">
        <v>199974</v>
      </c>
      <c r="F38" s="2">
        <v>16034701</v>
      </c>
      <c r="G38" s="3">
        <f t="shared" si="0"/>
        <v>160.36785782151679</v>
      </c>
    </row>
    <row r="39" spans="1:8" x14ac:dyDescent="0.2">
      <c r="B39" s="2" t="s">
        <v>29</v>
      </c>
      <c r="C39" s="2">
        <v>3</v>
      </c>
      <c r="D39" s="2" t="s">
        <v>4</v>
      </c>
      <c r="E39" s="2">
        <v>209023</v>
      </c>
      <c r="F39" s="2">
        <v>15070617</v>
      </c>
      <c r="G39" s="3">
        <f t="shared" si="0"/>
        <v>144.20056166067849</v>
      </c>
    </row>
    <row r="40" spans="1:8" x14ac:dyDescent="0.2">
      <c r="G40" s="1"/>
      <c r="H40" s="1"/>
    </row>
    <row r="41" spans="1:8" x14ac:dyDescent="0.2">
      <c r="G41" s="1"/>
      <c r="H41" s="1"/>
    </row>
    <row r="42" spans="1:8" x14ac:dyDescent="0.2">
      <c r="A42" s="5" t="s">
        <v>10</v>
      </c>
      <c r="B42" s="5"/>
      <c r="C42" s="5"/>
      <c r="D42" s="5"/>
      <c r="E42" s="5"/>
      <c r="F42" s="5"/>
      <c r="G42" s="5"/>
    </row>
    <row r="43" spans="1:8" x14ac:dyDescent="0.2">
      <c r="A43" s="5"/>
      <c r="B43" s="5" t="s">
        <v>8</v>
      </c>
      <c r="C43" s="5" t="s">
        <v>19</v>
      </c>
      <c r="D43" s="5" t="s">
        <v>23</v>
      </c>
      <c r="E43" s="5" t="s">
        <v>1</v>
      </c>
      <c r="F43" s="5" t="s">
        <v>24</v>
      </c>
      <c r="G43" s="5" t="s">
        <v>26</v>
      </c>
    </row>
    <row r="44" spans="1:8" x14ac:dyDescent="0.2">
      <c r="B44" s="2" t="s">
        <v>11</v>
      </c>
      <c r="C44" s="2">
        <v>1</v>
      </c>
      <c r="D44" s="2" t="s">
        <v>5</v>
      </c>
      <c r="E44" s="2">
        <v>96249</v>
      </c>
      <c r="F44" s="2">
        <v>207623</v>
      </c>
      <c r="G44" s="3">
        <f>F44/E44</f>
        <v>2.1571444898128811</v>
      </c>
    </row>
    <row r="45" spans="1:8" x14ac:dyDescent="0.2">
      <c r="B45" s="2" t="s">
        <v>11</v>
      </c>
      <c r="C45" s="2">
        <v>2</v>
      </c>
      <c r="D45" s="2" t="s">
        <v>5</v>
      </c>
      <c r="E45" s="2">
        <v>184422</v>
      </c>
      <c r="F45" s="2">
        <v>350564</v>
      </c>
      <c r="G45" s="3">
        <f t="shared" ref="G45:G73" si="1">F45/E45</f>
        <v>1.9008795046144169</v>
      </c>
    </row>
    <row r="46" spans="1:8" x14ac:dyDescent="0.2">
      <c r="B46" s="2" t="s">
        <v>11</v>
      </c>
      <c r="C46" s="2">
        <v>3</v>
      </c>
      <c r="D46" s="2" t="s">
        <v>5</v>
      </c>
      <c r="E46" s="2">
        <v>132329</v>
      </c>
      <c r="F46" s="2">
        <v>295208</v>
      </c>
      <c r="G46" s="3">
        <f t="shared" si="1"/>
        <v>2.2308639829515826</v>
      </c>
    </row>
    <row r="47" spans="1:8" x14ac:dyDescent="0.2">
      <c r="B47" s="2" t="s">
        <v>11</v>
      </c>
      <c r="C47" s="2">
        <v>1</v>
      </c>
      <c r="D47" s="2" t="s">
        <v>4</v>
      </c>
      <c r="E47" s="2">
        <v>140634</v>
      </c>
      <c r="F47" s="2">
        <v>10527107</v>
      </c>
      <c r="G47" s="3">
        <f t="shared" si="1"/>
        <v>74.854636858796596</v>
      </c>
    </row>
    <row r="48" spans="1:8" x14ac:dyDescent="0.2">
      <c r="B48" s="2" t="s">
        <v>11</v>
      </c>
      <c r="C48" s="2">
        <v>2</v>
      </c>
      <c r="D48" s="2" t="s">
        <v>4</v>
      </c>
      <c r="E48" s="2">
        <v>149915</v>
      </c>
      <c r="F48" s="2">
        <v>8492700</v>
      </c>
      <c r="G48" s="3">
        <f t="shared" si="1"/>
        <v>56.650101724310446</v>
      </c>
    </row>
    <row r="49" spans="2:7" x14ac:dyDescent="0.2">
      <c r="B49" s="2" t="s">
        <v>11</v>
      </c>
      <c r="C49" s="2">
        <v>3</v>
      </c>
      <c r="D49" s="2" t="s">
        <v>4</v>
      </c>
      <c r="E49" s="2">
        <v>139305</v>
      </c>
      <c r="F49" s="2">
        <v>12133254</v>
      </c>
      <c r="G49" s="3">
        <f t="shared" si="1"/>
        <v>87.098481748680953</v>
      </c>
    </row>
    <row r="50" spans="2:7" x14ac:dyDescent="0.2">
      <c r="B50" s="2" t="s">
        <v>31</v>
      </c>
      <c r="C50" s="2">
        <v>1</v>
      </c>
      <c r="D50" s="2" t="s">
        <v>5</v>
      </c>
      <c r="E50" s="2">
        <v>256012</v>
      </c>
      <c r="F50" s="2">
        <v>453226</v>
      </c>
      <c r="G50" s="3">
        <f t="shared" si="1"/>
        <v>1.770331078230708</v>
      </c>
    </row>
    <row r="51" spans="2:7" x14ac:dyDescent="0.2">
      <c r="B51" s="2" t="s">
        <v>31</v>
      </c>
      <c r="C51" s="2">
        <v>2</v>
      </c>
      <c r="D51" s="2" t="s">
        <v>5</v>
      </c>
      <c r="E51" s="2">
        <v>222353</v>
      </c>
      <c r="F51" s="2">
        <v>403501</v>
      </c>
      <c r="G51" s="3">
        <f t="shared" si="1"/>
        <v>1.8146865569612283</v>
      </c>
    </row>
    <row r="52" spans="2:7" x14ac:dyDescent="0.2">
      <c r="B52" s="2" t="s">
        <v>31</v>
      </c>
      <c r="C52" s="2">
        <v>3</v>
      </c>
      <c r="D52" s="2" t="s">
        <v>5</v>
      </c>
      <c r="E52" s="2">
        <v>225228</v>
      </c>
      <c r="F52" s="2">
        <v>340316</v>
      </c>
      <c r="G52" s="3">
        <f t="shared" si="1"/>
        <v>1.510984424671888</v>
      </c>
    </row>
    <row r="53" spans="2:7" x14ac:dyDescent="0.2">
      <c r="B53" s="2" t="s">
        <v>31</v>
      </c>
      <c r="C53" s="2">
        <v>1</v>
      </c>
      <c r="D53" s="2" t="s">
        <v>4</v>
      </c>
      <c r="E53" s="2">
        <v>86181</v>
      </c>
      <c r="F53" s="2">
        <v>5862134</v>
      </c>
      <c r="G53" s="3">
        <f t="shared" si="1"/>
        <v>68.021187964864652</v>
      </c>
    </row>
    <row r="54" spans="2:7" x14ac:dyDescent="0.2">
      <c r="B54" s="2" t="s">
        <v>31</v>
      </c>
      <c r="C54" s="2">
        <v>2</v>
      </c>
      <c r="D54" s="2" t="s">
        <v>4</v>
      </c>
      <c r="E54" s="2">
        <v>179424</v>
      </c>
      <c r="F54" s="2">
        <v>8023356</v>
      </c>
      <c r="G54" s="3">
        <f t="shared" si="1"/>
        <v>44.717295345104333</v>
      </c>
    </row>
    <row r="55" spans="2:7" x14ac:dyDescent="0.2">
      <c r="B55" s="2" t="s">
        <v>31</v>
      </c>
      <c r="C55" s="2">
        <v>3</v>
      </c>
      <c r="D55" s="2" t="s">
        <v>4</v>
      </c>
      <c r="E55" s="2">
        <v>180294</v>
      </c>
      <c r="F55" s="2">
        <v>7943874</v>
      </c>
      <c r="G55" s="3">
        <f t="shared" si="1"/>
        <v>44.060667576292055</v>
      </c>
    </row>
    <row r="56" spans="2:7" x14ac:dyDescent="0.2">
      <c r="B56" s="2" t="s">
        <v>32</v>
      </c>
      <c r="C56" s="2">
        <v>1</v>
      </c>
      <c r="D56" s="2" t="s">
        <v>5</v>
      </c>
      <c r="E56" s="2">
        <v>78631</v>
      </c>
      <c r="F56" s="2">
        <v>651186</v>
      </c>
      <c r="G56" s="3">
        <f t="shared" si="1"/>
        <v>8.2815429029263274</v>
      </c>
    </row>
    <row r="57" spans="2:7" x14ac:dyDescent="0.2">
      <c r="B57" s="2" t="s">
        <v>32</v>
      </c>
      <c r="C57" s="2">
        <v>2</v>
      </c>
      <c r="D57" s="2" t="s">
        <v>5</v>
      </c>
      <c r="E57" s="2">
        <v>81476</v>
      </c>
      <c r="F57" s="2">
        <v>777163</v>
      </c>
      <c r="G57" s="3">
        <f t="shared" si="1"/>
        <v>9.5385512298100057</v>
      </c>
    </row>
    <row r="58" spans="2:7" x14ac:dyDescent="0.2">
      <c r="B58" s="2" t="s">
        <v>32</v>
      </c>
      <c r="C58" s="2">
        <v>3</v>
      </c>
      <c r="D58" s="2" t="s">
        <v>5</v>
      </c>
      <c r="E58" s="2">
        <v>72614</v>
      </c>
      <c r="F58" s="2">
        <v>650363</v>
      </c>
      <c r="G58" s="3">
        <f t="shared" si="1"/>
        <v>8.9564409067122046</v>
      </c>
    </row>
    <row r="59" spans="2:7" x14ac:dyDescent="0.2">
      <c r="B59" s="2" t="s">
        <v>32</v>
      </c>
      <c r="C59" s="2">
        <v>1</v>
      </c>
      <c r="D59" s="2" t="s">
        <v>4</v>
      </c>
      <c r="E59" s="2">
        <v>109929</v>
      </c>
      <c r="F59" s="2">
        <v>9119281</v>
      </c>
      <c r="G59" s="3">
        <f t="shared" si="1"/>
        <v>82.956098936586343</v>
      </c>
    </row>
    <row r="60" spans="2:7" x14ac:dyDescent="0.2">
      <c r="B60" s="2" t="s">
        <v>32</v>
      </c>
      <c r="C60" s="2">
        <v>2</v>
      </c>
      <c r="D60" s="2" t="s">
        <v>4</v>
      </c>
      <c r="E60" s="2">
        <v>71292</v>
      </c>
      <c r="F60" s="2">
        <v>7570743</v>
      </c>
      <c r="G60" s="3">
        <f t="shared" si="1"/>
        <v>106.19344386466925</v>
      </c>
    </row>
    <row r="61" spans="2:7" x14ac:dyDescent="0.2">
      <c r="B61" s="2" t="s">
        <v>32</v>
      </c>
      <c r="C61" s="2">
        <v>3</v>
      </c>
      <c r="D61" s="2" t="s">
        <v>4</v>
      </c>
      <c r="E61" s="2">
        <v>114002</v>
      </c>
      <c r="F61" s="2">
        <v>8710749</v>
      </c>
      <c r="G61" s="3">
        <f t="shared" si="1"/>
        <v>76.408738443185214</v>
      </c>
    </row>
    <row r="62" spans="2:7" x14ac:dyDescent="0.2">
      <c r="B62" s="2" t="s">
        <v>13</v>
      </c>
      <c r="C62" s="2">
        <v>1</v>
      </c>
      <c r="D62" s="2" t="s">
        <v>5</v>
      </c>
      <c r="E62" s="2">
        <v>59272</v>
      </c>
      <c r="F62" s="2">
        <v>782015</v>
      </c>
      <c r="G62" s="3">
        <f t="shared" si="1"/>
        <v>13.193666486705359</v>
      </c>
    </row>
    <row r="63" spans="2:7" x14ac:dyDescent="0.2">
      <c r="B63" s="2" t="s">
        <v>13</v>
      </c>
      <c r="C63" s="2">
        <v>2</v>
      </c>
      <c r="D63" s="2" t="s">
        <v>5</v>
      </c>
      <c r="E63" s="2">
        <v>63651</v>
      </c>
      <c r="F63" s="2">
        <v>711897</v>
      </c>
      <c r="G63" s="3">
        <f t="shared" si="1"/>
        <v>11.184380449639439</v>
      </c>
    </row>
    <row r="64" spans="2:7" x14ac:dyDescent="0.2">
      <c r="B64" s="2" t="s">
        <v>13</v>
      </c>
      <c r="C64" s="2">
        <v>3</v>
      </c>
      <c r="D64" s="2" t="s">
        <v>5</v>
      </c>
      <c r="E64" s="2">
        <v>59030</v>
      </c>
      <c r="F64" s="2">
        <v>663487</v>
      </c>
      <c r="G64" s="3">
        <f t="shared" si="1"/>
        <v>11.239827206505167</v>
      </c>
    </row>
    <row r="65" spans="1:7" x14ac:dyDescent="0.2">
      <c r="B65" s="2" t="s">
        <v>13</v>
      </c>
      <c r="C65" s="2">
        <v>1</v>
      </c>
      <c r="D65" s="2" t="s">
        <v>4</v>
      </c>
      <c r="E65" s="2">
        <v>69885</v>
      </c>
      <c r="F65" s="2">
        <v>6872321</v>
      </c>
      <c r="G65" s="3">
        <f t="shared" si="1"/>
        <v>98.33756886313229</v>
      </c>
    </row>
    <row r="66" spans="1:7" x14ac:dyDescent="0.2">
      <c r="B66" s="2" t="s">
        <v>13</v>
      </c>
      <c r="C66" s="2">
        <v>2</v>
      </c>
      <c r="D66" s="2" t="s">
        <v>4</v>
      </c>
      <c r="E66" s="2">
        <v>67197</v>
      </c>
      <c r="F66" s="2">
        <v>6487015</v>
      </c>
      <c r="G66" s="3">
        <f t="shared" si="1"/>
        <v>96.537271009122435</v>
      </c>
    </row>
    <row r="67" spans="1:7" x14ac:dyDescent="0.2">
      <c r="B67" s="2" t="s">
        <v>13</v>
      </c>
      <c r="C67" s="2">
        <v>3</v>
      </c>
      <c r="D67" s="2" t="s">
        <v>4</v>
      </c>
      <c r="E67" s="2">
        <v>102649</v>
      </c>
      <c r="F67" s="2">
        <v>7809942</v>
      </c>
      <c r="G67" s="3">
        <f t="shared" si="1"/>
        <v>76.08395600541651</v>
      </c>
    </row>
    <row r="68" spans="1:7" x14ac:dyDescent="0.2">
      <c r="B68" s="2" t="s">
        <v>33</v>
      </c>
      <c r="C68" s="2">
        <v>1</v>
      </c>
      <c r="D68" s="2" t="s">
        <v>5</v>
      </c>
      <c r="E68" s="2">
        <v>128736</v>
      </c>
      <c r="F68" s="2">
        <v>271603</v>
      </c>
      <c r="G68" s="3">
        <f t="shared" si="1"/>
        <v>2.1097672756649266</v>
      </c>
    </row>
    <row r="69" spans="1:7" x14ac:dyDescent="0.2">
      <c r="B69" s="2" t="s">
        <v>33</v>
      </c>
      <c r="C69" s="2">
        <v>2</v>
      </c>
      <c r="D69" s="2" t="s">
        <v>5</v>
      </c>
      <c r="E69" s="2">
        <v>138068</v>
      </c>
      <c r="F69" s="2">
        <v>260649</v>
      </c>
      <c r="G69" s="3">
        <f t="shared" si="1"/>
        <v>1.8878306341802591</v>
      </c>
    </row>
    <row r="70" spans="1:7" x14ac:dyDescent="0.2">
      <c r="B70" s="2" t="s">
        <v>33</v>
      </c>
      <c r="C70" s="2">
        <v>3</v>
      </c>
      <c r="D70" s="2" t="s">
        <v>5</v>
      </c>
      <c r="E70" s="2">
        <v>152781</v>
      </c>
      <c r="F70" s="2">
        <v>334604</v>
      </c>
      <c r="G70" s="3">
        <f t="shared" si="1"/>
        <v>2.1900890817575482</v>
      </c>
    </row>
    <row r="71" spans="1:7" x14ac:dyDescent="0.2">
      <c r="B71" s="2" t="s">
        <v>33</v>
      </c>
      <c r="C71" s="2">
        <v>1</v>
      </c>
      <c r="D71" s="2" t="s">
        <v>4</v>
      </c>
      <c r="E71" s="2">
        <v>189150</v>
      </c>
      <c r="F71" s="2">
        <v>3722512</v>
      </c>
      <c r="G71" s="3">
        <f t="shared" si="1"/>
        <v>19.680211472376421</v>
      </c>
    </row>
    <row r="72" spans="1:7" x14ac:dyDescent="0.2">
      <c r="B72" s="2" t="s">
        <v>33</v>
      </c>
      <c r="C72" s="2">
        <v>2</v>
      </c>
      <c r="D72" s="2" t="s">
        <v>4</v>
      </c>
      <c r="E72" s="2">
        <v>187519</v>
      </c>
      <c r="F72" s="2">
        <v>4139550</v>
      </c>
      <c r="G72" s="3">
        <f t="shared" si="1"/>
        <v>22.075363029879639</v>
      </c>
    </row>
    <row r="73" spans="1:7" x14ac:dyDescent="0.2">
      <c r="B73" s="2" t="s">
        <v>33</v>
      </c>
      <c r="C73" s="2">
        <v>3</v>
      </c>
      <c r="D73" s="2" t="s">
        <v>4</v>
      </c>
      <c r="E73" s="2">
        <v>166533</v>
      </c>
      <c r="F73" s="2">
        <v>3265253</v>
      </c>
      <c r="G73" s="3">
        <f t="shared" si="1"/>
        <v>19.607243008893132</v>
      </c>
    </row>
    <row r="76" spans="1:7" x14ac:dyDescent="0.2">
      <c r="A76" s="5" t="s">
        <v>14</v>
      </c>
      <c r="B76" s="5"/>
      <c r="C76" s="5"/>
      <c r="D76" s="5"/>
      <c r="E76" s="5"/>
    </row>
    <row r="77" spans="1:7" x14ac:dyDescent="0.2">
      <c r="A77" s="5"/>
      <c r="B77" s="5" t="s">
        <v>8</v>
      </c>
      <c r="C77" s="5" t="s">
        <v>19</v>
      </c>
      <c r="D77" s="5" t="s">
        <v>16</v>
      </c>
      <c r="E77" s="5" t="s">
        <v>20</v>
      </c>
      <c r="F77" s="5" t="s">
        <v>42</v>
      </c>
    </row>
    <row r="78" spans="1:7" x14ac:dyDescent="0.2">
      <c r="B78" s="8" t="s">
        <v>12</v>
      </c>
      <c r="C78" s="8">
        <v>1</v>
      </c>
      <c r="D78" s="8" t="s">
        <v>15</v>
      </c>
      <c r="E78" s="9">
        <v>378303</v>
      </c>
      <c r="F78" s="10">
        <f>E78/(2^18)</f>
        <v>1.4431114196777344</v>
      </c>
    </row>
    <row r="79" spans="1:7" x14ac:dyDescent="0.2">
      <c r="B79" s="8" t="s">
        <v>12</v>
      </c>
      <c r="C79" s="8">
        <v>2</v>
      </c>
      <c r="D79" s="8" t="s">
        <v>15</v>
      </c>
      <c r="E79" s="9">
        <v>457139</v>
      </c>
      <c r="F79" s="10">
        <f t="shared" ref="F79:F83" si="2">E79/(2^18)</f>
        <v>1.7438468933105469</v>
      </c>
    </row>
    <row r="80" spans="1:7" x14ac:dyDescent="0.2">
      <c r="B80" s="8" t="s">
        <v>12</v>
      </c>
      <c r="C80" s="8">
        <v>3</v>
      </c>
      <c r="D80" s="8" t="s">
        <v>15</v>
      </c>
      <c r="E80" s="9">
        <v>399316</v>
      </c>
      <c r="F80" s="10">
        <f t="shared" si="2"/>
        <v>1.5232696533203125</v>
      </c>
    </row>
    <row r="81" spans="2:6" x14ac:dyDescent="0.2">
      <c r="B81" s="8" t="s">
        <v>18</v>
      </c>
      <c r="C81" s="8">
        <v>1</v>
      </c>
      <c r="D81" s="8" t="s">
        <v>15</v>
      </c>
      <c r="E81" s="9">
        <v>2159641</v>
      </c>
      <c r="F81" s="10">
        <f t="shared" si="2"/>
        <v>8.2383766174316406</v>
      </c>
    </row>
    <row r="82" spans="2:6" x14ac:dyDescent="0.2">
      <c r="B82" s="8" t="s">
        <v>18</v>
      </c>
      <c r="C82" s="8">
        <v>2</v>
      </c>
      <c r="D82" s="8" t="s">
        <v>15</v>
      </c>
      <c r="E82" s="9">
        <v>1266962</v>
      </c>
      <c r="F82" s="10">
        <f t="shared" si="2"/>
        <v>4.8330764770507812</v>
      </c>
    </row>
    <row r="83" spans="2:6" x14ac:dyDescent="0.2">
      <c r="B83" s="8" t="s">
        <v>18</v>
      </c>
      <c r="C83" s="8">
        <v>3</v>
      </c>
      <c r="D83" s="8" t="s">
        <v>15</v>
      </c>
      <c r="E83" s="9">
        <v>1695214</v>
      </c>
      <c r="F83" s="10">
        <f t="shared" si="2"/>
        <v>6.4667282104492188</v>
      </c>
    </row>
    <row r="84" spans="2:6" x14ac:dyDescent="0.2">
      <c r="B84" s="11" t="s">
        <v>12</v>
      </c>
      <c r="C84" s="11">
        <v>1</v>
      </c>
      <c r="D84" s="11" t="s">
        <v>17</v>
      </c>
      <c r="E84" s="12">
        <v>17466286</v>
      </c>
      <c r="F84" s="17">
        <f>E84/(2^21)</f>
        <v>8.3285741806030273</v>
      </c>
    </row>
    <row r="85" spans="2:6" x14ac:dyDescent="0.2">
      <c r="B85" s="11" t="s">
        <v>12</v>
      </c>
      <c r="C85" s="11">
        <v>2</v>
      </c>
      <c r="D85" s="11" t="s">
        <v>17</v>
      </c>
      <c r="E85" s="12">
        <v>17368526</v>
      </c>
      <c r="F85" s="17">
        <f t="shared" ref="F85:F89" si="3">E85/(2^21)</f>
        <v>8.2819585800170898</v>
      </c>
    </row>
    <row r="86" spans="2:6" x14ac:dyDescent="0.2">
      <c r="B86" s="11" t="s">
        <v>12</v>
      </c>
      <c r="C86" s="11">
        <v>3</v>
      </c>
      <c r="D86" s="11" t="s">
        <v>17</v>
      </c>
      <c r="E86" s="12">
        <v>18177336</v>
      </c>
      <c r="F86" s="17">
        <f t="shared" si="3"/>
        <v>8.6676292419433594</v>
      </c>
    </row>
    <row r="87" spans="2:6" x14ac:dyDescent="0.2">
      <c r="B87" s="11" t="s">
        <v>18</v>
      </c>
      <c r="C87" s="11">
        <v>1</v>
      </c>
      <c r="D87" s="11" t="s">
        <v>17</v>
      </c>
      <c r="E87" s="12">
        <v>17675670</v>
      </c>
      <c r="F87" s="17">
        <f t="shared" si="3"/>
        <v>8.4284162521362305</v>
      </c>
    </row>
    <row r="88" spans="2:6" x14ac:dyDescent="0.2">
      <c r="B88" s="11" t="s">
        <v>18</v>
      </c>
      <c r="C88" s="11">
        <v>2</v>
      </c>
      <c r="D88" s="11" t="s">
        <v>17</v>
      </c>
      <c r="E88" s="12">
        <v>18153172</v>
      </c>
      <c r="F88" s="17">
        <f t="shared" si="3"/>
        <v>8.6561069488525391</v>
      </c>
    </row>
    <row r="89" spans="2:6" x14ac:dyDescent="0.2">
      <c r="B89" s="11" t="s">
        <v>18</v>
      </c>
      <c r="C89" s="11">
        <v>3</v>
      </c>
      <c r="D89" s="11" t="s">
        <v>17</v>
      </c>
      <c r="E89" s="12">
        <v>16138413</v>
      </c>
      <c r="F89" s="17">
        <f t="shared" si="3"/>
        <v>7.6953949928283691</v>
      </c>
    </row>
    <row r="90" spans="2:6" x14ac:dyDescent="0.2">
      <c r="B90" s="13" t="s">
        <v>12</v>
      </c>
      <c r="C90" s="13">
        <v>1</v>
      </c>
      <c r="D90" s="13" t="s">
        <v>21</v>
      </c>
      <c r="E90" s="14">
        <v>615352</v>
      </c>
      <c r="F90" s="18">
        <f>E90/(2^17)</f>
        <v>4.69476318359375</v>
      </c>
    </row>
    <row r="91" spans="2:6" x14ac:dyDescent="0.2">
      <c r="B91" s="13" t="s">
        <v>12</v>
      </c>
      <c r="C91" s="13">
        <v>2</v>
      </c>
      <c r="D91" s="13" t="s">
        <v>21</v>
      </c>
      <c r="E91" s="14">
        <v>630566</v>
      </c>
      <c r="F91" s="18">
        <f t="shared" ref="F91:F95" si="4">E91/(2^17)</f>
        <v>4.8108367919921875</v>
      </c>
    </row>
    <row r="92" spans="2:6" x14ac:dyDescent="0.2">
      <c r="B92" s="13" t="s">
        <v>12</v>
      </c>
      <c r="C92" s="13">
        <v>3</v>
      </c>
      <c r="D92" s="13" t="s">
        <v>21</v>
      </c>
      <c r="E92" s="14">
        <v>791594</v>
      </c>
      <c r="F92" s="18">
        <f t="shared" si="4"/>
        <v>6.0393829345703125</v>
      </c>
    </row>
    <row r="93" spans="2:6" x14ac:dyDescent="0.2">
      <c r="B93" s="13" t="s">
        <v>18</v>
      </c>
      <c r="C93" s="13">
        <v>1</v>
      </c>
      <c r="D93" s="13" t="s">
        <v>21</v>
      </c>
      <c r="E93" s="14">
        <v>587839</v>
      </c>
      <c r="F93" s="18">
        <f t="shared" si="4"/>
        <v>4.4848556518554688</v>
      </c>
    </row>
    <row r="94" spans="2:6" x14ac:dyDescent="0.2">
      <c r="B94" s="13" t="s">
        <v>18</v>
      </c>
      <c r="C94" s="13">
        <v>2</v>
      </c>
      <c r="D94" s="13" t="s">
        <v>21</v>
      </c>
      <c r="E94" s="14">
        <v>530696</v>
      </c>
      <c r="F94" s="18">
        <f t="shared" si="4"/>
        <v>4.04888916015625</v>
      </c>
    </row>
    <row r="95" spans="2:6" x14ac:dyDescent="0.2">
      <c r="B95" s="13" t="s">
        <v>18</v>
      </c>
      <c r="C95" s="13">
        <v>3</v>
      </c>
      <c r="D95" s="13" t="s">
        <v>21</v>
      </c>
      <c r="E95" s="14">
        <v>728418</v>
      </c>
      <c r="F95" s="18">
        <f t="shared" si="4"/>
        <v>5.5573883056640625</v>
      </c>
    </row>
    <row r="96" spans="2:6" x14ac:dyDescent="0.2">
      <c r="B96" s="15" t="s">
        <v>12</v>
      </c>
      <c r="C96" s="15">
        <v>1</v>
      </c>
      <c r="D96" s="15" t="s">
        <v>22</v>
      </c>
      <c r="E96" s="16">
        <v>357180</v>
      </c>
      <c r="F96" s="19">
        <f>E96/(2^16)</f>
        <v>5.45013427734375</v>
      </c>
    </row>
    <row r="97" spans="1:10" x14ac:dyDescent="0.2">
      <c r="B97" s="15" t="s">
        <v>12</v>
      </c>
      <c r="C97" s="15">
        <v>2</v>
      </c>
      <c r="D97" s="15" t="s">
        <v>22</v>
      </c>
      <c r="E97" s="16">
        <v>285236</v>
      </c>
      <c r="F97" s="19">
        <f t="shared" ref="F97:F101" si="5">E97/(2^16)</f>
        <v>4.35235595703125</v>
      </c>
    </row>
    <row r="98" spans="1:10" x14ac:dyDescent="0.2">
      <c r="B98" s="15" t="s">
        <v>12</v>
      </c>
      <c r="C98" s="15">
        <v>3</v>
      </c>
      <c r="D98" s="15" t="s">
        <v>22</v>
      </c>
      <c r="E98" s="16">
        <v>387651</v>
      </c>
      <c r="F98" s="19">
        <f t="shared" si="5"/>
        <v>5.9150848388671875</v>
      </c>
    </row>
    <row r="99" spans="1:10" x14ac:dyDescent="0.2">
      <c r="B99" s="15" t="s">
        <v>18</v>
      </c>
      <c r="C99" s="15">
        <v>1</v>
      </c>
      <c r="D99" s="15" t="s">
        <v>22</v>
      </c>
      <c r="E99" s="16">
        <v>319548</v>
      </c>
      <c r="F99" s="19">
        <f t="shared" si="5"/>
        <v>4.87591552734375</v>
      </c>
    </row>
    <row r="100" spans="1:10" x14ac:dyDescent="0.2">
      <c r="B100" s="15" t="s">
        <v>18</v>
      </c>
      <c r="C100" s="15">
        <v>2</v>
      </c>
      <c r="D100" s="15" t="s">
        <v>22</v>
      </c>
      <c r="E100" s="16">
        <v>361698</v>
      </c>
      <c r="F100" s="19">
        <f t="shared" si="5"/>
        <v>5.519073486328125</v>
      </c>
    </row>
    <row r="101" spans="1:10" x14ac:dyDescent="0.2">
      <c r="B101" s="15" t="s">
        <v>18</v>
      </c>
      <c r="C101" s="15">
        <v>3</v>
      </c>
      <c r="D101" s="15" t="s">
        <v>22</v>
      </c>
      <c r="E101" s="16">
        <v>367001</v>
      </c>
      <c r="F101" s="19">
        <f t="shared" si="5"/>
        <v>5.5999908447265625</v>
      </c>
    </row>
    <row r="104" spans="1:10" x14ac:dyDescent="0.2">
      <c r="A104" s="5" t="s">
        <v>34</v>
      </c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2">
      <c r="A105" s="5"/>
      <c r="B105" s="5" t="s">
        <v>6</v>
      </c>
      <c r="C105" s="5"/>
      <c r="D105" s="5"/>
      <c r="E105" s="5"/>
      <c r="F105" s="5"/>
      <c r="G105" s="5" t="s">
        <v>7</v>
      </c>
      <c r="H105" s="5"/>
      <c r="I105" s="5"/>
      <c r="J105" s="5"/>
    </row>
    <row r="106" spans="1:10" x14ac:dyDescent="0.2">
      <c r="A106" s="5"/>
      <c r="B106" s="5" t="s">
        <v>23</v>
      </c>
      <c r="C106" s="5" t="s">
        <v>1</v>
      </c>
      <c r="D106" s="5" t="s">
        <v>2</v>
      </c>
      <c r="E106" s="5" t="s">
        <v>25</v>
      </c>
      <c r="F106" s="5"/>
      <c r="G106" s="5" t="s">
        <v>23</v>
      </c>
      <c r="H106" s="5" t="s">
        <v>1</v>
      </c>
      <c r="I106" s="5" t="s">
        <v>2</v>
      </c>
      <c r="J106" s="5" t="s">
        <v>25</v>
      </c>
    </row>
    <row r="107" spans="1:10" x14ac:dyDescent="0.2">
      <c r="B107" s="2" t="s">
        <v>5</v>
      </c>
      <c r="C107" s="1">
        <v>11141603</v>
      </c>
      <c r="D107" s="1">
        <v>2493687</v>
      </c>
      <c r="E107" s="3">
        <f>D107/C107*10</f>
        <v>2.2381761403632852</v>
      </c>
      <c r="G107" s="2" t="s">
        <v>5</v>
      </c>
      <c r="H107" s="1">
        <v>843678</v>
      </c>
      <c r="I107" s="1">
        <v>2183177</v>
      </c>
      <c r="J107" s="3">
        <f>I107/H107*10</f>
        <v>25.876898532378469</v>
      </c>
    </row>
    <row r="108" spans="1:10" x14ac:dyDescent="0.2">
      <c r="B108" s="2" t="s">
        <v>4</v>
      </c>
      <c r="C108" s="1">
        <v>10694269</v>
      </c>
      <c r="D108" s="1">
        <v>35687328</v>
      </c>
      <c r="E108" s="3">
        <f>D108/C108*10</f>
        <v>33.370516488784787</v>
      </c>
      <c r="G108" s="2" t="s">
        <v>4</v>
      </c>
      <c r="H108" s="1">
        <v>844351</v>
      </c>
      <c r="I108" s="1">
        <v>2664341</v>
      </c>
      <c r="J108" s="3">
        <f>I108/H108*10</f>
        <v>31.554898377570467</v>
      </c>
    </row>
    <row r="111" spans="1:10" x14ac:dyDescent="0.2">
      <c r="A111" s="5" t="s">
        <v>35</v>
      </c>
      <c r="B111" s="5"/>
      <c r="C111" s="5"/>
      <c r="D111" s="5"/>
      <c r="E111" s="5"/>
      <c r="F111" s="5"/>
      <c r="G111" s="5"/>
    </row>
    <row r="112" spans="1:10" x14ac:dyDescent="0.2">
      <c r="A112" s="5"/>
      <c r="B112" s="5" t="s">
        <v>8</v>
      </c>
      <c r="C112" s="5" t="s">
        <v>19</v>
      </c>
      <c r="D112" s="5" t="s">
        <v>23</v>
      </c>
      <c r="E112" s="5" t="s">
        <v>1</v>
      </c>
      <c r="F112" s="5" t="s">
        <v>2</v>
      </c>
      <c r="G112" s="5" t="s">
        <v>45</v>
      </c>
    </row>
    <row r="113" spans="2:7" x14ac:dyDescent="0.2">
      <c r="B113" s="2" t="s">
        <v>11</v>
      </c>
      <c r="C113" s="2">
        <v>1</v>
      </c>
      <c r="D113" s="2" t="s">
        <v>5</v>
      </c>
      <c r="E113" s="2">
        <v>448542</v>
      </c>
      <c r="F113" s="2">
        <v>309149</v>
      </c>
      <c r="G113" s="3">
        <f>F113/E113*2</f>
        <v>1.37846177169585</v>
      </c>
    </row>
    <row r="114" spans="2:7" x14ac:dyDescent="0.2">
      <c r="B114" s="2" t="s">
        <v>11</v>
      </c>
      <c r="C114" s="2">
        <v>2</v>
      </c>
      <c r="D114" s="2" t="s">
        <v>5</v>
      </c>
      <c r="E114" s="2">
        <v>287841</v>
      </c>
      <c r="F114" s="2">
        <v>210542</v>
      </c>
      <c r="G114" s="3">
        <f t="shared" ref="G114:G142" si="6">F114/E114*2</f>
        <v>1.4629048676178862</v>
      </c>
    </row>
    <row r="115" spans="2:7" x14ac:dyDescent="0.2">
      <c r="B115" s="2" t="s">
        <v>11</v>
      </c>
      <c r="C115" s="2">
        <v>3</v>
      </c>
      <c r="D115" s="2" t="s">
        <v>5</v>
      </c>
      <c r="E115" s="2">
        <v>557445</v>
      </c>
      <c r="F115" s="2">
        <v>386171</v>
      </c>
      <c r="G115" s="3">
        <f t="shared" si="6"/>
        <v>1.3855035025876992</v>
      </c>
    </row>
    <row r="116" spans="2:7" x14ac:dyDescent="0.2">
      <c r="B116" s="2" t="s">
        <v>11</v>
      </c>
      <c r="C116" s="2">
        <v>1</v>
      </c>
      <c r="D116" s="2" t="s">
        <v>4</v>
      </c>
      <c r="E116" s="2">
        <v>510907</v>
      </c>
      <c r="F116" s="2">
        <v>3929302</v>
      </c>
      <c r="G116" s="3">
        <f t="shared" si="6"/>
        <v>15.381672202573071</v>
      </c>
    </row>
    <row r="117" spans="2:7" x14ac:dyDescent="0.2">
      <c r="B117" s="2" t="s">
        <v>11</v>
      </c>
      <c r="C117" s="2">
        <v>2</v>
      </c>
      <c r="D117" s="2" t="s">
        <v>4</v>
      </c>
      <c r="E117" s="2">
        <v>386534</v>
      </c>
      <c r="F117" s="2">
        <v>3166774</v>
      </c>
      <c r="G117" s="3">
        <f t="shared" si="6"/>
        <v>16.385487434481831</v>
      </c>
    </row>
    <row r="118" spans="2:7" x14ac:dyDescent="0.2">
      <c r="B118" s="2" t="s">
        <v>11</v>
      </c>
      <c r="C118" s="2">
        <v>3</v>
      </c>
      <c r="D118" s="2" t="s">
        <v>4</v>
      </c>
      <c r="E118" s="2">
        <v>290519</v>
      </c>
      <c r="F118" s="2">
        <v>3189056</v>
      </c>
      <c r="G118" s="3">
        <f t="shared" si="6"/>
        <v>21.954199209001821</v>
      </c>
    </row>
    <row r="119" spans="2:7" x14ac:dyDescent="0.2">
      <c r="B119" s="2" t="s">
        <v>32</v>
      </c>
      <c r="C119" s="2">
        <v>1</v>
      </c>
      <c r="D119" s="2" t="s">
        <v>5</v>
      </c>
      <c r="E119" s="2">
        <v>366700</v>
      </c>
      <c r="F119" s="2">
        <v>579899</v>
      </c>
      <c r="G119" s="3">
        <f t="shared" si="6"/>
        <v>3.1627979274611397</v>
      </c>
    </row>
    <row r="120" spans="2:7" x14ac:dyDescent="0.2">
      <c r="B120" s="2" t="s">
        <v>32</v>
      </c>
      <c r="C120" s="2">
        <v>2</v>
      </c>
      <c r="D120" s="2" t="s">
        <v>5</v>
      </c>
      <c r="E120" s="2">
        <v>322652</v>
      </c>
      <c r="F120" s="2">
        <v>462620</v>
      </c>
      <c r="G120" s="3">
        <f t="shared" si="6"/>
        <v>2.8676096847377361</v>
      </c>
    </row>
    <row r="121" spans="2:7" x14ac:dyDescent="0.2">
      <c r="B121" s="2" t="s">
        <v>32</v>
      </c>
      <c r="C121" s="2">
        <v>3</v>
      </c>
      <c r="D121" s="2" t="s">
        <v>5</v>
      </c>
      <c r="E121" s="2">
        <v>270058</v>
      </c>
      <c r="F121" s="2">
        <v>494119</v>
      </c>
      <c r="G121" s="3">
        <f t="shared" si="6"/>
        <v>3.6593546571477238</v>
      </c>
    </row>
    <row r="122" spans="2:7" x14ac:dyDescent="0.2">
      <c r="B122" s="2" t="s">
        <v>32</v>
      </c>
      <c r="C122" s="2">
        <v>1</v>
      </c>
      <c r="D122" s="2" t="s">
        <v>4</v>
      </c>
      <c r="E122" s="2">
        <v>191208</v>
      </c>
      <c r="F122" s="2">
        <v>2334278</v>
      </c>
      <c r="G122" s="3">
        <f t="shared" si="6"/>
        <v>24.41611229655663</v>
      </c>
    </row>
    <row r="123" spans="2:7" x14ac:dyDescent="0.2">
      <c r="B123" s="2" t="s">
        <v>32</v>
      </c>
      <c r="C123" s="2">
        <v>2</v>
      </c>
      <c r="D123" s="2" t="s">
        <v>4</v>
      </c>
      <c r="E123" s="2">
        <v>190115</v>
      </c>
      <c r="F123" s="2">
        <v>2167213</v>
      </c>
      <c r="G123" s="3">
        <f t="shared" si="6"/>
        <v>22.798969045051678</v>
      </c>
    </row>
    <row r="124" spans="2:7" x14ac:dyDescent="0.2">
      <c r="B124" s="2" t="s">
        <v>32</v>
      </c>
      <c r="C124" s="2">
        <v>3</v>
      </c>
      <c r="D124" s="2" t="s">
        <v>4</v>
      </c>
      <c r="E124" s="2">
        <v>183927</v>
      </c>
      <c r="F124" s="2">
        <v>2557357</v>
      </c>
      <c r="G124" s="3">
        <f t="shared" si="6"/>
        <v>27.808391372664154</v>
      </c>
    </row>
    <row r="125" spans="2:7" x14ac:dyDescent="0.2">
      <c r="B125" s="2" t="s">
        <v>43</v>
      </c>
      <c r="C125" s="2">
        <v>1</v>
      </c>
      <c r="D125" s="2" t="s">
        <v>5</v>
      </c>
      <c r="E125" s="2">
        <v>160278</v>
      </c>
      <c r="F125" s="2">
        <v>601866</v>
      </c>
      <c r="G125" s="3">
        <f t="shared" si="6"/>
        <v>7.5102758956313407</v>
      </c>
    </row>
    <row r="126" spans="2:7" x14ac:dyDescent="0.2">
      <c r="B126" s="2" t="s">
        <v>43</v>
      </c>
      <c r="C126" s="2">
        <v>2</v>
      </c>
      <c r="D126" s="2" t="s">
        <v>5</v>
      </c>
      <c r="E126" s="2">
        <v>217399</v>
      </c>
      <c r="F126" s="2">
        <v>626939</v>
      </c>
      <c r="G126" s="3">
        <f t="shared" si="6"/>
        <v>5.7676346257342486</v>
      </c>
    </row>
    <row r="127" spans="2:7" x14ac:dyDescent="0.2">
      <c r="B127" s="2" t="s">
        <v>43</v>
      </c>
      <c r="C127" s="2">
        <v>3</v>
      </c>
      <c r="D127" s="2" t="s">
        <v>5</v>
      </c>
      <c r="E127" s="2">
        <v>273832</v>
      </c>
      <c r="F127" s="2">
        <v>785647</v>
      </c>
      <c r="G127" s="3">
        <f t="shared" si="6"/>
        <v>5.7381679277805366</v>
      </c>
    </row>
    <row r="128" spans="2:7" x14ac:dyDescent="0.2">
      <c r="B128" s="2" t="s">
        <v>43</v>
      </c>
      <c r="C128" s="2">
        <v>1</v>
      </c>
      <c r="D128" s="2" t="s">
        <v>4</v>
      </c>
      <c r="E128" s="2">
        <v>189909</v>
      </c>
      <c r="F128" s="2">
        <v>2313298</v>
      </c>
      <c r="G128" s="3">
        <f t="shared" si="6"/>
        <v>24.362173462026551</v>
      </c>
    </row>
    <row r="129" spans="1:7" x14ac:dyDescent="0.2">
      <c r="B129" s="2" t="s">
        <v>43</v>
      </c>
      <c r="C129" s="2">
        <v>2</v>
      </c>
      <c r="D129" s="2" t="s">
        <v>4</v>
      </c>
      <c r="E129" s="2">
        <v>170064</v>
      </c>
      <c r="F129" s="2">
        <v>2139853</v>
      </c>
      <c r="G129" s="3">
        <f t="shared" si="6"/>
        <v>25.165267193527143</v>
      </c>
    </row>
    <row r="130" spans="1:7" x14ac:dyDescent="0.2">
      <c r="B130" s="2" t="s">
        <v>43</v>
      </c>
      <c r="C130" s="2">
        <v>3</v>
      </c>
      <c r="D130" s="2" t="s">
        <v>4</v>
      </c>
      <c r="E130" s="2">
        <v>167327</v>
      </c>
      <c r="F130" s="2">
        <v>2342391</v>
      </c>
      <c r="G130" s="3">
        <f t="shared" si="6"/>
        <v>27.997764855641947</v>
      </c>
    </row>
    <row r="131" spans="1:7" x14ac:dyDescent="0.2">
      <c r="B131" s="2" t="s">
        <v>44</v>
      </c>
      <c r="C131" s="2">
        <v>1</v>
      </c>
      <c r="D131" s="2" t="s">
        <v>5</v>
      </c>
      <c r="E131" s="2">
        <v>388721</v>
      </c>
      <c r="F131" s="2">
        <v>769460</v>
      </c>
      <c r="G131" s="3">
        <f t="shared" si="6"/>
        <v>3.9589319846367959</v>
      </c>
    </row>
    <row r="132" spans="1:7" x14ac:dyDescent="0.2">
      <c r="B132" s="2" t="s">
        <v>44</v>
      </c>
      <c r="C132" s="2">
        <v>2</v>
      </c>
      <c r="D132" s="2" t="s">
        <v>5</v>
      </c>
      <c r="E132" s="2">
        <v>264865</v>
      </c>
      <c r="F132" s="2">
        <v>595728</v>
      </c>
      <c r="G132" s="3">
        <f t="shared" si="6"/>
        <v>4.4983519906367393</v>
      </c>
    </row>
    <row r="133" spans="1:7" x14ac:dyDescent="0.2">
      <c r="B133" s="2" t="s">
        <v>44</v>
      </c>
      <c r="C133" s="2">
        <v>3</v>
      </c>
      <c r="D133" s="2" t="s">
        <v>5</v>
      </c>
      <c r="E133" s="2">
        <v>244398</v>
      </c>
      <c r="F133" s="2">
        <v>549104</v>
      </c>
      <c r="G133" s="3">
        <f>F133/E133*2</f>
        <v>4.493522860252539</v>
      </c>
    </row>
    <row r="134" spans="1:7" x14ac:dyDescent="0.2">
      <c r="B134" s="2" t="s">
        <v>44</v>
      </c>
      <c r="C134" s="2">
        <v>1</v>
      </c>
      <c r="D134" s="2" t="s">
        <v>4</v>
      </c>
      <c r="E134" s="2">
        <v>261673</v>
      </c>
      <c r="F134" s="2">
        <v>2472447</v>
      </c>
      <c r="G134" s="3">
        <f t="shared" si="6"/>
        <v>18.897226691328491</v>
      </c>
    </row>
    <row r="135" spans="1:7" x14ac:dyDescent="0.2">
      <c r="A135" s="5"/>
      <c r="B135" s="2" t="s">
        <v>44</v>
      </c>
      <c r="C135" s="2">
        <v>2</v>
      </c>
      <c r="D135" s="2" t="s">
        <v>4</v>
      </c>
      <c r="E135" s="2">
        <v>240112</v>
      </c>
      <c r="F135" s="2">
        <v>2444139</v>
      </c>
      <c r="G135" s="3">
        <f t="shared" si="6"/>
        <v>20.358324448590658</v>
      </c>
    </row>
    <row r="136" spans="1:7" x14ac:dyDescent="0.2">
      <c r="A136" s="6"/>
      <c r="B136" s="2" t="s">
        <v>44</v>
      </c>
      <c r="C136" s="2">
        <v>3</v>
      </c>
      <c r="D136" s="2" t="s">
        <v>4</v>
      </c>
      <c r="E136" s="2">
        <v>326824</v>
      </c>
      <c r="F136" s="2">
        <v>2593811</v>
      </c>
      <c r="G136" s="3">
        <f t="shared" si="6"/>
        <v>15.872830636672949</v>
      </c>
    </row>
    <row r="137" spans="1:7" x14ac:dyDescent="0.2">
      <c r="A137"/>
      <c r="B137" s="2" t="s">
        <v>46</v>
      </c>
      <c r="C137" s="2">
        <v>1</v>
      </c>
      <c r="D137" s="2" t="s">
        <v>5</v>
      </c>
      <c r="E137" s="2">
        <v>251517</v>
      </c>
      <c r="F137" s="2">
        <v>703706</v>
      </c>
      <c r="G137" s="3">
        <f t="shared" si="6"/>
        <v>5.5956933328562286</v>
      </c>
    </row>
    <row r="138" spans="1:7" x14ac:dyDescent="0.2">
      <c r="A138"/>
      <c r="B138" s="2" t="s">
        <v>46</v>
      </c>
      <c r="C138" s="2">
        <v>2</v>
      </c>
      <c r="D138" s="2" t="s">
        <v>5</v>
      </c>
      <c r="E138" s="2">
        <v>415410</v>
      </c>
      <c r="F138" s="2">
        <v>971066</v>
      </c>
      <c r="G138" s="3">
        <f t="shared" si="6"/>
        <v>4.675217255241809</v>
      </c>
    </row>
    <row r="139" spans="1:7" x14ac:dyDescent="0.2">
      <c r="A139"/>
      <c r="B139" s="2" t="s">
        <v>46</v>
      </c>
      <c r="C139" s="2">
        <v>3</v>
      </c>
      <c r="D139" s="2" t="s">
        <v>5</v>
      </c>
      <c r="E139" s="2">
        <v>263435</v>
      </c>
      <c r="F139" s="2">
        <v>723929</v>
      </c>
      <c r="G139" s="3">
        <f t="shared" si="6"/>
        <v>5.4960730350940459</v>
      </c>
    </row>
    <row r="140" spans="1:7" x14ac:dyDescent="0.2">
      <c r="A140"/>
      <c r="B140" s="2" t="s">
        <v>46</v>
      </c>
      <c r="C140" s="2">
        <v>1</v>
      </c>
      <c r="D140" s="2" t="s">
        <v>4</v>
      </c>
      <c r="E140" s="2">
        <v>268151</v>
      </c>
      <c r="F140" s="2">
        <v>1993348</v>
      </c>
      <c r="G140" s="3">
        <f t="shared" si="6"/>
        <v>14.867354587527176</v>
      </c>
    </row>
    <row r="141" spans="1:7" x14ac:dyDescent="0.2">
      <c r="A141"/>
      <c r="B141" s="2" t="s">
        <v>46</v>
      </c>
      <c r="C141" s="2">
        <v>2</v>
      </c>
      <c r="D141" s="2" t="s">
        <v>4</v>
      </c>
      <c r="E141" s="2">
        <v>223876</v>
      </c>
      <c r="F141" s="2">
        <v>2145155</v>
      </c>
      <c r="G141" s="3">
        <f t="shared" si="6"/>
        <v>19.163778162911612</v>
      </c>
    </row>
    <row r="142" spans="1:7" x14ac:dyDescent="0.2">
      <c r="A142"/>
      <c r="B142" s="2" t="s">
        <v>46</v>
      </c>
      <c r="C142" s="2">
        <v>3</v>
      </c>
      <c r="D142" s="2" t="s">
        <v>4</v>
      </c>
      <c r="E142" s="2">
        <v>308160</v>
      </c>
      <c r="F142" s="2">
        <v>2305487</v>
      </c>
      <c r="G142" s="3">
        <f t="shared" si="6"/>
        <v>14.962921858774662</v>
      </c>
    </row>
    <row r="145" spans="1:7" x14ac:dyDescent="0.2">
      <c r="A145" s="5" t="s">
        <v>36</v>
      </c>
      <c r="B145" s="6"/>
      <c r="C145" s="5"/>
      <c r="D145" s="5"/>
      <c r="E145" s="5"/>
      <c r="F145" s="5"/>
      <c r="G145" s="5"/>
    </row>
    <row r="146" spans="1:7" x14ac:dyDescent="0.2">
      <c r="A146" s="5"/>
      <c r="B146" s="5" t="s">
        <v>8</v>
      </c>
      <c r="C146" s="5" t="s">
        <v>19</v>
      </c>
      <c r="D146" s="5" t="s">
        <v>23</v>
      </c>
      <c r="E146" s="5" t="s">
        <v>1</v>
      </c>
      <c r="F146" s="5" t="s">
        <v>24</v>
      </c>
      <c r="G146" s="5" t="s">
        <v>30</v>
      </c>
    </row>
    <row r="147" spans="1:7" x14ac:dyDescent="0.2">
      <c r="B147" s="2" t="s">
        <v>11</v>
      </c>
      <c r="C147" s="2">
        <v>1</v>
      </c>
      <c r="D147" s="2" t="s">
        <v>5</v>
      </c>
      <c r="E147" s="2">
        <v>380989</v>
      </c>
      <c r="F147" s="2">
        <v>860086</v>
      </c>
      <c r="G147" s="3">
        <f>F147/E147*2</f>
        <v>4.5150174939433949</v>
      </c>
    </row>
    <row r="148" spans="1:7" x14ac:dyDescent="0.2">
      <c r="B148" s="2" t="s">
        <v>11</v>
      </c>
      <c r="C148" s="2">
        <v>2</v>
      </c>
      <c r="D148" s="2" t="s">
        <v>5</v>
      </c>
      <c r="E148" s="2">
        <v>298712</v>
      </c>
      <c r="F148" s="2">
        <v>746163</v>
      </c>
      <c r="G148" s="3">
        <f t="shared" ref="G148:G176" si="7">F148/E148*2</f>
        <v>4.9958689306087471</v>
      </c>
    </row>
    <row r="149" spans="1:7" x14ac:dyDescent="0.2">
      <c r="B149" s="2" t="s">
        <v>11</v>
      </c>
      <c r="C149" s="2">
        <v>3</v>
      </c>
      <c r="D149" s="2" t="s">
        <v>5</v>
      </c>
      <c r="E149" s="2">
        <v>324528</v>
      </c>
      <c r="F149" s="2">
        <v>748458</v>
      </c>
      <c r="G149" s="3">
        <f t="shared" si="7"/>
        <v>4.6125942907853865</v>
      </c>
    </row>
    <row r="150" spans="1:7" x14ac:dyDescent="0.2">
      <c r="B150" s="2" t="s">
        <v>11</v>
      </c>
      <c r="C150" s="2">
        <v>1</v>
      </c>
      <c r="D150" s="2" t="s">
        <v>4</v>
      </c>
      <c r="E150" s="2">
        <v>335487</v>
      </c>
      <c r="F150" s="2">
        <v>13231047</v>
      </c>
      <c r="G150" s="3">
        <f t="shared" si="7"/>
        <v>78.876659900383615</v>
      </c>
    </row>
    <row r="151" spans="1:7" x14ac:dyDescent="0.2">
      <c r="B151" s="2" t="s">
        <v>11</v>
      </c>
      <c r="C151" s="2">
        <v>2</v>
      </c>
      <c r="D151" s="2" t="s">
        <v>4</v>
      </c>
      <c r="E151" s="2">
        <v>217606</v>
      </c>
      <c r="F151" s="2">
        <v>12691507</v>
      </c>
      <c r="G151" s="3">
        <f t="shared" si="7"/>
        <v>116.64666415448103</v>
      </c>
    </row>
    <row r="152" spans="1:7" x14ac:dyDescent="0.2">
      <c r="B152" s="2" t="s">
        <v>11</v>
      </c>
      <c r="C152" s="2">
        <v>3</v>
      </c>
      <c r="D152" s="2" t="s">
        <v>4</v>
      </c>
      <c r="E152" s="2">
        <v>236258</v>
      </c>
      <c r="F152" s="2">
        <v>11486180</v>
      </c>
      <c r="G152" s="3">
        <f t="shared" si="7"/>
        <v>97.234210058495378</v>
      </c>
    </row>
    <row r="153" spans="1:7" x14ac:dyDescent="0.2">
      <c r="B153" s="2" t="s">
        <v>37</v>
      </c>
      <c r="C153" s="2">
        <v>1</v>
      </c>
      <c r="D153" s="2" t="s">
        <v>5</v>
      </c>
      <c r="E153" s="2">
        <v>673001</v>
      </c>
      <c r="F153" s="2">
        <v>673911</v>
      </c>
      <c r="G153" s="3">
        <f t="shared" si="7"/>
        <v>2.0027043050456093</v>
      </c>
    </row>
    <row r="154" spans="1:7" x14ac:dyDescent="0.2">
      <c r="B154" s="2" t="s">
        <v>37</v>
      </c>
      <c r="C154" s="2">
        <v>2</v>
      </c>
      <c r="D154" s="2" t="s">
        <v>5</v>
      </c>
      <c r="E154" s="2">
        <v>562760</v>
      </c>
      <c r="F154" s="2">
        <v>602746</v>
      </c>
      <c r="G154" s="3">
        <f t="shared" si="7"/>
        <v>2.1421067595422558</v>
      </c>
    </row>
    <row r="155" spans="1:7" x14ac:dyDescent="0.2">
      <c r="B155" s="2" t="s">
        <v>37</v>
      </c>
      <c r="C155" s="2">
        <v>3</v>
      </c>
      <c r="D155" s="2" t="s">
        <v>5</v>
      </c>
      <c r="E155" s="2">
        <v>258396</v>
      </c>
      <c r="F155" s="2">
        <v>433768</v>
      </c>
      <c r="G155" s="3">
        <f t="shared" si="7"/>
        <v>3.357389433272961</v>
      </c>
    </row>
    <row r="156" spans="1:7" x14ac:dyDescent="0.2">
      <c r="B156" s="2" t="s">
        <v>37</v>
      </c>
      <c r="C156" s="2">
        <v>1</v>
      </c>
      <c r="D156" s="2" t="s">
        <v>4</v>
      </c>
      <c r="E156" s="2">
        <v>275676</v>
      </c>
      <c r="F156" s="2">
        <v>11501103</v>
      </c>
      <c r="G156" s="3">
        <f t="shared" si="7"/>
        <v>83.439276542027599</v>
      </c>
    </row>
    <row r="157" spans="1:7" x14ac:dyDescent="0.2">
      <c r="B157" s="2" t="s">
        <v>37</v>
      </c>
      <c r="C157" s="2">
        <v>2</v>
      </c>
      <c r="D157" s="2" t="s">
        <v>4</v>
      </c>
      <c r="E157" s="2">
        <v>276296</v>
      </c>
      <c r="F157" s="2">
        <v>8422643</v>
      </c>
      <c r="G157" s="3">
        <f t="shared" si="7"/>
        <v>60.968258679097779</v>
      </c>
    </row>
    <row r="158" spans="1:7" x14ac:dyDescent="0.2">
      <c r="B158" s="2" t="s">
        <v>37</v>
      </c>
      <c r="C158" s="2">
        <v>3</v>
      </c>
      <c r="D158" s="2" t="s">
        <v>4</v>
      </c>
      <c r="E158" s="2">
        <v>373620</v>
      </c>
      <c r="F158" s="2">
        <v>12599542</v>
      </c>
      <c r="G158" s="3">
        <f t="shared" si="7"/>
        <v>67.445757721749374</v>
      </c>
    </row>
    <row r="159" spans="1:7" x14ac:dyDescent="0.2">
      <c r="B159" s="2" t="s">
        <v>38</v>
      </c>
      <c r="C159" s="2">
        <v>1</v>
      </c>
      <c r="D159" s="2" t="s">
        <v>5</v>
      </c>
      <c r="E159" s="2">
        <v>158874</v>
      </c>
      <c r="F159" s="2">
        <v>1122136</v>
      </c>
      <c r="G159" s="3">
        <f t="shared" si="7"/>
        <v>14.126112516837242</v>
      </c>
    </row>
    <row r="160" spans="1:7" x14ac:dyDescent="0.2">
      <c r="B160" s="2" t="s">
        <v>38</v>
      </c>
      <c r="C160" s="2">
        <v>2</v>
      </c>
      <c r="D160" s="2" t="s">
        <v>5</v>
      </c>
      <c r="E160" s="2">
        <v>214332</v>
      </c>
      <c r="F160" s="2">
        <v>1421371</v>
      </c>
      <c r="G160" s="3">
        <f t="shared" si="7"/>
        <v>13.263264468208201</v>
      </c>
    </row>
    <row r="161" spans="2:7" x14ac:dyDescent="0.2">
      <c r="B161" s="2" t="s">
        <v>38</v>
      </c>
      <c r="C161" s="2">
        <v>3</v>
      </c>
      <c r="D161" s="2" t="s">
        <v>5</v>
      </c>
      <c r="E161" s="2">
        <v>196566</v>
      </c>
      <c r="F161" s="2">
        <v>1677234</v>
      </c>
      <c r="G161" s="3">
        <f t="shared" si="7"/>
        <v>17.06535209547938</v>
      </c>
    </row>
    <row r="162" spans="2:7" x14ac:dyDescent="0.2">
      <c r="B162" s="2" t="s">
        <v>38</v>
      </c>
      <c r="C162" s="2">
        <v>1</v>
      </c>
      <c r="D162" s="2" t="s">
        <v>4</v>
      </c>
      <c r="E162" s="2">
        <v>164871</v>
      </c>
      <c r="F162" s="2">
        <v>8059701</v>
      </c>
      <c r="G162" s="3">
        <f t="shared" si="7"/>
        <v>97.769783649034693</v>
      </c>
    </row>
    <row r="163" spans="2:7" x14ac:dyDescent="0.2">
      <c r="B163" s="2" t="s">
        <v>38</v>
      </c>
      <c r="C163" s="2">
        <v>2</v>
      </c>
      <c r="D163" s="2" t="s">
        <v>4</v>
      </c>
      <c r="E163" s="2">
        <v>84160</v>
      </c>
      <c r="F163" s="2">
        <v>6412847</v>
      </c>
      <c r="G163" s="3">
        <f t="shared" si="7"/>
        <v>152.3965541825095</v>
      </c>
    </row>
    <row r="164" spans="2:7" x14ac:dyDescent="0.2">
      <c r="B164" s="2" t="s">
        <v>38</v>
      </c>
      <c r="C164" s="2">
        <v>3</v>
      </c>
      <c r="D164" s="2" t="s">
        <v>4</v>
      </c>
      <c r="E164" s="2">
        <v>143368</v>
      </c>
      <c r="F164" s="2">
        <v>10653625</v>
      </c>
      <c r="G164" s="3">
        <f t="shared" si="7"/>
        <v>148.61928742815692</v>
      </c>
    </row>
    <row r="165" spans="2:7" x14ac:dyDescent="0.2">
      <c r="B165" s="2" t="s">
        <v>39</v>
      </c>
      <c r="C165" s="2">
        <v>1</v>
      </c>
      <c r="D165" s="2" t="s">
        <v>5</v>
      </c>
      <c r="E165" s="2">
        <v>170396</v>
      </c>
      <c r="F165" s="2">
        <v>1777672</v>
      </c>
      <c r="G165" s="3">
        <f t="shared" si="7"/>
        <v>20.865184628747155</v>
      </c>
    </row>
    <row r="166" spans="2:7" x14ac:dyDescent="0.2">
      <c r="B166" s="2" t="s">
        <v>39</v>
      </c>
      <c r="C166" s="2">
        <v>2</v>
      </c>
      <c r="D166" s="2" t="s">
        <v>5</v>
      </c>
      <c r="E166" s="2">
        <v>175103</v>
      </c>
      <c r="F166" s="2">
        <v>1600262</v>
      </c>
      <c r="G166" s="3">
        <f t="shared" si="7"/>
        <v>18.277950691878495</v>
      </c>
    </row>
    <row r="167" spans="2:7" x14ac:dyDescent="0.2">
      <c r="B167" s="2" t="s">
        <v>39</v>
      </c>
      <c r="C167" s="2">
        <v>3</v>
      </c>
      <c r="D167" s="2" t="s">
        <v>5</v>
      </c>
      <c r="E167" s="2">
        <v>155310</v>
      </c>
      <c r="F167" s="2">
        <v>1309335</v>
      </c>
      <c r="G167" s="3">
        <f t="shared" si="7"/>
        <v>16.860923314661001</v>
      </c>
    </row>
    <row r="168" spans="2:7" x14ac:dyDescent="0.2">
      <c r="B168" s="2" t="s">
        <v>39</v>
      </c>
      <c r="C168" s="2">
        <v>1</v>
      </c>
      <c r="D168" s="2" t="s">
        <v>4</v>
      </c>
      <c r="E168" s="2">
        <v>226533</v>
      </c>
      <c r="F168" s="2">
        <v>12784879</v>
      </c>
      <c r="G168" s="3">
        <f t="shared" si="7"/>
        <v>112.87431853195781</v>
      </c>
    </row>
    <row r="169" spans="2:7" x14ac:dyDescent="0.2">
      <c r="B169" s="2" t="s">
        <v>39</v>
      </c>
      <c r="C169" s="2">
        <v>2</v>
      </c>
      <c r="D169" s="2" t="s">
        <v>4</v>
      </c>
      <c r="E169" s="2">
        <v>130383</v>
      </c>
      <c r="F169" s="2">
        <v>10080302</v>
      </c>
      <c r="G169" s="3">
        <f t="shared" si="7"/>
        <v>154.62601719549329</v>
      </c>
    </row>
    <row r="170" spans="2:7" x14ac:dyDescent="0.2">
      <c r="B170" s="2" t="s">
        <v>39</v>
      </c>
      <c r="C170" s="2">
        <v>3</v>
      </c>
      <c r="D170" s="2" t="s">
        <v>4</v>
      </c>
      <c r="E170" s="2">
        <v>139304</v>
      </c>
      <c r="F170" s="2">
        <v>8665166</v>
      </c>
      <c r="G170" s="3">
        <f t="shared" si="7"/>
        <v>124.40656406133348</v>
      </c>
    </row>
    <row r="171" spans="2:7" x14ac:dyDescent="0.2">
      <c r="B171" s="2" t="s">
        <v>40</v>
      </c>
      <c r="C171" s="2">
        <v>1</v>
      </c>
      <c r="D171" s="2" t="s">
        <v>5</v>
      </c>
      <c r="E171" s="2">
        <v>324745</v>
      </c>
      <c r="F171" s="2">
        <v>3693868</v>
      </c>
      <c r="G171" s="3">
        <f t="shared" si="7"/>
        <v>22.749344870590772</v>
      </c>
    </row>
    <row r="172" spans="2:7" x14ac:dyDescent="0.2">
      <c r="B172" s="2" t="s">
        <v>40</v>
      </c>
      <c r="C172" s="2">
        <v>2</v>
      </c>
      <c r="D172" s="2" t="s">
        <v>5</v>
      </c>
      <c r="E172" s="2">
        <v>296820</v>
      </c>
      <c r="F172" s="2">
        <v>3722368</v>
      </c>
      <c r="G172" s="3">
        <f t="shared" si="7"/>
        <v>25.081652179772252</v>
      </c>
    </row>
    <row r="173" spans="2:7" x14ac:dyDescent="0.2">
      <c r="B173" s="2" t="s">
        <v>40</v>
      </c>
      <c r="C173" s="2">
        <v>3</v>
      </c>
      <c r="D173" s="2" t="s">
        <v>5</v>
      </c>
      <c r="E173" s="2">
        <v>307648</v>
      </c>
      <c r="F173" s="2">
        <v>3468482</v>
      </c>
      <c r="G173" s="3">
        <f t="shared" si="7"/>
        <v>22.548379966715206</v>
      </c>
    </row>
    <row r="174" spans="2:7" x14ac:dyDescent="0.2">
      <c r="B174" s="2" t="s">
        <v>40</v>
      </c>
      <c r="C174" s="2">
        <v>1</v>
      </c>
      <c r="D174" s="2" t="s">
        <v>4</v>
      </c>
      <c r="E174" s="2">
        <v>408100</v>
      </c>
      <c r="F174" s="2">
        <v>12365960</v>
      </c>
      <c r="G174" s="3">
        <f t="shared" si="7"/>
        <v>60.602597402597404</v>
      </c>
    </row>
    <row r="175" spans="2:7" x14ac:dyDescent="0.2">
      <c r="B175" s="2" t="s">
        <v>40</v>
      </c>
      <c r="C175" s="2">
        <v>2</v>
      </c>
      <c r="D175" s="2" t="s">
        <v>4</v>
      </c>
      <c r="E175" s="2">
        <v>269767</v>
      </c>
      <c r="F175" s="2">
        <v>12342149</v>
      </c>
      <c r="G175" s="3">
        <f t="shared" si="7"/>
        <v>91.502289012369928</v>
      </c>
    </row>
    <row r="176" spans="2:7" x14ac:dyDescent="0.2">
      <c r="B176" s="2" t="s">
        <v>40</v>
      </c>
      <c r="C176" s="2">
        <v>3</v>
      </c>
      <c r="D176" s="2" t="s">
        <v>4</v>
      </c>
      <c r="E176" s="2">
        <v>324691</v>
      </c>
      <c r="F176" s="2">
        <v>14335432</v>
      </c>
      <c r="G176" s="3">
        <f t="shared" si="7"/>
        <v>88.301997899541405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Coffee Bond</dc:creator>
  <cp:lastModifiedBy>Coffee Bond</cp:lastModifiedBy>
  <dcterms:created xsi:type="dcterms:W3CDTF">2021-01-16T15:41:53Z</dcterms:created>
  <dcterms:modified xsi:type="dcterms:W3CDTF">2021-05-15T21:00:06Z</dcterms:modified>
</cp:coreProperties>
</file>