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81A63569-1E59-9F41-B0AF-BA6F34F6967C}" xr6:coauthVersionLast="46" xr6:coauthVersionMax="46" xr10:uidLastSave="{00000000-0000-0000-0000-000000000000}"/>
  <bookViews>
    <workbookView xWindow="2820" yWindow="860" windowWidth="25600" windowHeight="160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C42" i="1"/>
  <c r="B42" i="1"/>
  <c r="C40" i="1" l="1"/>
  <c r="D40" i="1"/>
  <c r="E40" i="1"/>
  <c r="F40" i="1"/>
  <c r="G40" i="1"/>
  <c r="B40" i="1"/>
  <c r="D3" i="1"/>
  <c r="C9" i="1"/>
  <c r="C3" i="1" s="1"/>
  <c r="C8" i="1"/>
  <c r="D9" i="1"/>
  <c r="D8" i="1"/>
  <c r="E9" i="1"/>
  <c r="E8" i="1"/>
  <c r="E3" i="1" s="1"/>
  <c r="F9" i="1"/>
  <c r="F8" i="1"/>
  <c r="G9" i="1"/>
  <c r="G8" i="1"/>
  <c r="G3" i="1"/>
  <c r="B9" i="1"/>
  <c r="B8" i="1"/>
  <c r="B3" i="1"/>
  <c r="F3" i="1" l="1"/>
</calcChain>
</file>

<file path=xl/sharedStrings.xml><?xml version="1.0" encoding="utf-8"?>
<sst xmlns="http://schemas.openxmlformats.org/spreadsheetml/2006/main" count="29" uniqueCount="23">
  <si>
    <t>25~ (μm)</t>
    <phoneticPr fontId="2"/>
  </si>
  <si>
    <t>U-Fmi + GogoΔN-H
(ΔCUB &amp; GOGO1)
(n=539)</t>
    <phoneticPr fontId="2"/>
  </si>
  <si>
    <t>U-Fmi + GogoΔN-G
(ΔCUB)
(n=456</t>
    <phoneticPr fontId="2"/>
  </si>
  <si>
    <t>U-Fmi + GogoΔN-E
(ΔTSP1)
(n=562)</t>
    <phoneticPr fontId="2"/>
  </si>
  <si>
    <t>U-Fmi + GogoΔN-D
(ΔGOGO1〜4)
(n=563)</t>
    <phoneticPr fontId="2"/>
  </si>
  <si>
    <t>U-Fmi + Gogo
(n=543)</t>
    <phoneticPr fontId="2"/>
  </si>
  <si>
    <t>U-Fmi
(n=528)</t>
    <phoneticPr fontId="2"/>
  </si>
  <si>
    <t>U-Fmi
(n=528)</t>
  </si>
  <si>
    <t>U-Fmi + Gogo
(n=543)</t>
  </si>
  <si>
    <t>U-Fmi + GogoΔN-D
(ΔGOGO1〜4)
(n=563)</t>
  </si>
  <si>
    <t>U-Fmi + GogoΔN-E
(ΔTSP1)
(n=562)</t>
  </si>
  <si>
    <t>U-Fmi + GogoΔN-G
(ΔCUB)
(n=456</t>
  </si>
  <si>
    <t>U-Fmi + GogoΔN-H
(ΔCUB &amp; GOGO1)
(n=539)</t>
  </si>
  <si>
    <t>15~</t>
    <phoneticPr fontId="2"/>
  </si>
  <si>
    <t>15〜</t>
    <phoneticPr fontId="2"/>
  </si>
  <si>
    <t>5〜15</t>
    <phoneticPr fontId="2"/>
  </si>
  <si>
    <t>〜5</t>
    <phoneticPr fontId="2"/>
  </si>
  <si>
    <t>U-Fmi
(n=4, 528 axons)</t>
    <phoneticPr fontId="2"/>
  </si>
  <si>
    <t>U-Fmi + Gogo
(n=4, 543)</t>
    <phoneticPr fontId="2"/>
  </si>
  <si>
    <t>U-Fmi + GogoΔN-D
(ΔGOGO1〜4)
(n=4, 563)</t>
    <phoneticPr fontId="2"/>
  </si>
  <si>
    <t>U-Fmi + GogoΔN-E
(ΔTSP1)
(n=4, 562)</t>
    <phoneticPr fontId="2"/>
  </si>
  <si>
    <t>U-Fmi + GogoΔN-G
(ΔCUB)
(n=4, 456)</t>
    <phoneticPr fontId="2"/>
  </si>
  <si>
    <t>U-Fmi + GogoΔN-H
(ΔCUB &amp; GOGO1)
(n=4, 539)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</si>
</sst>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游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/>
    <xf numFmtId="0" fontId="6" fillId="0" borderId="0" xfId="0" applyFont="1"/>
    <xf numFmtId="176" fontId="0" fillId="0" borderId="0" xfId="1" applyNumberFormat="1" applyFont="1"/>
  </cellXfs>
  <cellStyles count="34">
    <cellStyle name="パーセント" xfId="1" builtinId="5"/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</cellStyles>
  <dxfs count="0"/>
  <tableStyles count="0" defaultTableStyle="TableStyleMedium9" defaultPivotStyle="PivotStyleMedium4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</c:strCache>
            </c:strRef>
          </c:cat>
          <c:val>
            <c:numRef>
              <c:f>Sheet1!$B$4:$D$4</c:f>
              <c:numCache>
                <c:formatCode>General</c:formatCode>
                <c:ptCount val="3"/>
                <c:pt idx="0">
                  <c:v>145</c:v>
                </c:pt>
                <c:pt idx="1">
                  <c:v>210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9-0047-A5C5-1F0170D179BA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15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</c:strCache>
            </c:strRef>
          </c:cat>
          <c:val>
            <c:numRef>
              <c:f>Sheet1!$B$5:$D$5</c:f>
              <c:numCache>
                <c:formatCode>General</c:formatCode>
                <c:ptCount val="3"/>
                <c:pt idx="0">
                  <c:v>307</c:v>
                </c:pt>
                <c:pt idx="1">
                  <c:v>202</c:v>
                </c:pt>
                <c:pt idx="2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9-0047-A5C5-1F0170D179BA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</c:strCache>
            </c:strRef>
          </c:cat>
          <c:val>
            <c:numRef>
              <c:f>Sheet1!$B$6:$D$6</c:f>
              <c:numCache>
                <c:formatCode>General</c:formatCode>
                <c:ptCount val="3"/>
                <c:pt idx="0">
                  <c:v>73</c:v>
                </c:pt>
                <c:pt idx="1">
                  <c:v>30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19-0047-A5C5-1F0170D179BA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25~ (μm)</c:v>
                </c:pt>
              </c:strCache>
            </c:strRef>
          </c:tx>
          <c:invertIfNegative val="0"/>
          <c:cat>
            <c:strRef>
              <c:f>Sheet1!$B$2:$D$2</c:f>
              <c:strCache>
                <c:ptCount val="3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</c:strCache>
            </c:strRef>
          </c:cat>
          <c:val>
            <c:numRef>
              <c:f>Sheet1!$B$7:$D$7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9-0047-A5C5-1F0170D1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1814056"/>
        <c:axId val="-2131222024"/>
      </c:barChart>
      <c:catAx>
        <c:axId val="1801814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2131222024"/>
        <c:crosses val="autoZero"/>
        <c:auto val="1"/>
        <c:lblAlgn val="ctr"/>
        <c:lblOffset val="100"/>
        <c:noMultiLvlLbl val="0"/>
      </c:catAx>
      <c:valAx>
        <c:axId val="-21312220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01814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Ratio of the R8s filopodia length</a:t>
            </a:r>
            <a:endParaRPr lang="ja-JP" altLang="en-US"/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Sheet1!$B$2:$G$2</c:f>
              <c:strCache>
                <c:ptCount val="6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  <c:pt idx="3">
                  <c:v>U-Fmi + GogoΔN-D
(ΔGOGO1〜4)
(n=563)</c:v>
                </c:pt>
                <c:pt idx="4">
                  <c:v>U-Fmi + Gogo
(n=543)</c:v>
                </c:pt>
                <c:pt idx="5">
                  <c:v>U-Fmi
(n=528)</c:v>
                </c:pt>
              </c:strCache>
            </c:strRef>
          </c:cat>
          <c:val>
            <c:numRef>
              <c:f>Sheet1!$B$4:$G$4</c:f>
              <c:numCache>
                <c:formatCode>General</c:formatCode>
                <c:ptCount val="6"/>
                <c:pt idx="0">
                  <c:v>145</c:v>
                </c:pt>
                <c:pt idx="1">
                  <c:v>210</c:v>
                </c:pt>
                <c:pt idx="2">
                  <c:v>127</c:v>
                </c:pt>
                <c:pt idx="3">
                  <c:v>111</c:v>
                </c:pt>
                <c:pt idx="4">
                  <c:v>282</c:v>
                </c:pt>
                <c:pt idx="5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2-0B46-8CA0-B2AE601A5726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15</c:v>
                </c:pt>
              </c:strCache>
            </c:strRef>
          </c:tx>
          <c:invertIfNegative val="0"/>
          <c:cat>
            <c:strRef>
              <c:f>Sheet1!$B$2:$G$2</c:f>
              <c:strCache>
                <c:ptCount val="6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  <c:pt idx="3">
                  <c:v>U-Fmi + GogoΔN-D
(ΔGOGO1〜4)
(n=563)</c:v>
                </c:pt>
                <c:pt idx="4">
                  <c:v>U-Fmi + Gogo
(n=543)</c:v>
                </c:pt>
                <c:pt idx="5">
                  <c:v>U-Fmi
(n=528)</c:v>
                </c:pt>
              </c:strCache>
            </c:strRef>
          </c:cat>
          <c:val>
            <c:numRef>
              <c:f>Sheet1!$B$5:$G$5</c:f>
              <c:numCache>
                <c:formatCode>General</c:formatCode>
                <c:ptCount val="6"/>
                <c:pt idx="0">
                  <c:v>307</c:v>
                </c:pt>
                <c:pt idx="1">
                  <c:v>202</c:v>
                </c:pt>
                <c:pt idx="2">
                  <c:v>230</c:v>
                </c:pt>
                <c:pt idx="3">
                  <c:v>256</c:v>
                </c:pt>
                <c:pt idx="4">
                  <c:v>227</c:v>
                </c:pt>
                <c:pt idx="5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2-0B46-8CA0-B2AE601A5726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25</c:v>
                </c:pt>
              </c:strCache>
            </c:strRef>
          </c:tx>
          <c:invertIfNegative val="0"/>
          <c:cat>
            <c:strRef>
              <c:f>Sheet1!$B$2:$G$2</c:f>
              <c:strCache>
                <c:ptCount val="6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  <c:pt idx="3">
                  <c:v>U-Fmi + GogoΔN-D
(ΔGOGO1〜4)
(n=563)</c:v>
                </c:pt>
                <c:pt idx="4">
                  <c:v>U-Fmi + Gogo
(n=543)</c:v>
                </c:pt>
                <c:pt idx="5">
                  <c:v>U-Fmi
(n=528)</c:v>
                </c:pt>
              </c:strCache>
            </c:strRef>
          </c:cat>
          <c:val>
            <c:numRef>
              <c:f>Sheet1!$B$6:$G$6</c:f>
              <c:numCache>
                <c:formatCode>General</c:formatCode>
                <c:ptCount val="6"/>
                <c:pt idx="0">
                  <c:v>73</c:v>
                </c:pt>
                <c:pt idx="1">
                  <c:v>30</c:v>
                </c:pt>
                <c:pt idx="2">
                  <c:v>153</c:v>
                </c:pt>
                <c:pt idx="3">
                  <c:v>123</c:v>
                </c:pt>
                <c:pt idx="4">
                  <c:v>26</c:v>
                </c:pt>
                <c:pt idx="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72-0B46-8CA0-B2AE601A5726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25~ (μm)</c:v>
                </c:pt>
              </c:strCache>
            </c:strRef>
          </c:tx>
          <c:invertIfNegative val="0"/>
          <c:cat>
            <c:strRef>
              <c:f>Sheet1!$B$2:$G$2</c:f>
              <c:strCache>
                <c:ptCount val="6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  <c:pt idx="3">
                  <c:v>U-Fmi + GogoΔN-D
(ΔGOGO1〜4)
(n=563)</c:v>
                </c:pt>
                <c:pt idx="4">
                  <c:v>U-Fmi + Gogo
(n=543)</c:v>
                </c:pt>
                <c:pt idx="5">
                  <c:v>U-Fmi
(n=528)</c:v>
                </c:pt>
              </c:strCache>
            </c:strRef>
          </c:cat>
          <c:val>
            <c:numRef>
              <c:f>Sheet1!$B$7:$G$7</c:f>
              <c:numCache>
                <c:formatCode>General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52</c:v>
                </c:pt>
                <c:pt idx="3">
                  <c:v>73</c:v>
                </c:pt>
                <c:pt idx="4">
                  <c:v>8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72-0B46-8CA0-B2AE601A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2130924600"/>
        <c:axId val="-2124386936"/>
      </c:barChart>
      <c:catAx>
        <c:axId val="-2130924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2124386936"/>
        <c:crosses val="autoZero"/>
        <c:auto val="1"/>
        <c:lblAlgn val="ctr"/>
        <c:lblOffset val="100"/>
        <c:noMultiLvlLbl val="0"/>
      </c:catAx>
      <c:valAx>
        <c:axId val="-21243869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-2130924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21612899312098E-2"/>
          <c:y val="2.2900763358778602E-2"/>
          <c:w val="0.828461230481783"/>
          <c:h val="0.7620358237663039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Sheet1!$B$2:$G$2</c:f>
              <c:strCache>
                <c:ptCount val="6"/>
                <c:pt idx="0">
                  <c:v>U-Fmi + GogoΔN-H
(ΔCUB &amp; GOGO1)
(n=539)</c:v>
                </c:pt>
                <c:pt idx="1">
                  <c:v>U-Fmi + GogoΔN-G
(ΔCUB)
(n=456</c:v>
                </c:pt>
                <c:pt idx="2">
                  <c:v>U-Fmi + GogoΔN-E
(ΔTSP1)
(n=562)</c:v>
                </c:pt>
                <c:pt idx="3">
                  <c:v>U-Fmi + GogoΔN-D
(ΔGOGO1〜4)
(n=563)</c:v>
                </c:pt>
                <c:pt idx="4">
                  <c:v>U-Fmi + Gogo
(n=543)</c:v>
                </c:pt>
                <c:pt idx="5">
                  <c:v>U-Fmi
(n=528)</c:v>
                </c:pt>
              </c:strCache>
            </c:strRef>
          </c:cat>
          <c:val>
            <c:numRef>
              <c:f>Sheet1!$B$3:$G$3</c:f>
              <c:numCache>
                <c:formatCode>0.00%</c:formatCode>
                <c:ptCount val="6"/>
                <c:pt idx="0">
                  <c:v>0.73098330241187381</c:v>
                </c:pt>
                <c:pt idx="1">
                  <c:v>0.53947368421052633</c:v>
                </c:pt>
                <c:pt idx="2">
                  <c:v>0.77402135231316727</c:v>
                </c:pt>
                <c:pt idx="3">
                  <c:v>0.80284191829484908</c:v>
                </c:pt>
                <c:pt idx="4">
                  <c:v>0.48066298342541436</c:v>
                </c:pt>
                <c:pt idx="5">
                  <c:v>0.77840909090909094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9-2445-A6CE-200A15F0E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866936"/>
        <c:axId val="1812730872"/>
      </c:barChart>
      <c:catAx>
        <c:axId val="1812866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2730872"/>
        <c:crosses val="autoZero"/>
        <c:auto val="1"/>
        <c:lblAlgn val="ctr"/>
        <c:lblOffset val="100"/>
        <c:noMultiLvlLbl val="0"/>
      </c:catAx>
      <c:valAx>
        <c:axId val="18127308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812866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altLang="ja-JP">
                <a:latin typeface="Arial" panose="020B0604020202020204" pitchFamily="34" charset="0"/>
                <a:cs typeface="Arial" panose="020B0604020202020204" pitchFamily="34" charset="0"/>
              </a:rPr>
              <a:t>Ratio</a:t>
            </a:r>
            <a:r>
              <a:rPr lang="en-US" altLang="ja-JP" baseline="0">
                <a:latin typeface="Arial" panose="020B0604020202020204" pitchFamily="34" charset="0"/>
                <a:cs typeface="Arial" panose="020B0604020202020204" pitchFamily="34" charset="0"/>
              </a:rPr>
              <a:t> of the R8s filopodia length (Ph. 2)</a:t>
            </a:r>
            <a:endParaRPr lang="ja-JP" alt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986041517537579"/>
          <c:y val="1.0120948831239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699090699436631"/>
          <c:y val="9.2113395700145623E-2"/>
          <c:w val="0.56237966593087996"/>
          <c:h val="0.8294154962604595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〜5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Sheet1!$B$38:$G$38</c:f>
              <c:strCache>
                <c:ptCount val="6"/>
                <c:pt idx="0">
                  <c:v>U-Fmi + GogoΔN-H
(ΔCUB &amp; GOGO1)
(n=4, 539)</c:v>
                </c:pt>
                <c:pt idx="1">
                  <c:v>U-Fmi + GogoΔN-G
(ΔCUB)
(n=4, 456)</c:v>
                </c:pt>
                <c:pt idx="2">
                  <c:v>U-Fmi + GogoΔN-E
(ΔTSP1)
(n=4, 562)</c:v>
                </c:pt>
                <c:pt idx="3">
                  <c:v>U-Fmi + GogoΔN-D
(ΔGOGO1〜4)
(n=4, 563)</c:v>
                </c:pt>
                <c:pt idx="4">
                  <c:v>U-Fmi + Gogo
(n=4, 543)</c:v>
                </c:pt>
                <c:pt idx="5">
                  <c:v>U-Fmi
(n=4, 528 axons)</c:v>
                </c:pt>
              </c:strCache>
            </c:strRef>
          </c:cat>
          <c:val>
            <c:numRef>
              <c:f>Sheet1!$B$39:$G$39</c:f>
              <c:numCache>
                <c:formatCode>General</c:formatCode>
                <c:ptCount val="6"/>
                <c:pt idx="0">
                  <c:v>145</c:v>
                </c:pt>
                <c:pt idx="1">
                  <c:v>210</c:v>
                </c:pt>
                <c:pt idx="2">
                  <c:v>127</c:v>
                </c:pt>
                <c:pt idx="3">
                  <c:v>111</c:v>
                </c:pt>
                <c:pt idx="4">
                  <c:v>282</c:v>
                </c:pt>
                <c:pt idx="5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7-9544-A21D-C25A0ADDDF58}"/>
            </c:ext>
          </c:extLst>
        </c:ser>
        <c:ser>
          <c:idx val="1"/>
          <c:order val="1"/>
          <c:tx>
            <c:strRef>
              <c:f>Sheet1!$A$40</c:f>
              <c:strCache>
                <c:ptCount val="1"/>
                <c:pt idx="0">
                  <c:v>5〜15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Sheet1!$B$38:$G$38</c:f>
              <c:strCache>
                <c:ptCount val="6"/>
                <c:pt idx="0">
                  <c:v>U-Fmi + GogoΔN-H
(ΔCUB &amp; GOGO1)
(n=4, 539)</c:v>
                </c:pt>
                <c:pt idx="1">
                  <c:v>U-Fmi + GogoΔN-G
(ΔCUB)
(n=4, 456)</c:v>
                </c:pt>
                <c:pt idx="2">
                  <c:v>U-Fmi + GogoΔN-E
(ΔTSP1)
(n=4, 562)</c:v>
                </c:pt>
                <c:pt idx="3">
                  <c:v>U-Fmi + GogoΔN-D
(ΔGOGO1〜4)
(n=4, 563)</c:v>
                </c:pt>
                <c:pt idx="4">
                  <c:v>U-Fmi + Gogo
(n=4, 543)</c:v>
                </c:pt>
                <c:pt idx="5">
                  <c:v>U-Fmi
(n=4, 528 axons)</c:v>
                </c:pt>
              </c:strCache>
            </c:strRef>
          </c:cat>
          <c:val>
            <c:numRef>
              <c:f>Sheet1!$B$40:$G$40</c:f>
              <c:numCache>
                <c:formatCode>General</c:formatCode>
                <c:ptCount val="6"/>
                <c:pt idx="0">
                  <c:v>307</c:v>
                </c:pt>
                <c:pt idx="1">
                  <c:v>202</c:v>
                </c:pt>
                <c:pt idx="2">
                  <c:v>230</c:v>
                </c:pt>
                <c:pt idx="3">
                  <c:v>256</c:v>
                </c:pt>
                <c:pt idx="4">
                  <c:v>227</c:v>
                </c:pt>
                <c:pt idx="5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7-9544-A21D-C25A0ADDDF58}"/>
            </c:ext>
          </c:extLst>
        </c:ser>
        <c:ser>
          <c:idx val="2"/>
          <c:order val="2"/>
          <c:tx>
            <c:strRef>
              <c:f>Sheet1!$A$41</c:f>
              <c:strCache>
                <c:ptCount val="1"/>
                <c:pt idx="0">
                  <c:v>15〜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cat>
            <c:strRef>
              <c:f>Sheet1!$B$38:$G$38</c:f>
              <c:strCache>
                <c:ptCount val="6"/>
                <c:pt idx="0">
                  <c:v>U-Fmi + GogoΔN-H
(ΔCUB &amp; GOGO1)
(n=4, 539)</c:v>
                </c:pt>
                <c:pt idx="1">
                  <c:v>U-Fmi + GogoΔN-G
(ΔCUB)
(n=4, 456)</c:v>
                </c:pt>
                <c:pt idx="2">
                  <c:v>U-Fmi + GogoΔN-E
(ΔTSP1)
(n=4, 562)</c:v>
                </c:pt>
                <c:pt idx="3">
                  <c:v>U-Fmi + GogoΔN-D
(ΔGOGO1〜4)
(n=4, 563)</c:v>
                </c:pt>
                <c:pt idx="4">
                  <c:v>U-Fmi + Gogo
(n=4, 543)</c:v>
                </c:pt>
                <c:pt idx="5">
                  <c:v>U-Fmi
(n=4, 528 axons)</c:v>
                </c:pt>
              </c:strCache>
            </c:strRef>
          </c:cat>
          <c:val>
            <c:numRef>
              <c:f>Sheet1!$B$41:$G$41</c:f>
              <c:numCache>
                <c:formatCode>General</c:formatCode>
                <c:ptCount val="6"/>
                <c:pt idx="0">
                  <c:v>87</c:v>
                </c:pt>
                <c:pt idx="1">
                  <c:v>44</c:v>
                </c:pt>
                <c:pt idx="2">
                  <c:v>205</c:v>
                </c:pt>
                <c:pt idx="3">
                  <c:v>196</c:v>
                </c:pt>
                <c:pt idx="4">
                  <c:v>34</c:v>
                </c:pt>
                <c:pt idx="5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7-9544-A21D-C25A0ADDD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50562120"/>
        <c:axId val="1950395864"/>
      </c:barChart>
      <c:catAx>
        <c:axId val="1950562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1950395864"/>
        <c:crosses val="autoZero"/>
        <c:auto val="1"/>
        <c:lblAlgn val="ctr"/>
        <c:lblOffset val="100"/>
        <c:noMultiLvlLbl val="0"/>
      </c:catAx>
      <c:valAx>
        <c:axId val="19503958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1950562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075840938292737"/>
          <c:y val="0.44930033745781778"/>
          <c:w val="8.9492636642177048E-2"/>
          <c:h val="0.1462562429696288"/>
        </c:manualLayout>
      </c:layout>
      <c:overlay val="0"/>
      <c:txPr>
        <a:bodyPr/>
        <a:lstStyle/>
        <a:p>
          <a:pPr>
            <a:defRPr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7</xdr:row>
      <xdr:rowOff>177800</xdr:rowOff>
    </xdr:from>
    <xdr:to>
      <xdr:col>15</xdr:col>
      <xdr:colOff>355600</xdr:colOff>
      <xdr:row>29</xdr:row>
      <xdr:rowOff>203200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393700</xdr:colOff>
      <xdr:row>11</xdr:row>
      <xdr:rowOff>25400</xdr:rowOff>
    </xdr:from>
    <xdr:to>
      <xdr:col>7</xdr:col>
      <xdr:colOff>596900</xdr:colOff>
      <xdr:row>27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711200</xdr:colOff>
      <xdr:row>6</xdr:row>
      <xdr:rowOff>139700</xdr:rowOff>
    </xdr:from>
    <xdr:to>
      <xdr:col>16</xdr:col>
      <xdr:colOff>152400</xdr:colOff>
      <xdr:row>21</xdr:row>
      <xdr:rowOff>38100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203200</xdr:colOff>
      <xdr:row>31</xdr:row>
      <xdr:rowOff>190500</xdr:rowOff>
    </xdr:from>
    <xdr:to>
      <xdr:col>13</xdr:col>
      <xdr:colOff>901700</xdr:colOff>
      <xdr:row>43</xdr:row>
      <xdr:rowOff>76200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2"/>
  <sheetViews>
    <sheetView tabSelected="1" zoomScale="44" workbookViewId="0">
      <selection activeCell="N32" sqref="N32"/>
    </sheetView>
  </sheetViews>
  <sheetFormatPr baseColWidth="10" defaultColWidth="12.83203125" defaultRowHeight="15"/>
  <cols>
    <col min="5" max="5" width="15" customWidth="1"/>
  </cols>
  <sheetData>
    <row r="2" spans="1:14" ht="80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I2" s="4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>
      <c r="B3" s="3">
        <f>B9/B8</f>
        <v>0.73098330241187381</v>
      </c>
      <c r="C3" s="3">
        <f t="shared" ref="C3:G3" si="0">C9/C8</f>
        <v>0.53947368421052633</v>
      </c>
      <c r="D3" s="3">
        <f t="shared" si="0"/>
        <v>0.77402135231316727</v>
      </c>
      <c r="E3" s="3">
        <f t="shared" si="0"/>
        <v>0.80284191829484908</v>
      </c>
      <c r="F3" s="3">
        <f t="shared" si="0"/>
        <v>0.48066298342541436</v>
      </c>
      <c r="G3" s="3">
        <f t="shared" si="0"/>
        <v>0.77840909090909094</v>
      </c>
      <c r="I3" s="4">
        <v>0.77840909090909094</v>
      </c>
      <c r="J3">
        <v>0.48066298342541436</v>
      </c>
      <c r="K3">
        <v>0.80284191829484908</v>
      </c>
      <c r="L3">
        <v>0.77402135231316727</v>
      </c>
      <c r="M3">
        <v>0.53947368421052633</v>
      </c>
      <c r="N3">
        <v>0.73098330241187381</v>
      </c>
    </row>
    <row r="4" spans="1:14" ht="18">
      <c r="A4">
        <v>5</v>
      </c>
      <c r="B4">
        <v>145</v>
      </c>
      <c r="C4" s="1">
        <v>210</v>
      </c>
      <c r="D4">
        <v>127</v>
      </c>
      <c r="E4">
        <v>111</v>
      </c>
      <c r="F4">
        <v>282</v>
      </c>
      <c r="G4">
        <v>117</v>
      </c>
    </row>
    <row r="5" spans="1:14" ht="18">
      <c r="A5">
        <v>15</v>
      </c>
      <c r="B5">
        <v>307</v>
      </c>
      <c r="C5" s="1">
        <v>202</v>
      </c>
      <c r="D5">
        <v>230</v>
      </c>
      <c r="E5">
        <v>256</v>
      </c>
      <c r="F5">
        <v>227</v>
      </c>
      <c r="G5">
        <v>239</v>
      </c>
    </row>
    <row r="6" spans="1:14" ht="18">
      <c r="A6">
        <v>25</v>
      </c>
      <c r="B6">
        <v>73</v>
      </c>
      <c r="C6" s="1">
        <v>30</v>
      </c>
      <c r="D6">
        <v>153</v>
      </c>
      <c r="E6">
        <v>123</v>
      </c>
      <c r="F6">
        <v>26</v>
      </c>
      <c r="G6">
        <v>99</v>
      </c>
    </row>
    <row r="7" spans="1:14" ht="18">
      <c r="A7" t="s">
        <v>0</v>
      </c>
      <c r="B7">
        <v>14</v>
      </c>
      <c r="C7" s="1">
        <v>14</v>
      </c>
      <c r="D7">
        <v>52</v>
      </c>
      <c r="E7">
        <v>73</v>
      </c>
      <c r="F7">
        <v>8</v>
      </c>
      <c r="G7">
        <v>73</v>
      </c>
    </row>
    <row r="8" spans="1:14">
      <c r="B8">
        <f>SUM(B4:B7)</f>
        <v>539</v>
      </c>
      <c r="C8">
        <f t="shared" ref="C8:G8" si="1">SUM(C4:C7)</f>
        <v>456</v>
      </c>
      <c r="D8">
        <f t="shared" si="1"/>
        <v>562</v>
      </c>
      <c r="E8">
        <f t="shared" si="1"/>
        <v>563</v>
      </c>
      <c r="F8">
        <f t="shared" si="1"/>
        <v>543</v>
      </c>
      <c r="G8">
        <f t="shared" si="1"/>
        <v>528</v>
      </c>
    </row>
    <row r="9" spans="1:14">
      <c r="B9">
        <f>B5+B6+B7</f>
        <v>394</v>
      </c>
      <c r="C9">
        <f t="shared" ref="C9:G9" si="2">C5+C6+C7</f>
        <v>246</v>
      </c>
      <c r="D9">
        <f t="shared" si="2"/>
        <v>435</v>
      </c>
      <c r="E9">
        <f t="shared" si="2"/>
        <v>452</v>
      </c>
      <c r="F9">
        <f t="shared" si="2"/>
        <v>261</v>
      </c>
      <c r="G9">
        <f t="shared" si="2"/>
        <v>411</v>
      </c>
    </row>
    <row r="32" spans="2:7" ht="80"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</row>
    <row r="33" spans="1:7" ht="18">
      <c r="A33">
        <v>5</v>
      </c>
      <c r="B33">
        <v>145</v>
      </c>
      <c r="C33" s="1">
        <v>210</v>
      </c>
      <c r="D33">
        <v>127</v>
      </c>
      <c r="E33">
        <v>111</v>
      </c>
      <c r="F33">
        <v>282</v>
      </c>
      <c r="G33">
        <v>117</v>
      </c>
    </row>
    <row r="34" spans="1:7" ht="18">
      <c r="A34">
        <v>10</v>
      </c>
      <c r="B34">
        <v>158</v>
      </c>
      <c r="C34" s="1">
        <v>130</v>
      </c>
      <c r="D34">
        <v>118</v>
      </c>
      <c r="E34">
        <v>130</v>
      </c>
      <c r="F34">
        <v>160</v>
      </c>
      <c r="G34">
        <v>120</v>
      </c>
    </row>
    <row r="35" spans="1:7" ht="18">
      <c r="A35">
        <v>15</v>
      </c>
      <c r="B35">
        <v>149</v>
      </c>
      <c r="C35" s="1">
        <v>72</v>
      </c>
      <c r="D35">
        <v>112</v>
      </c>
      <c r="E35">
        <v>126</v>
      </c>
      <c r="F35">
        <v>67</v>
      </c>
      <c r="G35">
        <v>119</v>
      </c>
    </row>
    <row r="36" spans="1:7" ht="18">
      <c r="A36" t="s">
        <v>13</v>
      </c>
      <c r="B36">
        <v>87</v>
      </c>
      <c r="C36" s="1">
        <v>44</v>
      </c>
      <c r="D36">
        <v>205</v>
      </c>
      <c r="E36">
        <v>196</v>
      </c>
      <c r="F36">
        <v>34</v>
      </c>
      <c r="G36">
        <v>172</v>
      </c>
    </row>
    <row r="38" spans="1:7" ht="80">
      <c r="B38" s="2" t="s">
        <v>22</v>
      </c>
      <c r="C38" s="2" t="s">
        <v>21</v>
      </c>
      <c r="D38" s="2" t="s">
        <v>20</v>
      </c>
      <c r="E38" s="2" t="s">
        <v>19</v>
      </c>
      <c r="F38" s="2" t="s">
        <v>18</v>
      </c>
      <c r="G38" s="2" t="s">
        <v>17</v>
      </c>
    </row>
    <row r="39" spans="1:7" ht="18">
      <c r="A39" t="s">
        <v>16</v>
      </c>
      <c r="B39">
        <v>145</v>
      </c>
      <c r="C39" s="1">
        <v>210</v>
      </c>
      <c r="D39">
        <v>127</v>
      </c>
      <c r="E39">
        <v>111</v>
      </c>
      <c r="F39">
        <v>282</v>
      </c>
      <c r="G39">
        <v>117</v>
      </c>
    </row>
    <row r="40" spans="1:7">
      <c r="A40" t="s">
        <v>15</v>
      </c>
      <c r="B40">
        <f>SUM(B34+B35)</f>
        <v>307</v>
      </c>
      <c r="C40">
        <f t="shared" ref="C40:G40" si="3">SUM(C34+C35)</f>
        <v>202</v>
      </c>
      <c r="D40">
        <f t="shared" si="3"/>
        <v>230</v>
      </c>
      <c r="E40">
        <f t="shared" si="3"/>
        <v>256</v>
      </c>
      <c r="F40">
        <f t="shared" si="3"/>
        <v>227</v>
      </c>
      <c r="G40">
        <f t="shared" si="3"/>
        <v>239</v>
      </c>
    </row>
    <row r="41" spans="1:7" ht="18">
      <c r="A41" t="s">
        <v>14</v>
      </c>
      <c r="B41">
        <v>87</v>
      </c>
      <c r="C41" s="1">
        <v>44</v>
      </c>
      <c r="D41">
        <v>205</v>
      </c>
      <c r="E41">
        <v>196</v>
      </c>
      <c r="F41">
        <v>34</v>
      </c>
      <c r="G41">
        <v>172</v>
      </c>
    </row>
    <row r="42" spans="1:7">
      <c r="B42" s="5">
        <f>145/539</f>
        <v>0.26901669758812619</v>
      </c>
      <c r="C42" s="5">
        <f>210/456</f>
        <v>0.46052631578947367</v>
      </c>
      <c r="D42" s="5">
        <f>127/562</f>
        <v>0.22597864768683273</v>
      </c>
      <c r="E42" s="5">
        <f>111/563</f>
        <v>0.19715808170515098</v>
      </c>
      <c r="F42" s="5">
        <f>282/543</f>
        <v>0.51933701657458564</v>
      </c>
      <c r="G42" s="5">
        <f>117/528</f>
        <v>0.22159090909090909</v>
      </c>
    </row>
  </sheetData>
  <phoneticPr fontId="2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武智 広樹</dc:creator>
  <cp:lastModifiedBy>Microsoft Office User</cp:lastModifiedBy>
  <dcterms:created xsi:type="dcterms:W3CDTF">2017-10-27T09:51:09Z</dcterms:created>
  <dcterms:modified xsi:type="dcterms:W3CDTF">2021-01-21T11:33:31Z</dcterms:modified>
</cp:coreProperties>
</file>