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n\Desktop\Dropbox\Gallo lab\S. felis project\S. felis resubmission\Source data\"/>
    </mc:Choice>
  </mc:AlternateContent>
  <xr:revisionPtr revIDLastSave="0" documentId="13_ncr:1_{4F10725F-91DC-4171-A798-72C1E6E6053F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Fig.1-fig.suppl.2A" sheetId="7" r:id="rId1"/>
    <sheet name="Fig.1-fig.suppl.2B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0" i="2" l="1"/>
  <c r="K19" i="2"/>
  <c r="K18" i="2"/>
  <c r="B35" i="7"/>
  <c r="B43" i="7"/>
  <c r="D30" i="7"/>
  <c r="C30" i="7"/>
  <c r="B30" i="7"/>
  <c r="I22" i="7"/>
  <c r="H22" i="7"/>
  <c r="B12" i="7"/>
  <c r="C12" i="7"/>
  <c r="D12" i="7"/>
  <c r="E12" i="7"/>
  <c r="F12" i="7"/>
  <c r="G12" i="7"/>
  <c r="B13" i="7"/>
  <c r="C13" i="7"/>
  <c r="C22" i="7" s="1"/>
  <c r="D13" i="7"/>
  <c r="E13" i="7"/>
  <c r="F13" i="7"/>
  <c r="G13" i="7"/>
  <c r="G22" i="7" s="1"/>
  <c r="B14" i="7"/>
  <c r="C14" i="7"/>
  <c r="D14" i="7"/>
  <c r="E14" i="7"/>
  <c r="F14" i="7"/>
  <c r="G14" i="7"/>
  <c r="B15" i="7"/>
  <c r="C15" i="7"/>
  <c r="D15" i="7"/>
  <c r="E15" i="7"/>
  <c r="F15" i="7"/>
  <c r="G15" i="7"/>
  <c r="B16" i="7"/>
  <c r="C16" i="7"/>
  <c r="D16" i="7"/>
  <c r="E16" i="7"/>
  <c r="F16" i="7"/>
  <c r="G16" i="7"/>
  <c r="B17" i="7"/>
  <c r="C17" i="7"/>
  <c r="D17" i="7"/>
  <c r="E17" i="7"/>
  <c r="F17" i="7"/>
  <c r="G17" i="7"/>
  <c r="B18" i="7"/>
  <c r="C18" i="7"/>
  <c r="D18" i="7"/>
  <c r="E18" i="7"/>
  <c r="F18" i="7"/>
  <c r="G18" i="7"/>
  <c r="B19" i="7"/>
  <c r="C19" i="7"/>
  <c r="D19" i="7"/>
  <c r="E19" i="7"/>
  <c r="F19" i="7"/>
  <c r="G19" i="7"/>
  <c r="B22" i="7"/>
  <c r="D22" i="7"/>
  <c r="E22" i="7"/>
  <c r="F22" i="7"/>
  <c r="B23" i="7"/>
  <c r="C23" i="7"/>
  <c r="D23" i="7"/>
  <c r="E23" i="7"/>
  <c r="F23" i="7"/>
  <c r="G23" i="7"/>
  <c r="B24" i="7"/>
  <c r="C24" i="7"/>
  <c r="D24" i="7"/>
  <c r="E24" i="7"/>
  <c r="F24" i="7"/>
  <c r="G24" i="7"/>
  <c r="B25" i="7"/>
  <c r="C25" i="7"/>
  <c r="D25" i="7"/>
  <c r="E25" i="7"/>
  <c r="F25" i="7"/>
  <c r="G25" i="7"/>
  <c r="B26" i="7"/>
  <c r="C26" i="7"/>
  <c r="D26" i="7"/>
  <c r="E26" i="7"/>
  <c r="F26" i="7"/>
  <c r="G26" i="7"/>
  <c r="B27" i="7"/>
  <c r="C27" i="7"/>
  <c r="D27" i="7"/>
  <c r="E27" i="7"/>
  <c r="F27" i="7"/>
  <c r="G27" i="7"/>
  <c r="G30" i="7" l="1"/>
  <c r="G38" i="7" s="1"/>
  <c r="C38" i="7"/>
  <c r="K29" i="2"/>
  <c r="D41" i="2"/>
  <c r="D40" i="2"/>
  <c r="C40" i="2"/>
  <c r="J41" i="2"/>
  <c r="B41" i="2"/>
  <c r="C41" i="2"/>
  <c r="E41" i="2"/>
  <c r="F41" i="2"/>
  <c r="G41" i="2"/>
  <c r="H41" i="2"/>
  <c r="H40" i="2"/>
  <c r="I41" i="2"/>
  <c r="J40" i="2"/>
  <c r="B40" i="2"/>
  <c r="G36" i="2"/>
  <c r="F36" i="2"/>
  <c r="E36" i="2"/>
  <c r="D36" i="2"/>
  <c r="C36" i="2"/>
  <c r="B36" i="2"/>
  <c r="I36" i="2"/>
  <c r="J37" i="2"/>
  <c r="J36" i="2"/>
  <c r="J29" i="2"/>
  <c r="K23" i="2"/>
  <c r="J23" i="2"/>
  <c r="C23" i="2"/>
  <c r="B23" i="2"/>
  <c r="B29" i="2"/>
  <c r="L10" i="2"/>
  <c r="D38" i="7" l="1"/>
  <c r="B31" i="7"/>
  <c r="B39" i="7" s="1"/>
  <c r="B47" i="7" s="1"/>
  <c r="D32" i="7"/>
  <c r="D40" i="7" s="1"/>
  <c r="B33" i="7"/>
  <c r="B41" i="7" s="1"/>
  <c r="D34" i="7"/>
  <c r="D42" i="7" s="1"/>
  <c r="C31" i="7"/>
  <c r="C39" i="7" s="1"/>
  <c r="C33" i="7"/>
  <c r="C41" i="7" s="1"/>
  <c r="C35" i="7"/>
  <c r="C43" i="7" s="1"/>
  <c r="B38" i="7"/>
  <c r="D31" i="7"/>
  <c r="D39" i="7" s="1"/>
  <c r="B32" i="7"/>
  <c r="B40" i="7" s="1"/>
  <c r="B48" i="7" s="1"/>
  <c r="D33" i="7"/>
  <c r="D41" i="7" s="1"/>
  <c r="B34" i="7"/>
  <c r="B42" i="7" s="1"/>
  <c r="D35" i="7"/>
  <c r="D43" i="7" s="1"/>
  <c r="C34" i="7"/>
  <c r="C42" i="7" s="1"/>
  <c r="C32" i="7"/>
  <c r="C40" i="7" s="1"/>
  <c r="E30" i="7"/>
  <c r="E38" i="7" s="1"/>
  <c r="F31" i="7"/>
  <c r="F39" i="7" s="1"/>
  <c r="F33" i="7"/>
  <c r="F41" i="7" s="1"/>
  <c r="F35" i="7"/>
  <c r="F43" i="7" s="1"/>
  <c r="E33" i="7"/>
  <c r="E41" i="7" s="1"/>
  <c r="G31" i="7"/>
  <c r="G39" i="7" s="1"/>
  <c r="E32" i="7"/>
  <c r="E40" i="7" s="1"/>
  <c r="G33" i="7"/>
  <c r="G41" i="7" s="1"/>
  <c r="E34" i="7"/>
  <c r="E42" i="7" s="1"/>
  <c r="G35" i="7"/>
  <c r="G43" i="7" s="1"/>
  <c r="G32" i="7"/>
  <c r="G40" i="7" s="1"/>
  <c r="G34" i="7"/>
  <c r="G42" i="7" s="1"/>
  <c r="F30" i="7"/>
  <c r="F38" i="7" s="1"/>
  <c r="F32" i="7"/>
  <c r="F40" i="7" s="1"/>
  <c r="F34" i="7"/>
  <c r="F42" i="7" s="1"/>
  <c r="E31" i="7"/>
  <c r="E39" i="7" s="1"/>
  <c r="C47" i="7" s="1"/>
  <c r="E35" i="7"/>
  <c r="E43" i="7" s="1"/>
  <c r="G51" i="7" s="1"/>
  <c r="I39" i="2"/>
  <c r="H39" i="2" s="1"/>
  <c r="G39" i="2" s="1"/>
  <c r="F39" i="2" s="1"/>
  <c r="E39" i="2" s="1"/>
  <c r="D39" i="2" s="1"/>
  <c r="C39" i="2" s="1"/>
  <c r="I35" i="2"/>
  <c r="H35" i="2" s="1"/>
  <c r="G35" i="2" s="1"/>
  <c r="F35" i="2" s="1"/>
  <c r="E35" i="2" s="1"/>
  <c r="D35" i="2" s="1"/>
  <c r="C10" i="2"/>
  <c r="C28" i="2"/>
  <c r="D28" i="2" s="1"/>
  <c r="E28" i="2" s="1"/>
  <c r="F28" i="2" s="1"/>
  <c r="G28" i="2" s="1"/>
  <c r="H28" i="2" s="1"/>
  <c r="I28" i="2" s="1"/>
  <c r="J28" i="2" s="1"/>
  <c r="C22" i="2"/>
  <c r="D22" i="2" s="1"/>
  <c r="E22" i="2" s="1"/>
  <c r="F22" i="2" s="1"/>
  <c r="G22" i="2" s="1"/>
  <c r="H22" i="2" s="1"/>
  <c r="I22" i="2" s="1"/>
  <c r="J22" i="2" s="1"/>
  <c r="D17" i="2"/>
  <c r="E17" i="2" s="1"/>
  <c r="F17" i="2" s="1"/>
  <c r="G17" i="2" s="1"/>
  <c r="H17" i="2" s="1"/>
  <c r="I17" i="2" s="1"/>
  <c r="J17" i="2" s="1"/>
  <c r="K17" i="2" s="1"/>
  <c r="D10" i="2"/>
  <c r="E10" i="2"/>
  <c r="F10" i="2"/>
  <c r="G10" i="2"/>
  <c r="H10" i="2"/>
  <c r="I10" i="2"/>
  <c r="J10" i="2"/>
  <c r="K10" i="2"/>
  <c r="C11" i="2"/>
  <c r="D11" i="2"/>
  <c r="E11" i="2"/>
  <c r="F11" i="2"/>
  <c r="G11" i="2"/>
  <c r="H11" i="2"/>
  <c r="I11" i="2"/>
  <c r="J11" i="2"/>
  <c r="K11" i="2"/>
  <c r="L11" i="2"/>
  <c r="L18" i="2" s="1"/>
  <c r="C12" i="2"/>
  <c r="D12" i="2"/>
  <c r="E12" i="2"/>
  <c r="F12" i="2"/>
  <c r="G12" i="2"/>
  <c r="H12" i="2"/>
  <c r="I12" i="2"/>
  <c r="J12" i="2"/>
  <c r="K12" i="2"/>
  <c r="L12" i="2"/>
  <c r="C13" i="2"/>
  <c r="D13" i="2"/>
  <c r="E13" i="2"/>
  <c r="F13" i="2"/>
  <c r="G13" i="2"/>
  <c r="H13" i="2"/>
  <c r="I13" i="2"/>
  <c r="J13" i="2"/>
  <c r="K13" i="2"/>
  <c r="L13" i="2"/>
  <c r="K24" i="2" s="1"/>
  <c r="K30" i="2" s="1"/>
  <c r="C14" i="2"/>
  <c r="D14" i="2"/>
  <c r="E14" i="2"/>
  <c r="F14" i="2"/>
  <c r="G14" i="2"/>
  <c r="H14" i="2"/>
  <c r="I14" i="2"/>
  <c r="J14" i="2"/>
  <c r="K14" i="2"/>
  <c r="L14" i="2"/>
  <c r="C15" i="2"/>
  <c r="D15" i="2"/>
  <c r="E15" i="2"/>
  <c r="F15" i="2"/>
  <c r="G15" i="2"/>
  <c r="H15" i="2"/>
  <c r="I15" i="2"/>
  <c r="J15" i="2"/>
  <c r="K15" i="2"/>
  <c r="L15" i="2"/>
  <c r="B11" i="2"/>
  <c r="B12" i="2"/>
  <c r="B13" i="2"/>
  <c r="B14" i="2"/>
  <c r="B15" i="2"/>
  <c r="B10" i="2"/>
  <c r="D9" i="2"/>
  <c r="E9" i="2" s="1"/>
  <c r="F9" i="2" s="1"/>
  <c r="G9" i="2" s="1"/>
  <c r="H9" i="2" s="1"/>
  <c r="I9" i="2" s="1"/>
  <c r="J9" i="2" s="1"/>
  <c r="K9" i="2" s="1"/>
  <c r="D1" i="2"/>
  <c r="E1" i="2" s="1"/>
  <c r="F1" i="2" s="1"/>
  <c r="G1" i="2" s="1"/>
  <c r="H1" i="2" s="1"/>
  <c r="I1" i="2" s="1"/>
  <c r="J1" i="2" s="1"/>
  <c r="K1" i="2" s="1"/>
  <c r="C46" i="7" l="1"/>
  <c r="G46" i="7"/>
  <c r="B49" i="7"/>
  <c r="B50" i="7"/>
  <c r="F46" i="7"/>
  <c r="B46" i="7"/>
  <c r="F51" i="7"/>
  <c r="B51" i="7"/>
  <c r="G48" i="7"/>
  <c r="C48" i="7"/>
  <c r="F48" i="7"/>
  <c r="C51" i="7"/>
  <c r="G50" i="7"/>
  <c r="C50" i="7"/>
  <c r="G49" i="7"/>
  <c r="C49" i="7"/>
  <c r="F50" i="7"/>
  <c r="F47" i="7"/>
  <c r="F49" i="7"/>
  <c r="G47" i="7"/>
  <c r="H23" i="2"/>
  <c r="H29" i="2" s="1"/>
  <c r="D23" i="2"/>
  <c r="D29" i="2" s="1"/>
  <c r="I20" i="2"/>
  <c r="E20" i="2"/>
  <c r="G20" i="2"/>
  <c r="C20" i="2"/>
  <c r="H24" i="2"/>
  <c r="H30" i="2" s="1"/>
  <c r="D24" i="2"/>
  <c r="D30" i="2" s="1"/>
  <c r="H36" i="2" s="1"/>
  <c r="F23" i="2"/>
  <c r="F29" i="2" s="1"/>
  <c r="C18" i="2"/>
  <c r="G26" i="2"/>
  <c r="G32" i="2" s="1"/>
  <c r="J20" i="2"/>
  <c r="F20" i="2"/>
  <c r="J19" i="2"/>
  <c r="F19" i="2"/>
  <c r="H18" i="2"/>
  <c r="D18" i="2"/>
  <c r="C26" i="2"/>
  <c r="C32" i="2" s="1"/>
  <c r="C24" i="2"/>
  <c r="C30" i="2" s="1"/>
  <c r="E18" i="2"/>
  <c r="D26" i="2"/>
  <c r="D32" i="2" s="1"/>
  <c r="G24" i="2"/>
  <c r="G30" i="2" s="1"/>
  <c r="I18" i="2"/>
  <c r="I19" i="2"/>
  <c r="J24" i="2"/>
  <c r="J30" i="2" s="1"/>
  <c r="F24" i="2"/>
  <c r="F30" i="2" s="1"/>
  <c r="G19" i="2"/>
  <c r="I26" i="2"/>
  <c r="I32" i="2" s="1"/>
  <c r="E26" i="2"/>
  <c r="E32" i="2" s="1"/>
  <c r="F25" i="2"/>
  <c r="F31" i="2" s="1"/>
  <c r="G25" i="2"/>
  <c r="G31" i="2" s="1"/>
  <c r="C25" i="2"/>
  <c r="C31" i="2" s="1"/>
  <c r="I24" i="2"/>
  <c r="I30" i="2" s="1"/>
  <c r="E24" i="2"/>
  <c r="E30" i="2" s="1"/>
  <c r="G23" i="2"/>
  <c r="G29" i="2" s="1"/>
  <c r="D19" i="2"/>
  <c r="J18" i="2"/>
  <c r="F18" i="2"/>
  <c r="G18" i="2"/>
  <c r="C19" i="2"/>
  <c r="E19" i="2"/>
  <c r="C29" i="2"/>
  <c r="J25" i="2"/>
  <c r="J31" i="2" s="1"/>
  <c r="B26" i="2"/>
  <c r="B32" i="2" s="1"/>
  <c r="L20" i="2"/>
  <c r="H20" i="2"/>
  <c r="D20" i="2"/>
  <c r="L19" i="2"/>
  <c r="H19" i="2"/>
  <c r="I25" i="2"/>
  <c r="I31" i="2" s="1"/>
  <c r="E25" i="2"/>
  <c r="E31" i="2" s="1"/>
  <c r="K26" i="2"/>
  <c r="K32" i="2" s="1"/>
  <c r="C35" i="2"/>
  <c r="I23" i="2"/>
  <c r="I29" i="2" s="1"/>
  <c r="E23" i="2"/>
  <c r="E29" i="2" s="1"/>
  <c r="B24" i="2"/>
  <c r="B30" i="2" s="1"/>
  <c r="B25" i="2"/>
  <c r="B31" i="2" s="1"/>
  <c r="H25" i="2"/>
  <c r="H31" i="2" s="1"/>
  <c r="D25" i="2"/>
  <c r="D31" i="2" s="1"/>
  <c r="J26" i="2"/>
  <c r="J32" i="2" s="1"/>
  <c r="F26" i="2"/>
  <c r="F32" i="2" s="1"/>
  <c r="K25" i="2"/>
  <c r="K31" i="2" s="1"/>
  <c r="H26" i="2"/>
  <c r="H32" i="2" s="1"/>
  <c r="C37" i="2" l="1"/>
  <c r="G37" i="2"/>
  <c r="F40" i="2"/>
  <c r="E40" i="2"/>
  <c r="I37" i="2"/>
  <c r="F37" i="2"/>
  <c r="E37" i="2"/>
  <c r="H37" i="2"/>
  <c r="D37" i="2"/>
  <c r="I40" i="2"/>
  <c r="G40" i="2"/>
  <c r="B37" i="2"/>
</calcChain>
</file>

<file path=xl/sharedStrings.xml><?xml version="1.0" encoding="utf-8"?>
<sst xmlns="http://schemas.openxmlformats.org/spreadsheetml/2006/main" count="120" uniqueCount="21">
  <si>
    <t>DMSO</t>
  </si>
  <si>
    <t>Extract</t>
  </si>
  <si>
    <t>SN</t>
  </si>
  <si>
    <t>concentration (ug/ml)</t>
  </si>
  <si>
    <t>Percentage (%)</t>
  </si>
  <si>
    <t>24h</t>
  </si>
  <si>
    <t>8h</t>
  </si>
  <si>
    <t>6h</t>
  </si>
  <si>
    <t>4h</t>
  </si>
  <si>
    <t>2h</t>
  </si>
  <si>
    <t>0h</t>
  </si>
  <si>
    <t>tsb</t>
  </si>
  <si>
    <t>sn</t>
  </si>
  <si>
    <t>AVE TSB</t>
  </si>
  <si>
    <t>AVE SN</t>
  </si>
  <si>
    <t>H</t>
  </si>
  <si>
    <t>A</t>
  </si>
  <si>
    <t>STDEV</t>
  </si>
  <si>
    <t>AVERAGE</t>
  </si>
  <si>
    <t>(%) of SN or extract (1mg/ml)</t>
  </si>
  <si>
    <t>SEM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</si>
</sst>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0">
    <font>
      <sz val="10"/>
      <name val="Arial Unicode MS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 Unicode MS"/>
    </font>
    <font>
      <sz val="1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18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wrapText="1"/>
    </xf>
    <xf numFmtId="164" fontId="18" fillId="0" borderId="0" xfId="0" applyNumberFormat="1" applyFont="1" applyAlignment="1">
      <alignment horizontal="center" vertical="center" wrapText="1"/>
    </xf>
    <xf numFmtId="2" fontId="18" fillId="0" borderId="0" xfId="0" applyNumberFormat="1" applyFont="1" applyAlignment="1">
      <alignment horizontal="center" vertical="center" wrapText="1"/>
    </xf>
    <xf numFmtId="0" fontId="19" fillId="0" borderId="0" xfId="0" applyFont="1"/>
    <xf numFmtId="0" fontId="0" fillId="0" borderId="0" xfId="0" applyAlignment="1">
      <alignment horizontal="right" wrapText="1"/>
    </xf>
    <xf numFmtId="0" fontId="0" fillId="0" borderId="0" xfId="0" applyFill="1"/>
    <xf numFmtId="0" fontId="0" fillId="0" borderId="0" xfId="0" applyFill="1" applyAlignment="1">
      <alignment horizontal="right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698E8-2F8D-4BBE-8198-6BA504324BD3}">
  <dimension ref="A1:I64"/>
  <sheetViews>
    <sheetView zoomScaleNormal="100" workbookViewId="0">
      <selection activeCell="I27" sqref="I27"/>
    </sheetView>
  </sheetViews>
  <sheetFormatPr defaultRowHeight="13.2"/>
  <cols>
    <col min="1" max="1" width="19" customWidth="1"/>
    <col min="2" max="4" width="11.5546875" bestFit="1" customWidth="1"/>
    <col min="6" max="9" width="11.5546875" bestFit="1" customWidth="1"/>
    <col min="10" max="10" width="13.77734375" bestFit="1" customWidth="1"/>
    <col min="11" max="15" width="11.5546875" bestFit="1" customWidth="1"/>
  </cols>
  <sheetData>
    <row r="1" spans="1:7" ht="15" customHeight="1">
      <c r="B1" s="1" t="s">
        <v>12</v>
      </c>
      <c r="C1" s="1" t="s">
        <v>12</v>
      </c>
      <c r="D1" s="1" t="s">
        <v>12</v>
      </c>
      <c r="E1" s="1" t="s">
        <v>11</v>
      </c>
      <c r="F1" s="1" t="s">
        <v>11</v>
      </c>
      <c r="G1" s="1" t="s">
        <v>11</v>
      </c>
    </row>
    <row r="2" spans="1:7" ht="15" customHeight="1">
      <c r="A2" s="1" t="s">
        <v>16</v>
      </c>
      <c r="B2" s="6">
        <v>3.5400000000000001E-2</v>
      </c>
      <c r="C2" s="6">
        <v>3.4200000000000001E-2</v>
      </c>
      <c r="D2" s="6">
        <v>3.6600000000000001E-2</v>
      </c>
      <c r="E2" s="6">
        <v>3.2099999999999997E-2</v>
      </c>
      <c r="F2" s="6">
        <v>3.4700000000000002E-2</v>
      </c>
      <c r="G2" s="6">
        <v>3.2800000000000003E-2</v>
      </c>
    </row>
    <row r="3" spans="1:7" ht="15" customHeight="1">
      <c r="A3" s="1" t="s">
        <v>10</v>
      </c>
      <c r="B3" s="6">
        <v>2.0310000000000001</v>
      </c>
      <c r="C3" s="6">
        <v>2.129</v>
      </c>
      <c r="D3" s="6">
        <v>2.0716000000000001</v>
      </c>
      <c r="E3" s="6">
        <v>1.7763</v>
      </c>
      <c r="F3" s="6">
        <v>1.7181</v>
      </c>
      <c r="G3" s="6">
        <v>1.8386</v>
      </c>
    </row>
    <row r="4" spans="1:7" ht="15" customHeight="1">
      <c r="A4" s="1" t="s">
        <v>9</v>
      </c>
      <c r="B4" s="6">
        <v>1.2573000000000001</v>
      </c>
      <c r="C4" s="6">
        <v>1.2267999999999999</v>
      </c>
      <c r="D4" s="6">
        <v>1.2257</v>
      </c>
      <c r="E4" s="6">
        <v>1.5762</v>
      </c>
      <c r="F4" s="6">
        <v>1.4981</v>
      </c>
      <c r="G4" s="6">
        <v>1.5591999999999999</v>
      </c>
    </row>
    <row r="5" spans="1:7" ht="15" customHeight="1">
      <c r="A5" s="1" t="s">
        <v>8</v>
      </c>
      <c r="B5" s="6">
        <v>1.2986</v>
      </c>
      <c r="C5" s="6">
        <v>1.1685000000000001</v>
      </c>
      <c r="D5" s="6">
        <v>1.2276</v>
      </c>
      <c r="E5" s="6">
        <v>1.4711000000000001</v>
      </c>
      <c r="F5" s="6">
        <v>1.4568000000000001</v>
      </c>
      <c r="G5" s="6">
        <v>1.4518</v>
      </c>
    </row>
    <row r="6" spans="1:7" ht="15" customHeight="1">
      <c r="A6" s="1" t="s">
        <v>7</v>
      </c>
      <c r="B6" s="6">
        <v>1.07</v>
      </c>
      <c r="C6" s="6">
        <v>1.0571999999999999</v>
      </c>
      <c r="D6" s="6">
        <v>1.0972</v>
      </c>
      <c r="E6" s="6">
        <v>1.4329000000000001</v>
      </c>
      <c r="F6" s="6">
        <v>1.4313</v>
      </c>
      <c r="G6" s="6">
        <v>1.4682999999999999</v>
      </c>
    </row>
    <row r="7" spans="1:7" ht="15" customHeight="1">
      <c r="A7" s="1" t="s">
        <v>6</v>
      </c>
      <c r="B7" s="6">
        <v>0.85640000000000005</v>
      </c>
      <c r="C7" s="6">
        <v>0.85970000000000002</v>
      </c>
      <c r="D7" s="6">
        <v>0.85709999999999997</v>
      </c>
      <c r="E7" s="6">
        <v>1.5676000000000001</v>
      </c>
      <c r="F7" s="6">
        <v>1.5307999999999999</v>
      </c>
      <c r="G7" s="6">
        <v>1.5773999999999999</v>
      </c>
    </row>
    <row r="8" spans="1:7" ht="15" customHeight="1">
      <c r="A8" s="1" t="s">
        <v>5</v>
      </c>
      <c r="B8" s="6">
        <v>1.1379999999999999</v>
      </c>
      <c r="C8" s="6">
        <v>1.1048</v>
      </c>
      <c r="D8" s="6">
        <v>1.0044</v>
      </c>
      <c r="E8" s="6">
        <v>1.2223999999999999</v>
      </c>
      <c r="F8" s="6">
        <v>1.1655</v>
      </c>
      <c r="G8" s="6">
        <v>1.1742999999999999</v>
      </c>
    </row>
    <row r="9" spans="1:7" ht="15" customHeight="1">
      <c r="A9" s="1" t="s">
        <v>15</v>
      </c>
      <c r="B9" s="6">
        <v>3.5799999999999998E-2</v>
      </c>
      <c r="C9" s="6">
        <v>4.2999999999999997E-2</v>
      </c>
      <c r="D9" s="6">
        <v>4.2099999999999999E-2</v>
      </c>
      <c r="E9" s="6">
        <v>3.9800000000000002E-2</v>
      </c>
      <c r="F9" s="6">
        <v>4.2500000000000003E-2</v>
      </c>
      <c r="G9" s="6">
        <v>3.8100000000000002E-2</v>
      </c>
    </row>
    <row r="11" spans="1:7">
      <c r="B11" s="1" t="s">
        <v>12</v>
      </c>
      <c r="C11" s="1" t="s">
        <v>12</v>
      </c>
      <c r="D11" s="1" t="s">
        <v>12</v>
      </c>
      <c r="E11" s="1" t="s">
        <v>11</v>
      </c>
      <c r="F11" s="1" t="s">
        <v>11</v>
      </c>
      <c r="G11" s="1" t="s">
        <v>11</v>
      </c>
    </row>
    <row r="12" spans="1:7">
      <c r="A12" s="1" t="s">
        <v>16</v>
      </c>
      <c r="B12" s="6">
        <f t="shared" ref="B12:G19" si="0">B2-0.032</f>
        <v>3.4000000000000002E-3</v>
      </c>
      <c r="C12" s="6">
        <f t="shared" si="0"/>
        <v>2.2000000000000006E-3</v>
      </c>
      <c r="D12" s="6">
        <f t="shared" si="0"/>
        <v>4.5999999999999999E-3</v>
      </c>
      <c r="E12" s="6">
        <f t="shared" si="0"/>
        <v>9.9999999999995925E-5</v>
      </c>
      <c r="F12" s="6">
        <f t="shared" si="0"/>
        <v>2.700000000000001E-3</v>
      </c>
      <c r="G12" s="6">
        <f t="shared" si="0"/>
        <v>8.000000000000021E-4</v>
      </c>
    </row>
    <row r="13" spans="1:7">
      <c r="A13" s="1" t="s">
        <v>10</v>
      </c>
      <c r="B13" s="6">
        <f t="shared" si="0"/>
        <v>1.9990000000000001</v>
      </c>
      <c r="C13" s="6">
        <f t="shared" si="0"/>
        <v>2.097</v>
      </c>
      <c r="D13" s="6">
        <f t="shared" si="0"/>
        <v>2.0396000000000001</v>
      </c>
      <c r="E13" s="6">
        <f t="shared" si="0"/>
        <v>1.7443</v>
      </c>
      <c r="F13" s="6">
        <f t="shared" si="0"/>
        <v>1.6860999999999999</v>
      </c>
      <c r="G13" s="6">
        <f t="shared" si="0"/>
        <v>1.8066</v>
      </c>
    </row>
    <row r="14" spans="1:7">
      <c r="A14" s="1" t="s">
        <v>9</v>
      </c>
      <c r="B14" s="6">
        <f t="shared" si="0"/>
        <v>1.2253000000000001</v>
      </c>
      <c r="C14" s="6">
        <f t="shared" si="0"/>
        <v>1.1947999999999999</v>
      </c>
      <c r="D14" s="6">
        <f t="shared" si="0"/>
        <v>1.1937</v>
      </c>
      <c r="E14" s="6">
        <f t="shared" si="0"/>
        <v>1.5442</v>
      </c>
      <c r="F14" s="6">
        <f t="shared" si="0"/>
        <v>1.4661</v>
      </c>
      <c r="G14" s="6">
        <f t="shared" si="0"/>
        <v>1.5271999999999999</v>
      </c>
    </row>
    <row r="15" spans="1:7">
      <c r="A15" s="1" t="s">
        <v>8</v>
      </c>
      <c r="B15" s="6">
        <f t="shared" si="0"/>
        <v>1.2665999999999999</v>
      </c>
      <c r="C15" s="6">
        <f t="shared" si="0"/>
        <v>1.1365000000000001</v>
      </c>
      <c r="D15" s="6">
        <f t="shared" si="0"/>
        <v>1.1956</v>
      </c>
      <c r="E15" s="6">
        <f t="shared" si="0"/>
        <v>1.4391</v>
      </c>
      <c r="F15" s="6">
        <f t="shared" si="0"/>
        <v>1.4248000000000001</v>
      </c>
      <c r="G15" s="6">
        <f t="shared" si="0"/>
        <v>1.4198</v>
      </c>
    </row>
    <row r="16" spans="1:7">
      <c r="A16" s="1" t="s">
        <v>7</v>
      </c>
      <c r="B16" s="6">
        <f t="shared" si="0"/>
        <v>1.038</v>
      </c>
      <c r="C16" s="6">
        <f t="shared" si="0"/>
        <v>1.0251999999999999</v>
      </c>
      <c r="D16" s="6">
        <f t="shared" si="0"/>
        <v>1.0651999999999999</v>
      </c>
      <c r="E16" s="6">
        <f t="shared" si="0"/>
        <v>1.4009</v>
      </c>
      <c r="F16" s="6">
        <f t="shared" si="0"/>
        <v>1.3993</v>
      </c>
      <c r="G16" s="6">
        <f t="shared" si="0"/>
        <v>1.4362999999999999</v>
      </c>
    </row>
    <row r="17" spans="1:9">
      <c r="A17" s="1" t="s">
        <v>6</v>
      </c>
      <c r="B17" s="6">
        <f t="shared" si="0"/>
        <v>0.82440000000000002</v>
      </c>
      <c r="C17" s="6">
        <f t="shared" si="0"/>
        <v>0.82769999999999999</v>
      </c>
      <c r="D17" s="6">
        <f t="shared" si="0"/>
        <v>0.82509999999999994</v>
      </c>
      <c r="E17" s="6">
        <f t="shared" si="0"/>
        <v>1.5356000000000001</v>
      </c>
      <c r="F17" s="6">
        <f t="shared" si="0"/>
        <v>1.4987999999999999</v>
      </c>
      <c r="G17" s="6">
        <f t="shared" si="0"/>
        <v>1.5453999999999999</v>
      </c>
    </row>
    <row r="18" spans="1:9">
      <c r="A18" s="1" t="s">
        <v>5</v>
      </c>
      <c r="B18" s="6">
        <f t="shared" si="0"/>
        <v>1.1059999999999999</v>
      </c>
      <c r="C18" s="6">
        <f t="shared" si="0"/>
        <v>1.0728</v>
      </c>
      <c r="D18" s="6">
        <f t="shared" si="0"/>
        <v>0.97239999999999993</v>
      </c>
      <c r="E18" s="6">
        <f t="shared" si="0"/>
        <v>1.1903999999999999</v>
      </c>
      <c r="F18" s="6">
        <f t="shared" si="0"/>
        <v>1.1335</v>
      </c>
      <c r="G18" s="6">
        <f t="shared" si="0"/>
        <v>1.1422999999999999</v>
      </c>
    </row>
    <row r="19" spans="1:9">
      <c r="A19" s="1" t="s">
        <v>15</v>
      </c>
      <c r="B19" s="6">
        <f t="shared" si="0"/>
        <v>3.7999999999999978E-3</v>
      </c>
      <c r="C19" s="6">
        <f t="shared" si="0"/>
        <v>1.0999999999999996E-2</v>
      </c>
      <c r="D19" s="6">
        <f t="shared" si="0"/>
        <v>1.0099999999999998E-2</v>
      </c>
      <c r="E19" s="6">
        <f t="shared" si="0"/>
        <v>7.8000000000000014E-3</v>
      </c>
      <c r="F19" s="6">
        <f t="shared" si="0"/>
        <v>1.0500000000000002E-2</v>
      </c>
      <c r="G19" s="6">
        <f t="shared" si="0"/>
        <v>6.1000000000000013E-3</v>
      </c>
    </row>
    <row r="21" spans="1:9">
      <c r="B21" s="1" t="s">
        <v>12</v>
      </c>
      <c r="C21" s="1" t="s">
        <v>12</v>
      </c>
      <c r="D21" s="1" t="s">
        <v>12</v>
      </c>
      <c r="E21" s="1" t="s">
        <v>11</v>
      </c>
      <c r="F21" s="1" t="s">
        <v>11</v>
      </c>
      <c r="G21" s="1" t="s">
        <v>11</v>
      </c>
      <c r="H21" s="1" t="s">
        <v>14</v>
      </c>
      <c r="I21" s="1" t="s">
        <v>13</v>
      </c>
    </row>
    <row r="22" spans="1:9">
      <c r="A22" s="1" t="s">
        <v>10</v>
      </c>
      <c r="B22" s="6">
        <f t="shared" ref="B22:G27" si="1">B13-0.032</f>
        <v>1.9670000000000001</v>
      </c>
      <c r="C22" s="6">
        <f t="shared" si="1"/>
        <v>2.0649999999999999</v>
      </c>
      <c r="D22" s="6">
        <f t="shared" si="1"/>
        <v>2.0076000000000001</v>
      </c>
      <c r="E22" s="6">
        <f t="shared" si="1"/>
        <v>1.7122999999999999</v>
      </c>
      <c r="F22" s="6">
        <f t="shared" si="1"/>
        <v>1.6540999999999999</v>
      </c>
      <c r="G22" s="6">
        <f t="shared" si="1"/>
        <v>1.7746</v>
      </c>
      <c r="H22" s="8">
        <f>AVERAGE(B22:D22)</f>
        <v>2.0131999999999999</v>
      </c>
      <c r="I22" s="8">
        <f>AVERAGE(E22:G22)</f>
        <v>1.7136666666666667</v>
      </c>
    </row>
    <row r="23" spans="1:9">
      <c r="A23" s="1" t="s">
        <v>9</v>
      </c>
      <c r="B23" s="6">
        <f t="shared" si="1"/>
        <v>1.1933</v>
      </c>
      <c r="C23" s="6">
        <f t="shared" si="1"/>
        <v>1.1627999999999998</v>
      </c>
      <c r="D23" s="6">
        <f t="shared" si="1"/>
        <v>1.1617</v>
      </c>
      <c r="E23" s="6">
        <f t="shared" si="1"/>
        <v>1.5122</v>
      </c>
      <c r="F23" s="6">
        <f t="shared" si="1"/>
        <v>1.4340999999999999</v>
      </c>
      <c r="G23" s="6">
        <f t="shared" si="1"/>
        <v>1.4951999999999999</v>
      </c>
      <c r="H23" s="8"/>
    </row>
    <row r="24" spans="1:9">
      <c r="A24" s="1" t="s">
        <v>8</v>
      </c>
      <c r="B24" s="6">
        <f t="shared" si="1"/>
        <v>1.2345999999999999</v>
      </c>
      <c r="C24" s="6">
        <f t="shared" si="1"/>
        <v>1.1045</v>
      </c>
      <c r="D24" s="6">
        <f t="shared" si="1"/>
        <v>1.1636</v>
      </c>
      <c r="E24" s="6">
        <f t="shared" si="1"/>
        <v>1.4071</v>
      </c>
      <c r="F24" s="6">
        <f t="shared" si="1"/>
        <v>1.3928</v>
      </c>
      <c r="G24" s="6">
        <f t="shared" si="1"/>
        <v>1.3877999999999999</v>
      </c>
      <c r="H24" s="8"/>
    </row>
    <row r="25" spans="1:9">
      <c r="A25" s="1" t="s">
        <v>7</v>
      </c>
      <c r="B25" s="6">
        <f t="shared" si="1"/>
        <v>1.006</v>
      </c>
      <c r="C25" s="6">
        <f t="shared" si="1"/>
        <v>0.99319999999999986</v>
      </c>
      <c r="D25" s="6">
        <f t="shared" si="1"/>
        <v>1.0331999999999999</v>
      </c>
      <c r="E25" s="6">
        <f t="shared" si="1"/>
        <v>1.3689</v>
      </c>
      <c r="F25" s="6">
        <f t="shared" si="1"/>
        <v>1.3673</v>
      </c>
      <c r="G25" s="6">
        <f t="shared" si="1"/>
        <v>1.4042999999999999</v>
      </c>
      <c r="H25" s="8"/>
    </row>
    <row r="26" spans="1:9">
      <c r="A26" s="1" t="s">
        <v>6</v>
      </c>
      <c r="B26" s="6">
        <f t="shared" si="1"/>
        <v>0.79239999999999999</v>
      </c>
      <c r="C26" s="6">
        <f t="shared" si="1"/>
        <v>0.79569999999999996</v>
      </c>
      <c r="D26" s="6">
        <f t="shared" si="1"/>
        <v>0.79309999999999992</v>
      </c>
      <c r="E26" s="6">
        <f t="shared" si="1"/>
        <v>1.5036</v>
      </c>
      <c r="F26" s="6">
        <f t="shared" si="1"/>
        <v>1.4667999999999999</v>
      </c>
      <c r="G26" s="6">
        <f t="shared" si="1"/>
        <v>1.5133999999999999</v>
      </c>
      <c r="H26" s="8"/>
    </row>
    <row r="27" spans="1:9">
      <c r="A27" s="1" t="s">
        <v>5</v>
      </c>
      <c r="B27" s="6">
        <f t="shared" si="1"/>
        <v>1.0739999999999998</v>
      </c>
      <c r="C27" s="6">
        <f t="shared" si="1"/>
        <v>1.0407999999999999</v>
      </c>
      <c r="D27" s="6">
        <f t="shared" si="1"/>
        <v>0.9403999999999999</v>
      </c>
      <c r="E27" s="6">
        <f t="shared" si="1"/>
        <v>1.1583999999999999</v>
      </c>
      <c r="F27" s="6">
        <f t="shared" si="1"/>
        <v>1.1014999999999999</v>
      </c>
      <c r="G27" s="6">
        <f t="shared" si="1"/>
        <v>1.1102999999999998</v>
      </c>
      <c r="H27" s="8"/>
    </row>
    <row r="29" spans="1:9">
      <c r="B29" s="1" t="s">
        <v>12</v>
      </c>
      <c r="C29" s="1" t="s">
        <v>12</v>
      </c>
      <c r="D29" s="1" t="s">
        <v>12</v>
      </c>
      <c r="E29" s="1" t="s">
        <v>11</v>
      </c>
      <c r="F29" s="1" t="s">
        <v>11</v>
      </c>
      <c r="G29" s="1" t="s">
        <v>11</v>
      </c>
    </row>
    <row r="30" spans="1:9">
      <c r="A30" s="1" t="s">
        <v>10</v>
      </c>
      <c r="B30" s="6">
        <f>B22/H$22</f>
        <v>0.9770514603616135</v>
      </c>
      <c r="C30" s="6">
        <f>C22/H$22</f>
        <v>1.0257301808066759</v>
      </c>
      <c r="D30" s="6">
        <f>D22/H$22</f>
        <v>0.99721835883171084</v>
      </c>
      <c r="E30" s="6">
        <f t="shared" ref="D30:E35" si="2">E22/I$22</f>
        <v>0.99920248978797899</v>
      </c>
      <c r="F30" s="6">
        <f t="shared" ref="F30:F35" si="3">F22/I$22</f>
        <v>0.96524022563703549</v>
      </c>
      <c r="G30" s="6">
        <f t="shared" ref="G30:G35" si="4">G22/I$22</f>
        <v>1.0355572845749854</v>
      </c>
      <c r="H30" s="7"/>
    </row>
    <row r="31" spans="1:9">
      <c r="A31" s="1" t="s">
        <v>9</v>
      </c>
      <c r="B31" s="6">
        <f t="shared" ref="B30:B35" si="5">B23/H$22</f>
        <v>0.59273792966421623</v>
      </c>
      <c r="C31" s="6">
        <f t="shared" ref="C30:C35" si="6">C23/H$22</f>
        <v>0.57758791972978341</v>
      </c>
      <c r="D31" s="6">
        <f t="shared" si="2"/>
        <v>0.57704152592886948</v>
      </c>
      <c r="E31" s="6">
        <f t="shared" si="2"/>
        <v>0.88243532386695189</v>
      </c>
      <c r="F31" s="6">
        <f t="shared" si="3"/>
        <v>0.83686053297023921</v>
      </c>
      <c r="G31" s="6">
        <f t="shared" si="4"/>
        <v>0.87251507488815394</v>
      </c>
    </row>
    <row r="32" spans="1:9">
      <c r="A32" s="1" t="s">
        <v>8</v>
      </c>
      <c r="B32" s="6">
        <f t="shared" si="5"/>
        <v>0.61325253328034968</v>
      </c>
      <c r="C32" s="6">
        <f t="shared" si="6"/>
        <v>0.54862904828134318</v>
      </c>
      <c r="D32" s="6">
        <f t="shared" si="2"/>
        <v>0.57798529703953905</v>
      </c>
      <c r="E32" s="6">
        <f t="shared" si="2"/>
        <v>0.82110484341567791</v>
      </c>
      <c r="F32" s="6">
        <f t="shared" si="3"/>
        <v>0.81276016339233614</v>
      </c>
      <c r="G32" s="6">
        <f t="shared" si="4"/>
        <v>0.8098424431044543</v>
      </c>
    </row>
    <row r="33" spans="1:7">
      <c r="A33" s="1" t="s">
        <v>7</v>
      </c>
      <c r="B33" s="6">
        <f t="shared" si="5"/>
        <v>0.49970196701768332</v>
      </c>
      <c r="C33" s="6">
        <f t="shared" si="6"/>
        <v>0.49334393006159344</v>
      </c>
      <c r="D33" s="6">
        <f t="shared" si="2"/>
        <v>0.51321279554937416</v>
      </c>
      <c r="E33" s="6">
        <f t="shared" si="2"/>
        <v>0.79881346041626144</v>
      </c>
      <c r="F33" s="6">
        <f t="shared" si="3"/>
        <v>0.79787978992413922</v>
      </c>
      <c r="G33" s="6">
        <f t="shared" si="4"/>
        <v>0.81947092005446409</v>
      </c>
    </row>
    <row r="34" spans="1:7">
      <c r="A34" s="1" t="s">
        <v>6</v>
      </c>
      <c r="B34" s="6">
        <f t="shared" si="5"/>
        <v>0.39360222531293465</v>
      </c>
      <c r="C34" s="6">
        <f t="shared" si="6"/>
        <v>0.39524140671567654</v>
      </c>
      <c r="D34" s="6">
        <f t="shared" si="2"/>
        <v>0.39394993045897075</v>
      </c>
      <c r="E34" s="6">
        <f t="shared" si="2"/>
        <v>0.8774168449717954</v>
      </c>
      <c r="F34" s="6">
        <f t="shared" si="3"/>
        <v>0.85594242365298578</v>
      </c>
      <c r="G34" s="6">
        <f t="shared" si="4"/>
        <v>0.88313557673604348</v>
      </c>
    </row>
    <row r="35" spans="1:7">
      <c r="A35" s="1" t="s">
        <v>5</v>
      </c>
      <c r="B35" s="6">
        <f>B27/H$22</f>
        <v>0.53347903834691035</v>
      </c>
      <c r="C35" s="6">
        <f t="shared" si="6"/>
        <v>0.51698787999205242</v>
      </c>
      <c r="D35" s="6">
        <f t="shared" si="2"/>
        <v>0.467117027617723</v>
      </c>
      <c r="E35" s="6">
        <f t="shared" si="2"/>
        <v>0.67597743629644036</v>
      </c>
      <c r="F35" s="6">
        <f t="shared" si="3"/>
        <v>0.64277377942034619</v>
      </c>
      <c r="G35" s="6">
        <f t="shared" si="4"/>
        <v>0.64790896712701795</v>
      </c>
    </row>
    <row r="37" spans="1:7">
      <c r="B37" s="1" t="s">
        <v>12</v>
      </c>
      <c r="C37" s="1" t="s">
        <v>12</v>
      </c>
      <c r="D37" s="1" t="s">
        <v>12</v>
      </c>
      <c r="E37" s="1" t="s">
        <v>11</v>
      </c>
      <c r="F37" s="1" t="s">
        <v>11</v>
      </c>
      <c r="G37" s="1" t="s">
        <v>11</v>
      </c>
    </row>
    <row r="38" spans="1:7">
      <c r="A38" s="1" t="s">
        <v>10</v>
      </c>
      <c r="B38" s="6">
        <f t="shared" ref="B38:G43" si="7">B30*100</f>
        <v>97.705146036161352</v>
      </c>
      <c r="C38" s="6">
        <f t="shared" si="7"/>
        <v>102.57301808066759</v>
      </c>
      <c r="D38" s="6">
        <f t="shared" si="7"/>
        <v>99.721835883171082</v>
      </c>
      <c r="E38" s="6">
        <f t="shared" si="7"/>
        <v>99.9202489787979</v>
      </c>
      <c r="F38" s="6">
        <f t="shared" si="7"/>
        <v>96.524022563703554</v>
      </c>
      <c r="G38" s="6">
        <f t="shared" si="7"/>
        <v>103.55572845749855</v>
      </c>
    </row>
    <row r="39" spans="1:7">
      <c r="A39" s="1" t="s">
        <v>9</v>
      </c>
      <c r="B39" s="6">
        <f t="shared" si="7"/>
        <v>59.273792966421624</v>
      </c>
      <c r="C39" s="6">
        <f t="shared" si="7"/>
        <v>57.758791972978344</v>
      </c>
      <c r="D39" s="6">
        <f t="shared" si="7"/>
        <v>57.704152592886949</v>
      </c>
      <c r="E39" s="6">
        <f t="shared" si="7"/>
        <v>88.243532386695193</v>
      </c>
      <c r="F39" s="6">
        <f t="shared" si="7"/>
        <v>83.686053297023918</v>
      </c>
      <c r="G39" s="6">
        <f t="shared" si="7"/>
        <v>87.251507488815392</v>
      </c>
    </row>
    <row r="40" spans="1:7">
      <c r="A40" s="1" t="s">
        <v>8</v>
      </c>
      <c r="B40" s="6">
        <f t="shared" si="7"/>
        <v>61.325253328034968</v>
      </c>
      <c r="C40" s="6">
        <f t="shared" si="7"/>
        <v>54.862904828134319</v>
      </c>
      <c r="D40" s="6">
        <f t="shared" si="7"/>
        <v>57.798529703953903</v>
      </c>
      <c r="E40" s="6">
        <f t="shared" si="7"/>
        <v>82.110484341567798</v>
      </c>
      <c r="F40" s="6">
        <f t="shared" si="7"/>
        <v>81.276016339233621</v>
      </c>
      <c r="G40" s="6">
        <f t="shared" si="7"/>
        <v>80.984244310445433</v>
      </c>
    </row>
    <row r="41" spans="1:7">
      <c r="A41" s="1" t="s">
        <v>7</v>
      </c>
      <c r="B41" s="6">
        <f t="shared" si="7"/>
        <v>49.97019670176833</v>
      </c>
      <c r="C41" s="6">
        <f t="shared" si="7"/>
        <v>49.334393006159345</v>
      </c>
      <c r="D41" s="6">
        <f t="shared" si="7"/>
        <v>51.321279554937419</v>
      </c>
      <c r="E41" s="6">
        <f t="shared" si="7"/>
        <v>79.881346041626145</v>
      </c>
      <c r="F41" s="6">
        <f t="shared" si="7"/>
        <v>79.787978992413926</v>
      </c>
      <c r="G41" s="6">
        <f t="shared" si="7"/>
        <v>81.947092005446407</v>
      </c>
    </row>
    <row r="42" spans="1:7">
      <c r="A42" s="1" t="s">
        <v>6</v>
      </c>
      <c r="B42" s="6">
        <f t="shared" si="7"/>
        <v>39.360222531293466</v>
      </c>
      <c r="C42" s="6">
        <f t="shared" si="7"/>
        <v>39.52414067156765</v>
      </c>
      <c r="D42" s="6">
        <f t="shared" si="7"/>
        <v>39.394993045897074</v>
      </c>
      <c r="E42" s="6">
        <f t="shared" si="7"/>
        <v>87.741684497179534</v>
      </c>
      <c r="F42" s="6">
        <f t="shared" si="7"/>
        <v>85.594242365298584</v>
      </c>
      <c r="G42" s="6">
        <f t="shared" si="7"/>
        <v>88.31355767360435</v>
      </c>
    </row>
    <row r="43" spans="1:7">
      <c r="A43" s="1" t="s">
        <v>5</v>
      </c>
      <c r="B43" s="6">
        <f>B35*100</f>
        <v>53.347903834691039</v>
      </c>
      <c r="C43" s="6">
        <f t="shared" si="7"/>
        <v>51.698787999205244</v>
      </c>
      <c r="D43" s="6">
        <f t="shared" si="7"/>
        <v>46.711702761772301</v>
      </c>
      <c r="E43" s="6">
        <f t="shared" si="7"/>
        <v>67.597743629644043</v>
      </c>
      <c r="F43" s="6">
        <f t="shared" si="7"/>
        <v>64.277377942034619</v>
      </c>
      <c r="G43" s="6">
        <f t="shared" si="7"/>
        <v>64.790896712701795</v>
      </c>
    </row>
    <row r="45" spans="1:7">
      <c r="A45" s="1" t="s">
        <v>18</v>
      </c>
      <c r="B45" s="1" t="s">
        <v>12</v>
      </c>
      <c r="C45" s="1" t="s">
        <v>11</v>
      </c>
      <c r="E45" t="s">
        <v>17</v>
      </c>
      <c r="F45" s="1" t="s">
        <v>12</v>
      </c>
      <c r="G45" s="1" t="s">
        <v>11</v>
      </c>
    </row>
    <row r="46" spans="1:7">
      <c r="A46" s="1" t="s">
        <v>10</v>
      </c>
      <c r="B46" s="6">
        <f>AVERAGE(B38:D38)</f>
        <v>100</v>
      </c>
      <c r="C46" s="6">
        <f>AVERAGE(E38:G38)</f>
        <v>100</v>
      </c>
      <c r="E46" s="1" t="s">
        <v>10</v>
      </c>
      <c r="F46" s="6">
        <f>STDEV(B38:D38)</f>
        <v>2.4458282886048561</v>
      </c>
      <c r="G46" s="6">
        <f>STDEV(E38:G38)</f>
        <v>3.5165312615196376</v>
      </c>
    </row>
    <row r="47" spans="1:7">
      <c r="A47" s="1" t="s">
        <v>9</v>
      </c>
      <c r="B47" s="6">
        <f>AVERAGE(B39:D39)</f>
        <v>58.245579177428972</v>
      </c>
      <c r="C47" s="6">
        <f>AVERAGE(E39:G39)</f>
        <v>86.393697724178153</v>
      </c>
      <c r="E47" s="1" t="s">
        <v>9</v>
      </c>
      <c r="F47" s="6">
        <f t="shared" ref="F46:F51" si="8">STDEV(B39:D39)</f>
        <v>0.8908782533938977</v>
      </c>
      <c r="G47" s="6">
        <f t="shared" ref="G46:G51" si="9">STDEV(E39:G39)</f>
        <v>2.3967753560623821</v>
      </c>
    </row>
    <row r="48" spans="1:7">
      <c r="A48" s="1" t="s">
        <v>8</v>
      </c>
      <c r="B48" s="6">
        <f>AVERAGE(B40:D40)</f>
        <v>57.995562620041063</v>
      </c>
      <c r="C48" s="6">
        <f t="shared" ref="C46:C51" si="10">AVERAGE(E40:G40)</f>
        <v>81.456914997082279</v>
      </c>
      <c r="E48" s="1" t="s">
        <v>8</v>
      </c>
      <c r="F48" s="6">
        <f t="shared" si="8"/>
        <v>3.2356766697336123</v>
      </c>
      <c r="G48" s="6">
        <f t="shared" si="9"/>
        <v>0.58450611222998494</v>
      </c>
    </row>
    <row r="49" spans="1:8">
      <c r="A49" s="1" t="s">
        <v>7</v>
      </c>
      <c r="B49" s="6">
        <f>AVERAGE(B41:D41)</f>
        <v>50.208623087621696</v>
      </c>
      <c r="C49" s="6">
        <f t="shared" si="10"/>
        <v>80.538805679828826</v>
      </c>
      <c r="E49" s="1" t="s">
        <v>7</v>
      </c>
      <c r="F49" s="6">
        <f t="shared" si="8"/>
        <v>1.0146747732806487</v>
      </c>
      <c r="G49" s="6">
        <f t="shared" si="9"/>
        <v>1.220504867938162</v>
      </c>
    </row>
    <row r="50" spans="1:8">
      <c r="A50" s="1" t="s">
        <v>6</v>
      </c>
      <c r="B50" s="6">
        <f>AVERAGE(B42:D42)</f>
        <v>39.426452082919404</v>
      </c>
      <c r="C50" s="6">
        <f t="shared" si="10"/>
        <v>87.216494845360828</v>
      </c>
      <c r="E50" s="1" t="s">
        <v>6</v>
      </c>
      <c r="F50" s="6">
        <f t="shared" si="8"/>
        <v>8.6368642663386119E-2</v>
      </c>
      <c r="G50" s="6">
        <f t="shared" si="9"/>
        <v>1.4337144291244392</v>
      </c>
    </row>
    <row r="51" spans="1:8">
      <c r="A51" s="1" t="s">
        <v>5</v>
      </c>
      <c r="B51" s="6">
        <f>AVERAGE(B43:D43)</f>
        <v>50.586131531889528</v>
      </c>
      <c r="C51" s="6">
        <f t="shared" si="10"/>
        <v>65.555339428126828</v>
      </c>
      <c r="E51" s="1" t="s">
        <v>5</v>
      </c>
      <c r="F51" s="6">
        <f>STDEV(B43:D43)</f>
        <v>3.4551837115769355</v>
      </c>
      <c r="G51" s="6">
        <f>STDEV(E43:G43)</f>
        <v>1.7873126681524669</v>
      </c>
    </row>
    <row r="60" spans="1:8">
      <c r="H60" s="6"/>
    </row>
    <row r="61" spans="1:8">
      <c r="H61" s="6"/>
    </row>
    <row r="62" spans="1:8">
      <c r="H62" s="6"/>
    </row>
    <row r="63" spans="1:8">
      <c r="H63" s="6"/>
    </row>
    <row r="64" spans="1:8">
      <c r="H64" s="6"/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0"/>
  <sheetViews>
    <sheetView tabSelected="1" workbookViewId="0">
      <selection activeCell="K21" sqref="K21"/>
    </sheetView>
  </sheetViews>
  <sheetFormatPr defaultRowHeight="13.2"/>
  <cols>
    <col min="1" max="1" width="20.6640625" customWidth="1"/>
  </cols>
  <sheetData>
    <row r="1" spans="1:13" ht="15" customHeight="1">
      <c r="A1" s="1" t="s">
        <v>3</v>
      </c>
      <c r="B1" s="1">
        <v>1</v>
      </c>
      <c r="C1" s="1">
        <v>1000</v>
      </c>
      <c r="D1" s="1">
        <f>C1/2</f>
        <v>500</v>
      </c>
      <c r="E1" s="1">
        <f t="shared" ref="E1:K1" si="0">D1/2</f>
        <v>250</v>
      </c>
      <c r="F1" s="1">
        <f t="shared" si="0"/>
        <v>125</v>
      </c>
      <c r="G1" s="1">
        <f t="shared" si="0"/>
        <v>62.5</v>
      </c>
      <c r="H1" s="1">
        <f t="shared" si="0"/>
        <v>31.25</v>
      </c>
      <c r="I1" s="1">
        <f t="shared" si="0"/>
        <v>15.625</v>
      </c>
      <c r="J1" s="1">
        <f t="shared" si="0"/>
        <v>7.8125</v>
      </c>
      <c r="K1" s="1">
        <f t="shared" si="0"/>
        <v>3.90625</v>
      </c>
      <c r="L1" s="1">
        <v>0</v>
      </c>
      <c r="M1" s="1"/>
    </row>
    <row r="2" spans="1:13" ht="15" customHeight="1">
      <c r="A2" s="1" t="s">
        <v>0</v>
      </c>
      <c r="B2" s="2">
        <v>3.8399999999999997E-2</v>
      </c>
      <c r="C2" s="2">
        <v>1.2067000000000001</v>
      </c>
      <c r="D2" s="2">
        <v>0.99060000000000004</v>
      </c>
      <c r="E2" s="2">
        <v>1.0488999999999999</v>
      </c>
      <c r="F2" s="2">
        <v>1.0498000000000001</v>
      </c>
      <c r="G2" s="2">
        <v>1.2222</v>
      </c>
      <c r="H2" s="2">
        <v>0.87929999999999997</v>
      </c>
      <c r="I2" s="2">
        <v>0.92410000000000003</v>
      </c>
      <c r="J2" s="2">
        <v>0.91990000000000005</v>
      </c>
      <c r="K2" s="2">
        <v>1.08</v>
      </c>
      <c r="L2" s="2">
        <v>0.96250000000000002</v>
      </c>
      <c r="M2" s="2"/>
    </row>
    <row r="3" spans="1:13" ht="15" customHeight="1">
      <c r="A3" s="1" t="s">
        <v>0</v>
      </c>
      <c r="B3" s="2">
        <v>3.6799999999999999E-2</v>
      </c>
      <c r="C3" s="2">
        <v>1.0455000000000001</v>
      </c>
      <c r="D3" s="2">
        <v>0.85019999999999996</v>
      </c>
      <c r="E3" s="2">
        <v>0.88160000000000005</v>
      </c>
      <c r="F3" s="2">
        <v>1.0403</v>
      </c>
      <c r="G3" s="2">
        <v>0.88849999999999996</v>
      </c>
      <c r="H3" s="2">
        <v>1.0042</v>
      </c>
      <c r="I3" s="2">
        <v>0.82679999999999998</v>
      </c>
      <c r="J3" s="2">
        <v>0.75570000000000004</v>
      </c>
      <c r="K3" s="2">
        <v>0.6835</v>
      </c>
      <c r="L3" s="2">
        <v>0.65280000000000005</v>
      </c>
      <c r="M3" s="2"/>
    </row>
    <row r="4" spans="1:13" ht="15" customHeight="1">
      <c r="A4" s="1" t="s">
        <v>1</v>
      </c>
      <c r="B4" s="2">
        <v>3.4700000000000002E-2</v>
      </c>
      <c r="C4" s="2">
        <v>0.91839999999999999</v>
      </c>
      <c r="D4" s="2">
        <v>0.5726</v>
      </c>
      <c r="E4" s="2">
        <v>0.61360000000000003</v>
      </c>
      <c r="F4" s="2">
        <v>1.1855</v>
      </c>
      <c r="G4" s="2">
        <v>1.2270000000000001</v>
      </c>
      <c r="H4" s="2">
        <v>1.3127</v>
      </c>
      <c r="I4" s="2">
        <v>1.4141999999999999</v>
      </c>
      <c r="J4" s="2">
        <v>1.7807999999999999</v>
      </c>
      <c r="K4" s="2">
        <v>1.038</v>
      </c>
      <c r="L4" s="2">
        <v>1.4545999999999999</v>
      </c>
      <c r="M4" s="2"/>
    </row>
    <row r="5" spans="1:13" ht="15" customHeight="1">
      <c r="A5" s="1" t="s">
        <v>1</v>
      </c>
      <c r="B5" s="2">
        <v>3.7999999999999999E-2</v>
      </c>
      <c r="C5" s="2">
        <v>0.72450000000000003</v>
      </c>
      <c r="D5" s="2">
        <v>0.56159999999999999</v>
      </c>
      <c r="E5" s="2">
        <v>0.78690000000000004</v>
      </c>
      <c r="F5" s="2">
        <v>1.2118</v>
      </c>
      <c r="G5" s="2">
        <v>1.5188999999999999</v>
      </c>
      <c r="H5" s="2">
        <v>1.2851999999999999</v>
      </c>
      <c r="I5" s="2">
        <v>1.5982000000000001</v>
      </c>
      <c r="J5" s="2">
        <v>1.2445999999999999</v>
      </c>
      <c r="K5" s="2">
        <v>1.1456999999999999</v>
      </c>
      <c r="L5" s="2">
        <v>1.1783999999999999</v>
      </c>
      <c r="M5" s="2"/>
    </row>
    <row r="6" spans="1:13" ht="15" customHeight="1">
      <c r="A6" s="1" t="s">
        <v>2</v>
      </c>
      <c r="B6" s="2">
        <v>3.2199999999999999E-2</v>
      </c>
      <c r="C6" s="2">
        <v>0.14960000000000001</v>
      </c>
      <c r="D6" s="2">
        <v>0.55659999999999998</v>
      </c>
      <c r="E6" s="2">
        <v>1.0586</v>
      </c>
      <c r="F6" s="2">
        <v>1.1822999999999999</v>
      </c>
      <c r="G6" s="2">
        <v>1.0971</v>
      </c>
      <c r="H6" s="2">
        <v>0.98599999999999999</v>
      </c>
      <c r="I6" s="2">
        <v>1.0604</v>
      </c>
      <c r="J6" s="2">
        <v>1.0478000000000001</v>
      </c>
      <c r="K6" s="2">
        <v>1.1294</v>
      </c>
      <c r="L6" s="2">
        <v>0.95369999999999999</v>
      </c>
      <c r="M6" s="2"/>
    </row>
    <row r="7" spans="1:13" ht="15" customHeight="1">
      <c r="A7" s="1" t="s">
        <v>2</v>
      </c>
      <c r="B7" s="2">
        <v>3.7699999999999997E-2</v>
      </c>
      <c r="C7" s="2">
        <v>0.21590000000000001</v>
      </c>
      <c r="D7" s="2">
        <v>0.68740000000000001</v>
      </c>
      <c r="E7" s="2">
        <v>1.6519999999999999</v>
      </c>
      <c r="F7" s="2">
        <v>1.1866000000000001</v>
      </c>
      <c r="G7" s="2">
        <v>1.0461</v>
      </c>
      <c r="H7" s="2">
        <v>1.0052000000000001</v>
      </c>
      <c r="I7" s="2">
        <v>0.99670000000000003</v>
      </c>
      <c r="J7" s="2">
        <v>1.0625</v>
      </c>
      <c r="K7" s="2">
        <v>0.99690000000000001</v>
      </c>
      <c r="L7" s="2">
        <v>1.0782</v>
      </c>
      <c r="M7" s="2"/>
    </row>
    <row r="8" spans="1:13" ht="15" customHeight="1">
      <c r="M8" s="2"/>
    </row>
    <row r="9" spans="1:13" ht="15" customHeight="1">
      <c r="A9" s="1" t="s">
        <v>3</v>
      </c>
      <c r="B9" s="1">
        <v>1</v>
      </c>
      <c r="C9" s="1">
        <v>1000</v>
      </c>
      <c r="D9" s="1">
        <f>C9/2</f>
        <v>500</v>
      </c>
      <c r="E9" s="1">
        <f t="shared" ref="E9:K9" si="1">D9/2</f>
        <v>250</v>
      </c>
      <c r="F9" s="1">
        <f t="shared" si="1"/>
        <v>125</v>
      </c>
      <c r="G9" s="1">
        <f t="shared" si="1"/>
        <v>62.5</v>
      </c>
      <c r="H9" s="1">
        <f t="shared" si="1"/>
        <v>31.25</v>
      </c>
      <c r="I9" s="1">
        <f t="shared" si="1"/>
        <v>15.625</v>
      </c>
      <c r="J9" s="1">
        <f t="shared" si="1"/>
        <v>7.8125</v>
      </c>
      <c r="K9" s="1">
        <f t="shared" si="1"/>
        <v>3.90625</v>
      </c>
      <c r="L9" s="1">
        <v>0</v>
      </c>
      <c r="M9" s="1"/>
    </row>
    <row r="10" spans="1:13">
      <c r="A10" s="1" t="s">
        <v>0</v>
      </c>
      <c r="B10">
        <f t="shared" ref="B10:L10" si="2">B2-$B$2</f>
        <v>0</v>
      </c>
      <c r="C10">
        <f t="shared" si="2"/>
        <v>1.1683000000000001</v>
      </c>
      <c r="D10">
        <f t="shared" si="2"/>
        <v>0.95220000000000005</v>
      </c>
      <c r="E10">
        <f t="shared" si="2"/>
        <v>1.0105</v>
      </c>
      <c r="F10">
        <f t="shared" si="2"/>
        <v>1.0114000000000001</v>
      </c>
      <c r="G10">
        <f t="shared" si="2"/>
        <v>1.1838</v>
      </c>
      <c r="H10">
        <f t="shared" si="2"/>
        <v>0.84089999999999998</v>
      </c>
      <c r="I10">
        <f t="shared" si="2"/>
        <v>0.88570000000000004</v>
      </c>
      <c r="J10">
        <f t="shared" si="2"/>
        <v>0.88150000000000006</v>
      </c>
      <c r="K10">
        <f t="shared" si="2"/>
        <v>1.0416000000000001</v>
      </c>
      <c r="L10">
        <f t="shared" si="2"/>
        <v>0.92410000000000003</v>
      </c>
    </row>
    <row r="11" spans="1:13">
      <c r="A11" s="1" t="s">
        <v>0</v>
      </c>
      <c r="B11">
        <f t="shared" ref="B11:L11" si="3">B3-$B$2</f>
        <v>-1.5999999999999973E-3</v>
      </c>
      <c r="C11">
        <f t="shared" si="3"/>
        <v>1.0071000000000001</v>
      </c>
      <c r="D11">
        <f t="shared" si="3"/>
        <v>0.81179999999999997</v>
      </c>
      <c r="E11">
        <f t="shared" si="3"/>
        <v>0.84320000000000006</v>
      </c>
      <c r="F11">
        <f t="shared" si="3"/>
        <v>1.0019</v>
      </c>
      <c r="G11">
        <f t="shared" si="3"/>
        <v>0.85009999999999997</v>
      </c>
      <c r="H11">
        <f t="shared" si="3"/>
        <v>0.96579999999999999</v>
      </c>
      <c r="I11">
        <f t="shared" si="3"/>
        <v>0.78839999999999999</v>
      </c>
      <c r="J11">
        <f t="shared" si="3"/>
        <v>0.71730000000000005</v>
      </c>
      <c r="K11">
        <f t="shared" si="3"/>
        <v>0.64510000000000001</v>
      </c>
      <c r="L11">
        <f t="shared" si="3"/>
        <v>0.61440000000000006</v>
      </c>
    </row>
    <row r="12" spans="1:13">
      <c r="A12" s="1" t="s">
        <v>1</v>
      </c>
      <c r="B12">
        <f t="shared" ref="B12:L12" si="4">B4-$B$2</f>
        <v>-3.699999999999995E-3</v>
      </c>
      <c r="C12">
        <f t="shared" si="4"/>
        <v>0.88</v>
      </c>
      <c r="D12">
        <f t="shared" si="4"/>
        <v>0.53420000000000001</v>
      </c>
      <c r="E12">
        <f t="shared" si="4"/>
        <v>0.57520000000000004</v>
      </c>
      <c r="F12">
        <f t="shared" si="4"/>
        <v>1.1471</v>
      </c>
      <c r="G12">
        <f t="shared" si="4"/>
        <v>1.1886000000000001</v>
      </c>
      <c r="H12">
        <f t="shared" si="4"/>
        <v>1.2743</v>
      </c>
      <c r="I12">
        <f t="shared" si="4"/>
        <v>1.3757999999999999</v>
      </c>
      <c r="J12">
        <f t="shared" si="4"/>
        <v>1.7423999999999999</v>
      </c>
      <c r="K12">
        <f t="shared" si="4"/>
        <v>0.99960000000000004</v>
      </c>
      <c r="L12">
        <f t="shared" si="4"/>
        <v>1.4161999999999999</v>
      </c>
    </row>
    <row r="13" spans="1:13">
      <c r="A13" s="1" t="s">
        <v>1</v>
      </c>
      <c r="B13">
        <f t="shared" ref="B13:L13" si="5">B5-$B$2</f>
        <v>-3.9999999999999758E-4</v>
      </c>
      <c r="C13">
        <f t="shared" si="5"/>
        <v>0.68610000000000004</v>
      </c>
      <c r="D13">
        <f t="shared" si="5"/>
        <v>0.5232</v>
      </c>
      <c r="E13">
        <f t="shared" si="5"/>
        <v>0.74850000000000005</v>
      </c>
      <c r="F13">
        <f t="shared" si="5"/>
        <v>1.1734</v>
      </c>
      <c r="G13">
        <f t="shared" si="5"/>
        <v>1.4804999999999999</v>
      </c>
      <c r="H13">
        <f t="shared" si="5"/>
        <v>1.2467999999999999</v>
      </c>
      <c r="I13">
        <f t="shared" si="5"/>
        <v>1.5598000000000001</v>
      </c>
      <c r="J13">
        <f t="shared" si="5"/>
        <v>1.2061999999999999</v>
      </c>
      <c r="K13">
        <f t="shared" si="5"/>
        <v>1.1073</v>
      </c>
      <c r="L13">
        <f t="shared" si="5"/>
        <v>1.1399999999999999</v>
      </c>
    </row>
    <row r="14" spans="1:13">
      <c r="A14" s="1" t="s">
        <v>2</v>
      </c>
      <c r="B14">
        <f t="shared" ref="B14:L14" si="6">B6-$B$2</f>
        <v>-6.1999999999999972E-3</v>
      </c>
      <c r="C14">
        <f t="shared" si="6"/>
        <v>0.11120000000000002</v>
      </c>
      <c r="D14">
        <f t="shared" si="6"/>
        <v>0.51819999999999999</v>
      </c>
      <c r="E14">
        <f t="shared" si="6"/>
        <v>1.0202</v>
      </c>
      <c r="F14">
        <f t="shared" si="6"/>
        <v>1.1438999999999999</v>
      </c>
      <c r="G14">
        <f t="shared" si="6"/>
        <v>1.0587</v>
      </c>
      <c r="H14">
        <f t="shared" si="6"/>
        <v>0.9476</v>
      </c>
      <c r="I14">
        <f t="shared" si="6"/>
        <v>1.022</v>
      </c>
      <c r="J14">
        <f t="shared" si="6"/>
        <v>1.0094000000000001</v>
      </c>
      <c r="K14">
        <f t="shared" si="6"/>
        <v>1.091</v>
      </c>
      <c r="L14">
        <f t="shared" si="6"/>
        <v>0.9153</v>
      </c>
    </row>
    <row r="15" spans="1:13">
      <c r="A15" s="1" t="s">
        <v>2</v>
      </c>
      <c r="B15">
        <f t="shared" ref="B15:L15" si="7">B7-$B$2</f>
        <v>-6.9999999999999923E-4</v>
      </c>
      <c r="C15">
        <f t="shared" si="7"/>
        <v>0.17750000000000002</v>
      </c>
      <c r="D15">
        <f t="shared" si="7"/>
        <v>0.64900000000000002</v>
      </c>
      <c r="E15">
        <f t="shared" si="7"/>
        <v>1.6135999999999999</v>
      </c>
      <c r="F15">
        <f t="shared" si="7"/>
        <v>1.1482000000000001</v>
      </c>
      <c r="G15">
        <f t="shared" si="7"/>
        <v>1.0077</v>
      </c>
      <c r="H15">
        <f t="shared" si="7"/>
        <v>0.9668000000000001</v>
      </c>
      <c r="I15">
        <f t="shared" si="7"/>
        <v>0.95830000000000004</v>
      </c>
      <c r="J15">
        <f t="shared" si="7"/>
        <v>1.0241</v>
      </c>
      <c r="K15">
        <f t="shared" si="7"/>
        <v>0.95850000000000002</v>
      </c>
      <c r="L15">
        <f t="shared" si="7"/>
        <v>1.0398000000000001</v>
      </c>
    </row>
    <row r="17" spans="1:13">
      <c r="A17" s="1" t="s">
        <v>3</v>
      </c>
      <c r="B17" s="1"/>
      <c r="C17" s="1">
        <v>1000</v>
      </c>
      <c r="D17" s="1">
        <f>C17/2</f>
        <v>500</v>
      </c>
      <c r="E17" s="1">
        <f t="shared" ref="E17:K17" si="8">D17/2</f>
        <v>250</v>
      </c>
      <c r="F17" s="1">
        <f t="shared" si="8"/>
        <v>125</v>
      </c>
      <c r="G17" s="1">
        <f t="shared" si="8"/>
        <v>62.5</v>
      </c>
      <c r="H17" s="1">
        <f t="shared" si="8"/>
        <v>31.25</v>
      </c>
      <c r="I17" s="1">
        <f t="shared" si="8"/>
        <v>15.625</v>
      </c>
      <c r="J17" s="1">
        <f t="shared" si="8"/>
        <v>7.8125</v>
      </c>
      <c r="K17" s="1">
        <f t="shared" si="8"/>
        <v>3.90625</v>
      </c>
      <c r="L17" s="1">
        <v>0</v>
      </c>
    </row>
    <row r="18" spans="1:13">
      <c r="A18" s="1" t="s">
        <v>0</v>
      </c>
      <c r="C18">
        <f t="shared" ref="C18:L18" si="9">AVERAGE(C10:C11)</f>
        <v>1.0877000000000001</v>
      </c>
      <c r="D18">
        <f t="shared" si="9"/>
        <v>0.88200000000000001</v>
      </c>
      <c r="E18">
        <f t="shared" si="9"/>
        <v>0.92684999999999995</v>
      </c>
      <c r="F18">
        <f t="shared" si="9"/>
        <v>1.00665</v>
      </c>
      <c r="G18">
        <f t="shared" si="9"/>
        <v>1.01695</v>
      </c>
      <c r="H18">
        <f t="shared" si="9"/>
        <v>0.90334999999999999</v>
      </c>
      <c r="I18">
        <f t="shared" si="9"/>
        <v>0.83705000000000007</v>
      </c>
      <c r="J18">
        <f t="shared" si="9"/>
        <v>0.79940000000000011</v>
      </c>
      <c r="K18">
        <f>AVERAGE(K10:K11)</f>
        <v>0.84335000000000004</v>
      </c>
      <c r="L18">
        <f t="shared" si="9"/>
        <v>0.76924999999999999</v>
      </c>
    </row>
    <row r="19" spans="1:13">
      <c r="A19" s="1" t="s">
        <v>1</v>
      </c>
      <c r="C19">
        <f t="shared" ref="C19:L19" si="10">AVERAGE(C12:C13)</f>
        <v>0.78305000000000002</v>
      </c>
      <c r="D19">
        <f t="shared" si="10"/>
        <v>0.52869999999999995</v>
      </c>
      <c r="E19">
        <f t="shared" si="10"/>
        <v>0.66185000000000005</v>
      </c>
      <c r="F19">
        <f t="shared" si="10"/>
        <v>1.16025</v>
      </c>
      <c r="G19">
        <f t="shared" si="10"/>
        <v>1.3345500000000001</v>
      </c>
      <c r="H19">
        <f t="shared" si="10"/>
        <v>1.2605499999999998</v>
      </c>
      <c r="I19">
        <f t="shared" si="10"/>
        <v>1.4678</v>
      </c>
      <c r="J19">
        <f t="shared" si="10"/>
        <v>1.4742999999999999</v>
      </c>
      <c r="K19">
        <f>AVERAGE(K12:K13)</f>
        <v>1.05345</v>
      </c>
      <c r="L19">
        <f t="shared" si="10"/>
        <v>1.2780999999999998</v>
      </c>
    </row>
    <row r="20" spans="1:13">
      <c r="A20" s="1" t="s">
        <v>2</v>
      </c>
      <c r="C20">
        <f t="shared" ref="C20:L20" si="11">AVERAGE(C14:C15)</f>
        <v>0.14435000000000003</v>
      </c>
      <c r="D20">
        <f t="shared" si="11"/>
        <v>0.58360000000000001</v>
      </c>
      <c r="E20">
        <f t="shared" si="11"/>
        <v>1.3169</v>
      </c>
      <c r="F20">
        <f t="shared" si="11"/>
        <v>1.14605</v>
      </c>
      <c r="G20">
        <f t="shared" si="11"/>
        <v>1.0331999999999999</v>
      </c>
      <c r="H20">
        <f t="shared" si="11"/>
        <v>0.95720000000000005</v>
      </c>
      <c r="I20">
        <f t="shared" si="11"/>
        <v>0.99015000000000009</v>
      </c>
      <c r="J20">
        <f t="shared" si="11"/>
        <v>1.01675</v>
      </c>
      <c r="K20">
        <f>AVERAGE(K14:K15)</f>
        <v>1.02475</v>
      </c>
      <c r="L20">
        <f t="shared" si="11"/>
        <v>0.97755000000000003</v>
      </c>
    </row>
    <row r="22" spans="1:13">
      <c r="A22" s="1" t="s">
        <v>3</v>
      </c>
      <c r="B22" s="1">
        <v>1000</v>
      </c>
      <c r="C22" s="1">
        <f>B22/2</f>
        <v>500</v>
      </c>
      <c r="D22" s="1">
        <f t="shared" ref="D22:J22" si="12">C22/2</f>
        <v>250</v>
      </c>
      <c r="E22" s="1">
        <f t="shared" si="12"/>
        <v>125</v>
      </c>
      <c r="F22" s="1">
        <f t="shared" si="12"/>
        <v>62.5</v>
      </c>
      <c r="G22" s="1">
        <f t="shared" si="12"/>
        <v>31.25</v>
      </c>
      <c r="H22" s="1">
        <f t="shared" si="12"/>
        <v>15.625</v>
      </c>
      <c r="I22" s="1">
        <f t="shared" si="12"/>
        <v>7.8125</v>
      </c>
      <c r="J22" s="1">
        <f t="shared" si="12"/>
        <v>3.90625</v>
      </c>
      <c r="K22" s="1">
        <v>0</v>
      </c>
    </row>
    <row r="23" spans="1:13">
      <c r="A23" s="1" t="s">
        <v>1</v>
      </c>
      <c r="B23">
        <f t="shared" ref="B23:K23" si="13">C12/$L$12</f>
        <v>0.62138116085298689</v>
      </c>
      <c r="C23">
        <f t="shared" si="13"/>
        <v>0.37720660923598365</v>
      </c>
      <c r="D23">
        <f t="shared" si="13"/>
        <v>0.40615732241208874</v>
      </c>
      <c r="E23">
        <f t="shared" si="13"/>
        <v>0.80998446547097869</v>
      </c>
      <c r="F23">
        <f t="shared" si="13"/>
        <v>0.83928823612484127</v>
      </c>
      <c r="G23">
        <f t="shared" si="13"/>
        <v>0.89980228781245597</v>
      </c>
      <c r="H23">
        <f t="shared" si="13"/>
        <v>0.97147295579720383</v>
      </c>
      <c r="I23">
        <f t="shared" si="13"/>
        <v>1.2303346984889141</v>
      </c>
      <c r="J23">
        <f t="shared" si="13"/>
        <v>0.70583250953255194</v>
      </c>
      <c r="K23">
        <f t="shared" si="13"/>
        <v>1</v>
      </c>
      <c r="M23" s="1"/>
    </row>
    <row r="24" spans="1:13">
      <c r="A24" s="1" t="s">
        <v>1</v>
      </c>
      <c r="B24">
        <f t="shared" ref="B24:K24" si="14">C13/$L$13</f>
        <v>0.60184210526315796</v>
      </c>
      <c r="C24">
        <f t="shared" si="14"/>
        <v>0.45894736842105266</v>
      </c>
      <c r="D24">
        <f t="shared" si="14"/>
        <v>0.65657894736842115</v>
      </c>
      <c r="E24">
        <f t="shared" si="14"/>
        <v>1.0292982456140352</v>
      </c>
      <c r="F24">
        <f t="shared" si="14"/>
        <v>1.2986842105263159</v>
      </c>
      <c r="G24">
        <f t="shared" si="14"/>
        <v>1.0936842105263158</v>
      </c>
      <c r="H24">
        <f t="shared" si="14"/>
        <v>1.3682456140350878</v>
      </c>
      <c r="I24">
        <f t="shared" si="14"/>
        <v>1.0580701754385966</v>
      </c>
      <c r="J24">
        <f t="shared" si="14"/>
        <v>0.97131578947368424</v>
      </c>
      <c r="K24">
        <f t="shared" si="14"/>
        <v>1</v>
      </c>
    </row>
    <row r="25" spans="1:13">
      <c r="A25" s="1" t="s">
        <v>2</v>
      </c>
      <c r="B25">
        <f t="shared" ref="B25:K25" si="15">C14/$L$14</f>
        <v>0.12149022178520706</v>
      </c>
      <c r="C25">
        <f t="shared" si="15"/>
        <v>0.56615317382279029</v>
      </c>
      <c r="D25">
        <f t="shared" si="15"/>
        <v>1.114607232601333</v>
      </c>
      <c r="E25">
        <f t="shared" si="15"/>
        <v>1.2497541789577187</v>
      </c>
      <c r="F25">
        <f t="shared" si="15"/>
        <v>1.1566699442805637</v>
      </c>
      <c r="G25">
        <f t="shared" si="15"/>
        <v>1.0352889762919262</v>
      </c>
      <c r="H25">
        <f t="shared" si="15"/>
        <v>1.1165738009395827</v>
      </c>
      <c r="I25">
        <f t="shared" si="15"/>
        <v>1.1028078225718345</v>
      </c>
      <c r="J25">
        <f t="shared" si="15"/>
        <v>1.1919589205724899</v>
      </c>
      <c r="K25">
        <f t="shared" si="15"/>
        <v>1</v>
      </c>
    </row>
    <row r="26" spans="1:13">
      <c r="A26" s="1" t="s">
        <v>2</v>
      </c>
      <c r="B26">
        <f t="shared" ref="B26:K26" si="16">C15/$L$15</f>
        <v>0.17070590498172727</v>
      </c>
      <c r="C26">
        <f t="shared" si="16"/>
        <v>0.62415849201769569</v>
      </c>
      <c r="D26">
        <f t="shared" si="16"/>
        <v>1.5518368917099441</v>
      </c>
      <c r="E26">
        <f t="shared" si="16"/>
        <v>1.1042508174648971</v>
      </c>
      <c r="F26">
        <f t="shared" si="16"/>
        <v>0.96912867859203689</v>
      </c>
      <c r="G26">
        <f t="shared" si="16"/>
        <v>0.92979419119061357</v>
      </c>
      <c r="H26">
        <f t="shared" si="16"/>
        <v>0.92161954221965758</v>
      </c>
      <c r="I26">
        <f t="shared" si="16"/>
        <v>0.98490094248894011</v>
      </c>
      <c r="J26">
        <f t="shared" si="16"/>
        <v>0.92181188690132709</v>
      </c>
      <c r="K26">
        <f t="shared" si="16"/>
        <v>1</v>
      </c>
    </row>
    <row r="28" spans="1:13">
      <c r="A28" s="1" t="s">
        <v>3</v>
      </c>
      <c r="B28" s="1">
        <v>1000</v>
      </c>
      <c r="C28" s="1">
        <f>B28/2</f>
        <v>500</v>
      </c>
      <c r="D28" s="1">
        <f t="shared" ref="D28:J28" si="17">C28/2</f>
        <v>250</v>
      </c>
      <c r="E28" s="1">
        <f t="shared" si="17"/>
        <v>125</v>
      </c>
      <c r="F28" s="1">
        <f t="shared" si="17"/>
        <v>62.5</v>
      </c>
      <c r="G28" s="1">
        <f t="shared" si="17"/>
        <v>31.25</v>
      </c>
      <c r="H28" s="1">
        <f t="shared" si="17"/>
        <v>15.625</v>
      </c>
      <c r="I28" s="1">
        <f t="shared" si="17"/>
        <v>7.8125</v>
      </c>
      <c r="J28" s="1">
        <f t="shared" si="17"/>
        <v>3.90625</v>
      </c>
      <c r="K28" s="1">
        <v>0</v>
      </c>
    </row>
    <row r="29" spans="1:13">
      <c r="A29" s="1" t="s">
        <v>1</v>
      </c>
      <c r="B29">
        <f t="shared" ref="B29:K29" si="18">B23*100</f>
        <v>62.138116085298691</v>
      </c>
      <c r="C29">
        <f t="shared" si="18"/>
        <v>37.720660923598366</v>
      </c>
      <c r="D29">
        <f t="shared" si="18"/>
        <v>40.615732241208875</v>
      </c>
      <c r="E29">
        <f t="shared" si="18"/>
        <v>80.998446547097871</v>
      </c>
      <c r="F29">
        <f t="shared" si="18"/>
        <v>83.928823612484123</v>
      </c>
      <c r="G29">
        <f t="shared" si="18"/>
        <v>89.9802287812456</v>
      </c>
      <c r="H29">
        <f t="shared" si="18"/>
        <v>97.147295579720378</v>
      </c>
      <c r="I29">
        <f t="shared" si="18"/>
        <v>123.03346984889141</v>
      </c>
      <c r="J29">
        <f t="shared" si="18"/>
        <v>70.583250953255188</v>
      </c>
      <c r="K29">
        <f t="shared" si="18"/>
        <v>100</v>
      </c>
    </row>
    <row r="30" spans="1:13">
      <c r="A30" s="1" t="s">
        <v>1</v>
      </c>
      <c r="B30">
        <f t="shared" ref="B30:K30" si="19">B24*100</f>
        <v>60.184210526315795</v>
      </c>
      <c r="C30">
        <f t="shared" si="19"/>
        <v>45.894736842105267</v>
      </c>
      <c r="D30">
        <f t="shared" si="19"/>
        <v>65.65789473684211</v>
      </c>
      <c r="E30">
        <f t="shared" si="19"/>
        <v>102.92982456140352</v>
      </c>
      <c r="F30">
        <f t="shared" si="19"/>
        <v>129.86842105263159</v>
      </c>
      <c r="G30">
        <f t="shared" si="19"/>
        <v>109.36842105263158</v>
      </c>
      <c r="H30">
        <f t="shared" si="19"/>
        <v>136.8245614035088</v>
      </c>
      <c r="I30">
        <f t="shared" si="19"/>
        <v>105.80701754385966</v>
      </c>
      <c r="J30">
        <f t="shared" si="19"/>
        <v>97.131578947368425</v>
      </c>
      <c r="K30">
        <f t="shared" si="19"/>
        <v>100</v>
      </c>
      <c r="L30" s="1"/>
    </row>
    <row r="31" spans="1:13">
      <c r="A31" s="1" t="s">
        <v>2</v>
      </c>
      <c r="B31">
        <f t="shared" ref="B31:K31" si="20">B25*100</f>
        <v>12.149022178520706</v>
      </c>
      <c r="C31">
        <f t="shared" si="20"/>
        <v>56.615317382279031</v>
      </c>
      <c r="D31">
        <f t="shared" si="20"/>
        <v>111.46072326013329</v>
      </c>
      <c r="E31">
        <f t="shared" si="20"/>
        <v>124.97541789577187</v>
      </c>
      <c r="F31">
        <f t="shared" si="20"/>
        <v>115.66699442805637</v>
      </c>
      <c r="G31">
        <f t="shared" si="20"/>
        <v>103.52889762919261</v>
      </c>
      <c r="H31">
        <f t="shared" si="20"/>
        <v>111.65738009395827</v>
      </c>
      <c r="I31">
        <f t="shared" si="20"/>
        <v>110.28078225718345</v>
      </c>
      <c r="J31">
        <f t="shared" si="20"/>
        <v>119.19589205724898</v>
      </c>
      <c r="K31">
        <f t="shared" si="20"/>
        <v>100</v>
      </c>
    </row>
    <row r="32" spans="1:13">
      <c r="A32" s="1" t="s">
        <v>2</v>
      </c>
      <c r="B32">
        <f t="shared" ref="B32:K32" si="21">B26*100</f>
        <v>17.070590498172727</v>
      </c>
      <c r="C32">
        <f t="shared" si="21"/>
        <v>62.415849201769568</v>
      </c>
      <c r="D32">
        <f t="shared" si="21"/>
        <v>155.1836891709944</v>
      </c>
      <c r="E32">
        <f t="shared" si="21"/>
        <v>110.42508174648971</v>
      </c>
      <c r="F32">
        <f t="shared" si="21"/>
        <v>96.912867859203686</v>
      </c>
      <c r="G32">
        <f t="shared" si="21"/>
        <v>92.979419119061362</v>
      </c>
      <c r="H32">
        <f t="shared" si="21"/>
        <v>92.161954221965757</v>
      </c>
      <c r="I32">
        <f t="shared" si="21"/>
        <v>98.49009424889401</v>
      </c>
      <c r="J32">
        <f t="shared" si="21"/>
        <v>92.181188690132714</v>
      </c>
      <c r="K32">
        <f t="shared" si="21"/>
        <v>100</v>
      </c>
    </row>
    <row r="34" spans="1:13" ht="26.4">
      <c r="A34" s="1" t="s">
        <v>19</v>
      </c>
      <c r="M34" s="3"/>
    </row>
    <row r="35" spans="1:13">
      <c r="A35" s="1" t="s">
        <v>18</v>
      </c>
      <c r="B35" s="1">
        <v>0</v>
      </c>
      <c r="C35" s="3">
        <f>D35/2</f>
        <v>0.78125</v>
      </c>
      <c r="D35" s="3">
        <f t="shared" ref="D35:I35" si="22">E35/2</f>
        <v>1.5625</v>
      </c>
      <c r="E35" s="3">
        <f t="shared" si="22"/>
        <v>3.125</v>
      </c>
      <c r="F35" s="4">
        <f t="shared" si="22"/>
        <v>6.25</v>
      </c>
      <c r="G35" s="1">
        <f t="shared" si="22"/>
        <v>12.5</v>
      </c>
      <c r="H35" s="1">
        <f t="shared" si="22"/>
        <v>25</v>
      </c>
      <c r="I35" s="1">
        <f t="shared" si="22"/>
        <v>50</v>
      </c>
      <c r="J35" s="1">
        <v>100</v>
      </c>
    </row>
    <row r="36" spans="1:13">
      <c r="A36" s="1" t="s">
        <v>1</v>
      </c>
      <c r="B36">
        <f>AVERAGE(K29:K30)</f>
        <v>100</v>
      </c>
      <c r="C36">
        <f>AVERAGE(I29:I30)</f>
        <v>114.42024369637554</v>
      </c>
      <c r="D36">
        <f>AVERAGE(H29:H30)</f>
        <v>116.98592849161459</v>
      </c>
      <c r="E36">
        <f>AVERAGE(G29:G30)</f>
        <v>99.674324916938588</v>
      </c>
      <c r="F36">
        <f>AVERAGE(F29:F30)</f>
        <v>106.89862233255786</v>
      </c>
      <c r="G36">
        <f>AVERAGE(E29:E30)</f>
        <v>91.964135554250703</v>
      </c>
      <c r="H36">
        <f>AVERAGE(D29:D30)</f>
        <v>53.136813489025492</v>
      </c>
      <c r="I36">
        <f>AVERAGE(C29:C30)</f>
        <v>41.807698882851817</v>
      </c>
      <c r="J36">
        <f>AVERAGE(B29:B30)</f>
        <v>61.161163305807243</v>
      </c>
    </row>
    <row r="37" spans="1:13">
      <c r="A37" s="1" t="s">
        <v>2</v>
      </c>
      <c r="B37">
        <f>AVERAGE(K31:K32)</f>
        <v>100</v>
      </c>
      <c r="C37">
        <f>AVERAGE(I31:I32)</f>
        <v>104.38543825303873</v>
      </c>
      <c r="D37">
        <f>AVERAGE(H31:H32)</f>
        <v>101.90966715796202</v>
      </c>
      <c r="E37">
        <f>AVERAGE(G31:G32)</f>
        <v>98.254158374126987</v>
      </c>
      <c r="F37">
        <f>AVERAGE(F31:F32)</f>
        <v>106.28993114363003</v>
      </c>
      <c r="G37">
        <f>AVERAGE(E31:E32)</f>
        <v>117.7002498211308</v>
      </c>
      <c r="H37">
        <f>AVERAGE(D31:D32)</f>
        <v>133.32220621556385</v>
      </c>
      <c r="I37">
        <f>AVERAGE(C31:C32)</f>
        <v>59.515583292024303</v>
      </c>
      <c r="J37">
        <f>AVERAGE(B31:B32)</f>
        <v>14.609806338346717</v>
      </c>
    </row>
    <row r="38" spans="1:13">
      <c r="A38" s="1" t="s">
        <v>20</v>
      </c>
    </row>
    <row r="39" spans="1:13">
      <c r="A39" s="1" t="s">
        <v>4</v>
      </c>
      <c r="B39" s="1">
        <v>0</v>
      </c>
      <c r="C39" s="1">
        <f t="shared" ref="C39:I39" si="23">D39/2</f>
        <v>7.8125</v>
      </c>
      <c r="D39" s="1">
        <f t="shared" si="23"/>
        <v>15.625</v>
      </c>
      <c r="E39" s="1">
        <f t="shared" si="23"/>
        <v>31.25</v>
      </c>
      <c r="F39" s="1">
        <f t="shared" si="23"/>
        <v>62.5</v>
      </c>
      <c r="G39" s="1">
        <f t="shared" si="23"/>
        <v>125</v>
      </c>
      <c r="H39" s="1">
        <f t="shared" si="23"/>
        <v>250</v>
      </c>
      <c r="I39" s="1">
        <f t="shared" si="23"/>
        <v>500</v>
      </c>
      <c r="J39" s="1">
        <v>1000</v>
      </c>
      <c r="M39" s="1"/>
    </row>
    <row r="40" spans="1:13">
      <c r="A40" s="1" t="s">
        <v>1</v>
      </c>
      <c r="B40">
        <f>STDEV(K29:K30)/SQRT(2)</f>
        <v>0</v>
      </c>
      <c r="C40">
        <f>STDEV(I29:I30)/SQRT(2)</f>
        <v>8.6132261525158764</v>
      </c>
      <c r="D40">
        <f>STDEV(H29:H30)/SQRT(2)</f>
        <v>19.838632911894202</v>
      </c>
      <c r="E40">
        <f>STDEV(G29:G30)/SQRT(2)</f>
        <v>9.6940961356929858</v>
      </c>
      <c r="F40">
        <f>STDEV(F29:F30)/SQRT(2)</f>
        <v>22.969798720073701</v>
      </c>
      <c r="G40">
        <f>STDEV(E29:E30)/SQRT(2)</f>
        <v>10.965689007152758</v>
      </c>
      <c r="H40">
        <f>STDEV(D29:D30)/SQRT(2)</f>
        <v>12.521081247816598</v>
      </c>
      <c r="I40">
        <f>STDEV(C29:C30)/SQRT(2)</f>
        <v>4.0870379592534496</v>
      </c>
      <c r="J40">
        <f>STDEV(B29:B30)/SQRT(2)</f>
        <v>0.9769527794914481</v>
      </c>
    </row>
    <row r="41" spans="1:13">
      <c r="A41" s="1" t="s">
        <v>2</v>
      </c>
      <c r="B41">
        <f>STDEV(K31:K32)/SQRT(2)</f>
        <v>0</v>
      </c>
      <c r="C41">
        <f>STDEV(I31:I32)/SQRT(2)</f>
        <v>5.895344004144718</v>
      </c>
      <c r="D41">
        <f>STDEV(H31:H32)/SQRT(2)</f>
        <v>9.7477129359962547</v>
      </c>
      <c r="E41">
        <f>STDEV(G31:G32)/SQRT(2)</f>
        <v>5.2747392550656258</v>
      </c>
      <c r="F41">
        <f>STDEV(F31:F32)/SQRT(2)</f>
        <v>9.37706328442634</v>
      </c>
      <c r="G41">
        <f>STDEV(E31:E32)/SQRT(2)</f>
        <v>7.275168074641079</v>
      </c>
      <c r="H41">
        <f>STDEV(D31:D32)/SQRT(2)</f>
        <v>21.861482955430557</v>
      </c>
      <c r="I41">
        <f>STDEV(C31:C32)/SQRT(2)</f>
        <v>2.9002659097452685</v>
      </c>
      <c r="J41">
        <f>STDEV(B31:B32)/SQRT(2)</f>
        <v>2.4607841598260092</v>
      </c>
    </row>
    <row r="60" spans="12:12" ht="13.8">
      <c r="L60" s="5"/>
    </row>
  </sheetData>
  <pageMargins left="0.75" right="0.75" top="1" bottom="1" header="0.5" footer="0.5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Fig.1-fig.suppl.2A</vt:lpstr>
      <vt:lpstr>Fig.1-fig.suppl.2B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</dc:creator>
  <cp:lastModifiedBy>Alan</cp:lastModifiedBy>
  <dcterms:created xsi:type="dcterms:W3CDTF">2020-06-17T00:37:50Z</dcterms:created>
  <dcterms:modified xsi:type="dcterms:W3CDTF">2021-09-16T23:22:00Z</dcterms:modified>
</cp:coreProperties>
</file>