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Data for all plots\"/>
    </mc:Choice>
  </mc:AlternateContent>
  <bookViews>
    <workbookView xWindow="0" yWindow="460" windowWidth="25600" windowHeight="14560" tabRatio="500" activeTab="1"/>
  </bookViews>
  <sheets>
    <sheet name="Fig.3A" sheetId="2" r:id="rId1"/>
    <sheet name="Fig 3d,e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65" i="2" l="1"/>
  <c r="I64" i="2"/>
  <c r="I62" i="2"/>
  <c r="I61" i="2"/>
  <c r="I59" i="2"/>
  <c r="I58" i="2"/>
  <c r="I56" i="2"/>
  <c r="I55" i="2"/>
  <c r="G65" i="2"/>
  <c r="G64" i="2"/>
  <c r="G62" i="2"/>
  <c r="G61" i="2"/>
  <c r="G59" i="2"/>
  <c r="G58" i="2"/>
  <c r="G56" i="2"/>
  <c r="G55" i="2"/>
  <c r="E65" i="2"/>
  <c r="E64" i="2"/>
  <c r="E62" i="2"/>
  <c r="E61" i="2"/>
  <c r="E59" i="2"/>
  <c r="E58" i="2"/>
  <c r="E56" i="2"/>
  <c r="E55" i="2"/>
  <c r="I48" i="2"/>
  <c r="I47" i="2"/>
  <c r="I45" i="2"/>
  <c r="I44" i="2"/>
  <c r="I42" i="2"/>
  <c r="I41" i="2"/>
  <c r="I39" i="2"/>
  <c r="I38" i="2"/>
  <c r="G48" i="2"/>
  <c r="G47" i="2"/>
  <c r="G45" i="2"/>
  <c r="G44" i="2"/>
  <c r="G42" i="2"/>
  <c r="G41" i="2"/>
  <c r="G39" i="2"/>
  <c r="G38" i="2"/>
  <c r="E48" i="2"/>
  <c r="E47" i="2"/>
  <c r="E45" i="2"/>
  <c r="E44" i="2"/>
  <c r="E42" i="2"/>
  <c r="E41" i="2"/>
  <c r="E39" i="2"/>
  <c r="E38" i="2"/>
  <c r="I33" i="2"/>
  <c r="I32" i="2"/>
  <c r="G33" i="2"/>
  <c r="G32" i="2"/>
  <c r="E33" i="2"/>
  <c r="E32" i="2"/>
  <c r="G24" i="2"/>
  <c r="G23" i="2"/>
  <c r="E24" i="2"/>
  <c r="E23" i="2"/>
  <c r="I14" i="2"/>
  <c r="I13" i="2"/>
  <c r="I11" i="2"/>
  <c r="I10" i="2"/>
  <c r="I8" i="2"/>
  <c r="I7" i="2"/>
  <c r="I5" i="2"/>
  <c r="I4" i="2"/>
  <c r="G14" i="2"/>
  <c r="G13" i="2"/>
  <c r="G11" i="2"/>
  <c r="G10" i="2"/>
  <c r="G8" i="2"/>
  <c r="G7" i="2"/>
  <c r="G5" i="2"/>
  <c r="G4" i="2"/>
  <c r="E14" i="2"/>
  <c r="E13" i="2"/>
  <c r="E11" i="2"/>
  <c r="E10" i="2"/>
  <c r="E8" i="2"/>
  <c r="E7" i="2"/>
  <c r="E5" i="2"/>
  <c r="E4" i="2"/>
  <c r="I30" i="2"/>
  <c r="G30" i="2"/>
  <c r="E30" i="2"/>
  <c r="I29" i="2"/>
  <c r="G29" i="2"/>
  <c r="E29" i="2"/>
  <c r="I28" i="2"/>
  <c r="G28" i="2"/>
  <c r="E28" i="2"/>
  <c r="G21" i="2"/>
  <c r="E21" i="2"/>
  <c r="G20" i="2"/>
  <c r="E20" i="2"/>
  <c r="G19" i="2"/>
  <c r="E19" i="2"/>
</calcChain>
</file>

<file path=xl/sharedStrings.xml><?xml version="1.0" encoding="utf-8"?>
<sst xmlns="http://schemas.openxmlformats.org/spreadsheetml/2006/main" count="187" uniqueCount="101">
  <si>
    <t>WT</t>
  </si>
  <si>
    <t>SEP-GluA1 HM</t>
  </si>
  <si>
    <t>TTX1</t>
  </si>
  <si>
    <t>Con1</t>
  </si>
  <si>
    <t>Bic1</t>
  </si>
  <si>
    <t>Con2</t>
  </si>
  <si>
    <t>Bic2</t>
  </si>
  <si>
    <t>TTX2</t>
  </si>
  <si>
    <t>Dataset1</t>
  </si>
  <si>
    <t>sGluA1</t>
  </si>
  <si>
    <t>sGluA2</t>
  </si>
  <si>
    <t>sGluA3</t>
  </si>
  <si>
    <t>Dataset2</t>
  </si>
  <si>
    <t>Con</t>
  </si>
  <si>
    <t>Bic</t>
  </si>
  <si>
    <t>TTX</t>
  </si>
  <si>
    <t>Dataset3</t>
  </si>
  <si>
    <t>Dataset4</t>
  </si>
  <si>
    <t>Dataset5</t>
  </si>
  <si>
    <t>Figure 3a-b</t>
  </si>
  <si>
    <t xml:space="preserve">Normalized to WT/KI Con </t>
  </si>
  <si>
    <t>Cells</t>
  </si>
  <si>
    <t>Ra (Mohm)</t>
  </si>
  <si>
    <t>Norm. magnitude at 30-40min</t>
  </si>
  <si>
    <t>animal age</t>
  </si>
  <si>
    <t>gender</t>
  </si>
  <si>
    <t>abf files</t>
  </si>
  <si>
    <t>baseline</t>
  </si>
  <si>
    <t>induction</t>
  </si>
  <si>
    <t>post induction</t>
  </si>
  <si>
    <t>KI</t>
  </si>
  <si>
    <t>20170322c1</t>
  </si>
  <si>
    <t>P27</t>
  </si>
  <si>
    <t>F</t>
  </si>
  <si>
    <t>2017_03_22_0000</t>
  </si>
  <si>
    <t>2017_03_22_0001</t>
  </si>
  <si>
    <t>2017_03_22_0002</t>
  </si>
  <si>
    <t>20170407c2</t>
  </si>
  <si>
    <t>P20</t>
  </si>
  <si>
    <t>2017_04_07_0006,7</t>
  </si>
  <si>
    <t>2017_04_07_0008</t>
  </si>
  <si>
    <t>2017_04_07_0009</t>
  </si>
  <si>
    <t>20170407c3</t>
  </si>
  <si>
    <t>2017_04_07_0017,18</t>
  </si>
  <si>
    <t>2017_04_07_0020</t>
  </si>
  <si>
    <t>2017_04_07_0021,22,23</t>
  </si>
  <si>
    <t>20171110c1</t>
  </si>
  <si>
    <t>P25</t>
  </si>
  <si>
    <t>M</t>
  </si>
  <si>
    <t>2017_11_10_0000</t>
  </si>
  <si>
    <t>2017_11_10_0001</t>
  </si>
  <si>
    <t>2017_11_10_0002</t>
  </si>
  <si>
    <t>20171110c2</t>
  </si>
  <si>
    <t>2017_11_10_0003</t>
  </si>
  <si>
    <t>2017_11_10_0004</t>
  </si>
  <si>
    <t>2017_11_10_0005</t>
  </si>
  <si>
    <t>20171110c3</t>
  </si>
  <si>
    <t>2017_11_10_0007</t>
  </si>
  <si>
    <t>2017_11_10_0008</t>
  </si>
  <si>
    <t>2017_11_10_0009</t>
  </si>
  <si>
    <t>20171126c3</t>
  </si>
  <si>
    <t>P26</t>
  </si>
  <si>
    <t>2017_11_26_0006</t>
  </si>
  <si>
    <t>2017_11_26_00067</t>
  </si>
  <si>
    <t>2017_11_26_0008</t>
  </si>
  <si>
    <t>20171126c4</t>
  </si>
  <si>
    <t>2017_11_26_0009</t>
  </si>
  <si>
    <t>20170408c3</t>
  </si>
  <si>
    <t>P21</t>
  </si>
  <si>
    <t>2017_04_08_0013</t>
  </si>
  <si>
    <t>2017_04_08_0015</t>
  </si>
  <si>
    <t>2017_04_08_0016,17</t>
  </si>
  <si>
    <t>20171109c3</t>
  </si>
  <si>
    <t>P24</t>
  </si>
  <si>
    <t>2017_11_09_0006</t>
  </si>
  <si>
    <t>2017_11_09_0007</t>
  </si>
  <si>
    <t>2017_11_09_0008</t>
  </si>
  <si>
    <t>20171109c6</t>
  </si>
  <si>
    <t>2017_11_09_0016</t>
  </si>
  <si>
    <t>2017_11_09_0017</t>
  </si>
  <si>
    <t>2017_11_09_0018</t>
  </si>
  <si>
    <t>20171127c1</t>
  </si>
  <si>
    <t>2017_11_27_0000</t>
  </si>
  <si>
    <t>2017_11_27_0001</t>
  </si>
  <si>
    <t>2017_11_27_0002,3</t>
  </si>
  <si>
    <t>20171127c2</t>
  </si>
  <si>
    <t>2017_11_27_0004</t>
  </si>
  <si>
    <t>2017_11_27_0005</t>
  </si>
  <si>
    <t>2017_11_27_0006</t>
  </si>
  <si>
    <t>20171127c3</t>
  </si>
  <si>
    <t>2017_11_27_0007</t>
  </si>
  <si>
    <t>2017_11_27_0008</t>
  </si>
  <si>
    <t>2017_11_27_0009</t>
  </si>
  <si>
    <t>20171127c4</t>
  </si>
  <si>
    <t>2017_11_27_0010</t>
  </si>
  <si>
    <t>2017_11_27_0011</t>
  </si>
  <si>
    <t>2017_11_27_0012</t>
  </si>
  <si>
    <t>20180201c3</t>
  </si>
  <si>
    <t>2018_02_01_0008</t>
  </si>
  <si>
    <t>2018_02_01_0009</t>
  </si>
  <si>
    <t>2018_02_01_0010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</si>
</sst>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charset val="134"/>
      <scheme val="minor"/>
    </font>
    <font>
      <u/>
      <sz val="12"/>
      <color theme="11"/>
      <name val="Calibri"/>
      <family val="2"/>
      <charset val="134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0"/>
      <color theme="1"/>
      <name val="Arial Unicode MS"/>
    </font>
    <font>
      <sz val="10"/>
      <name val="Arial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4" fillId="0" borderId="5" xfId="0" applyFont="1" applyBorder="1"/>
    <xf numFmtId="0" fontId="4" fillId="0" borderId="1" xfId="0" applyFont="1" applyBorder="1"/>
    <xf numFmtId="0" fontId="4" fillId="0" borderId="7" xfId="0" applyFont="1" applyBorder="1"/>
    <xf numFmtId="0" fontId="4" fillId="0" borderId="3" xfId="0" applyFont="1" applyBorder="1"/>
    <xf numFmtId="0" fontId="4" fillId="0" borderId="2" xfId="0" applyFont="1" applyBorder="1"/>
    <xf numFmtId="0" fontId="4" fillId="0" borderId="0" xfId="0" applyFont="1"/>
    <xf numFmtId="0" fontId="4" fillId="0" borderId="10" xfId="0" applyFont="1" applyBorder="1"/>
    <xf numFmtId="14" fontId="0" fillId="0" borderId="0" xfId="0" applyNumberFormat="1"/>
    <xf numFmtId="0" fontId="3" fillId="0" borderId="0" xfId="0" applyFont="1"/>
    <xf numFmtId="0" fontId="0" fillId="0" borderId="1" xfId="0" applyFont="1" applyBorder="1"/>
    <xf numFmtId="0" fontId="4" fillId="0" borderId="11" xfId="0" applyFont="1" applyBorder="1"/>
    <xf numFmtId="0" fontId="0" fillId="0" borderId="12" xfId="0" applyBorder="1"/>
    <xf numFmtId="0" fontId="0" fillId="0" borderId="13" xfId="0" applyBorder="1"/>
    <xf numFmtId="0" fontId="5" fillId="0" borderId="14" xfId="0" applyFont="1" applyBorder="1"/>
    <xf numFmtId="0" fontId="4" fillId="0" borderId="15" xfId="0" applyFont="1" applyBorder="1"/>
    <xf numFmtId="0" fontId="0" fillId="0" borderId="12" xfId="0" applyFont="1" applyBorder="1"/>
    <xf numFmtId="0" fontId="0" fillId="0" borderId="13" xfId="0" applyFont="1" applyBorder="1"/>
    <xf numFmtId="0" fontId="0" fillId="0" borderId="6" xfId="0" applyFont="1" applyBorder="1"/>
    <xf numFmtId="0" fontId="4" fillId="0" borderId="16" xfId="0" applyFont="1" applyBorder="1"/>
    <xf numFmtId="0" fontId="0" fillId="0" borderId="17" xfId="0" applyFont="1" applyBorder="1"/>
    <xf numFmtId="0" fontId="0" fillId="0" borderId="18" xfId="0" applyFont="1" applyBorder="1"/>
    <xf numFmtId="0" fontId="0" fillId="0" borderId="3" xfId="0" applyFont="1" applyBorder="1"/>
    <xf numFmtId="0" fontId="0" fillId="0" borderId="5" xfId="0" applyFont="1" applyBorder="1"/>
    <xf numFmtId="0" fontId="0" fillId="0" borderId="11" xfId="0" applyBorder="1"/>
    <xf numFmtId="0" fontId="0" fillId="0" borderId="4" xfId="0" applyFont="1" applyBorder="1"/>
    <xf numFmtId="0" fontId="0" fillId="0" borderId="7" xfId="0" applyFont="1" applyBorder="1"/>
    <xf numFmtId="0" fontId="0" fillId="0" borderId="8" xfId="0" applyFont="1" applyBorder="1"/>
    <xf numFmtId="0" fontId="0" fillId="0" borderId="9" xfId="0" applyFont="1" applyBorder="1"/>
    <xf numFmtId="0" fontId="4" fillId="0" borderId="8" xfId="0" applyFont="1" applyBorder="1"/>
    <xf numFmtId="0" fontId="4" fillId="0" borderId="12" xfId="0" applyFont="1" applyBorder="1"/>
    <xf numFmtId="0" fontId="4" fillId="0" borderId="17" xfId="0" applyFont="1" applyBorder="1"/>
    <xf numFmtId="0" fontId="0" fillId="0" borderId="20" xfId="0" applyBorder="1"/>
    <xf numFmtId="0" fontId="4" fillId="0" borderId="20" xfId="0" applyFont="1" applyBorder="1"/>
    <xf numFmtId="0" fontId="5" fillId="0" borderId="19" xfId="0" applyFont="1" applyBorder="1"/>
    <xf numFmtId="0" fontId="0" fillId="0" borderId="17" xfId="0" applyBorder="1"/>
    <xf numFmtId="0" fontId="0" fillId="0" borderId="18" xfId="0" applyBorder="1"/>
    <xf numFmtId="0" fontId="5" fillId="0" borderId="21" xfId="0" applyFont="1" applyBorder="1"/>
    <xf numFmtId="0" fontId="0" fillId="0" borderId="16" xfId="0" applyFont="1" applyBorder="1"/>
    <xf numFmtId="0" fontId="4" fillId="0" borderId="22" xfId="0" applyFont="1" applyFill="1" applyBorder="1"/>
    <xf numFmtId="0" fontId="4" fillId="0" borderId="0" xfId="0" applyFont="1" applyFill="1" applyBorder="1"/>
    <xf numFmtId="0" fontId="0" fillId="0" borderId="0" xfId="0" applyFill="1" applyBorder="1"/>
    <xf numFmtId="0" fontId="0" fillId="0" borderId="0" xfId="0" applyFont="1"/>
    <xf numFmtId="0" fontId="0" fillId="0" borderId="0" xfId="0" applyFont="1" applyFill="1" applyBorder="1"/>
    <xf numFmtId="0" fontId="6" fillId="0" borderId="0" xfId="0" applyFont="1"/>
    <xf numFmtId="0" fontId="7" fillId="0" borderId="0" xfId="0" applyFont="1"/>
  </cellXfs>
  <cellStyles count="7">
    <cellStyle name="Followed Hyperlink" xfId="2" builtinId="9" hidden="1"/>
    <cellStyle name="Followed Hyperlink" xfId="4" builtinId="9" hidden="1"/>
    <cellStyle name="Followed Hyperlink" xfId="6" builtinId="9" hidden="1"/>
    <cellStyle name="Hyperlink" xfId="1" builtinId="8" hidden="1"/>
    <cellStyle name="Hyperlink" xfId="3" builtinId="8" hidden="1"/>
    <cellStyle name="Hyperlink" xfId="5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7"/>
  <sheetViews>
    <sheetView topLeftCell="A43" workbookViewId="0">
      <selection activeCell="I66" sqref="I66"/>
    </sheetView>
  </sheetViews>
  <sheetFormatPr defaultColWidth="10.6640625" defaultRowHeight="15.5"/>
  <cols>
    <col min="2" max="2" width="13.83203125" customWidth="1"/>
    <col min="3" max="3" width="12.6640625" customWidth="1"/>
    <col min="5" max="5" width="24.33203125" customWidth="1"/>
    <col min="7" max="7" width="24.6640625" customWidth="1"/>
    <col min="9" max="9" width="24.6640625" customWidth="1"/>
  </cols>
  <sheetData>
    <row r="1" spans="1:13" ht="16" thickBot="1">
      <c r="A1" s="15" t="s">
        <v>19</v>
      </c>
    </row>
    <row r="2" spans="1:13" ht="16" thickBot="1">
      <c r="B2" s="23" t="s">
        <v>8</v>
      </c>
      <c r="C2" s="24"/>
      <c r="D2" s="24" t="s">
        <v>9</v>
      </c>
      <c r="E2" s="24" t="s">
        <v>20</v>
      </c>
      <c r="F2" s="24" t="s">
        <v>10</v>
      </c>
      <c r="G2" s="24" t="s">
        <v>20</v>
      </c>
      <c r="H2" s="24" t="s">
        <v>11</v>
      </c>
      <c r="I2" s="24" t="s">
        <v>20</v>
      </c>
      <c r="J2" s="48"/>
      <c r="K2" s="49"/>
      <c r="L2" s="49"/>
    </row>
    <row r="3" spans="1:13" ht="16" thickBot="1">
      <c r="B3" s="14" t="s">
        <v>0</v>
      </c>
      <c r="C3" s="13" t="s">
        <v>3</v>
      </c>
      <c r="D3" s="3">
        <v>10400</v>
      </c>
      <c r="E3" s="3">
        <v>1</v>
      </c>
      <c r="F3" s="3">
        <v>958</v>
      </c>
      <c r="G3" s="3">
        <v>1</v>
      </c>
      <c r="H3" s="3">
        <v>160</v>
      </c>
      <c r="I3" s="4">
        <v>1</v>
      </c>
    </row>
    <row r="4" spans="1:13" ht="16" thickBot="1">
      <c r="B4" s="10"/>
      <c r="C4" s="11" t="s">
        <v>4</v>
      </c>
      <c r="D4" s="1">
        <v>8820</v>
      </c>
      <c r="E4" s="3">
        <f>D4/D3</f>
        <v>0.84807692307692306</v>
      </c>
      <c r="F4" s="1">
        <v>907</v>
      </c>
      <c r="G4" s="1">
        <f>F4/F3</f>
        <v>0.94676409185803756</v>
      </c>
      <c r="H4" s="1">
        <v>146</v>
      </c>
      <c r="I4" s="6">
        <f>H4/H3</f>
        <v>0.91249999999999998</v>
      </c>
    </row>
    <row r="5" spans="1:13" ht="16" thickBot="1">
      <c r="B5" s="12"/>
      <c r="C5" s="38" t="s">
        <v>2</v>
      </c>
      <c r="D5" s="8">
        <v>11800</v>
      </c>
      <c r="E5" s="3">
        <f>D5/D3</f>
        <v>1.1346153846153846</v>
      </c>
      <c r="F5" s="8">
        <v>1140</v>
      </c>
      <c r="G5" s="8">
        <f>F5/F3</f>
        <v>1.1899791231732777</v>
      </c>
      <c r="H5" s="8">
        <v>204</v>
      </c>
      <c r="I5" s="9">
        <f>H5/H3</f>
        <v>1.2749999999999999</v>
      </c>
    </row>
    <row r="6" spans="1:13" ht="16" thickBot="1">
      <c r="B6" s="20" t="s">
        <v>1</v>
      </c>
      <c r="C6" s="39" t="s">
        <v>3</v>
      </c>
      <c r="D6" s="25">
        <v>3430</v>
      </c>
      <c r="E6" s="3">
        <v>1</v>
      </c>
      <c r="F6" s="25">
        <v>1220</v>
      </c>
      <c r="G6" s="25">
        <v>1</v>
      </c>
      <c r="H6" s="25">
        <v>248</v>
      </c>
      <c r="I6" s="26">
        <v>1</v>
      </c>
    </row>
    <row r="7" spans="1:13" ht="16" thickBot="1">
      <c r="B7" s="10"/>
      <c r="C7" s="11" t="s">
        <v>4</v>
      </c>
      <c r="D7" s="19">
        <v>2340</v>
      </c>
      <c r="E7" s="3">
        <f>D7/D6</f>
        <v>0.68221574344023328</v>
      </c>
      <c r="F7" s="19">
        <v>1190</v>
      </c>
      <c r="G7" s="19">
        <f>F7/F6</f>
        <v>0.97540983606557374</v>
      </c>
      <c r="H7" s="19">
        <v>222</v>
      </c>
      <c r="I7" s="27">
        <f>H7/H6</f>
        <v>0.89516129032258063</v>
      </c>
    </row>
    <row r="8" spans="1:13" ht="16" thickBot="1">
      <c r="B8" s="28"/>
      <c r="C8" s="40" t="s">
        <v>2</v>
      </c>
      <c r="D8" s="29">
        <v>4710</v>
      </c>
      <c r="E8" s="3">
        <f>D8/D6</f>
        <v>1.3731778425655976</v>
      </c>
      <c r="F8" s="29">
        <v>1380</v>
      </c>
      <c r="G8" s="29">
        <f>F8/F6</f>
        <v>1.1311475409836065</v>
      </c>
      <c r="H8" s="29">
        <v>306</v>
      </c>
      <c r="I8" s="30">
        <f>H8/H6</f>
        <v>1.2338709677419355</v>
      </c>
    </row>
    <row r="9" spans="1:13" ht="16" thickBot="1">
      <c r="B9" s="14" t="s">
        <v>0</v>
      </c>
      <c r="C9" s="13" t="s">
        <v>5</v>
      </c>
      <c r="D9" s="31">
        <v>13200</v>
      </c>
      <c r="E9" s="3">
        <v>1</v>
      </c>
      <c r="F9" s="31">
        <v>1190</v>
      </c>
      <c r="G9" s="3">
        <v>1</v>
      </c>
      <c r="H9" s="31">
        <v>215</v>
      </c>
      <c r="I9" s="4">
        <v>1</v>
      </c>
      <c r="J9" s="18"/>
      <c r="K9" s="18"/>
      <c r="L9" s="50"/>
    </row>
    <row r="10" spans="1:13" ht="16" thickBot="1">
      <c r="B10" s="10"/>
      <c r="C10" s="11" t="s">
        <v>6</v>
      </c>
      <c r="D10" s="1">
        <v>6860</v>
      </c>
      <c r="E10" s="3">
        <f>D10/D9</f>
        <v>0.51969696969696966</v>
      </c>
      <c r="F10" s="1">
        <v>816</v>
      </c>
      <c r="G10" s="1">
        <f>F10/F9</f>
        <v>0.68571428571428572</v>
      </c>
      <c r="H10" s="1">
        <v>126</v>
      </c>
      <c r="I10" s="6">
        <f>H10/H9</f>
        <v>0.586046511627907</v>
      </c>
    </row>
    <row r="11" spans="1:13" ht="16" thickBot="1">
      <c r="B11" s="12"/>
      <c r="C11" s="38" t="s">
        <v>7</v>
      </c>
      <c r="D11" s="8">
        <v>13800</v>
      </c>
      <c r="E11" s="3">
        <f>D11/D9</f>
        <v>1.0454545454545454</v>
      </c>
      <c r="F11" s="8">
        <v>1300</v>
      </c>
      <c r="G11" s="8">
        <f>F11/F9</f>
        <v>1.0924369747899159</v>
      </c>
      <c r="H11" s="8">
        <v>214</v>
      </c>
      <c r="I11" s="9">
        <f>H11/H9</f>
        <v>0.99534883720930234</v>
      </c>
    </row>
    <row r="12" spans="1:13" ht="16" thickBot="1">
      <c r="B12" s="14" t="s">
        <v>1</v>
      </c>
      <c r="C12" s="13" t="s">
        <v>5</v>
      </c>
      <c r="D12" s="31">
        <v>4540</v>
      </c>
      <c r="E12" s="3">
        <v>1</v>
      </c>
      <c r="F12" s="31">
        <v>1390</v>
      </c>
      <c r="G12" s="31">
        <v>1</v>
      </c>
      <c r="H12" s="31">
        <v>349</v>
      </c>
      <c r="I12" s="34">
        <v>1</v>
      </c>
    </row>
    <row r="13" spans="1:13" ht="16" thickBot="1">
      <c r="B13" s="32"/>
      <c r="C13" s="11" t="s">
        <v>6</v>
      </c>
      <c r="D13" s="19">
        <v>2580</v>
      </c>
      <c r="E13" s="3">
        <f>D13/D12</f>
        <v>0.56828193832599116</v>
      </c>
      <c r="F13" s="19">
        <v>1130</v>
      </c>
      <c r="G13" s="19">
        <f>F13/F12</f>
        <v>0.81294964028776984</v>
      </c>
      <c r="H13" s="19">
        <v>207</v>
      </c>
      <c r="I13" s="27">
        <f>H13/H12</f>
        <v>0.59312320916905448</v>
      </c>
    </row>
    <row r="14" spans="1:13" ht="16" thickBot="1">
      <c r="B14" s="35"/>
      <c r="C14" s="38" t="s">
        <v>7</v>
      </c>
      <c r="D14" s="36">
        <v>5050</v>
      </c>
      <c r="E14" s="3">
        <f>D14/D12</f>
        <v>1.1123348017621146</v>
      </c>
      <c r="F14" s="36">
        <v>1460</v>
      </c>
      <c r="G14" s="36">
        <f>F14/F12</f>
        <v>1.0503597122302157</v>
      </c>
      <c r="H14" s="36">
        <v>284</v>
      </c>
      <c r="I14" s="37">
        <f>H14/H12</f>
        <v>0.81375358166189116</v>
      </c>
      <c r="L14" s="51"/>
      <c r="M14" s="18"/>
    </row>
    <row r="15" spans="1:13">
      <c r="B15" s="33"/>
      <c r="C15" s="21"/>
      <c r="D15" s="21"/>
      <c r="E15" s="21"/>
      <c r="F15" s="21"/>
      <c r="G15" s="21"/>
      <c r="H15" s="21"/>
      <c r="I15" s="22"/>
    </row>
    <row r="17" spans="2:9" ht="16" thickBot="1">
      <c r="B17" s="17"/>
    </row>
    <row r="18" spans="2:9" ht="16" thickBot="1">
      <c r="B18" s="43" t="s">
        <v>12</v>
      </c>
      <c r="C18" s="41"/>
      <c r="D18" s="42" t="s">
        <v>9</v>
      </c>
      <c r="E18" s="24" t="s">
        <v>20</v>
      </c>
      <c r="F18" s="42" t="s">
        <v>10</v>
      </c>
      <c r="G18" s="24" t="s">
        <v>20</v>
      </c>
    </row>
    <row r="19" spans="2:9">
      <c r="B19" s="14" t="s">
        <v>0</v>
      </c>
      <c r="C19" s="13" t="s">
        <v>13</v>
      </c>
      <c r="D19" s="3">
        <v>6350</v>
      </c>
      <c r="E19" s="3">
        <f>D19/6350</f>
        <v>1</v>
      </c>
      <c r="F19" s="3">
        <v>1680</v>
      </c>
      <c r="G19" s="4">
        <f>F19/1680</f>
        <v>1</v>
      </c>
    </row>
    <row r="20" spans="2:9">
      <c r="B20" s="10"/>
      <c r="C20" s="11" t="s">
        <v>14</v>
      </c>
      <c r="D20" s="1">
        <v>5430</v>
      </c>
      <c r="E20" s="1">
        <f t="shared" ref="E20:E21" si="0">D20/6350</f>
        <v>0.85511811023622042</v>
      </c>
      <c r="F20" s="1">
        <v>1430</v>
      </c>
      <c r="G20" s="6">
        <f t="shared" ref="G20:G21" si="1">F20/1680</f>
        <v>0.85119047619047616</v>
      </c>
    </row>
    <row r="21" spans="2:9" ht="16" thickBot="1">
      <c r="B21" s="28"/>
      <c r="C21" s="40" t="s">
        <v>15</v>
      </c>
      <c r="D21" s="44">
        <v>10600</v>
      </c>
      <c r="E21" s="44">
        <f t="shared" si="0"/>
        <v>1.6692913385826771</v>
      </c>
      <c r="F21" s="44">
        <v>2500</v>
      </c>
      <c r="G21" s="45">
        <f t="shared" si="1"/>
        <v>1.4880952380952381</v>
      </c>
    </row>
    <row r="22" spans="2:9">
      <c r="B22" s="14" t="s">
        <v>1</v>
      </c>
      <c r="C22" s="13" t="s">
        <v>13</v>
      </c>
      <c r="D22" s="3">
        <v>1230</v>
      </c>
      <c r="E22" s="3">
        <v>1</v>
      </c>
      <c r="F22" s="3">
        <v>1640</v>
      </c>
      <c r="G22" s="4">
        <v>1</v>
      </c>
    </row>
    <row r="23" spans="2:9">
      <c r="B23" s="10"/>
      <c r="C23" s="11" t="s">
        <v>14</v>
      </c>
      <c r="D23" s="1">
        <v>857</v>
      </c>
      <c r="E23" s="1">
        <f>D23/D22</f>
        <v>0.69674796747967482</v>
      </c>
      <c r="F23" s="1">
        <v>1360</v>
      </c>
      <c r="G23" s="6">
        <f>F23/F22</f>
        <v>0.82926829268292679</v>
      </c>
    </row>
    <row r="24" spans="2:9" ht="16" thickBot="1">
      <c r="B24" s="7"/>
      <c r="C24" s="38" t="s">
        <v>15</v>
      </c>
      <c r="D24" s="8">
        <v>1530</v>
      </c>
      <c r="E24" s="8">
        <f>D24/D22</f>
        <v>1.2439024390243902</v>
      </c>
      <c r="F24" s="8">
        <v>2390</v>
      </c>
      <c r="G24" s="9">
        <f>F24/F22</f>
        <v>1.4573170731707317</v>
      </c>
    </row>
    <row r="25" spans="2:9">
      <c r="C25" s="18"/>
    </row>
    <row r="26" spans="2:9" ht="16" thickBot="1">
      <c r="B26" s="18"/>
      <c r="C26" s="18"/>
    </row>
    <row r="27" spans="2:9" ht="16" thickBot="1">
      <c r="B27" s="46" t="s">
        <v>16</v>
      </c>
      <c r="C27" s="16"/>
      <c r="D27" s="16" t="s">
        <v>9</v>
      </c>
      <c r="E27" s="24" t="s">
        <v>20</v>
      </c>
      <c r="F27" s="16" t="s">
        <v>10</v>
      </c>
      <c r="G27" s="24" t="s">
        <v>20</v>
      </c>
      <c r="H27" s="16" t="s">
        <v>11</v>
      </c>
      <c r="I27" s="24" t="s">
        <v>20</v>
      </c>
    </row>
    <row r="28" spans="2:9">
      <c r="B28" s="14" t="s">
        <v>0</v>
      </c>
      <c r="C28" s="13" t="s">
        <v>13</v>
      </c>
      <c r="D28" s="3">
        <v>11600</v>
      </c>
      <c r="E28" s="3">
        <f>D28/11600</f>
        <v>1</v>
      </c>
      <c r="F28" s="3">
        <v>1830</v>
      </c>
      <c r="G28" s="3">
        <f>F28/1830</f>
        <v>1</v>
      </c>
      <c r="H28" s="3">
        <v>535</v>
      </c>
      <c r="I28" s="4">
        <f>H28/535</f>
        <v>1</v>
      </c>
    </row>
    <row r="29" spans="2:9">
      <c r="B29" s="5"/>
      <c r="C29" s="11" t="s">
        <v>14</v>
      </c>
      <c r="D29" s="1">
        <v>7450</v>
      </c>
      <c r="E29" s="1">
        <f t="shared" ref="E29:E30" si="2">D29/11600</f>
        <v>0.64224137931034486</v>
      </c>
      <c r="F29" s="1">
        <v>1520</v>
      </c>
      <c r="G29" s="1">
        <f t="shared" ref="G29:G30" si="3">F29/1830</f>
        <v>0.8306010928961749</v>
      </c>
      <c r="H29" s="1">
        <v>342</v>
      </c>
      <c r="I29" s="6">
        <f t="shared" ref="I29:I30" si="4">H29/535</f>
        <v>0.63925233644859814</v>
      </c>
    </row>
    <row r="30" spans="2:9" ht="16" thickBot="1">
      <c r="B30" s="7"/>
      <c r="C30" s="38" t="s">
        <v>15</v>
      </c>
      <c r="D30" s="8">
        <v>11900</v>
      </c>
      <c r="E30" s="8">
        <f t="shared" si="2"/>
        <v>1.0258620689655173</v>
      </c>
      <c r="F30" s="8">
        <v>1870</v>
      </c>
      <c r="G30" s="8">
        <f t="shared" si="3"/>
        <v>1.0218579234972678</v>
      </c>
      <c r="H30" s="8">
        <v>464</v>
      </c>
      <c r="I30" s="9">
        <f t="shared" si="4"/>
        <v>0.86728971962616819</v>
      </c>
    </row>
    <row r="31" spans="2:9">
      <c r="B31" s="20" t="s">
        <v>1</v>
      </c>
      <c r="C31" s="39" t="s">
        <v>13</v>
      </c>
      <c r="D31" s="21">
        <v>1800</v>
      </c>
      <c r="E31" s="21">
        <v>1</v>
      </c>
      <c r="F31" s="21">
        <v>1290</v>
      </c>
      <c r="G31" s="21">
        <v>1</v>
      </c>
      <c r="H31" s="21">
        <v>320</v>
      </c>
      <c r="I31" s="22">
        <v>1</v>
      </c>
    </row>
    <row r="32" spans="2:9">
      <c r="B32" s="5"/>
      <c r="C32" s="11" t="s">
        <v>14</v>
      </c>
      <c r="D32" s="1">
        <v>1240</v>
      </c>
      <c r="E32" s="1">
        <f>D32/D31</f>
        <v>0.68888888888888888</v>
      </c>
      <c r="F32" s="1">
        <v>1260</v>
      </c>
      <c r="G32" s="1">
        <f>F32/F31</f>
        <v>0.97674418604651159</v>
      </c>
      <c r="H32" s="1">
        <v>262</v>
      </c>
      <c r="I32" s="6">
        <f>H32/H31</f>
        <v>0.81874999999999998</v>
      </c>
    </row>
    <row r="33" spans="2:13" ht="16" thickBot="1">
      <c r="B33" s="7"/>
      <c r="C33" s="38" t="s">
        <v>15</v>
      </c>
      <c r="D33" s="8">
        <v>2410</v>
      </c>
      <c r="E33" s="8">
        <f>D33/D31</f>
        <v>1.3388888888888888</v>
      </c>
      <c r="F33" s="8">
        <v>1550</v>
      </c>
      <c r="G33" s="8">
        <f>F33/F31</f>
        <v>1.2015503875968991</v>
      </c>
      <c r="H33" s="8">
        <v>372</v>
      </c>
      <c r="I33" s="9">
        <f>H33/H31</f>
        <v>1.1625000000000001</v>
      </c>
    </row>
    <row r="34" spans="2:13">
      <c r="B34" s="18"/>
      <c r="C34" s="18"/>
    </row>
    <row r="35" spans="2:13" ht="16" thickBot="1">
      <c r="B35" s="18"/>
      <c r="C35" s="18"/>
    </row>
    <row r="36" spans="2:13" ht="16" thickBot="1">
      <c r="B36" s="46" t="s">
        <v>17</v>
      </c>
      <c r="C36" s="16"/>
      <c r="D36" s="16" t="s">
        <v>9</v>
      </c>
      <c r="E36" s="24" t="s">
        <v>20</v>
      </c>
      <c r="F36" s="16" t="s">
        <v>10</v>
      </c>
      <c r="G36" s="24" t="s">
        <v>20</v>
      </c>
      <c r="H36" s="16" t="s">
        <v>11</v>
      </c>
      <c r="I36" s="24" t="s">
        <v>20</v>
      </c>
    </row>
    <row r="37" spans="2:13">
      <c r="B37" s="14" t="s">
        <v>0</v>
      </c>
      <c r="C37" s="13" t="s">
        <v>3</v>
      </c>
      <c r="D37" s="3">
        <v>23800</v>
      </c>
      <c r="E37" s="3">
        <v>1</v>
      </c>
      <c r="F37" s="3">
        <v>3040</v>
      </c>
      <c r="G37" s="3">
        <v>1</v>
      </c>
      <c r="H37" s="3">
        <v>559</v>
      </c>
      <c r="I37" s="4">
        <v>1</v>
      </c>
    </row>
    <row r="38" spans="2:13">
      <c r="B38" s="10"/>
      <c r="C38" s="11" t="s">
        <v>4</v>
      </c>
      <c r="D38" s="1">
        <v>16500</v>
      </c>
      <c r="E38" s="1">
        <f>D38/D37</f>
        <v>0.69327731092436973</v>
      </c>
      <c r="F38" s="1">
        <v>2680</v>
      </c>
      <c r="G38" s="1">
        <f>F38/F37</f>
        <v>0.88157894736842102</v>
      </c>
      <c r="H38" s="1">
        <v>375</v>
      </c>
      <c r="I38" s="6">
        <f>H38/H37</f>
        <v>0.67084078711985684</v>
      </c>
    </row>
    <row r="39" spans="2:13" ht="16" thickBot="1">
      <c r="B39" s="12"/>
      <c r="C39" s="38" t="s">
        <v>2</v>
      </c>
      <c r="D39" s="8">
        <v>24700</v>
      </c>
      <c r="E39" s="8">
        <f>D39/D37</f>
        <v>1.0378151260504203</v>
      </c>
      <c r="F39" s="8">
        <v>3060</v>
      </c>
      <c r="G39" s="8">
        <f>F39/F37</f>
        <v>1.006578947368421</v>
      </c>
      <c r="H39" s="8">
        <v>466</v>
      </c>
      <c r="I39" s="9">
        <f>H39/H37</f>
        <v>0.83363148479427551</v>
      </c>
    </row>
    <row r="40" spans="2:13">
      <c r="B40" s="20" t="s">
        <v>1</v>
      </c>
      <c r="C40" s="39" t="s">
        <v>3</v>
      </c>
      <c r="D40" s="21">
        <v>5480</v>
      </c>
      <c r="E40" s="21">
        <v>1</v>
      </c>
      <c r="F40" s="21">
        <v>2480</v>
      </c>
      <c r="G40" s="21">
        <v>1</v>
      </c>
      <c r="H40" s="21">
        <v>318</v>
      </c>
      <c r="I40" s="22">
        <v>1</v>
      </c>
    </row>
    <row r="41" spans="2:13">
      <c r="B41" s="10"/>
      <c r="C41" s="11" t="s">
        <v>4</v>
      </c>
      <c r="D41" s="1">
        <v>3910</v>
      </c>
      <c r="E41" s="1">
        <f>D41/D40</f>
        <v>0.71350364963503654</v>
      </c>
      <c r="F41" s="1">
        <v>2210</v>
      </c>
      <c r="G41" s="1">
        <f>F41/F40</f>
        <v>0.8911290322580645</v>
      </c>
      <c r="H41" s="1">
        <v>228</v>
      </c>
      <c r="I41" s="6">
        <f>H41/H40</f>
        <v>0.71698113207547165</v>
      </c>
    </row>
    <row r="42" spans="2:13" ht="16" thickBot="1">
      <c r="B42" s="28"/>
      <c r="C42" s="40" t="s">
        <v>2</v>
      </c>
      <c r="D42" s="44">
        <v>6980</v>
      </c>
      <c r="E42" s="44">
        <f>D42/D40</f>
        <v>1.2737226277372262</v>
      </c>
      <c r="F42" s="44">
        <v>2670</v>
      </c>
      <c r="G42" s="44">
        <f>F42/F40</f>
        <v>1.0766129032258065</v>
      </c>
      <c r="H42" s="44">
        <v>314</v>
      </c>
      <c r="I42" s="45">
        <f>H42/H40</f>
        <v>0.98742138364779874</v>
      </c>
    </row>
    <row r="43" spans="2:13">
      <c r="B43" s="14" t="s">
        <v>0</v>
      </c>
      <c r="C43" s="13" t="s">
        <v>5</v>
      </c>
      <c r="D43" s="31">
        <v>24800</v>
      </c>
      <c r="E43" s="31">
        <v>1</v>
      </c>
      <c r="F43" s="31">
        <v>3210</v>
      </c>
      <c r="G43" s="31">
        <v>1</v>
      </c>
      <c r="H43" s="31">
        <v>568</v>
      </c>
      <c r="I43" s="34">
        <v>1</v>
      </c>
      <c r="J43" s="18"/>
      <c r="K43" s="18"/>
      <c r="L43" s="52"/>
    </row>
    <row r="44" spans="2:13">
      <c r="B44" s="10"/>
      <c r="C44" s="11" t="s">
        <v>6</v>
      </c>
      <c r="D44" s="1">
        <v>16400</v>
      </c>
      <c r="E44" s="1">
        <f>D44/D43</f>
        <v>0.66129032258064513</v>
      </c>
      <c r="F44" s="1">
        <v>2670</v>
      </c>
      <c r="G44" s="1">
        <f>F44/F42</f>
        <v>1</v>
      </c>
      <c r="H44" s="1">
        <v>374</v>
      </c>
      <c r="I44" s="6">
        <f>H44/H43</f>
        <v>0.65845070422535212</v>
      </c>
    </row>
    <row r="45" spans="2:13" ht="16" thickBot="1">
      <c r="B45" s="12"/>
      <c r="C45" s="38" t="s">
        <v>7</v>
      </c>
      <c r="D45" s="8">
        <v>25000</v>
      </c>
      <c r="E45" s="8">
        <f>D45/D43</f>
        <v>1.0080645161290323</v>
      </c>
      <c r="F45" s="8">
        <v>3380</v>
      </c>
      <c r="G45" s="8">
        <f>F45/F43</f>
        <v>1.0529595015576323</v>
      </c>
      <c r="H45" s="8">
        <v>532</v>
      </c>
      <c r="I45" s="9">
        <f>H45/H43</f>
        <v>0.93661971830985913</v>
      </c>
    </row>
    <row r="46" spans="2:13">
      <c r="B46" s="20" t="s">
        <v>1</v>
      </c>
      <c r="C46" s="39" t="s">
        <v>5</v>
      </c>
      <c r="D46" s="21">
        <v>5580</v>
      </c>
      <c r="E46" s="21">
        <v>1</v>
      </c>
      <c r="F46" s="21">
        <v>2410</v>
      </c>
      <c r="G46" s="21">
        <v>1</v>
      </c>
      <c r="H46" s="21">
        <v>338</v>
      </c>
      <c r="I46" s="22">
        <v>1</v>
      </c>
    </row>
    <row r="47" spans="2:13">
      <c r="B47" s="32"/>
      <c r="C47" s="11" t="s">
        <v>6</v>
      </c>
      <c r="D47" s="1">
        <v>3630</v>
      </c>
      <c r="E47" s="1">
        <f>D47/D46</f>
        <v>0.65053763440860213</v>
      </c>
      <c r="F47" s="1">
        <v>2050</v>
      </c>
      <c r="G47" s="1">
        <f>F47/F46</f>
        <v>0.85062240663900412</v>
      </c>
      <c r="H47" s="1">
        <v>201</v>
      </c>
      <c r="I47" s="6">
        <f>H47/H46</f>
        <v>0.59467455621301779</v>
      </c>
    </row>
    <row r="48" spans="2:13" ht="16" thickBot="1">
      <c r="B48" s="47"/>
      <c r="C48" s="40" t="s">
        <v>7</v>
      </c>
      <c r="D48" s="44">
        <v>6260</v>
      </c>
      <c r="E48" s="44">
        <f>D48/D46</f>
        <v>1.1218637992831542</v>
      </c>
      <c r="F48" s="44">
        <v>2560</v>
      </c>
      <c r="G48" s="44">
        <f>F48/F46</f>
        <v>1.0622406639004149</v>
      </c>
      <c r="H48" s="44">
        <v>307</v>
      </c>
      <c r="I48" s="45">
        <f>H48/H46</f>
        <v>0.90828402366863903</v>
      </c>
      <c r="L48" s="18"/>
      <c r="M48" s="18"/>
    </row>
    <row r="49" spans="2:9">
      <c r="B49" s="2"/>
      <c r="C49" s="3"/>
      <c r="D49" s="3"/>
      <c r="E49" s="3"/>
      <c r="F49" s="3"/>
      <c r="G49" s="3"/>
      <c r="H49" s="3"/>
      <c r="I49" s="4"/>
    </row>
    <row r="50" spans="2:9" ht="16" thickBot="1">
      <c r="B50" s="7"/>
      <c r="C50" s="38"/>
      <c r="D50" s="8"/>
      <c r="E50" s="8"/>
      <c r="F50" s="8"/>
      <c r="G50" s="8"/>
      <c r="H50" s="8"/>
      <c r="I50" s="9"/>
    </row>
    <row r="52" spans="2:9" ht="16" thickBot="1"/>
    <row r="53" spans="2:9" ht="16" thickBot="1">
      <c r="B53" s="46" t="s">
        <v>18</v>
      </c>
      <c r="C53" s="16"/>
      <c r="D53" s="16" t="s">
        <v>9</v>
      </c>
      <c r="E53" s="24" t="s">
        <v>20</v>
      </c>
      <c r="F53" s="16" t="s">
        <v>10</v>
      </c>
      <c r="G53" s="24" t="s">
        <v>20</v>
      </c>
      <c r="H53" s="16" t="s">
        <v>11</v>
      </c>
      <c r="I53" s="24" t="s">
        <v>20</v>
      </c>
    </row>
    <row r="54" spans="2:9">
      <c r="B54" s="14" t="s">
        <v>0</v>
      </c>
      <c r="C54" s="13" t="s">
        <v>3</v>
      </c>
      <c r="D54" s="3">
        <v>20400</v>
      </c>
      <c r="E54" s="3">
        <v>1</v>
      </c>
      <c r="F54" s="3">
        <v>2010</v>
      </c>
      <c r="G54" s="3">
        <v>1</v>
      </c>
      <c r="H54" s="3">
        <v>1320</v>
      </c>
      <c r="I54" s="4">
        <v>1</v>
      </c>
    </row>
    <row r="55" spans="2:9">
      <c r="B55" s="10"/>
      <c r="C55" s="11" t="s">
        <v>4</v>
      </c>
      <c r="D55" s="1">
        <v>14600</v>
      </c>
      <c r="E55" s="1">
        <f>D55/D54</f>
        <v>0.71568627450980393</v>
      </c>
      <c r="F55" s="1">
        <v>1670</v>
      </c>
      <c r="G55" s="1">
        <f>F55/F54</f>
        <v>0.8308457711442786</v>
      </c>
      <c r="H55" s="1">
        <v>1000</v>
      </c>
      <c r="I55" s="6">
        <f>H55/H54</f>
        <v>0.75757575757575757</v>
      </c>
    </row>
    <row r="56" spans="2:9" ht="16" thickBot="1">
      <c r="B56" s="12"/>
      <c r="C56" s="38" t="s">
        <v>2</v>
      </c>
      <c r="D56" s="8">
        <v>25000</v>
      </c>
      <c r="E56" s="8">
        <f>D56/D54</f>
        <v>1.2254901960784315</v>
      </c>
      <c r="F56" s="8">
        <v>2270</v>
      </c>
      <c r="G56" s="8">
        <f>F56/F54</f>
        <v>1.1293532338308458</v>
      </c>
      <c r="H56" s="8">
        <v>1450</v>
      </c>
      <c r="I56" s="9">
        <f>H56/H54</f>
        <v>1.0984848484848484</v>
      </c>
    </row>
    <row r="57" spans="2:9">
      <c r="B57" s="20" t="s">
        <v>1</v>
      </c>
      <c r="C57" s="39" t="s">
        <v>3</v>
      </c>
      <c r="D57" s="21">
        <v>5090</v>
      </c>
      <c r="E57" s="21">
        <v>1</v>
      </c>
      <c r="F57" s="21">
        <v>1340</v>
      </c>
      <c r="G57" s="21">
        <v>1</v>
      </c>
      <c r="H57" s="21">
        <v>771</v>
      </c>
      <c r="I57" s="22">
        <v>1</v>
      </c>
    </row>
    <row r="58" spans="2:9">
      <c r="B58" s="10"/>
      <c r="C58" s="11" t="s">
        <v>4</v>
      </c>
      <c r="D58" s="1">
        <v>2990</v>
      </c>
      <c r="E58" s="1">
        <f>D58/D57</f>
        <v>0.58742632612966605</v>
      </c>
      <c r="F58" s="1">
        <v>1170</v>
      </c>
      <c r="G58" s="1">
        <f>F58/F57</f>
        <v>0.87313432835820892</v>
      </c>
      <c r="H58" s="1">
        <v>517</v>
      </c>
      <c r="I58" s="6">
        <f>H58/H57</f>
        <v>0.6705577172503242</v>
      </c>
    </row>
    <row r="59" spans="2:9" ht="16" thickBot="1">
      <c r="B59" s="28"/>
      <c r="C59" s="40" t="s">
        <v>2</v>
      </c>
      <c r="D59" s="44">
        <v>6870</v>
      </c>
      <c r="E59" s="44">
        <f>D59/D57</f>
        <v>1.349705304518664</v>
      </c>
      <c r="F59" s="44">
        <v>1490</v>
      </c>
      <c r="G59" s="44">
        <f>F59/F57</f>
        <v>1.1119402985074627</v>
      </c>
      <c r="H59" s="44">
        <v>782</v>
      </c>
      <c r="I59" s="45">
        <f>H59/H57</f>
        <v>1.0142671854734111</v>
      </c>
    </row>
    <row r="60" spans="2:9">
      <c r="B60" s="14" t="s">
        <v>0</v>
      </c>
      <c r="C60" s="13" t="s">
        <v>5</v>
      </c>
      <c r="D60" s="3">
        <v>20200</v>
      </c>
      <c r="E60" s="3">
        <v>1</v>
      </c>
      <c r="F60" s="3">
        <v>1940</v>
      </c>
      <c r="G60" s="3">
        <v>1</v>
      </c>
      <c r="H60" s="3">
        <v>1370</v>
      </c>
      <c r="I60" s="4">
        <v>1</v>
      </c>
    </row>
    <row r="61" spans="2:9">
      <c r="B61" s="10"/>
      <c r="C61" s="11" t="s">
        <v>6</v>
      </c>
      <c r="D61" s="1">
        <v>13900</v>
      </c>
      <c r="E61" s="1">
        <f>D61/D60</f>
        <v>0.68811881188118806</v>
      </c>
      <c r="F61" s="1">
        <v>1570</v>
      </c>
      <c r="G61" s="1">
        <f>F61/F60</f>
        <v>0.80927835051546393</v>
      </c>
      <c r="H61" s="1">
        <v>921</v>
      </c>
      <c r="I61" s="6">
        <f>H61/H60</f>
        <v>0.67226277372262777</v>
      </c>
    </row>
    <row r="62" spans="2:9" ht="16" thickBot="1">
      <c r="B62" s="12"/>
      <c r="C62" s="38" t="s">
        <v>7</v>
      </c>
      <c r="D62" s="8">
        <v>23200</v>
      </c>
      <c r="E62" s="8">
        <f>D62/D60</f>
        <v>1.1485148514851484</v>
      </c>
      <c r="F62" s="8">
        <v>2010</v>
      </c>
      <c r="G62" s="8">
        <f>F62/F60</f>
        <v>1.0360824742268042</v>
      </c>
      <c r="H62" s="8">
        <v>1240</v>
      </c>
      <c r="I62" s="9">
        <f>H62/H60</f>
        <v>0.9051094890510949</v>
      </c>
    </row>
    <row r="63" spans="2:9">
      <c r="B63" s="20" t="s">
        <v>1</v>
      </c>
      <c r="C63" s="39" t="s">
        <v>5</v>
      </c>
      <c r="D63" s="21">
        <v>5420</v>
      </c>
      <c r="E63" s="21">
        <v>1</v>
      </c>
      <c r="F63" s="21">
        <v>1650</v>
      </c>
      <c r="G63" s="21">
        <v>1</v>
      </c>
      <c r="H63" s="21">
        <v>948</v>
      </c>
      <c r="I63" s="22">
        <v>1</v>
      </c>
    </row>
    <row r="64" spans="2:9">
      <c r="B64" s="32"/>
      <c r="C64" s="11" t="s">
        <v>6</v>
      </c>
      <c r="D64" s="1">
        <v>3460</v>
      </c>
      <c r="E64" s="1">
        <f>D64/D63</f>
        <v>0.63837638376383765</v>
      </c>
      <c r="F64" s="1">
        <v>1350</v>
      </c>
      <c r="G64" s="1">
        <f>F64/F63</f>
        <v>0.81818181818181823</v>
      </c>
      <c r="H64" s="1">
        <v>687</v>
      </c>
      <c r="I64" s="6">
        <f>H64/H63</f>
        <v>0.72468354430379744</v>
      </c>
    </row>
    <row r="65" spans="2:9" ht="16" thickBot="1">
      <c r="B65" s="47"/>
      <c r="C65" s="40" t="s">
        <v>7</v>
      </c>
      <c r="D65" s="44">
        <v>6740</v>
      </c>
      <c r="E65" s="44">
        <f>D65/D63</f>
        <v>1.2435424354243543</v>
      </c>
      <c r="F65" s="44">
        <v>1770</v>
      </c>
      <c r="G65" s="44">
        <f>F65/F63</f>
        <v>1.0727272727272728</v>
      </c>
      <c r="H65" s="44">
        <v>967</v>
      </c>
      <c r="I65" s="45">
        <f>H65/H63</f>
        <v>1.020042194092827</v>
      </c>
    </row>
    <row r="66" spans="2:9">
      <c r="B66" s="2"/>
      <c r="C66" s="3"/>
      <c r="D66" s="3"/>
      <c r="E66" s="3"/>
      <c r="F66" s="3"/>
      <c r="G66" s="3"/>
      <c r="H66" s="3"/>
      <c r="I66" s="4"/>
    </row>
    <row r="67" spans="2:9" ht="16" thickBot="1">
      <c r="B67" s="7"/>
      <c r="C67" s="38"/>
      <c r="D67" s="8"/>
      <c r="E67" s="8"/>
      <c r="F67" s="8"/>
      <c r="G67" s="8"/>
      <c r="H67" s="8"/>
      <c r="I67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sqref="A1:XFD1048576"/>
    </sheetView>
  </sheetViews>
  <sheetFormatPr defaultRowHeight="15.5"/>
  <cols>
    <col min="2" max="2" width="12.6640625" customWidth="1"/>
    <col min="3" max="3" width="9.6640625" customWidth="1"/>
    <col min="4" max="4" width="24.75" customWidth="1"/>
    <col min="5" max="5" width="9.58203125" customWidth="1"/>
    <col min="8" max="8" width="16.5" customWidth="1"/>
    <col min="9" max="9" width="15.58203125" customWidth="1"/>
    <col min="10" max="10" width="18.58203125" customWidth="1"/>
  </cols>
  <sheetData>
    <row r="1" spans="1:10">
      <c r="B1" t="s">
        <v>21</v>
      </c>
      <c r="C1" t="s">
        <v>22</v>
      </c>
      <c r="D1" t="s">
        <v>23</v>
      </c>
      <c r="E1" t="s">
        <v>24</v>
      </c>
      <c r="F1" t="s">
        <v>25</v>
      </c>
      <c r="G1" t="s">
        <v>26</v>
      </c>
      <c r="H1" t="s">
        <v>27</v>
      </c>
      <c r="I1" t="s">
        <v>28</v>
      </c>
      <c r="J1" t="s">
        <v>29</v>
      </c>
    </row>
    <row r="2" spans="1:10">
      <c r="A2" t="s">
        <v>30</v>
      </c>
      <c r="B2" s="53" t="s">
        <v>31</v>
      </c>
      <c r="C2">
        <v>20</v>
      </c>
      <c r="D2" s="54">
        <v>1.6779599999999999</v>
      </c>
      <c r="E2" t="s">
        <v>32</v>
      </c>
      <c r="F2" t="s">
        <v>33</v>
      </c>
      <c r="H2" t="s">
        <v>34</v>
      </c>
      <c r="I2" t="s">
        <v>35</v>
      </c>
      <c r="J2" t="s">
        <v>36</v>
      </c>
    </row>
    <row r="3" spans="1:10">
      <c r="B3" s="53" t="s">
        <v>37</v>
      </c>
      <c r="C3">
        <v>27</v>
      </c>
      <c r="D3" s="54">
        <v>2.22451</v>
      </c>
      <c r="E3" t="s">
        <v>38</v>
      </c>
      <c r="H3" t="s">
        <v>39</v>
      </c>
      <c r="I3" t="s">
        <v>40</v>
      </c>
      <c r="J3" t="s">
        <v>41</v>
      </c>
    </row>
    <row r="4" spans="1:10">
      <c r="B4" s="53" t="s">
        <v>42</v>
      </c>
      <c r="C4">
        <v>28</v>
      </c>
      <c r="D4" s="54">
        <v>1.1841299999999999</v>
      </c>
      <c r="H4" t="s">
        <v>43</v>
      </c>
      <c r="I4" t="s">
        <v>44</v>
      </c>
      <c r="J4" t="s">
        <v>45</v>
      </c>
    </row>
    <row r="5" spans="1:10">
      <c r="B5" s="53" t="s">
        <v>46</v>
      </c>
      <c r="C5">
        <v>13</v>
      </c>
      <c r="D5" s="54">
        <v>1.23838</v>
      </c>
      <c r="E5" t="s">
        <v>47</v>
      </c>
      <c r="F5" t="s">
        <v>48</v>
      </c>
      <c r="H5" t="s">
        <v>49</v>
      </c>
      <c r="I5" t="s">
        <v>50</v>
      </c>
      <c r="J5" t="s">
        <v>51</v>
      </c>
    </row>
    <row r="6" spans="1:10">
      <c r="B6" s="53" t="s">
        <v>52</v>
      </c>
      <c r="C6">
        <v>11</v>
      </c>
      <c r="D6" s="54">
        <v>1.7504200000000001</v>
      </c>
      <c r="H6" t="s">
        <v>53</v>
      </c>
      <c r="I6" t="s">
        <v>54</v>
      </c>
      <c r="J6" t="s">
        <v>55</v>
      </c>
    </row>
    <row r="7" spans="1:10">
      <c r="B7" s="53" t="s">
        <v>56</v>
      </c>
      <c r="C7">
        <v>14</v>
      </c>
      <c r="D7" s="54">
        <v>1.4839199999999999</v>
      </c>
      <c r="H7" t="s">
        <v>57</v>
      </c>
      <c r="I7" t="s">
        <v>58</v>
      </c>
      <c r="J7" t="s">
        <v>59</v>
      </c>
    </row>
    <row r="8" spans="1:10">
      <c r="B8" s="53" t="s">
        <v>60</v>
      </c>
      <c r="C8">
        <v>12</v>
      </c>
      <c r="D8" s="54">
        <v>1.4231799999999999</v>
      </c>
      <c r="E8" t="s">
        <v>61</v>
      </c>
      <c r="F8" t="s">
        <v>48</v>
      </c>
      <c r="H8" t="s">
        <v>62</v>
      </c>
      <c r="I8" t="s">
        <v>63</v>
      </c>
      <c r="J8" t="s">
        <v>64</v>
      </c>
    </row>
    <row r="9" spans="1:10">
      <c r="B9" s="53" t="s">
        <v>65</v>
      </c>
      <c r="C9">
        <v>13</v>
      </c>
      <c r="D9" s="54">
        <v>1.77186</v>
      </c>
      <c r="H9" t="s">
        <v>66</v>
      </c>
      <c r="I9" t="s">
        <v>66</v>
      </c>
      <c r="J9" t="s">
        <v>66</v>
      </c>
    </row>
    <row r="11" spans="1:10">
      <c r="A11" t="s">
        <v>0</v>
      </c>
      <c r="B11" s="53" t="s">
        <v>67</v>
      </c>
      <c r="C11">
        <v>30</v>
      </c>
      <c r="D11" s="54">
        <v>1.51417</v>
      </c>
      <c r="E11" t="s">
        <v>68</v>
      </c>
      <c r="H11" t="s">
        <v>69</v>
      </c>
      <c r="I11" t="s">
        <v>70</v>
      </c>
      <c r="J11" t="s">
        <v>71</v>
      </c>
    </row>
    <row r="12" spans="1:10">
      <c r="B12" s="53" t="s">
        <v>72</v>
      </c>
      <c r="C12">
        <v>11</v>
      </c>
      <c r="D12" s="54">
        <v>1.93201</v>
      </c>
      <c r="E12" t="s">
        <v>73</v>
      </c>
      <c r="F12" t="s">
        <v>48</v>
      </c>
      <c r="H12" t="s">
        <v>74</v>
      </c>
      <c r="I12" t="s">
        <v>75</v>
      </c>
      <c r="J12" t="s">
        <v>76</v>
      </c>
    </row>
    <row r="13" spans="1:10">
      <c r="B13" s="53" t="s">
        <v>77</v>
      </c>
      <c r="C13">
        <v>20</v>
      </c>
      <c r="D13" s="54">
        <v>1.3120099999999999</v>
      </c>
      <c r="H13" t="s">
        <v>78</v>
      </c>
      <c r="I13" t="s">
        <v>79</v>
      </c>
      <c r="J13" t="s">
        <v>80</v>
      </c>
    </row>
    <row r="14" spans="1:10">
      <c r="B14" s="53" t="s">
        <v>81</v>
      </c>
      <c r="C14">
        <v>18</v>
      </c>
      <c r="D14" s="54">
        <v>1.4030100000000001</v>
      </c>
      <c r="E14" t="s">
        <v>32</v>
      </c>
      <c r="F14" t="s">
        <v>48</v>
      </c>
      <c r="H14" t="s">
        <v>82</v>
      </c>
      <c r="I14" t="s">
        <v>83</v>
      </c>
      <c r="J14" t="s">
        <v>84</v>
      </c>
    </row>
    <row r="15" spans="1:10">
      <c r="B15" s="53" t="s">
        <v>85</v>
      </c>
      <c r="C15">
        <v>12</v>
      </c>
      <c r="D15" s="54">
        <v>1.2103600000000001</v>
      </c>
      <c r="H15" t="s">
        <v>86</v>
      </c>
      <c r="I15" t="s">
        <v>87</v>
      </c>
      <c r="J15" t="s">
        <v>88</v>
      </c>
    </row>
    <row r="16" spans="1:10">
      <c r="B16" s="53" t="s">
        <v>89</v>
      </c>
      <c r="C16">
        <v>13</v>
      </c>
      <c r="D16" s="54">
        <v>1.22587</v>
      </c>
      <c r="H16" t="s">
        <v>90</v>
      </c>
      <c r="I16" t="s">
        <v>91</v>
      </c>
      <c r="J16" t="s">
        <v>92</v>
      </c>
    </row>
    <row r="17" spans="2:10">
      <c r="B17" s="53" t="s">
        <v>93</v>
      </c>
      <c r="C17">
        <v>10</v>
      </c>
      <c r="D17" s="54">
        <v>2.39527</v>
      </c>
      <c r="H17" t="s">
        <v>94</v>
      </c>
      <c r="I17" t="s">
        <v>95</v>
      </c>
      <c r="J17" t="s">
        <v>96</v>
      </c>
    </row>
    <row r="18" spans="2:10">
      <c r="B18" s="53" t="s">
        <v>97</v>
      </c>
      <c r="C18">
        <v>10.5</v>
      </c>
      <c r="D18" s="54">
        <v>2.2553899999999998</v>
      </c>
      <c r="E18" t="s">
        <v>32</v>
      </c>
      <c r="F18" t="s">
        <v>48</v>
      </c>
      <c r="H18" t="s">
        <v>98</v>
      </c>
      <c r="I18" t="s">
        <v>99</v>
      </c>
      <c r="J18" t="s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Fig.3A</vt:lpstr>
      <vt:lpstr>Fig 3d,e</vt:lpstr>
    </vt:vector>
  </TitlesOfParts>
  <Company>Johns Hopkins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 Tan</dc:creator>
  <cp:lastModifiedBy>Huganir Lab</cp:lastModifiedBy>
  <dcterms:created xsi:type="dcterms:W3CDTF">2017-04-13T19:32:52Z</dcterms:created>
  <dcterms:modified xsi:type="dcterms:W3CDTF">2021-10-04T16:06:14Z</dcterms:modified>
</cp:coreProperties>
</file>