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ta for all plots\"/>
    </mc:Choice>
  </mc:AlternateContent>
  <bookViews>
    <workbookView xWindow="160" yWindow="780" windowWidth="27440" windowHeight="15720" tabRatio="500" activeTab="3"/>
  </bookViews>
  <sheets>
    <sheet name="Cohort summary" sheetId="4" r:id="rId1"/>
    <sheet name="Figure 4a,b" sheetId="1" r:id="rId2"/>
    <sheet name="Figure 4c,d" sheetId="3" r:id="rId3"/>
    <sheet name="Figure 4e,f" sheetId="2" r:id="rId4"/>
  </sheets>
  <definedNames>
    <definedName name="_xlnm.Print_Area" localSheetId="3">'Figure 4e,f'!$A$1:$H$28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7" i="2" l="1"/>
  <c r="V18" i="2"/>
  <c r="V19" i="2"/>
  <c r="V20" i="2"/>
  <c r="V21" i="2"/>
  <c r="V22" i="2"/>
  <c r="V23" i="2"/>
  <c r="V33" i="2"/>
  <c r="V34" i="2"/>
  <c r="V35" i="2"/>
  <c r="V36" i="2"/>
  <c r="V37" i="2"/>
  <c r="V38" i="2"/>
  <c r="V39" i="2"/>
  <c r="V40" i="2"/>
  <c r="V41" i="2"/>
  <c r="V16" i="2"/>
  <c r="V9" i="2"/>
  <c r="V10" i="2"/>
  <c r="V11" i="2"/>
  <c r="V12" i="2"/>
  <c r="V13" i="2"/>
  <c r="V14" i="2"/>
  <c r="V15" i="2"/>
  <c r="V24" i="2"/>
  <c r="V25" i="2"/>
  <c r="V26" i="2"/>
  <c r="V27" i="2"/>
  <c r="V28" i="2"/>
  <c r="V29" i="2"/>
  <c r="V30" i="2"/>
  <c r="V31" i="2"/>
  <c r="V32" i="2"/>
  <c r="V8" i="2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B35" i="1"/>
  <c r="AC17" i="3"/>
  <c r="AI17" i="3" s="1"/>
  <c r="AF17" i="3"/>
  <c r="AD17" i="3"/>
  <c r="AG17" i="3"/>
  <c r="AE17" i="3"/>
  <c r="AH17" i="3"/>
  <c r="AC18" i="3"/>
  <c r="AF18" i="3"/>
  <c r="AD18" i="3"/>
  <c r="AG18" i="3"/>
  <c r="AE18" i="3"/>
  <c r="AH18" i="3"/>
  <c r="AC19" i="3"/>
  <c r="AF19" i="3"/>
  <c r="AI19" i="3" s="1"/>
  <c r="AD19" i="3"/>
  <c r="AG19" i="3"/>
  <c r="AJ19" i="3" s="1"/>
  <c r="AE19" i="3"/>
  <c r="AH19" i="3"/>
  <c r="AC20" i="3"/>
  <c r="AF20" i="3"/>
  <c r="AD20" i="3"/>
  <c r="AG20" i="3"/>
  <c r="AE20" i="3"/>
  <c r="AK20" i="3" s="1"/>
  <c r="AH20" i="3"/>
  <c r="AC21" i="3"/>
  <c r="AF21" i="3"/>
  <c r="AI21" i="3" s="1"/>
  <c r="AD21" i="3"/>
  <c r="AJ21" i="3" s="1"/>
  <c r="AG21" i="3"/>
  <c r="AE21" i="3"/>
  <c r="AH21" i="3"/>
  <c r="AC22" i="3"/>
  <c r="AF22" i="3"/>
  <c r="AD22" i="3"/>
  <c r="AJ22" i="3" s="1"/>
  <c r="AG22" i="3"/>
  <c r="AE22" i="3"/>
  <c r="AH22" i="3"/>
  <c r="AC23" i="3"/>
  <c r="AF23" i="3"/>
  <c r="AD23" i="3"/>
  <c r="AG23" i="3"/>
  <c r="AJ23" i="3" s="1"/>
  <c r="AE23" i="3"/>
  <c r="AH23" i="3"/>
  <c r="AC24" i="3"/>
  <c r="AF24" i="3"/>
  <c r="AD24" i="3"/>
  <c r="AG24" i="3"/>
  <c r="AE24" i="3"/>
  <c r="AH24" i="3"/>
  <c r="AK24" i="3" s="1"/>
  <c r="AC25" i="3"/>
  <c r="AF25" i="3"/>
  <c r="AI25" i="3" s="1"/>
  <c r="AD25" i="3"/>
  <c r="AG25" i="3"/>
  <c r="AE25" i="3"/>
  <c r="AH25" i="3"/>
  <c r="AC26" i="3"/>
  <c r="AF26" i="3"/>
  <c r="AD26" i="3"/>
  <c r="AG26" i="3"/>
  <c r="AE26" i="3"/>
  <c r="AH26" i="3"/>
  <c r="AC27" i="3"/>
  <c r="AF27" i="3"/>
  <c r="AD27" i="3"/>
  <c r="AG27" i="3"/>
  <c r="AE27" i="3"/>
  <c r="AH27" i="3"/>
  <c r="AC28" i="3"/>
  <c r="AF28" i="3"/>
  <c r="AD28" i="3"/>
  <c r="AG28" i="3"/>
  <c r="AE28" i="3"/>
  <c r="AH28" i="3"/>
  <c r="AC29" i="3"/>
  <c r="AF29" i="3"/>
  <c r="AD29" i="3"/>
  <c r="AG29" i="3"/>
  <c r="AE29" i="3"/>
  <c r="AK29" i="3" s="1"/>
  <c r="AH29" i="3"/>
  <c r="AC30" i="3"/>
  <c r="AF30" i="3"/>
  <c r="AI30" i="3" s="1"/>
  <c r="AD30" i="3"/>
  <c r="AG30" i="3"/>
  <c r="AE30" i="3"/>
  <c r="AH30" i="3"/>
  <c r="AC31" i="3"/>
  <c r="AI31" i="3" s="1"/>
  <c r="AF31" i="3"/>
  <c r="AD31" i="3"/>
  <c r="AG31" i="3"/>
  <c r="AJ31" i="3"/>
  <c r="AE31" i="3"/>
  <c r="AH31" i="3"/>
  <c r="AC32" i="3"/>
  <c r="AF32" i="3"/>
  <c r="AD32" i="3"/>
  <c r="AG32" i="3"/>
  <c r="AJ32" i="3" s="1"/>
  <c r="AE32" i="3"/>
  <c r="AH32" i="3"/>
  <c r="AC33" i="3"/>
  <c r="AI33" i="3" s="1"/>
  <c r="AF33" i="3"/>
  <c r="AD33" i="3"/>
  <c r="AG33" i="3"/>
  <c r="AE33" i="3"/>
  <c r="AH33" i="3"/>
  <c r="AC34" i="3"/>
  <c r="AF34" i="3"/>
  <c r="AD34" i="3"/>
  <c r="AG34" i="3"/>
  <c r="AE34" i="3"/>
  <c r="AK34" i="3" s="1"/>
  <c r="AH34" i="3"/>
  <c r="AC35" i="3"/>
  <c r="AF35" i="3"/>
  <c r="AD35" i="3"/>
  <c r="AG35" i="3"/>
  <c r="AE35" i="3"/>
  <c r="AH35" i="3"/>
  <c r="AK35" i="3" s="1"/>
  <c r="AC36" i="3"/>
  <c r="AI36" i="3" s="1"/>
  <c r="AF36" i="3"/>
  <c r="AD36" i="3"/>
  <c r="AG36" i="3"/>
  <c r="AE36" i="3"/>
  <c r="AH36" i="3"/>
  <c r="AC37" i="3"/>
  <c r="AF37" i="3"/>
  <c r="AD37" i="3"/>
  <c r="AG37" i="3"/>
  <c r="AE37" i="3"/>
  <c r="AH37" i="3"/>
  <c r="AC38" i="3"/>
  <c r="AF38" i="3"/>
  <c r="AD38" i="3"/>
  <c r="AG38" i="3"/>
  <c r="AE38" i="3"/>
  <c r="AH38" i="3"/>
  <c r="AC5" i="3"/>
  <c r="AF5" i="3"/>
  <c r="AD5" i="3"/>
  <c r="AG5" i="3"/>
  <c r="AE5" i="3"/>
  <c r="AH5" i="3"/>
  <c r="AC6" i="3"/>
  <c r="AI6" i="3" s="1"/>
  <c r="AF6" i="3"/>
  <c r="AD6" i="3"/>
  <c r="AG6" i="3"/>
  <c r="AJ6" i="3"/>
  <c r="AE6" i="3"/>
  <c r="AH6" i="3"/>
  <c r="AC7" i="3"/>
  <c r="AF7" i="3"/>
  <c r="AD7" i="3"/>
  <c r="AG7" i="3"/>
  <c r="AE7" i="3"/>
  <c r="AH7" i="3"/>
  <c r="AC8" i="3"/>
  <c r="AI8" i="3" s="1"/>
  <c r="AF8" i="3"/>
  <c r="AD8" i="3"/>
  <c r="AG8" i="3"/>
  <c r="AE8" i="3"/>
  <c r="AH8" i="3"/>
  <c r="AC9" i="3"/>
  <c r="AF9" i="3"/>
  <c r="AD9" i="3"/>
  <c r="AG9" i="3"/>
  <c r="AE9" i="3"/>
  <c r="AK9" i="3" s="1"/>
  <c r="AH9" i="3"/>
  <c r="AC10" i="3"/>
  <c r="AF10" i="3"/>
  <c r="AD10" i="3"/>
  <c r="AG10" i="3"/>
  <c r="AE10" i="3"/>
  <c r="AH10" i="3"/>
  <c r="AK10" i="3" s="1"/>
  <c r="AC11" i="3"/>
  <c r="AF11" i="3"/>
  <c r="AD11" i="3"/>
  <c r="AG11" i="3"/>
  <c r="AE11" i="3"/>
  <c r="AH11" i="3"/>
  <c r="AC12" i="3"/>
  <c r="AF12" i="3"/>
  <c r="AI12" i="3" s="1"/>
  <c r="AD12" i="3"/>
  <c r="AG12" i="3"/>
  <c r="AE12" i="3"/>
  <c r="AH12" i="3"/>
  <c r="AC13" i="3"/>
  <c r="AF13" i="3"/>
  <c r="AD13" i="3"/>
  <c r="AG13" i="3"/>
  <c r="AE13" i="3"/>
  <c r="AH13" i="3"/>
  <c r="AC14" i="3"/>
  <c r="AF14" i="3"/>
  <c r="AD14" i="3"/>
  <c r="AG14" i="3"/>
  <c r="AE14" i="3"/>
  <c r="AH14" i="3"/>
  <c r="AC15" i="3"/>
  <c r="AF15" i="3"/>
  <c r="AD15" i="3"/>
  <c r="AG15" i="3"/>
  <c r="AE15" i="3"/>
  <c r="AH15" i="3"/>
  <c r="AC16" i="3"/>
  <c r="AF16" i="3"/>
  <c r="AD16" i="3"/>
  <c r="AG16" i="3"/>
  <c r="AE16" i="3"/>
  <c r="AH16" i="3"/>
  <c r="AK10" i="1"/>
  <c r="AK11" i="1"/>
  <c r="AK12" i="1"/>
  <c r="AK13" i="1"/>
  <c r="AK14" i="1"/>
  <c r="AK15" i="1"/>
  <c r="AK16" i="1"/>
  <c r="AK17" i="1"/>
  <c r="AK18" i="1"/>
  <c r="AK19" i="1"/>
  <c r="AK20" i="1"/>
  <c r="AK9" i="1"/>
  <c r="AJ12" i="3" l="1"/>
  <c r="AK6" i="3"/>
  <c r="AJ30" i="3"/>
  <c r="AJ5" i="3"/>
  <c r="AJ18" i="3"/>
  <c r="AK36" i="3"/>
  <c r="AK16" i="3"/>
  <c r="AI16" i="3"/>
  <c r="AJ13" i="3"/>
  <c r="AK12" i="3"/>
  <c r="AJ11" i="3"/>
  <c r="AK7" i="3"/>
  <c r="AI7" i="3"/>
  <c r="AI29" i="3"/>
  <c r="AK27" i="3"/>
  <c r="AI27" i="3"/>
  <c r="AK25" i="3"/>
  <c r="AJ24" i="3"/>
  <c r="AK23" i="3"/>
  <c r="AI20" i="3"/>
  <c r="AK5" i="3"/>
  <c r="AJ38" i="3"/>
  <c r="AK37" i="3"/>
  <c r="AJ36" i="3"/>
  <c r="AI35" i="3"/>
  <c r="AJ34" i="3"/>
  <c r="AK30" i="3"/>
  <c r="AI18" i="3"/>
  <c r="AJ16" i="3"/>
  <c r="AI15" i="3"/>
  <c r="AJ14" i="3"/>
  <c r="AI13" i="3"/>
  <c r="AK11" i="3"/>
  <c r="AI11" i="3"/>
  <c r="AI9" i="3"/>
  <c r="AJ7" i="3"/>
  <c r="AJ35" i="3"/>
  <c r="AI34" i="3"/>
  <c r="AJ29" i="3"/>
  <c r="AK28" i="3"/>
  <c r="AI26" i="3"/>
  <c r="AJ25" i="3"/>
  <c r="AI24" i="3"/>
  <c r="AJ20" i="3"/>
  <c r="AK19" i="3"/>
  <c r="AK15" i="3"/>
  <c r="AI14" i="3"/>
  <c r="AI10" i="3"/>
  <c r="AJ9" i="3"/>
  <c r="AJ8" i="3"/>
  <c r="AI5" i="3"/>
  <c r="AJ37" i="3"/>
  <c r="AJ33" i="3"/>
  <c r="AK32" i="3"/>
  <c r="AK31" i="3"/>
  <c r="AJ28" i="3"/>
  <c r="AK26" i="3"/>
  <c r="AK22" i="3"/>
  <c r="AI22" i="3"/>
  <c r="AK18" i="3"/>
  <c r="AK17" i="3"/>
  <c r="AJ15" i="3"/>
  <c r="AK14" i="3"/>
  <c r="AK13" i="3"/>
  <c r="AJ10" i="3"/>
  <c r="AK8" i="3"/>
  <c r="AK38" i="3"/>
  <c r="AI38" i="3"/>
  <c r="AI37" i="3"/>
  <c r="AK33" i="3"/>
  <c r="AI32" i="3"/>
  <c r="AI28" i="3"/>
  <c r="AJ27" i="3"/>
  <c r="AJ26" i="3"/>
  <c r="AI23" i="3"/>
  <c r="AK21" i="3"/>
  <c r="AJ17" i="3"/>
</calcChain>
</file>

<file path=xl/sharedStrings.xml><?xml version="1.0" encoding="utf-8"?>
<sst xmlns="http://schemas.openxmlformats.org/spreadsheetml/2006/main" count="865" uniqueCount="193">
  <si>
    <t>ID</t>
  </si>
  <si>
    <t>Beam breaks</t>
  </si>
  <si>
    <t>Cage A tail 1 WT</t>
  </si>
  <si>
    <t>Cage A tail 2 KI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</si>
  <si>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</si>
  <si>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</si>
  <si>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</si>
  <si>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</si>
  <si>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</si>
  <si>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</si>
  <si>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</si>
  <si>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</si>
  <si>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</si>
  <si>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</si>
  <si>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</si>
  <si>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</si>
  <si>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</si>
  <si>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</si>
  <si>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</si>
  <si>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</si>
  <si>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</si>
  <si>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</si>
  <si>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</si>
  <si>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</si>
  <si>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</si>
  <si>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</si>
  <si>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</si>
  <si>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</si>
  <si>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</si>
  <si>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</si>
  <si>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</si>
  <si>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</si>
  <si>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</si>
  <si>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</si>
  <si>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Cage B tail 1 WT</t>
  </si>
  <si>
    <t>Cage B tail 2 KI</t>
  </si>
  <si>
    <t>Cage C tail 1 KI</t>
  </si>
  <si>
    <t>Cage C tail 2 WT</t>
  </si>
  <si>
    <t>Cage D tail 1 WT</t>
  </si>
  <si>
    <t>Cage D tail 2 KI</t>
  </si>
  <si>
    <t>Cage E tail 1 KI</t>
  </si>
  <si>
    <t>Cage E tail 2 WT</t>
  </si>
  <si>
    <t>Cage E tail 3 KI</t>
  </si>
  <si>
    <t>Cage E tail 4 WT</t>
  </si>
  <si>
    <t>Total</t>
  </si>
  <si>
    <t>WT</t>
  </si>
  <si>
    <t>KI</t>
  </si>
  <si>
    <t xml:space="preserve">Locomotor Activity test </t>
  </si>
  <si>
    <t>Exposure to novel area for 30 mins. Area lit. Animals tested at 14:00, coming from the dark phase (awake)</t>
  </si>
  <si>
    <t xml:space="preserve">B15C </t>
  </si>
  <si>
    <t>Data in 60s time bins</t>
  </si>
  <si>
    <t>Group</t>
  </si>
  <si>
    <t>L</t>
  </si>
  <si>
    <t>R</t>
  </si>
  <si>
    <t>8_29_17</t>
  </si>
  <si>
    <t>Y-maze in room B15g</t>
  </si>
  <si>
    <t>Sample = 5 mins</t>
  </si>
  <si>
    <t>Choice = 2 mins</t>
  </si>
  <si>
    <t>ITI = 1 min</t>
  </si>
  <si>
    <t>Test (also video number)</t>
  </si>
  <si>
    <t>Animal</t>
  </si>
  <si>
    <t>Geno</t>
  </si>
  <si>
    <t>Stage</t>
  </si>
  <si>
    <t>Trial</t>
  </si>
  <si>
    <t>Apparatus</t>
  </si>
  <si>
    <t>Distance</t>
  </si>
  <si>
    <t>Start : entries</t>
  </si>
  <si>
    <t>Start : time</t>
  </si>
  <si>
    <t>Left : entries</t>
  </si>
  <si>
    <t>Left : time</t>
  </si>
  <si>
    <t>Right : entries</t>
  </si>
  <si>
    <t>Right : time</t>
  </si>
  <si>
    <t>Center : entries</t>
  </si>
  <si>
    <t>Center : time</t>
  </si>
  <si>
    <t>Y-maze</t>
  </si>
  <si>
    <t>TIME NOVELTY RATIO</t>
  </si>
  <si>
    <t>Test</t>
  </si>
  <si>
    <t>Anymaze No.</t>
  </si>
  <si>
    <t>Center : distance</t>
  </si>
  <si>
    <t>Total time open</t>
  </si>
  <si>
    <t>Total entries open</t>
  </si>
  <si>
    <t>Total distance open</t>
  </si>
  <si>
    <t>Total time closed</t>
  </si>
  <si>
    <t>Total entries closed</t>
  </si>
  <si>
    <t>Total distance closed</t>
  </si>
  <si>
    <t xml:space="preserve">Time ratio </t>
  </si>
  <si>
    <t>Entries Ratio</t>
  </si>
  <si>
    <t>Dstance ratio</t>
  </si>
  <si>
    <t>test</t>
  </si>
  <si>
    <t>EPM</t>
  </si>
  <si>
    <t>Cohort</t>
  </si>
  <si>
    <t>SEX</t>
  </si>
  <si>
    <t>M</t>
  </si>
  <si>
    <t>F</t>
  </si>
  <si>
    <t>DOB</t>
  </si>
  <si>
    <t>DATE TESTED</t>
  </si>
  <si>
    <t>Cage G tail 1</t>
  </si>
  <si>
    <t>Cage G tail 2</t>
  </si>
  <si>
    <t>Cage G tail 3</t>
  </si>
  <si>
    <t>Cage G tail 4</t>
  </si>
  <si>
    <t>Cage H tail 1</t>
  </si>
  <si>
    <t>Cage H tail 2</t>
  </si>
  <si>
    <t>Cage H tail 3</t>
  </si>
  <si>
    <t>Cage H tail 4</t>
  </si>
  <si>
    <t>Cage I tail 1</t>
  </si>
  <si>
    <t>Cage I tail 2</t>
  </si>
  <si>
    <t>Cage I tail 3</t>
  </si>
  <si>
    <t>Cage I tail 4</t>
  </si>
  <si>
    <t>Cage I tail 5</t>
  </si>
  <si>
    <t>Cage I tail 6</t>
  </si>
  <si>
    <t>Cage J tail 1</t>
  </si>
  <si>
    <t>Cage J tail 2</t>
  </si>
  <si>
    <t>Cage J tail 3</t>
  </si>
  <si>
    <t>Cage J tail 4</t>
  </si>
  <si>
    <t>Cage K tail 1</t>
  </si>
  <si>
    <t>Cage K tail 2</t>
  </si>
  <si>
    <t>Cage K tail 3</t>
  </si>
  <si>
    <t>Cage K tail 4</t>
  </si>
  <si>
    <t>10/18/17</t>
  </si>
  <si>
    <t>6/26/17</t>
  </si>
  <si>
    <t>7/18/17</t>
  </si>
  <si>
    <t>6/26/18</t>
  </si>
  <si>
    <t>First stage</t>
  </si>
  <si>
    <t xml:space="preserve">ZONE ENTRY SETTINGS </t>
  </si>
  <si>
    <t>70% of body in to count</t>
  </si>
  <si>
    <t>50% of body out for exit</t>
  </si>
  <si>
    <t>closed 1 : entries</t>
  </si>
  <si>
    <t>closed 1 : time</t>
  </si>
  <si>
    <t>closed 1 : distance</t>
  </si>
  <si>
    <t>closed 2 : entries</t>
  </si>
  <si>
    <t>closed 2 : time</t>
  </si>
  <si>
    <t>closed 2 : distance</t>
  </si>
  <si>
    <t xml:space="preserve"> Open 1 : entries</t>
  </si>
  <si>
    <t>Open 1 : time</t>
  </si>
  <si>
    <t>Open 1 : distance</t>
  </si>
  <si>
    <t>open 2 : entries</t>
  </si>
  <si>
    <t>open 2 : time</t>
  </si>
  <si>
    <t>open 2 : distance</t>
  </si>
  <si>
    <t>Tested under red light, with dim illumination from floor lamps. Tested during the dark phase. Animals in separate cage for 5 mins before testing.</t>
  </si>
  <si>
    <t>Date tested</t>
  </si>
  <si>
    <t>8/28/17</t>
  </si>
  <si>
    <t>Tested during dark phase</t>
  </si>
  <si>
    <t>Fan and lights on within the open field boxes</t>
  </si>
  <si>
    <t>1 minute bins for 30 mins total</t>
  </si>
  <si>
    <t>Cohort 1</t>
  </si>
  <si>
    <t>Cohort 2</t>
  </si>
  <si>
    <t>10/16/17</t>
  </si>
  <si>
    <t>ENTREIS PREF</t>
  </si>
  <si>
    <t>Numbers</t>
  </si>
  <si>
    <t>18 WT</t>
  </si>
  <si>
    <t>9F 9M</t>
  </si>
  <si>
    <t>9F 7M</t>
  </si>
  <si>
    <t xml:space="preserve">cohort 1 </t>
  </si>
  <si>
    <t>6-10 weeks</t>
  </si>
  <si>
    <t>cohort 2</t>
  </si>
  <si>
    <t>9 weeks</t>
  </si>
  <si>
    <t>Distance (m)</t>
  </si>
  <si>
    <t>NOVEL arm</t>
  </si>
  <si>
    <t>Sorted</t>
  </si>
  <si>
    <t>16 SEP-GluA1 KI</t>
  </si>
  <si>
    <t>Tests of Between-Subjects Effects</t>
  </si>
  <si>
    <t>Dependent Variable:   Time_ratio_open  </t>
  </si>
  <si>
    <t>Source</t>
  </si>
  <si>
    <t>Type III Sum of Squares</t>
  </si>
  <si>
    <t>df</t>
  </si>
  <si>
    <t>Mean Square</t>
  </si>
  <si>
    <t>Sig.</t>
  </si>
  <si>
    <t>Corrected Model</t>
  </si>
  <si>
    <r>
      <t>.114</t>
    </r>
    <r>
      <rPr>
        <vertAlign val="superscript"/>
        <sz val="12"/>
        <color theme="1"/>
        <rFont val="Times"/>
        <family val="1"/>
      </rPr>
      <t>a</t>
    </r>
  </si>
  <si>
    <t>Intercept</t>
  </si>
  <si>
    <t>Sex</t>
  </si>
  <si>
    <t>Geno * Sex</t>
  </si>
  <si>
    <t>Error</t>
  </si>
  <si>
    <t>Corrected Total</t>
  </si>
  <si>
    <t>a. R Squared = .153 (Adjusted R Squared = .068)</t>
  </si>
  <si>
    <t>Stats from SPSS</t>
  </si>
  <si>
    <t>Dependent Variable:   Time_ratio  </t>
  </si>
  <si>
    <t>Tests of Within-Subjects Effects</t>
  </si>
  <si>
    <t>Measure:   MEASURE_1  </t>
  </si>
  <si>
    <t>Bin</t>
  </si>
  <si>
    <t>Sphericity Assumed</t>
  </si>
  <si>
    <t>Greenhouse-Geisser</t>
  </si>
  <si>
    <t>Huynh-Feldt</t>
  </si>
  <si>
    <t>Lower-bound</t>
  </si>
  <si>
    <t>Bin * Geno</t>
  </si>
  <si>
    <t>Bin * SEX</t>
  </si>
  <si>
    <t>Bin * Geno  *  SEX</t>
  </si>
  <si>
    <t>Error(Bin)</t>
  </si>
  <si>
    <t>Stats in SPSS</t>
  </si>
  <si>
    <t>Transformed Variable:   Average  </t>
  </si>
  <si>
    <t>Geno * SEX</t>
  </si>
  <si>
    <r>
      <t>.271</t>
    </r>
    <r>
      <rPr>
        <vertAlign val="superscript"/>
        <sz val="12"/>
        <color rgb="FF010205"/>
        <rFont val="Times"/>
        <family val="1"/>
      </rPr>
      <t>a</t>
    </r>
  </si>
  <si>
    <t>a. R Squared = .106 (Adjusted R Squared = .016)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</si>
</sst>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scheme val="minor"/>
    </font>
    <font>
      <sz val="12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"/>
      <family val="1"/>
    </font>
    <font>
      <b/>
      <sz val="12"/>
      <color theme="1"/>
      <name val="Times"/>
      <family val="1"/>
    </font>
    <font>
      <vertAlign val="superscript"/>
      <sz val="12"/>
      <color theme="1"/>
      <name val="Times"/>
      <family val="1"/>
    </font>
    <font>
      <b/>
      <sz val="15"/>
      <color rgb="FF010205"/>
      <name val="Times"/>
      <family val="1"/>
    </font>
    <font>
      <sz val="12"/>
      <color rgb="FF010205"/>
      <name val="Times"/>
      <family val="1"/>
    </font>
    <font>
      <sz val="12"/>
      <color rgb="FF264A60"/>
      <name val="Times"/>
      <family val="1"/>
    </font>
    <font>
      <vertAlign val="superscript"/>
      <sz val="12"/>
      <color rgb="FF010205"/>
      <name val="Times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5" fillId="0" borderId="0" xfId="0" applyFont="1" applyFill="1" applyBorder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 applyBorder="1"/>
    <xf numFmtId="0" fontId="11" fillId="0" borderId="0" xfId="0" applyFont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Border="1"/>
    <xf numFmtId="0" fontId="0" fillId="0" borderId="0" xfId="0" applyFill="1"/>
    <xf numFmtId="0" fontId="0" fillId="0" borderId="3" xfId="0" applyFont="1" applyFill="1" applyBorder="1"/>
    <xf numFmtId="0" fontId="0" fillId="0" borderId="7" xfId="0" applyFont="1" applyFill="1" applyBorder="1" applyAlignment="1">
      <alignment vertical="center"/>
    </xf>
    <xf numFmtId="0" fontId="13" fillId="0" borderId="1" xfId="0" applyFont="1" applyFill="1" applyBorder="1"/>
    <xf numFmtId="0" fontId="0" fillId="0" borderId="1" xfId="0" applyFont="1" applyFill="1" applyBorder="1"/>
    <xf numFmtId="0" fontId="13" fillId="0" borderId="8" xfId="0" applyFont="1" applyFill="1" applyBorder="1"/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/>
    <xf numFmtId="0" fontId="13" fillId="0" borderId="6" xfId="0" applyFont="1" applyFill="1" applyBorder="1"/>
    <xf numFmtId="0" fontId="13" fillId="0" borderId="17" xfId="0" applyFont="1" applyFill="1" applyBorder="1"/>
    <xf numFmtId="0" fontId="0" fillId="0" borderId="17" xfId="0" applyFont="1" applyFill="1" applyBorder="1"/>
    <xf numFmtId="0" fontId="0" fillId="0" borderId="18" xfId="0" applyFont="1" applyFill="1" applyBorder="1" applyAlignment="1">
      <alignment vertical="center"/>
    </xf>
    <xf numFmtId="0" fontId="13" fillId="0" borderId="19" xfId="0" applyFont="1" applyFill="1" applyBorder="1"/>
    <xf numFmtId="0" fontId="0" fillId="0" borderId="20" xfId="0" applyFill="1" applyBorder="1"/>
    <xf numFmtId="0" fontId="7" fillId="0" borderId="21" xfId="0" applyFont="1" applyFill="1" applyBorder="1"/>
    <xf numFmtId="0" fontId="7" fillId="0" borderId="22" xfId="0" applyFont="1" applyFill="1" applyBorder="1"/>
    <xf numFmtId="0" fontId="13" fillId="0" borderId="21" xfId="0" applyFont="1" applyFill="1" applyBorder="1"/>
    <xf numFmtId="0" fontId="0" fillId="0" borderId="2" xfId="0" applyFont="1" applyFill="1" applyBorder="1"/>
    <xf numFmtId="0" fontId="0" fillId="0" borderId="7" xfId="0" applyFont="1" applyFill="1" applyBorder="1"/>
    <xf numFmtId="0" fontId="0" fillId="0" borderId="8" xfId="0" applyFont="1" applyFill="1" applyBorder="1"/>
    <xf numFmtId="14" fontId="0" fillId="0" borderId="1" xfId="0" applyNumberFormat="1" applyFont="1" applyFill="1" applyBorder="1"/>
    <xf numFmtId="0" fontId="0" fillId="0" borderId="4" xfId="0" applyFont="1" applyFill="1" applyBorder="1"/>
    <xf numFmtId="14" fontId="0" fillId="0" borderId="5" xfId="0" applyNumberFormat="1" applyFont="1" applyFill="1" applyBorder="1"/>
    <xf numFmtId="0" fontId="0" fillId="0" borderId="6" xfId="0" applyFont="1" applyFill="1" applyBorder="1"/>
    <xf numFmtId="0" fontId="0" fillId="0" borderId="19" xfId="0" applyFont="1" applyFill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4" fontId="0" fillId="0" borderId="1" xfId="0" applyNumberFormat="1" applyBorder="1"/>
    <xf numFmtId="2" fontId="0" fillId="0" borderId="1" xfId="0" applyNumberFormat="1" applyBorder="1"/>
    <xf numFmtId="14" fontId="0" fillId="0" borderId="7" xfId="0" applyNumberFormat="1" applyBorder="1"/>
    <xf numFmtId="0" fontId="0" fillId="0" borderId="7" xfId="0" applyBorder="1"/>
    <xf numFmtId="0" fontId="0" fillId="0" borderId="4" xfId="0" applyBorder="1"/>
    <xf numFmtId="2" fontId="0" fillId="0" borderId="5" xfId="0" applyNumberFormat="1" applyBorder="1"/>
    <xf numFmtId="14" fontId="0" fillId="0" borderId="5" xfId="0" applyNumberFormat="1" applyBorder="1"/>
    <xf numFmtId="14" fontId="0" fillId="0" borderId="18" xfId="0" applyNumberFormat="1" applyBorder="1"/>
    <xf numFmtId="2" fontId="0" fillId="0" borderId="17" xfId="0" applyNumberFormat="1" applyBorder="1"/>
    <xf numFmtId="0" fontId="0" fillId="0" borderId="17" xfId="0" applyBorder="1"/>
    <xf numFmtId="0" fontId="0" fillId="0" borderId="19" xfId="0" applyBorder="1"/>
    <xf numFmtId="0" fontId="1" fillId="0" borderId="21" xfId="0" applyFont="1" applyBorder="1"/>
    <xf numFmtId="0" fontId="8" fillId="0" borderId="21" xfId="0" applyFont="1" applyBorder="1"/>
    <xf numFmtId="0" fontId="8" fillId="0" borderId="22" xfId="0" applyFont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 applyBorder="1" applyAlignment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0" xfId="0" applyFont="1" applyFill="1" applyBorder="1"/>
    <xf numFmtId="0" fontId="0" fillId="0" borderId="0" xfId="0" applyFont="1" applyFill="1" applyBorder="1"/>
    <xf numFmtId="0" fontId="0" fillId="0" borderId="15" xfId="0" applyFont="1" applyFill="1" applyBorder="1"/>
    <xf numFmtId="0" fontId="1" fillId="0" borderId="0" xfId="0" applyFont="1" applyFill="1"/>
    <xf numFmtId="0" fontId="0" fillId="0" borderId="21" xfId="0" applyFill="1" applyBorder="1"/>
    <xf numFmtId="0" fontId="0" fillId="0" borderId="21" xfId="0" applyFont="1" applyFill="1" applyBorder="1"/>
    <xf numFmtId="0" fontId="0" fillId="0" borderId="22" xfId="0" applyFill="1" applyBorder="1"/>
    <xf numFmtId="0" fontId="15" fillId="0" borderId="0" xfId="0" applyFont="1"/>
    <xf numFmtId="0" fontId="14" fillId="0" borderId="0" xfId="0" applyFont="1"/>
    <xf numFmtId="0" fontId="14" fillId="0" borderId="0" xfId="0" applyFont="1" applyBorder="1"/>
    <xf numFmtId="0" fontId="7" fillId="0" borderId="0" xfId="0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</cellXfs>
  <cellStyles count="1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9"/>
  <sheetViews>
    <sheetView workbookViewId="0">
      <selection activeCell="E16" sqref="E16"/>
    </sheetView>
  </sheetViews>
  <sheetFormatPr defaultColWidth="10.6640625" defaultRowHeight="15.5" x14ac:dyDescent="0.35"/>
  <sheetData>
    <row r="3" spans="2:3" x14ac:dyDescent="0.35">
      <c r="B3" s="1" t="s">
        <v>148</v>
      </c>
    </row>
    <row r="5" spans="2:3" x14ac:dyDescent="0.35">
      <c r="B5" t="s">
        <v>149</v>
      </c>
      <c r="C5" t="s">
        <v>150</v>
      </c>
    </row>
    <row r="6" spans="2:3" x14ac:dyDescent="0.35">
      <c r="B6" t="s">
        <v>159</v>
      </c>
      <c r="C6" t="s">
        <v>151</v>
      </c>
    </row>
    <row r="8" spans="2:3" x14ac:dyDescent="0.35">
      <c r="B8" s="1" t="s">
        <v>152</v>
      </c>
      <c r="C8" s="1" t="s">
        <v>154</v>
      </c>
    </row>
    <row r="9" spans="2:3" x14ac:dyDescent="0.35">
      <c r="B9" t="s">
        <v>153</v>
      </c>
      <c r="C9" t="s">
        <v>155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8"/>
  <sheetViews>
    <sheetView zoomScale="62" zoomScaleNormal="62" workbookViewId="0">
      <selection activeCell="K63" sqref="K63"/>
    </sheetView>
  </sheetViews>
  <sheetFormatPr defaultColWidth="10.6640625" defaultRowHeight="15.5" x14ac:dyDescent="0.35"/>
  <cols>
    <col min="4" max="4" width="14.33203125" bestFit="1" customWidth="1"/>
    <col min="5" max="5" width="6.1640625" bestFit="1" customWidth="1"/>
    <col min="6" max="6" width="6.6640625" customWidth="1"/>
    <col min="7" max="7" width="15.1640625" bestFit="1" customWidth="1"/>
    <col min="8" max="8" width="16.1640625" bestFit="1" customWidth="1"/>
    <col min="9" max="10" width="22" bestFit="1" customWidth="1"/>
    <col min="11" max="11" width="24.5" bestFit="1" customWidth="1"/>
    <col min="12" max="12" width="15" bestFit="1" customWidth="1"/>
  </cols>
  <sheetData>
    <row r="1" spans="1:37" ht="21" x14ac:dyDescent="0.5">
      <c r="C1" s="2" t="s">
        <v>47</v>
      </c>
    </row>
    <row r="2" spans="1:37" x14ac:dyDescent="0.35">
      <c r="C2" t="s">
        <v>48</v>
      </c>
    </row>
    <row r="3" spans="1:37" x14ac:dyDescent="0.35">
      <c r="C3" t="s">
        <v>49</v>
      </c>
      <c r="D3" t="s">
        <v>50</v>
      </c>
    </row>
    <row r="5" spans="1:37" x14ac:dyDescent="0.35">
      <c r="A5" t="s">
        <v>141</v>
      </c>
    </row>
    <row r="6" spans="1:37" ht="16" thickBot="1" x14ac:dyDescent="0.4">
      <c r="A6" t="s">
        <v>142</v>
      </c>
      <c r="C6" s="1"/>
      <c r="G6" t="s">
        <v>143</v>
      </c>
    </row>
    <row r="7" spans="1:37" ht="16" thickBot="1" x14ac:dyDescent="0.4">
      <c r="D7" s="41" t="s">
        <v>1</v>
      </c>
      <c r="E7" s="42" t="s">
        <v>51</v>
      </c>
      <c r="F7" s="42" t="s">
        <v>91</v>
      </c>
      <c r="G7" s="42" t="s">
        <v>4</v>
      </c>
      <c r="H7" s="42" t="s">
        <v>5</v>
      </c>
      <c r="I7" s="42" t="s">
        <v>6</v>
      </c>
      <c r="J7" s="42" t="s">
        <v>7</v>
      </c>
      <c r="K7" s="42" t="s">
        <v>8</v>
      </c>
      <c r="L7" s="42" t="s">
        <v>9</v>
      </c>
      <c r="M7" s="42" t="s">
        <v>10</v>
      </c>
      <c r="N7" s="42" t="s">
        <v>11</v>
      </c>
      <c r="O7" s="42" t="s">
        <v>12</v>
      </c>
      <c r="P7" s="42" t="s">
        <v>13</v>
      </c>
      <c r="Q7" s="42" t="s">
        <v>14</v>
      </c>
      <c r="R7" s="42" t="s">
        <v>15</v>
      </c>
      <c r="S7" s="42" t="s">
        <v>16</v>
      </c>
      <c r="T7" s="42" t="s">
        <v>17</v>
      </c>
      <c r="U7" s="42" t="s">
        <v>18</v>
      </c>
      <c r="V7" s="42" t="s">
        <v>19</v>
      </c>
      <c r="W7" s="42" t="s">
        <v>20</v>
      </c>
      <c r="X7" s="42" t="s">
        <v>21</v>
      </c>
      <c r="Y7" s="42" t="s">
        <v>22</v>
      </c>
      <c r="Z7" s="42" t="s">
        <v>23</v>
      </c>
      <c r="AA7" s="42" t="s">
        <v>24</v>
      </c>
      <c r="AB7" s="42" t="s">
        <v>25</v>
      </c>
      <c r="AC7" s="42" t="s">
        <v>26</v>
      </c>
      <c r="AD7" s="42" t="s">
        <v>27</v>
      </c>
      <c r="AE7" s="42" t="s">
        <v>28</v>
      </c>
      <c r="AF7" s="42" t="s">
        <v>29</v>
      </c>
      <c r="AG7" s="42" t="s">
        <v>30</v>
      </c>
      <c r="AH7" s="42" t="s">
        <v>31</v>
      </c>
      <c r="AI7" s="42" t="s">
        <v>32</v>
      </c>
      <c r="AJ7" s="42" t="s">
        <v>33</v>
      </c>
      <c r="AK7" s="43" t="s">
        <v>44</v>
      </c>
    </row>
    <row r="8" spans="1:37" x14ac:dyDescent="0.35">
      <c r="A8" s="33" t="s">
        <v>139</v>
      </c>
      <c r="B8" s="17" t="s">
        <v>90</v>
      </c>
      <c r="C8" s="17" t="s">
        <v>94</v>
      </c>
      <c r="D8" s="26" t="s">
        <v>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40"/>
    </row>
    <row r="9" spans="1:37" x14ac:dyDescent="0.35">
      <c r="A9" s="34" t="s">
        <v>140</v>
      </c>
      <c r="B9" s="20">
        <v>1</v>
      </c>
      <c r="C9" s="20" t="s">
        <v>120</v>
      </c>
      <c r="D9" s="20" t="s">
        <v>2</v>
      </c>
      <c r="E9" s="20" t="s">
        <v>45</v>
      </c>
      <c r="F9" s="20" t="s">
        <v>92</v>
      </c>
      <c r="G9" s="20">
        <v>178</v>
      </c>
      <c r="H9" s="20">
        <v>250</v>
      </c>
      <c r="I9" s="20">
        <v>173</v>
      </c>
      <c r="J9" s="20">
        <v>157</v>
      </c>
      <c r="K9" s="20">
        <v>96</v>
      </c>
      <c r="L9" s="20">
        <v>166</v>
      </c>
      <c r="M9" s="20">
        <v>153</v>
      </c>
      <c r="N9" s="20">
        <v>195</v>
      </c>
      <c r="O9" s="20">
        <v>120</v>
      </c>
      <c r="P9" s="20">
        <v>161</v>
      </c>
      <c r="Q9" s="20">
        <v>166</v>
      </c>
      <c r="R9" s="20">
        <v>173</v>
      </c>
      <c r="S9" s="20">
        <v>110</v>
      </c>
      <c r="T9" s="20">
        <v>147</v>
      </c>
      <c r="U9" s="20">
        <v>175</v>
      </c>
      <c r="V9" s="20">
        <v>166</v>
      </c>
      <c r="W9" s="20">
        <v>100</v>
      </c>
      <c r="X9" s="20">
        <v>221</v>
      </c>
      <c r="Y9" s="20">
        <v>105</v>
      </c>
      <c r="Z9" s="20">
        <v>124</v>
      </c>
      <c r="AA9" s="20">
        <v>184</v>
      </c>
      <c r="AB9" s="20">
        <v>183</v>
      </c>
      <c r="AC9" s="20">
        <v>139</v>
      </c>
      <c r="AD9" s="20">
        <v>86</v>
      </c>
      <c r="AE9" s="20">
        <v>119</v>
      </c>
      <c r="AF9" s="20">
        <v>163</v>
      </c>
      <c r="AG9" s="20">
        <v>165</v>
      </c>
      <c r="AH9" s="20">
        <v>176</v>
      </c>
      <c r="AI9" s="20">
        <v>114</v>
      </c>
      <c r="AJ9" s="20">
        <v>107</v>
      </c>
      <c r="AK9" s="35">
        <f>SUM(G9:AJ9)</f>
        <v>4572</v>
      </c>
    </row>
    <row r="10" spans="1:37" x14ac:dyDescent="0.35">
      <c r="A10" s="34" t="s">
        <v>140</v>
      </c>
      <c r="B10" s="20">
        <v>1</v>
      </c>
      <c r="C10" s="20" t="s">
        <v>120</v>
      </c>
      <c r="D10" s="20" t="s">
        <v>3</v>
      </c>
      <c r="E10" s="20" t="s">
        <v>46</v>
      </c>
      <c r="F10" s="20" t="s">
        <v>92</v>
      </c>
      <c r="G10" s="20">
        <v>95</v>
      </c>
      <c r="H10" s="20">
        <v>161</v>
      </c>
      <c r="I10" s="20">
        <v>149</v>
      </c>
      <c r="J10" s="20">
        <v>109</v>
      </c>
      <c r="K10" s="20">
        <v>141</v>
      </c>
      <c r="L10" s="20">
        <v>90</v>
      </c>
      <c r="M10" s="20">
        <v>125</v>
      </c>
      <c r="N10" s="20">
        <v>105</v>
      </c>
      <c r="O10" s="20">
        <v>112</v>
      </c>
      <c r="P10" s="20">
        <v>118</v>
      </c>
      <c r="Q10" s="20">
        <v>96</v>
      </c>
      <c r="R10" s="20">
        <v>150</v>
      </c>
      <c r="S10" s="20">
        <v>117</v>
      </c>
      <c r="T10" s="20">
        <v>110</v>
      </c>
      <c r="U10" s="20">
        <v>79</v>
      </c>
      <c r="V10" s="20">
        <v>83</v>
      </c>
      <c r="W10" s="20">
        <v>75</v>
      </c>
      <c r="X10" s="20">
        <v>97</v>
      </c>
      <c r="Y10" s="20">
        <v>76</v>
      </c>
      <c r="Z10" s="20">
        <v>133</v>
      </c>
      <c r="AA10" s="20">
        <v>108</v>
      </c>
      <c r="AB10" s="20">
        <v>114</v>
      </c>
      <c r="AC10" s="20">
        <v>94</v>
      </c>
      <c r="AD10" s="20">
        <v>60</v>
      </c>
      <c r="AE10" s="20">
        <v>89</v>
      </c>
      <c r="AF10" s="20">
        <v>110</v>
      </c>
      <c r="AG10" s="20">
        <v>94</v>
      </c>
      <c r="AH10" s="20">
        <v>93</v>
      </c>
      <c r="AI10" s="20">
        <v>103</v>
      </c>
      <c r="AJ10" s="20">
        <v>116</v>
      </c>
      <c r="AK10" s="35">
        <f t="shared" ref="AK10:AK42" si="0">SUM(G10:AJ10)</f>
        <v>3202</v>
      </c>
    </row>
    <row r="11" spans="1:37" x14ac:dyDescent="0.35">
      <c r="A11" s="34" t="s">
        <v>140</v>
      </c>
      <c r="B11" s="20">
        <v>1</v>
      </c>
      <c r="C11" s="36">
        <v>42985</v>
      </c>
      <c r="D11" s="20" t="s">
        <v>34</v>
      </c>
      <c r="E11" s="20" t="s">
        <v>45</v>
      </c>
      <c r="F11" s="20" t="s">
        <v>93</v>
      </c>
      <c r="G11" s="20">
        <v>144</v>
      </c>
      <c r="H11" s="20">
        <v>155</v>
      </c>
      <c r="I11" s="20">
        <v>158</v>
      </c>
      <c r="J11" s="20">
        <v>109</v>
      </c>
      <c r="K11" s="20">
        <v>127</v>
      </c>
      <c r="L11" s="20">
        <v>153</v>
      </c>
      <c r="M11" s="20">
        <v>123</v>
      </c>
      <c r="N11" s="20">
        <v>158</v>
      </c>
      <c r="O11" s="20">
        <v>63</v>
      </c>
      <c r="P11" s="20">
        <v>87</v>
      </c>
      <c r="Q11" s="20">
        <v>107</v>
      </c>
      <c r="R11" s="20">
        <v>86</v>
      </c>
      <c r="S11" s="20">
        <v>111</v>
      </c>
      <c r="T11" s="20">
        <v>88</v>
      </c>
      <c r="U11" s="20">
        <v>105</v>
      </c>
      <c r="V11" s="20">
        <v>96</v>
      </c>
      <c r="W11" s="20">
        <v>162</v>
      </c>
      <c r="X11" s="20">
        <v>146</v>
      </c>
      <c r="Y11" s="20">
        <v>149</v>
      </c>
      <c r="Z11" s="20">
        <v>43</v>
      </c>
      <c r="AA11" s="20">
        <v>96</v>
      </c>
      <c r="AB11" s="20">
        <v>114</v>
      </c>
      <c r="AC11" s="20">
        <v>112</v>
      </c>
      <c r="AD11" s="20">
        <v>126</v>
      </c>
      <c r="AE11" s="20">
        <v>93</v>
      </c>
      <c r="AF11" s="20">
        <v>121</v>
      </c>
      <c r="AG11" s="20">
        <v>121</v>
      </c>
      <c r="AH11" s="20">
        <v>135</v>
      </c>
      <c r="AI11" s="20">
        <v>119</v>
      </c>
      <c r="AJ11" s="20">
        <v>144</v>
      </c>
      <c r="AK11" s="35">
        <f t="shared" si="0"/>
        <v>3551</v>
      </c>
    </row>
    <row r="12" spans="1:37" x14ac:dyDescent="0.35">
      <c r="A12" s="34" t="s">
        <v>140</v>
      </c>
      <c r="B12" s="20">
        <v>1</v>
      </c>
      <c r="C12" s="36">
        <v>42985</v>
      </c>
      <c r="D12" s="20" t="s">
        <v>35</v>
      </c>
      <c r="E12" s="20" t="s">
        <v>46</v>
      </c>
      <c r="F12" s="20" t="s">
        <v>93</v>
      </c>
      <c r="G12" s="20">
        <v>196</v>
      </c>
      <c r="H12" s="20">
        <v>167</v>
      </c>
      <c r="I12" s="20">
        <v>173</v>
      </c>
      <c r="J12" s="20">
        <v>177</v>
      </c>
      <c r="K12" s="20">
        <v>120</v>
      </c>
      <c r="L12" s="20">
        <v>187</v>
      </c>
      <c r="M12" s="20">
        <v>108</v>
      </c>
      <c r="N12" s="20">
        <v>143</v>
      </c>
      <c r="O12" s="20">
        <v>114</v>
      </c>
      <c r="P12" s="20">
        <v>126</v>
      </c>
      <c r="Q12" s="20">
        <v>125</v>
      </c>
      <c r="R12" s="20">
        <v>127</v>
      </c>
      <c r="S12" s="20">
        <v>124</v>
      </c>
      <c r="T12" s="20">
        <v>150</v>
      </c>
      <c r="U12" s="20">
        <v>138</v>
      </c>
      <c r="V12" s="20">
        <v>127</v>
      </c>
      <c r="W12" s="20">
        <v>149</v>
      </c>
      <c r="X12" s="20">
        <v>147</v>
      </c>
      <c r="Y12" s="20">
        <v>115</v>
      </c>
      <c r="Z12" s="20">
        <v>77</v>
      </c>
      <c r="AA12" s="20">
        <v>105</v>
      </c>
      <c r="AB12" s="20">
        <v>154</v>
      </c>
      <c r="AC12" s="20">
        <v>124</v>
      </c>
      <c r="AD12" s="20">
        <v>128</v>
      </c>
      <c r="AE12" s="20">
        <v>148</v>
      </c>
      <c r="AF12" s="20">
        <v>145</v>
      </c>
      <c r="AG12" s="20">
        <v>87</v>
      </c>
      <c r="AH12" s="20">
        <v>61</v>
      </c>
      <c r="AI12" s="20">
        <v>40</v>
      </c>
      <c r="AJ12" s="20">
        <v>111</v>
      </c>
      <c r="AK12" s="35">
        <f t="shared" si="0"/>
        <v>3893</v>
      </c>
    </row>
    <row r="13" spans="1:37" x14ac:dyDescent="0.35">
      <c r="A13" s="34" t="s">
        <v>140</v>
      </c>
      <c r="B13" s="20">
        <v>1</v>
      </c>
      <c r="C13" s="20" t="s">
        <v>119</v>
      </c>
      <c r="D13" s="20" t="s">
        <v>36</v>
      </c>
      <c r="E13" s="20" t="s">
        <v>46</v>
      </c>
      <c r="F13" s="20" t="s">
        <v>92</v>
      </c>
      <c r="G13" s="20">
        <v>137</v>
      </c>
      <c r="H13" s="20">
        <v>119</v>
      </c>
      <c r="I13" s="20">
        <v>122</v>
      </c>
      <c r="J13" s="20">
        <v>98</v>
      </c>
      <c r="K13" s="20">
        <v>110</v>
      </c>
      <c r="L13" s="20">
        <v>124</v>
      </c>
      <c r="M13" s="20">
        <v>85</v>
      </c>
      <c r="N13" s="20">
        <v>96</v>
      </c>
      <c r="O13" s="20">
        <v>122</v>
      </c>
      <c r="P13" s="20">
        <v>84</v>
      </c>
      <c r="Q13" s="20">
        <v>62</v>
      </c>
      <c r="R13" s="20">
        <v>59</v>
      </c>
      <c r="S13" s="20">
        <v>86</v>
      </c>
      <c r="T13" s="20">
        <v>88</v>
      </c>
      <c r="U13" s="20">
        <v>74</v>
      </c>
      <c r="V13" s="20">
        <v>86</v>
      </c>
      <c r="W13" s="20">
        <v>62</v>
      </c>
      <c r="X13" s="20">
        <v>99</v>
      </c>
      <c r="Y13" s="20">
        <v>91</v>
      </c>
      <c r="Z13" s="20">
        <v>71</v>
      </c>
      <c r="AA13" s="20">
        <v>79</v>
      </c>
      <c r="AB13" s="20">
        <v>106</v>
      </c>
      <c r="AC13" s="20">
        <v>20</v>
      </c>
      <c r="AD13" s="20">
        <v>58</v>
      </c>
      <c r="AE13" s="20">
        <v>85</v>
      </c>
      <c r="AF13" s="20">
        <v>102</v>
      </c>
      <c r="AG13" s="20">
        <v>81</v>
      </c>
      <c r="AH13" s="20">
        <v>85</v>
      </c>
      <c r="AI13" s="20">
        <v>26</v>
      </c>
      <c r="AJ13" s="20">
        <v>75</v>
      </c>
      <c r="AK13" s="35">
        <f t="shared" si="0"/>
        <v>2592</v>
      </c>
    </row>
    <row r="14" spans="1:37" x14ac:dyDescent="0.35">
      <c r="A14" s="34" t="s">
        <v>140</v>
      </c>
      <c r="B14" s="20">
        <v>1</v>
      </c>
      <c r="C14" s="20" t="s">
        <v>119</v>
      </c>
      <c r="D14" s="20" t="s">
        <v>37</v>
      </c>
      <c r="E14" s="20" t="s">
        <v>45</v>
      </c>
      <c r="F14" s="20" t="s">
        <v>92</v>
      </c>
      <c r="G14" s="20">
        <v>161</v>
      </c>
      <c r="H14" s="20">
        <v>165</v>
      </c>
      <c r="I14" s="20">
        <v>154</v>
      </c>
      <c r="J14" s="20">
        <v>139</v>
      </c>
      <c r="K14" s="20">
        <v>100</v>
      </c>
      <c r="L14" s="20">
        <v>108</v>
      </c>
      <c r="M14" s="20">
        <v>112</v>
      </c>
      <c r="N14" s="20">
        <v>109</v>
      </c>
      <c r="O14" s="20">
        <v>117</v>
      </c>
      <c r="P14" s="20">
        <v>131</v>
      </c>
      <c r="Q14" s="20">
        <v>93</v>
      </c>
      <c r="R14" s="20">
        <v>91</v>
      </c>
      <c r="S14" s="20">
        <v>78</v>
      </c>
      <c r="T14" s="20">
        <v>69</v>
      </c>
      <c r="U14" s="20">
        <v>67</v>
      </c>
      <c r="V14" s="20">
        <v>119</v>
      </c>
      <c r="W14" s="20">
        <v>90</v>
      </c>
      <c r="X14" s="20">
        <v>81</v>
      </c>
      <c r="Y14" s="20">
        <v>66</v>
      </c>
      <c r="Z14" s="20">
        <v>76</v>
      </c>
      <c r="AA14" s="20">
        <v>79</v>
      </c>
      <c r="AB14" s="20">
        <v>59</v>
      </c>
      <c r="AC14" s="20">
        <v>86</v>
      </c>
      <c r="AD14" s="20">
        <v>81</v>
      </c>
      <c r="AE14" s="20">
        <v>94</v>
      </c>
      <c r="AF14" s="20">
        <v>96</v>
      </c>
      <c r="AG14" s="20">
        <v>88</v>
      </c>
      <c r="AH14" s="20">
        <v>62</v>
      </c>
      <c r="AI14" s="20">
        <v>106</v>
      </c>
      <c r="AJ14" s="20">
        <v>96</v>
      </c>
      <c r="AK14" s="35">
        <f t="shared" si="0"/>
        <v>2973</v>
      </c>
    </row>
    <row r="15" spans="1:37" x14ac:dyDescent="0.35">
      <c r="A15" s="34" t="s">
        <v>140</v>
      </c>
      <c r="B15" s="20">
        <v>1</v>
      </c>
      <c r="C15" s="36">
        <v>43075</v>
      </c>
      <c r="D15" s="20" t="s">
        <v>38</v>
      </c>
      <c r="E15" s="20" t="s">
        <v>45</v>
      </c>
      <c r="F15" s="20" t="s">
        <v>93</v>
      </c>
      <c r="G15" s="20">
        <v>183</v>
      </c>
      <c r="H15" s="20">
        <v>186</v>
      </c>
      <c r="I15" s="20">
        <v>108</v>
      </c>
      <c r="J15" s="20">
        <v>153</v>
      </c>
      <c r="K15" s="20">
        <v>128</v>
      </c>
      <c r="L15" s="20">
        <v>136</v>
      </c>
      <c r="M15" s="20">
        <v>112</v>
      </c>
      <c r="N15" s="20">
        <v>137</v>
      </c>
      <c r="O15" s="20">
        <v>108</v>
      </c>
      <c r="P15" s="20">
        <v>109</v>
      </c>
      <c r="Q15" s="20">
        <v>113</v>
      </c>
      <c r="R15" s="20">
        <v>126</v>
      </c>
      <c r="S15" s="20">
        <v>136</v>
      </c>
      <c r="T15" s="20">
        <v>169</v>
      </c>
      <c r="U15" s="20">
        <v>128</v>
      </c>
      <c r="V15" s="20">
        <v>129</v>
      </c>
      <c r="W15" s="20">
        <v>129</v>
      </c>
      <c r="X15" s="20">
        <v>137</v>
      </c>
      <c r="Y15" s="20">
        <v>135</v>
      </c>
      <c r="Z15" s="20">
        <v>125</v>
      </c>
      <c r="AA15" s="20">
        <v>155</v>
      </c>
      <c r="AB15" s="20">
        <v>162</v>
      </c>
      <c r="AC15" s="20">
        <v>117</v>
      </c>
      <c r="AD15" s="20">
        <v>128</v>
      </c>
      <c r="AE15" s="20">
        <v>140</v>
      </c>
      <c r="AF15" s="20">
        <v>154</v>
      </c>
      <c r="AG15" s="20">
        <v>107</v>
      </c>
      <c r="AH15" s="20">
        <v>120</v>
      </c>
      <c r="AI15" s="20">
        <v>120</v>
      </c>
      <c r="AJ15" s="20">
        <v>171</v>
      </c>
      <c r="AK15" s="35">
        <f t="shared" si="0"/>
        <v>4061</v>
      </c>
    </row>
    <row r="16" spans="1:37" x14ac:dyDescent="0.35">
      <c r="A16" s="34" t="s">
        <v>140</v>
      </c>
      <c r="B16" s="20">
        <v>1</v>
      </c>
      <c r="C16" s="36">
        <v>43075</v>
      </c>
      <c r="D16" s="20" t="s">
        <v>39</v>
      </c>
      <c r="E16" s="20" t="s">
        <v>46</v>
      </c>
      <c r="F16" s="20" t="s">
        <v>93</v>
      </c>
      <c r="G16" s="20">
        <v>288</v>
      </c>
      <c r="H16" s="20">
        <v>212</v>
      </c>
      <c r="I16" s="20">
        <v>131</v>
      </c>
      <c r="J16" s="20">
        <v>102</v>
      </c>
      <c r="K16" s="20">
        <v>98</v>
      </c>
      <c r="L16" s="20">
        <v>133</v>
      </c>
      <c r="M16" s="20">
        <v>88</v>
      </c>
      <c r="N16" s="20">
        <v>115</v>
      </c>
      <c r="O16" s="20">
        <v>129</v>
      </c>
      <c r="P16" s="20">
        <v>129</v>
      </c>
      <c r="Q16" s="20">
        <v>72</v>
      </c>
      <c r="R16" s="20">
        <v>121</v>
      </c>
      <c r="S16" s="20">
        <v>152</v>
      </c>
      <c r="T16" s="20">
        <v>182</v>
      </c>
      <c r="U16" s="20">
        <v>118</v>
      </c>
      <c r="V16" s="20">
        <v>152</v>
      </c>
      <c r="W16" s="20">
        <v>137</v>
      </c>
      <c r="X16" s="20">
        <v>100</v>
      </c>
      <c r="Y16" s="20">
        <v>95</v>
      </c>
      <c r="Z16" s="20">
        <v>140</v>
      </c>
      <c r="AA16" s="20">
        <v>115</v>
      </c>
      <c r="AB16" s="20">
        <v>87</v>
      </c>
      <c r="AC16" s="20">
        <v>132</v>
      </c>
      <c r="AD16" s="20">
        <v>120</v>
      </c>
      <c r="AE16" s="20">
        <v>188</v>
      </c>
      <c r="AF16" s="20">
        <v>131</v>
      </c>
      <c r="AG16" s="20">
        <v>37</v>
      </c>
      <c r="AH16" s="20">
        <v>60</v>
      </c>
      <c r="AI16" s="20">
        <v>108</v>
      </c>
      <c r="AJ16" s="20">
        <v>170</v>
      </c>
      <c r="AK16" s="35">
        <f t="shared" si="0"/>
        <v>3842</v>
      </c>
    </row>
    <row r="17" spans="1:37" x14ac:dyDescent="0.35">
      <c r="A17" s="34" t="s">
        <v>140</v>
      </c>
      <c r="B17" s="20">
        <v>1</v>
      </c>
      <c r="C17" s="20" t="s">
        <v>121</v>
      </c>
      <c r="D17" s="20" t="s">
        <v>40</v>
      </c>
      <c r="E17" s="20" t="s">
        <v>46</v>
      </c>
      <c r="F17" s="20" t="s">
        <v>92</v>
      </c>
      <c r="G17" s="20">
        <v>204</v>
      </c>
      <c r="H17" s="20">
        <v>146</v>
      </c>
      <c r="I17" s="20">
        <v>137</v>
      </c>
      <c r="J17" s="20">
        <v>160</v>
      </c>
      <c r="K17" s="20">
        <v>119</v>
      </c>
      <c r="L17" s="20">
        <v>78</v>
      </c>
      <c r="M17" s="20">
        <v>91</v>
      </c>
      <c r="N17" s="20">
        <v>126</v>
      </c>
      <c r="O17" s="20">
        <v>107</v>
      </c>
      <c r="P17" s="20">
        <v>105</v>
      </c>
      <c r="Q17" s="20">
        <v>81</v>
      </c>
      <c r="R17" s="20">
        <v>115</v>
      </c>
      <c r="S17" s="20">
        <v>79</v>
      </c>
      <c r="T17" s="20">
        <v>105</v>
      </c>
      <c r="U17" s="20">
        <v>100</v>
      </c>
      <c r="V17" s="20">
        <v>41</v>
      </c>
      <c r="W17" s="20">
        <v>53</v>
      </c>
      <c r="X17" s="20">
        <v>86</v>
      </c>
      <c r="Y17" s="20">
        <v>96</v>
      </c>
      <c r="Z17" s="20">
        <v>71</v>
      </c>
      <c r="AA17" s="20">
        <v>78</v>
      </c>
      <c r="AB17" s="20">
        <v>86</v>
      </c>
      <c r="AC17" s="20">
        <v>89</v>
      </c>
      <c r="AD17" s="20">
        <v>82</v>
      </c>
      <c r="AE17" s="20">
        <v>111</v>
      </c>
      <c r="AF17" s="20">
        <v>75</v>
      </c>
      <c r="AG17" s="20">
        <v>82</v>
      </c>
      <c r="AH17" s="20">
        <v>82</v>
      </c>
      <c r="AI17" s="20">
        <v>100</v>
      </c>
      <c r="AJ17" s="20">
        <v>106</v>
      </c>
      <c r="AK17" s="35">
        <f t="shared" si="0"/>
        <v>2991</v>
      </c>
    </row>
    <row r="18" spans="1:37" x14ac:dyDescent="0.35">
      <c r="A18" s="34" t="s">
        <v>140</v>
      </c>
      <c r="B18" s="20">
        <v>1</v>
      </c>
      <c r="C18" s="20" t="s">
        <v>121</v>
      </c>
      <c r="D18" s="20" t="s">
        <v>41</v>
      </c>
      <c r="E18" s="20" t="s">
        <v>45</v>
      </c>
      <c r="F18" s="20" t="s">
        <v>92</v>
      </c>
      <c r="G18" s="20">
        <v>173</v>
      </c>
      <c r="H18" s="20">
        <v>178</v>
      </c>
      <c r="I18" s="20">
        <v>167</v>
      </c>
      <c r="J18" s="20">
        <v>139</v>
      </c>
      <c r="K18" s="20">
        <v>149</v>
      </c>
      <c r="L18" s="20">
        <v>129</v>
      </c>
      <c r="M18" s="20">
        <v>123</v>
      </c>
      <c r="N18" s="20">
        <v>158</v>
      </c>
      <c r="O18" s="20">
        <v>133</v>
      </c>
      <c r="P18" s="20">
        <v>147</v>
      </c>
      <c r="Q18" s="20">
        <v>114</v>
      </c>
      <c r="R18" s="20">
        <v>64</v>
      </c>
      <c r="S18" s="20">
        <v>104</v>
      </c>
      <c r="T18" s="20">
        <v>123</v>
      </c>
      <c r="U18" s="20">
        <v>133</v>
      </c>
      <c r="V18" s="20">
        <v>141</v>
      </c>
      <c r="W18" s="20">
        <v>147</v>
      </c>
      <c r="X18" s="20">
        <v>105</v>
      </c>
      <c r="Y18" s="20">
        <v>114</v>
      </c>
      <c r="Z18" s="20">
        <v>117</v>
      </c>
      <c r="AA18" s="20">
        <v>87</v>
      </c>
      <c r="AB18" s="20">
        <v>125</v>
      </c>
      <c r="AC18" s="20">
        <v>84</v>
      </c>
      <c r="AD18" s="20">
        <v>96</v>
      </c>
      <c r="AE18" s="20">
        <v>47</v>
      </c>
      <c r="AF18" s="20">
        <v>109</v>
      </c>
      <c r="AG18" s="20">
        <v>101</v>
      </c>
      <c r="AH18" s="20">
        <v>139</v>
      </c>
      <c r="AI18" s="20">
        <v>126</v>
      </c>
      <c r="AJ18" s="20">
        <v>105</v>
      </c>
      <c r="AK18" s="35">
        <f t="shared" si="0"/>
        <v>3677</v>
      </c>
    </row>
    <row r="19" spans="1:37" x14ac:dyDescent="0.35">
      <c r="A19" s="34" t="s">
        <v>140</v>
      </c>
      <c r="B19" s="20">
        <v>1</v>
      </c>
      <c r="C19" s="20" t="s">
        <v>121</v>
      </c>
      <c r="D19" s="20" t="s">
        <v>42</v>
      </c>
      <c r="E19" s="20" t="s">
        <v>46</v>
      </c>
      <c r="F19" s="20" t="s">
        <v>92</v>
      </c>
      <c r="G19" s="20">
        <v>165</v>
      </c>
      <c r="H19" s="20">
        <v>98</v>
      </c>
      <c r="I19" s="20">
        <v>150</v>
      </c>
      <c r="J19" s="20">
        <v>120</v>
      </c>
      <c r="K19" s="20">
        <v>65</v>
      </c>
      <c r="L19" s="20">
        <v>82</v>
      </c>
      <c r="M19" s="20">
        <v>121</v>
      </c>
      <c r="N19" s="20">
        <v>93</v>
      </c>
      <c r="O19" s="20">
        <v>112</v>
      </c>
      <c r="P19" s="20">
        <v>89</v>
      </c>
      <c r="Q19" s="20">
        <v>128</v>
      </c>
      <c r="R19" s="20">
        <v>100</v>
      </c>
      <c r="S19" s="20">
        <v>45</v>
      </c>
      <c r="T19" s="20">
        <v>92</v>
      </c>
      <c r="U19" s="20">
        <v>93</v>
      </c>
      <c r="V19" s="20">
        <v>137</v>
      </c>
      <c r="W19" s="20">
        <v>108</v>
      </c>
      <c r="X19" s="20">
        <v>90</v>
      </c>
      <c r="Y19" s="20">
        <v>43</v>
      </c>
      <c r="Z19" s="20">
        <v>92</v>
      </c>
      <c r="AA19" s="20">
        <v>98</v>
      </c>
      <c r="AB19" s="20">
        <v>81</v>
      </c>
      <c r="AC19" s="20">
        <v>79</v>
      </c>
      <c r="AD19" s="20">
        <v>80</v>
      </c>
      <c r="AE19" s="20">
        <v>80</v>
      </c>
      <c r="AF19" s="20">
        <v>116</v>
      </c>
      <c r="AG19" s="20">
        <v>83</v>
      </c>
      <c r="AH19" s="20">
        <v>73</v>
      </c>
      <c r="AI19" s="20">
        <v>48</v>
      </c>
      <c r="AJ19" s="20">
        <v>34</v>
      </c>
      <c r="AK19" s="35">
        <f t="shared" si="0"/>
        <v>2795</v>
      </c>
    </row>
    <row r="20" spans="1:37" x14ac:dyDescent="0.35">
      <c r="A20" s="34" t="s">
        <v>140</v>
      </c>
      <c r="B20" s="20">
        <v>1</v>
      </c>
      <c r="C20" s="20" t="s">
        <v>121</v>
      </c>
      <c r="D20" s="20" t="s">
        <v>43</v>
      </c>
      <c r="E20" s="20" t="s">
        <v>45</v>
      </c>
      <c r="F20" s="20" t="s">
        <v>92</v>
      </c>
      <c r="G20" s="20">
        <v>181</v>
      </c>
      <c r="H20" s="20">
        <v>101</v>
      </c>
      <c r="I20" s="20">
        <v>103</v>
      </c>
      <c r="J20" s="20">
        <v>47</v>
      </c>
      <c r="K20" s="20">
        <v>115</v>
      </c>
      <c r="L20" s="20">
        <v>91</v>
      </c>
      <c r="M20" s="20">
        <v>99</v>
      </c>
      <c r="N20" s="20">
        <v>121</v>
      </c>
      <c r="O20" s="20">
        <v>103</v>
      </c>
      <c r="P20" s="20">
        <v>89</v>
      </c>
      <c r="Q20" s="20">
        <v>106</v>
      </c>
      <c r="R20" s="20">
        <v>101</v>
      </c>
      <c r="S20" s="20">
        <v>94</v>
      </c>
      <c r="T20" s="20">
        <v>65</v>
      </c>
      <c r="U20" s="20">
        <v>107</v>
      </c>
      <c r="V20" s="20">
        <v>105</v>
      </c>
      <c r="W20" s="20">
        <v>85</v>
      </c>
      <c r="X20" s="20">
        <v>92</v>
      </c>
      <c r="Y20" s="20">
        <v>114</v>
      </c>
      <c r="Z20" s="20">
        <v>111</v>
      </c>
      <c r="AA20" s="20">
        <v>80</v>
      </c>
      <c r="AB20" s="20">
        <v>94</v>
      </c>
      <c r="AC20" s="20">
        <v>85</v>
      </c>
      <c r="AD20" s="20">
        <v>76</v>
      </c>
      <c r="AE20" s="20">
        <v>107</v>
      </c>
      <c r="AF20" s="20">
        <v>97</v>
      </c>
      <c r="AG20" s="20">
        <v>134</v>
      </c>
      <c r="AH20" s="20">
        <v>131</v>
      </c>
      <c r="AI20" s="20">
        <v>143</v>
      </c>
      <c r="AJ20" s="20">
        <v>87</v>
      </c>
      <c r="AK20" s="35">
        <f t="shared" si="0"/>
        <v>3064</v>
      </c>
    </row>
    <row r="21" spans="1:37" x14ac:dyDescent="0.35">
      <c r="A21" s="34" t="s">
        <v>146</v>
      </c>
      <c r="B21" s="20">
        <v>2</v>
      </c>
      <c r="C21" s="36">
        <v>43047</v>
      </c>
      <c r="D21" s="20" t="s">
        <v>96</v>
      </c>
      <c r="E21" s="20" t="s">
        <v>46</v>
      </c>
      <c r="F21" s="20" t="s">
        <v>92</v>
      </c>
      <c r="G21" s="20">
        <v>157</v>
      </c>
      <c r="H21" s="20">
        <v>133</v>
      </c>
      <c r="I21" s="20">
        <v>167</v>
      </c>
      <c r="J21" s="20">
        <v>143</v>
      </c>
      <c r="K21" s="20">
        <v>177</v>
      </c>
      <c r="L21" s="20">
        <v>154</v>
      </c>
      <c r="M21" s="20">
        <v>130</v>
      </c>
      <c r="N21" s="20">
        <v>89</v>
      </c>
      <c r="O21" s="20">
        <v>119</v>
      </c>
      <c r="P21" s="20">
        <v>109</v>
      </c>
      <c r="Q21" s="20">
        <v>105</v>
      </c>
      <c r="R21" s="20">
        <v>95</v>
      </c>
      <c r="S21" s="20">
        <v>76</v>
      </c>
      <c r="T21" s="20">
        <v>110</v>
      </c>
      <c r="U21" s="20">
        <v>124</v>
      </c>
      <c r="V21" s="20">
        <v>91</v>
      </c>
      <c r="W21" s="20">
        <v>108</v>
      </c>
      <c r="X21" s="20">
        <v>71</v>
      </c>
      <c r="Y21" s="20">
        <v>37</v>
      </c>
      <c r="Z21" s="20">
        <v>37</v>
      </c>
      <c r="AA21" s="20">
        <v>37</v>
      </c>
      <c r="AB21" s="20">
        <v>87</v>
      </c>
      <c r="AC21" s="20">
        <v>95</v>
      </c>
      <c r="AD21" s="20">
        <v>87</v>
      </c>
      <c r="AE21" s="20">
        <v>65</v>
      </c>
      <c r="AF21" s="20">
        <v>102</v>
      </c>
      <c r="AG21" s="20">
        <v>24</v>
      </c>
      <c r="AH21" s="20">
        <v>54</v>
      </c>
      <c r="AI21" s="20">
        <v>112</v>
      </c>
      <c r="AJ21" s="20">
        <v>98</v>
      </c>
      <c r="AK21" s="35">
        <f t="shared" si="0"/>
        <v>2993</v>
      </c>
    </row>
    <row r="22" spans="1:37" x14ac:dyDescent="0.35">
      <c r="A22" s="34" t="s">
        <v>146</v>
      </c>
      <c r="B22" s="20">
        <v>2</v>
      </c>
      <c r="C22" s="36">
        <v>43047</v>
      </c>
      <c r="D22" s="20" t="s">
        <v>97</v>
      </c>
      <c r="E22" s="20" t="s">
        <v>45</v>
      </c>
      <c r="F22" s="20" t="s">
        <v>92</v>
      </c>
      <c r="G22" s="20">
        <v>131</v>
      </c>
      <c r="H22" s="20">
        <v>112</v>
      </c>
      <c r="I22" s="20">
        <v>117</v>
      </c>
      <c r="J22" s="20">
        <v>136</v>
      </c>
      <c r="K22" s="20">
        <v>81</v>
      </c>
      <c r="L22" s="20">
        <v>87</v>
      </c>
      <c r="M22" s="20">
        <v>72</v>
      </c>
      <c r="N22" s="20">
        <v>88</v>
      </c>
      <c r="O22" s="20">
        <v>93</v>
      </c>
      <c r="P22" s="20">
        <v>80</v>
      </c>
      <c r="Q22" s="20">
        <v>80</v>
      </c>
      <c r="R22" s="20">
        <v>102</v>
      </c>
      <c r="S22" s="20">
        <v>85</v>
      </c>
      <c r="T22" s="20">
        <v>82</v>
      </c>
      <c r="U22" s="20">
        <v>119</v>
      </c>
      <c r="V22" s="20">
        <v>82</v>
      </c>
      <c r="W22" s="20">
        <v>93</v>
      </c>
      <c r="X22" s="20">
        <v>86</v>
      </c>
      <c r="Y22" s="20">
        <v>87</v>
      </c>
      <c r="Z22" s="20">
        <v>77</v>
      </c>
      <c r="AA22" s="20">
        <v>103</v>
      </c>
      <c r="AB22" s="20">
        <v>71</v>
      </c>
      <c r="AC22" s="20">
        <v>64</v>
      </c>
      <c r="AD22" s="20">
        <v>89</v>
      </c>
      <c r="AE22" s="20">
        <v>107</v>
      </c>
      <c r="AF22" s="20">
        <v>81</v>
      </c>
      <c r="AG22" s="20">
        <v>83</v>
      </c>
      <c r="AH22" s="20">
        <v>46</v>
      </c>
      <c r="AI22" s="20">
        <v>123</v>
      </c>
      <c r="AJ22" s="20">
        <v>91</v>
      </c>
      <c r="AK22" s="35">
        <f t="shared" si="0"/>
        <v>2748</v>
      </c>
    </row>
    <row r="23" spans="1:37" x14ac:dyDescent="0.35">
      <c r="A23" s="34" t="s">
        <v>146</v>
      </c>
      <c r="B23" s="20">
        <v>2</v>
      </c>
      <c r="C23" s="36">
        <v>43047</v>
      </c>
      <c r="D23" s="20" t="s">
        <v>98</v>
      </c>
      <c r="E23" s="20" t="s">
        <v>45</v>
      </c>
      <c r="F23" s="20" t="s">
        <v>92</v>
      </c>
      <c r="G23" s="20">
        <v>191</v>
      </c>
      <c r="H23" s="20">
        <v>166</v>
      </c>
      <c r="I23" s="20">
        <v>160</v>
      </c>
      <c r="J23" s="20">
        <v>119</v>
      </c>
      <c r="K23" s="20">
        <v>132</v>
      </c>
      <c r="L23" s="20">
        <v>140</v>
      </c>
      <c r="M23" s="20">
        <v>128</v>
      </c>
      <c r="N23" s="20">
        <v>89</v>
      </c>
      <c r="O23" s="20">
        <v>123</v>
      </c>
      <c r="P23" s="20">
        <v>91</v>
      </c>
      <c r="Q23" s="20">
        <v>114</v>
      </c>
      <c r="R23" s="20">
        <v>115</v>
      </c>
      <c r="S23" s="20">
        <v>118</v>
      </c>
      <c r="T23" s="20">
        <v>73</v>
      </c>
      <c r="U23" s="20">
        <v>96</v>
      </c>
      <c r="V23" s="20">
        <v>129</v>
      </c>
      <c r="W23" s="20">
        <v>68</v>
      </c>
      <c r="X23" s="20">
        <v>61</v>
      </c>
      <c r="Y23" s="20">
        <v>129</v>
      </c>
      <c r="Z23" s="20">
        <v>128</v>
      </c>
      <c r="AA23" s="20">
        <v>111</v>
      </c>
      <c r="AB23" s="20">
        <v>87</v>
      </c>
      <c r="AC23" s="20">
        <v>110</v>
      </c>
      <c r="AD23" s="20">
        <v>152</v>
      </c>
      <c r="AE23" s="20">
        <v>162</v>
      </c>
      <c r="AF23" s="20">
        <v>118</v>
      </c>
      <c r="AG23" s="20">
        <v>126</v>
      </c>
      <c r="AH23" s="20">
        <v>81</v>
      </c>
      <c r="AI23" s="20">
        <v>70</v>
      </c>
      <c r="AJ23" s="20">
        <v>104</v>
      </c>
      <c r="AK23" s="35">
        <f t="shared" si="0"/>
        <v>3491</v>
      </c>
    </row>
    <row r="24" spans="1:37" x14ac:dyDescent="0.35">
      <c r="A24" s="34" t="s">
        <v>146</v>
      </c>
      <c r="B24" s="20">
        <v>2</v>
      </c>
      <c r="C24" s="36">
        <v>43047</v>
      </c>
      <c r="D24" s="20" t="s">
        <v>99</v>
      </c>
      <c r="E24" s="20" t="s">
        <v>46</v>
      </c>
      <c r="F24" s="20" t="s">
        <v>92</v>
      </c>
      <c r="G24" s="20">
        <v>114</v>
      </c>
      <c r="H24" s="20">
        <v>122</v>
      </c>
      <c r="I24" s="20">
        <v>129</v>
      </c>
      <c r="J24" s="20">
        <v>154</v>
      </c>
      <c r="K24" s="20">
        <v>101</v>
      </c>
      <c r="L24" s="20">
        <v>104</v>
      </c>
      <c r="M24" s="20">
        <v>120</v>
      </c>
      <c r="N24" s="20">
        <v>125</v>
      </c>
      <c r="O24" s="20">
        <v>78</v>
      </c>
      <c r="P24" s="20">
        <v>118</v>
      </c>
      <c r="Q24" s="20">
        <v>119</v>
      </c>
      <c r="R24" s="20">
        <v>73</v>
      </c>
      <c r="S24" s="20">
        <v>109</v>
      </c>
      <c r="T24" s="20">
        <v>94</v>
      </c>
      <c r="U24" s="20">
        <v>133</v>
      </c>
      <c r="V24" s="20">
        <v>101</v>
      </c>
      <c r="W24" s="20">
        <v>90</v>
      </c>
      <c r="X24" s="20">
        <v>119</v>
      </c>
      <c r="Y24" s="20">
        <v>93</v>
      </c>
      <c r="Z24" s="20">
        <v>77</v>
      </c>
      <c r="AA24" s="20">
        <v>100</v>
      </c>
      <c r="AB24" s="20">
        <v>153</v>
      </c>
      <c r="AC24" s="20">
        <v>128</v>
      </c>
      <c r="AD24" s="20">
        <v>131</v>
      </c>
      <c r="AE24" s="20">
        <v>79</v>
      </c>
      <c r="AF24" s="20">
        <v>110</v>
      </c>
      <c r="AG24" s="20">
        <v>103</v>
      </c>
      <c r="AH24" s="20">
        <v>86</v>
      </c>
      <c r="AI24" s="20">
        <v>115</v>
      </c>
      <c r="AJ24" s="20">
        <v>83</v>
      </c>
      <c r="AK24" s="35">
        <f t="shared" si="0"/>
        <v>3261</v>
      </c>
    </row>
    <row r="25" spans="1:37" x14ac:dyDescent="0.35">
      <c r="A25" s="34" t="s">
        <v>146</v>
      </c>
      <c r="B25" s="20">
        <v>2</v>
      </c>
      <c r="C25" s="36">
        <v>43047</v>
      </c>
      <c r="D25" s="20" t="s">
        <v>100</v>
      </c>
      <c r="E25" s="20" t="s">
        <v>46</v>
      </c>
      <c r="F25" s="20" t="s">
        <v>93</v>
      </c>
      <c r="G25" s="20">
        <v>267</v>
      </c>
      <c r="H25" s="20">
        <v>107</v>
      </c>
      <c r="I25" s="20">
        <v>139</v>
      </c>
      <c r="J25" s="20">
        <v>180</v>
      </c>
      <c r="K25" s="20">
        <v>222</v>
      </c>
      <c r="L25" s="20">
        <v>109</v>
      </c>
      <c r="M25" s="20">
        <v>133</v>
      </c>
      <c r="N25" s="20">
        <v>156</v>
      </c>
      <c r="O25" s="20">
        <v>184</v>
      </c>
      <c r="P25" s="20">
        <v>176</v>
      </c>
      <c r="Q25" s="20">
        <v>77</v>
      </c>
      <c r="R25" s="20">
        <v>122</v>
      </c>
      <c r="S25" s="20">
        <v>152</v>
      </c>
      <c r="T25" s="20">
        <v>191</v>
      </c>
      <c r="U25" s="20">
        <v>208</v>
      </c>
      <c r="V25" s="20">
        <v>150</v>
      </c>
      <c r="W25" s="20">
        <v>43</v>
      </c>
      <c r="X25" s="20">
        <v>66</v>
      </c>
      <c r="Y25" s="20">
        <v>135</v>
      </c>
      <c r="Z25" s="20">
        <v>153</v>
      </c>
      <c r="AA25" s="20">
        <v>94</v>
      </c>
      <c r="AB25" s="20">
        <v>119</v>
      </c>
      <c r="AC25" s="20">
        <v>86</v>
      </c>
      <c r="AD25" s="20">
        <v>125</v>
      </c>
      <c r="AE25" s="20">
        <v>125</v>
      </c>
      <c r="AF25" s="20">
        <v>96</v>
      </c>
      <c r="AG25" s="20">
        <v>96</v>
      </c>
      <c r="AH25" s="20">
        <v>139</v>
      </c>
      <c r="AI25" s="20">
        <v>162</v>
      </c>
      <c r="AJ25" s="20">
        <v>139</v>
      </c>
      <c r="AK25" s="35">
        <f t="shared" si="0"/>
        <v>4151</v>
      </c>
    </row>
    <row r="26" spans="1:37" x14ac:dyDescent="0.35">
      <c r="A26" s="34" t="s">
        <v>146</v>
      </c>
      <c r="B26" s="20">
        <v>2</v>
      </c>
      <c r="C26" s="36">
        <v>43047</v>
      </c>
      <c r="D26" s="20" t="s">
        <v>101</v>
      </c>
      <c r="E26" s="20" t="s">
        <v>45</v>
      </c>
      <c r="F26" s="20" t="s">
        <v>93</v>
      </c>
      <c r="G26" s="20">
        <v>173</v>
      </c>
      <c r="H26" s="20">
        <v>198</v>
      </c>
      <c r="I26" s="20">
        <v>141</v>
      </c>
      <c r="J26" s="20">
        <v>89</v>
      </c>
      <c r="K26" s="20">
        <v>173</v>
      </c>
      <c r="L26" s="20">
        <v>136</v>
      </c>
      <c r="M26" s="20">
        <v>129</v>
      </c>
      <c r="N26" s="20">
        <v>100</v>
      </c>
      <c r="O26" s="20">
        <v>138</v>
      </c>
      <c r="P26" s="20">
        <v>139</v>
      </c>
      <c r="Q26" s="20">
        <v>134</v>
      </c>
      <c r="R26" s="20">
        <v>87</v>
      </c>
      <c r="S26" s="20">
        <v>33</v>
      </c>
      <c r="T26" s="20">
        <v>7</v>
      </c>
      <c r="U26" s="20">
        <v>93</v>
      </c>
      <c r="V26" s="20">
        <v>147</v>
      </c>
      <c r="W26" s="20">
        <v>96</v>
      </c>
      <c r="X26" s="20">
        <v>96</v>
      </c>
      <c r="Y26" s="20">
        <v>93</v>
      </c>
      <c r="Z26" s="20">
        <v>58</v>
      </c>
      <c r="AA26" s="20">
        <v>43</v>
      </c>
      <c r="AB26" s="20">
        <v>69</v>
      </c>
      <c r="AC26" s="20">
        <v>59</v>
      </c>
      <c r="AD26" s="20">
        <v>23</v>
      </c>
      <c r="AE26" s="20">
        <v>83</v>
      </c>
      <c r="AF26" s="20">
        <v>91</v>
      </c>
      <c r="AG26" s="20">
        <v>87</v>
      </c>
      <c r="AH26" s="20">
        <v>57</v>
      </c>
      <c r="AI26" s="20">
        <v>18</v>
      </c>
      <c r="AJ26" s="20">
        <v>19</v>
      </c>
      <c r="AK26" s="35">
        <f t="shared" si="0"/>
        <v>2809</v>
      </c>
    </row>
    <row r="27" spans="1:37" x14ac:dyDescent="0.35">
      <c r="A27" s="34" t="s">
        <v>146</v>
      </c>
      <c r="B27" s="20">
        <v>2</v>
      </c>
      <c r="C27" s="36">
        <v>43047</v>
      </c>
      <c r="D27" s="20" t="s">
        <v>102</v>
      </c>
      <c r="E27" s="20" t="s">
        <v>45</v>
      </c>
      <c r="F27" s="20" t="s">
        <v>93</v>
      </c>
      <c r="G27" s="20">
        <v>181</v>
      </c>
      <c r="H27" s="20">
        <v>226</v>
      </c>
      <c r="I27" s="20">
        <v>147</v>
      </c>
      <c r="J27" s="20">
        <v>144</v>
      </c>
      <c r="K27" s="20">
        <v>130</v>
      </c>
      <c r="L27" s="20">
        <v>148</v>
      </c>
      <c r="M27" s="20">
        <v>142</v>
      </c>
      <c r="N27" s="20">
        <v>114</v>
      </c>
      <c r="O27" s="20">
        <v>152</v>
      </c>
      <c r="P27" s="20">
        <v>130</v>
      </c>
      <c r="Q27" s="20">
        <v>87</v>
      </c>
      <c r="R27" s="20">
        <v>117</v>
      </c>
      <c r="S27" s="20">
        <v>141</v>
      </c>
      <c r="T27" s="20">
        <v>119</v>
      </c>
      <c r="U27" s="20">
        <v>110</v>
      </c>
      <c r="V27" s="20">
        <v>116</v>
      </c>
      <c r="W27" s="20">
        <v>103</v>
      </c>
      <c r="X27" s="20">
        <v>61</v>
      </c>
      <c r="Y27" s="20">
        <v>87</v>
      </c>
      <c r="Z27" s="20">
        <v>113</v>
      </c>
      <c r="AA27" s="20">
        <v>104</v>
      </c>
      <c r="AB27" s="20">
        <v>124</v>
      </c>
      <c r="AC27" s="20">
        <v>102</v>
      </c>
      <c r="AD27" s="20">
        <v>103</v>
      </c>
      <c r="AE27" s="20">
        <v>152</v>
      </c>
      <c r="AF27" s="20">
        <v>143</v>
      </c>
      <c r="AG27" s="20">
        <v>55</v>
      </c>
      <c r="AH27" s="20">
        <v>121</v>
      </c>
      <c r="AI27" s="20">
        <v>153</v>
      </c>
      <c r="AJ27" s="20">
        <v>111</v>
      </c>
      <c r="AK27" s="35">
        <f t="shared" si="0"/>
        <v>3736</v>
      </c>
    </row>
    <row r="28" spans="1:37" x14ac:dyDescent="0.35">
      <c r="A28" s="34" t="s">
        <v>146</v>
      </c>
      <c r="B28" s="20">
        <v>2</v>
      </c>
      <c r="C28" s="36">
        <v>43047</v>
      </c>
      <c r="D28" s="20" t="s">
        <v>103</v>
      </c>
      <c r="E28" s="20" t="s">
        <v>45</v>
      </c>
      <c r="F28" s="20" t="s">
        <v>93</v>
      </c>
      <c r="G28" s="20">
        <v>194</v>
      </c>
      <c r="H28" s="20">
        <v>206</v>
      </c>
      <c r="I28" s="20">
        <v>169</v>
      </c>
      <c r="J28" s="20">
        <v>181</v>
      </c>
      <c r="K28" s="20">
        <v>151</v>
      </c>
      <c r="L28" s="20">
        <v>185</v>
      </c>
      <c r="M28" s="20">
        <v>169</v>
      </c>
      <c r="N28" s="20">
        <v>103</v>
      </c>
      <c r="O28" s="20">
        <v>167</v>
      </c>
      <c r="P28" s="20">
        <v>123</v>
      </c>
      <c r="Q28" s="20">
        <v>165</v>
      </c>
      <c r="R28" s="20">
        <v>53</v>
      </c>
      <c r="S28" s="20">
        <v>116</v>
      </c>
      <c r="T28" s="20">
        <v>132</v>
      </c>
      <c r="U28" s="20">
        <v>163</v>
      </c>
      <c r="V28" s="20">
        <v>128</v>
      </c>
      <c r="W28" s="20">
        <v>134</v>
      </c>
      <c r="X28" s="20">
        <v>138</v>
      </c>
      <c r="Y28" s="20">
        <v>108</v>
      </c>
      <c r="Z28" s="20">
        <v>46</v>
      </c>
      <c r="AA28" s="20">
        <v>117</v>
      </c>
      <c r="AB28" s="20">
        <v>98</v>
      </c>
      <c r="AC28" s="20">
        <v>121</v>
      </c>
      <c r="AD28" s="20">
        <v>112</v>
      </c>
      <c r="AE28" s="20">
        <v>161</v>
      </c>
      <c r="AF28" s="20">
        <v>44</v>
      </c>
      <c r="AG28" s="20">
        <v>31</v>
      </c>
      <c r="AH28" s="20">
        <v>133</v>
      </c>
      <c r="AI28" s="20">
        <v>124</v>
      </c>
      <c r="AJ28" s="20">
        <v>141</v>
      </c>
      <c r="AK28" s="35">
        <f t="shared" si="0"/>
        <v>3913</v>
      </c>
    </row>
    <row r="29" spans="1:37" x14ac:dyDescent="0.35">
      <c r="A29" s="34" t="s">
        <v>146</v>
      </c>
      <c r="B29" s="20">
        <v>2</v>
      </c>
      <c r="C29" s="36">
        <v>43047</v>
      </c>
      <c r="D29" s="20" t="s">
        <v>104</v>
      </c>
      <c r="E29" s="20" t="s">
        <v>45</v>
      </c>
      <c r="F29" s="20" t="s">
        <v>93</v>
      </c>
      <c r="G29" s="20">
        <v>140</v>
      </c>
      <c r="H29" s="20">
        <v>156</v>
      </c>
      <c r="I29" s="20">
        <v>140</v>
      </c>
      <c r="J29" s="20">
        <v>83</v>
      </c>
      <c r="K29" s="20">
        <v>79</v>
      </c>
      <c r="L29" s="20">
        <v>110</v>
      </c>
      <c r="M29" s="20">
        <v>149</v>
      </c>
      <c r="N29" s="20">
        <v>62</v>
      </c>
      <c r="O29" s="20">
        <v>85</v>
      </c>
      <c r="P29" s="20">
        <v>87</v>
      </c>
      <c r="Q29" s="20">
        <v>119</v>
      </c>
      <c r="R29" s="20">
        <v>103</v>
      </c>
      <c r="S29" s="20">
        <v>113</v>
      </c>
      <c r="T29" s="20">
        <v>127</v>
      </c>
      <c r="U29" s="20">
        <v>107</v>
      </c>
      <c r="V29" s="20">
        <v>122</v>
      </c>
      <c r="W29" s="20">
        <v>172</v>
      </c>
      <c r="X29" s="20">
        <v>134</v>
      </c>
      <c r="Y29" s="20">
        <v>111</v>
      </c>
      <c r="Z29" s="20">
        <v>116</v>
      </c>
      <c r="AA29" s="20">
        <v>120</v>
      </c>
      <c r="AB29" s="20">
        <v>96</v>
      </c>
      <c r="AC29" s="20">
        <v>91</v>
      </c>
      <c r="AD29" s="20">
        <v>93</v>
      </c>
      <c r="AE29" s="20">
        <v>73</v>
      </c>
      <c r="AF29" s="20">
        <v>106</v>
      </c>
      <c r="AG29" s="20">
        <v>74</v>
      </c>
      <c r="AH29" s="20">
        <v>110</v>
      </c>
      <c r="AI29" s="20">
        <v>96</v>
      </c>
      <c r="AJ29" s="20">
        <v>119</v>
      </c>
      <c r="AK29" s="35">
        <f t="shared" si="0"/>
        <v>3293</v>
      </c>
    </row>
    <row r="30" spans="1:37" x14ac:dyDescent="0.35">
      <c r="A30" s="34" t="s">
        <v>146</v>
      </c>
      <c r="B30" s="20">
        <v>2</v>
      </c>
      <c r="C30" s="36">
        <v>43047</v>
      </c>
      <c r="D30" s="20" t="s">
        <v>105</v>
      </c>
      <c r="E30" s="20" t="s">
        <v>45</v>
      </c>
      <c r="F30" s="20" t="s">
        <v>93</v>
      </c>
      <c r="G30" s="20">
        <v>164</v>
      </c>
      <c r="H30" s="20">
        <v>162</v>
      </c>
      <c r="I30" s="20">
        <v>143</v>
      </c>
      <c r="J30" s="20">
        <v>116</v>
      </c>
      <c r="K30" s="20">
        <v>104</v>
      </c>
      <c r="L30" s="20">
        <v>95</v>
      </c>
      <c r="M30" s="20">
        <v>83</v>
      </c>
      <c r="N30" s="20">
        <v>112</v>
      </c>
      <c r="O30" s="20">
        <v>100</v>
      </c>
      <c r="P30" s="20">
        <v>85</v>
      </c>
      <c r="Q30" s="20">
        <v>114</v>
      </c>
      <c r="R30" s="20">
        <v>88</v>
      </c>
      <c r="S30" s="20">
        <v>97</v>
      </c>
      <c r="T30" s="20">
        <v>86</v>
      </c>
      <c r="U30" s="20">
        <v>33</v>
      </c>
      <c r="V30" s="20">
        <v>56</v>
      </c>
      <c r="W30" s="20">
        <v>77</v>
      </c>
      <c r="X30" s="20">
        <v>111</v>
      </c>
      <c r="Y30" s="20">
        <v>107</v>
      </c>
      <c r="Z30" s="20">
        <v>89</v>
      </c>
      <c r="AA30" s="20">
        <v>109</v>
      </c>
      <c r="AB30" s="20">
        <v>99</v>
      </c>
      <c r="AC30" s="20">
        <v>63</v>
      </c>
      <c r="AD30" s="20">
        <v>53</v>
      </c>
      <c r="AE30" s="20">
        <v>109</v>
      </c>
      <c r="AF30" s="20">
        <v>91</v>
      </c>
      <c r="AG30" s="20">
        <v>69</v>
      </c>
      <c r="AH30" s="20">
        <v>65</v>
      </c>
      <c r="AI30" s="20">
        <v>34</v>
      </c>
      <c r="AJ30" s="20">
        <v>52</v>
      </c>
      <c r="AK30" s="35">
        <f t="shared" si="0"/>
        <v>2766</v>
      </c>
    </row>
    <row r="31" spans="1:37" x14ac:dyDescent="0.35">
      <c r="A31" s="34" t="s">
        <v>146</v>
      </c>
      <c r="B31" s="20">
        <v>2</v>
      </c>
      <c r="C31" s="36">
        <v>43047</v>
      </c>
      <c r="D31" s="20" t="s">
        <v>106</v>
      </c>
      <c r="E31" s="20" t="s">
        <v>46</v>
      </c>
      <c r="F31" s="20" t="s">
        <v>93</v>
      </c>
      <c r="G31" s="20">
        <v>124</v>
      </c>
      <c r="H31" s="20">
        <v>113</v>
      </c>
      <c r="I31" s="20">
        <v>103</v>
      </c>
      <c r="J31" s="20">
        <v>112</v>
      </c>
      <c r="K31" s="20">
        <v>67</v>
      </c>
      <c r="L31" s="20">
        <v>49</v>
      </c>
      <c r="M31" s="20">
        <v>97</v>
      </c>
      <c r="N31" s="20">
        <v>106</v>
      </c>
      <c r="O31" s="20">
        <v>100</v>
      </c>
      <c r="P31" s="20">
        <v>83</v>
      </c>
      <c r="Q31" s="20">
        <v>98</v>
      </c>
      <c r="R31" s="20">
        <v>96</v>
      </c>
      <c r="S31" s="20">
        <v>76</v>
      </c>
      <c r="T31" s="20">
        <v>27</v>
      </c>
      <c r="U31" s="20">
        <v>87</v>
      </c>
      <c r="V31" s="20">
        <v>123</v>
      </c>
      <c r="W31" s="20">
        <v>100</v>
      </c>
      <c r="X31" s="20">
        <v>67</v>
      </c>
      <c r="Y31" s="20">
        <v>14</v>
      </c>
      <c r="Z31" s="20">
        <v>85</v>
      </c>
      <c r="AA31" s="20">
        <v>111</v>
      </c>
      <c r="AB31" s="20">
        <v>144</v>
      </c>
      <c r="AC31" s="20">
        <v>114</v>
      </c>
      <c r="AD31" s="20">
        <v>96</v>
      </c>
      <c r="AE31" s="20">
        <v>92</v>
      </c>
      <c r="AF31" s="20">
        <v>66</v>
      </c>
      <c r="AG31" s="20">
        <v>56</v>
      </c>
      <c r="AH31" s="20">
        <v>84</v>
      </c>
      <c r="AI31" s="20">
        <v>23</v>
      </c>
      <c r="AJ31" s="20">
        <v>48</v>
      </c>
      <c r="AK31" s="35">
        <f t="shared" si="0"/>
        <v>2561</v>
      </c>
    </row>
    <row r="32" spans="1:37" x14ac:dyDescent="0.35">
      <c r="A32" s="34" t="s">
        <v>146</v>
      </c>
      <c r="B32" s="20">
        <v>2</v>
      </c>
      <c r="C32" s="36">
        <v>43047</v>
      </c>
      <c r="D32" s="20" t="s">
        <v>107</v>
      </c>
      <c r="E32" s="20" t="s">
        <v>46</v>
      </c>
      <c r="F32" s="20" t="s">
        <v>93</v>
      </c>
      <c r="G32" s="20">
        <v>156</v>
      </c>
      <c r="H32" s="20">
        <v>182</v>
      </c>
      <c r="I32" s="20">
        <v>159</v>
      </c>
      <c r="J32" s="20">
        <v>113</v>
      </c>
      <c r="K32" s="20">
        <v>105</v>
      </c>
      <c r="L32" s="20">
        <v>135</v>
      </c>
      <c r="M32" s="20">
        <v>123</v>
      </c>
      <c r="N32" s="20">
        <v>139</v>
      </c>
      <c r="O32" s="20">
        <v>68</v>
      </c>
      <c r="P32" s="20">
        <v>127</v>
      </c>
      <c r="Q32" s="20">
        <v>125</v>
      </c>
      <c r="R32" s="20">
        <v>150</v>
      </c>
      <c r="S32" s="20">
        <v>119</v>
      </c>
      <c r="T32" s="20">
        <v>126</v>
      </c>
      <c r="U32" s="20">
        <v>123</v>
      </c>
      <c r="V32" s="20">
        <v>109</v>
      </c>
      <c r="W32" s="20">
        <v>111</v>
      </c>
      <c r="X32" s="20">
        <v>119</v>
      </c>
      <c r="Y32" s="20">
        <v>82</v>
      </c>
      <c r="Z32" s="20">
        <v>116</v>
      </c>
      <c r="AA32" s="20">
        <v>107</v>
      </c>
      <c r="AB32" s="20">
        <v>102</v>
      </c>
      <c r="AC32" s="20">
        <v>99</v>
      </c>
      <c r="AD32" s="20">
        <v>119</v>
      </c>
      <c r="AE32" s="20">
        <v>107</v>
      </c>
      <c r="AF32" s="20">
        <v>140</v>
      </c>
      <c r="AG32" s="20">
        <v>116</v>
      </c>
      <c r="AH32" s="20">
        <v>129</v>
      </c>
      <c r="AI32" s="20">
        <v>133</v>
      </c>
      <c r="AJ32" s="20">
        <v>73</v>
      </c>
      <c r="AK32" s="35">
        <f t="shared" si="0"/>
        <v>3612</v>
      </c>
    </row>
    <row r="33" spans="1:37" x14ac:dyDescent="0.35">
      <c r="A33" s="34" t="s">
        <v>146</v>
      </c>
      <c r="B33" s="20">
        <v>2</v>
      </c>
      <c r="C33" s="36">
        <v>43047</v>
      </c>
      <c r="D33" s="20" t="s">
        <v>108</v>
      </c>
      <c r="E33" s="20" t="s">
        <v>45</v>
      </c>
      <c r="F33" s="20" t="s">
        <v>93</v>
      </c>
      <c r="G33" s="20">
        <v>197</v>
      </c>
      <c r="H33" s="20">
        <v>184</v>
      </c>
      <c r="I33" s="20">
        <v>152</v>
      </c>
      <c r="J33" s="20">
        <v>75</v>
      </c>
      <c r="K33" s="20">
        <v>120</v>
      </c>
      <c r="L33" s="20">
        <v>80</v>
      </c>
      <c r="M33" s="20">
        <v>142</v>
      </c>
      <c r="N33" s="20">
        <v>132</v>
      </c>
      <c r="O33" s="20">
        <v>86</v>
      </c>
      <c r="P33" s="20">
        <v>93</v>
      </c>
      <c r="Q33" s="20">
        <v>79</v>
      </c>
      <c r="R33" s="20">
        <v>135</v>
      </c>
      <c r="S33" s="20">
        <v>100</v>
      </c>
      <c r="T33" s="20">
        <v>77</v>
      </c>
      <c r="U33" s="20">
        <v>84</v>
      </c>
      <c r="V33" s="20">
        <v>72</v>
      </c>
      <c r="W33" s="20">
        <v>162</v>
      </c>
      <c r="X33" s="20">
        <v>124</v>
      </c>
      <c r="Y33" s="20">
        <v>110</v>
      </c>
      <c r="Z33" s="20">
        <v>123</v>
      </c>
      <c r="AA33" s="20">
        <v>99</v>
      </c>
      <c r="AB33" s="20">
        <v>136</v>
      </c>
      <c r="AC33" s="20">
        <v>187</v>
      </c>
      <c r="AD33" s="20">
        <v>130</v>
      </c>
      <c r="AE33" s="20">
        <v>136</v>
      </c>
      <c r="AF33" s="20">
        <v>140</v>
      </c>
      <c r="AG33" s="20">
        <v>147</v>
      </c>
      <c r="AH33" s="20">
        <v>147</v>
      </c>
      <c r="AI33" s="20">
        <v>111</v>
      </c>
      <c r="AJ33" s="20">
        <v>39</v>
      </c>
      <c r="AK33" s="35">
        <f t="shared" si="0"/>
        <v>3599</v>
      </c>
    </row>
    <row r="34" spans="1:37" x14ac:dyDescent="0.35">
      <c r="A34" s="34" t="s">
        <v>146</v>
      </c>
      <c r="B34" s="20">
        <v>2</v>
      </c>
      <c r="C34" s="36">
        <v>43047</v>
      </c>
      <c r="D34" s="20" t="s">
        <v>109</v>
      </c>
      <c r="E34" s="20" t="s">
        <v>46</v>
      </c>
      <c r="F34" s="20" t="s">
        <v>93</v>
      </c>
      <c r="G34" s="20">
        <v>139</v>
      </c>
      <c r="H34" s="20">
        <v>89</v>
      </c>
      <c r="I34" s="20">
        <v>113</v>
      </c>
      <c r="J34" s="20">
        <v>67</v>
      </c>
      <c r="K34" s="20">
        <v>100</v>
      </c>
      <c r="L34" s="20">
        <v>100</v>
      </c>
      <c r="M34" s="20">
        <v>93</v>
      </c>
      <c r="N34" s="20">
        <v>52</v>
      </c>
      <c r="O34" s="20">
        <v>58</v>
      </c>
      <c r="P34" s="20">
        <v>84</v>
      </c>
      <c r="Q34" s="20">
        <v>87</v>
      </c>
      <c r="R34" s="20">
        <v>74</v>
      </c>
      <c r="S34" s="20">
        <v>68</v>
      </c>
      <c r="T34" s="20">
        <v>64</v>
      </c>
      <c r="U34" s="20">
        <v>76</v>
      </c>
      <c r="V34" s="20">
        <v>100</v>
      </c>
      <c r="W34" s="20">
        <v>84</v>
      </c>
      <c r="X34" s="20">
        <v>47</v>
      </c>
      <c r="Y34" s="20">
        <v>66</v>
      </c>
      <c r="Z34" s="20">
        <v>98</v>
      </c>
      <c r="AA34" s="20">
        <v>78</v>
      </c>
      <c r="AB34" s="20">
        <v>122</v>
      </c>
      <c r="AC34" s="20">
        <v>117</v>
      </c>
      <c r="AD34" s="20">
        <v>106</v>
      </c>
      <c r="AE34" s="20">
        <v>27</v>
      </c>
      <c r="AF34" s="20">
        <v>32</v>
      </c>
      <c r="AG34" s="20">
        <v>72</v>
      </c>
      <c r="AH34" s="20">
        <v>67</v>
      </c>
      <c r="AI34" s="20">
        <v>83</v>
      </c>
      <c r="AJ34" s="20">
        <v>68</v>
      </c>
      <c r="AK34" s="35">
        <f t="shared" si="0"/>
        <v>2431</v>
      </c>
    </row>
    <row r="35" spans="1:37" x14ac:dyDescent="0.35">
      <c r="A35" s="34" t="s">
        <v>146</v>
      </c>
      <c r="B35" s="20">
        <f>B33</f>
        <v>2</v>
      </c>
      <c r="C35" s="36">
        <v>43016</v>
      </c>
      <c r="D35" s="20" t="s">
        <v>110</v>
      </c>
      <c r="E35" s="20" t="s">
        <v>45</v>
      </c>
      <c r="F35" s="20" t="s">
        <v>92</v>
      </c>
      <c r="G35" s="20">
        <v>105</v>
      </c>
      <c r="H35" s="20">
        <v>150</v>
      </c>
      <c r="I35" s="20">
        <v>87</v>
      </c>
      <c r="J35" s="20">
        <v>92</v>
      </c>
      <c r="K35" s="20">
        <v>94</v>
      </c>
      <c r="L35" s="20">
        <v>90</v>
      </c>
      <c r="M35" s="20">
        <v>125</v>
      </c>
      <c r="N35" s="20">
        <v>110</v>
      </c>
      <c r="O35" s="20">
        <v>56</v>
      </c>
      <c r="P35" s="20">
        <v>64</v>
      </c>
      <c r="Q35" s="20">
        <v>78</v>
      </c>
      <c r="R35" s="20">
        <v>97</v>
      </c>
      <c r="S35" s="20">
        <v>85</v>
      </c>
      <c r="T35" s="20">
        <v>84</v>
      </c>
      <c r="U35" s="20">
        <v>61</v>
      </c>
      <c r="V35" s="20">
        <v>63</v>
      </c>
      <c r="W35" s="20">
        <v>73</v>
      </c>
      <c r="X35" s="20">
        <v>83</v>
      </c>
      <c r="Y35" s="20">
        <v>88</v>
      </c>
      <c r="Z35" s="20">
        <v>139</v>
      </c>
      <c r="AA35" s="20">
        <v>103</v>
      </c>
      <c r="AB35" s="20">
        <v>66</v>
      </c>
      <c r="AC35" s="20">
        <v>54</v>
      </c>
      <c r="AD35" s="20">
        <v>48</v>
      </c>
      <c r="AE35" s="20">
        <v>21</v>
      </c>
      <c r="AF35" s="20">
        <v>37</v>
      </c>
      <c r="AG35" s="20">
        <v>63</v>
      </c>
      <c r="AH35" s="20">
        <v>100</v>
      </c>
      <c r="AI35" s="20">
        <v>79</v>
      </c>
      <c r="AJ35" s="20">
        <v>84</v>
      </c>
      <c r="AK35" s="35">
        <f t="shared" si="0"/>
        <v>2479</v>
      </c>
    </row>
    <row r="36" spans="1:37" x14ac:dyDescent="0.35">
      <c r="A36" s="34" t="s">
        <v>146</v>
      </c>
      <c r="B36" s="20">
        <v>2</v>
      </c>
      <c r="C36" s="36">
        <v>43016</v>
      </c>
      <c r="D36" s="20" t="s">
        <v>111</v>
      </c>
      <c r="E36" s="20" t="s">
        <v>45</v>
      </c>
      <c r="F36" s="20" t="s">
        <v>92</v>
      </c>
      <c r="G36" s="20">
        <v>134</v>
      </c>
      <c r="H36" s="20">
        <v>98</v>
      </c>
      <c r="I36" s="20">
        <v>34</v>
      </c>
      <c r="J36" s="20">
        <v>110</v>
      </c>
      <c r="K36" s="20">
        <v>92</v>
      </c>
      <c r="L36" s="20">
        <v>124</v>
      </c>
      <c r="M36" s="20">
        <v>135</v>
      </c>
      <c r="N36" s="20">
        <v>141</v>
      </c>
      <c r="O36" s="20">
        <v>101</v>
      </c>
      <c r="P36" s="20">
        <v>109</v>
      </c>
      <c r="Q36" s="20">
        <v>112</v>
      </c>
      <c r="R36" s="20">
        <v>119</v>
      </c>
      <c r="S36" s="20">
        <v>122</v>
      </c>
      <c r="T36" s="20">
        <v>67</v>
      </c>
      <c r="U36" s="20">
        <v>94</v>
      </c>
      <c r="V36" s="20">
        <v>86</v>
      </c>
      <c r="W36" s="20">
        <v>98</v>
      </c>
      <c r="X36" s="20">
        <v>89</v>
      </c>
      <c r="Y36" s="20">
        <v>139</v>
      </c>
      <c r="Z36" s="20">
        <v>119</v>
      </c>
      <c r="AA36" s="20">
        <v>71</v>
      </c>
      <c r="AB36" s="20">
        <v>94</v>
      </c>
      <c r="AC36" s="20">
        <v>95</v>
      </c>
      <c r="AD36" s="20">
        <v>76</v>
      </c>
      <c r="AE36" s="20">
        <v>79</v>
      </c>
      <c r="AF36" s="20">
        <v>85</v>
      </c>
      <c r="AG36" s="20">
        <v>76</v>
      </c>
      <c r="AH36" s="20">
        <v>38</v>
      </c>
      <c r="AI36" s="20">
        <v>72</v>
      </c>
      <c r="AJ36" s="20">
        <v>46</v>
      </c>
      <c r="AK36" s="35">
        <f t="shared" si="0"/>
        <v>2855</v>
      </c>
    </row>
    <row r="37" spans="1:37" x14ac:dyDescent="0.35">
      <c r="A37" s="34" t="s">
        <v>146</v>
      </c>
      <c r="B37" s="20">
        <v>2</v>
      </c>
      <c r="C37" s="36">
        <v>43016</v>
      </c>
      <c r="D37" s="20" t="s">
        <v>112</v>
      </c>
      <c r="E37" s="20" t="s">
        <v>46</v>
      </c>
      <c r="F37" s="20" t="s">
        <v>92</v>
      </c>
      <c r="G37" s="20">
        <v>140</v>
      </c>
      <c r="H37" s="20">
        <v>144</v>
      </c>
      <c r="I37" s="20">
        <v>152</v>
      </c>
      <c r="J37" s="20">
        <v>165</v>
      </c>
      <c r="K37" s="20">
        <v>102</v>
      </c>
      <c r="L37" s="20">
        <v>133</v>
      </c>
      <c r="M37" s="20">
        <v>104</v>
      </c>
      <c r="N37" s="20">
        <v>128</v>
      </c>
      <c r="O37" s="20">
        <v>80</v>
      </c>
      <c r="P37" s="20">
        <v>118</v>
      </c>
      <c r="Q37" s="20">
        <v>126</v>
      </c>
      <c r="R37" s="20">
        <v>134</v>
      </c>
      <c r="S37" s="20">
        <v>122</v>
      </c>
      <c r="T37" s="20">
        <v>130</v>
      </c>
      <c r="U37" s="20">
        <v>113</v>
      </c>
      <c r="V37" s="20">
        <v>120</v>
      </c>
      <c r="W37" s="20">
        <v>92</v>
      </c>
      <c r="X37" s="20">
        <v>82</v>
      </c>
      <c r="Y37" s="20">
        <v>95</v>
      </c>
      <c r="Z37" s="20">
        <v>112</v>
      </c>
      <c r="AA37" s="20">
        <v>104</v>
      </c>
      <c r="AB37" s="20">
        <v>105</v>
      </c>
      <c r="AC37" s="20">
        <v>134</v>
      </c>
      <c r="AD37" s="20">
        <v>99</v>
      </c>
      <c r="AE37" s="20">
        <v>116</v>
      </c>
      <c r="AF37" s="20">
        <v>121</v>
      </c>
      <c r="AG37" s="20">
        <v>113</v>
      </c>
      <c r="AH37" s="20">
        <v>60</v>
      </c>
      <c r="AI37" s="20">
        <v>82</v>
      </c>
      <c r="AJ37" s="20">
        <v>80</v>
      </c>
      <c r="AK37" s="35">
        <f t="shared" si="0"/>
        <v>3406</v>
      </c>
    </row>
    <row r="38" spans="1:37" x14ac:dyDescent="0.35">
      <c r="A38" s="34" t="s">
        <v>146</v>
      </c>
      <c r="B38" s="20">
        <v>2</v>
      </c>
      <c r="C38" s="36">
        <v>43016</v>
      </c>
      <c r="D38" s="20" t="s">
        <v>113</v>
      </c>
      <c r="E38" s="20" t="s">
        <v>45</v>
      </c>
      <c r="F38" s="20" t="s">
        <v>92</v>
      </c>
      <c r="G38" s="20">
        <v>88</v>
      </c>
      <c r="H38" s="20">
        <v>150</v>
      </c>
      <c r="I38" s="20">
        <v>131</v>
      </c>
      <c r="J38" s="20">
        <v>122</v>
      </c>
      <c r="K38" s="20">
        <v>89</v>
      </c>
      <c r="L38" s="20">
        <v>77</v>
      </c>
      <c r="M38" s="20">
        <v>101</v>
      </c>
      <c r="N38" s="20">
        <v>96</v>
      </c>
      <c r="O38" s="20">
        <v>128</v>
      </c>
      <c r="P38" s="20">
        <v>112</v>
      </c>
      <c r="Q38" s="20">
        <v>103</v>
      </c>
      <c r="R38" s="20">
        <v>99</v>
      </c>
      <c r="S38" s="20">
        <v>78</v>
      </c>
      <c r="T38" s="20">
        <v>83</v>
      </c>
      <c r="U38" s="20">
        <v>85</v>
      </c>
      <c r="V38" s="20">
        <v>76</v>
      </c>
      <c r="W38" s="20">
        <v>90</v>
      </c>
      <c r="X38" s="20">
        <v>78</v>
      </c>
      <c r="Y38" s="20">
        <v>83</v>
      </c>
      <c r="Z38" s="20">
        <v>77</v>
      </c>
      <c r="AA38" s="20">
        <v>85</v>
      </c>
      <c r="AB38" s="20">
        <v>99</v>
      </c>
      <c r="AC38" s="20">
        <v>51</v>
      </c>
      <c r="AD38" s="20">
        <v>60</v>
      </c>
      <c r="AE38" s="20">
        <v>64</v>
      </c>
      <c r="AF38" s="20">
        <v>69</v>
      </c>
      <c r="AG38" s="20">
        <v>82</v>
      </c>
      <c r="AH38" s="20">
        <v>78</v>
      </c>
      <c r="AI38" s="20">
        <v>58</v>
      </c>
      <c r="AJ38" s="20">
        <v>85</v>
      </c>
      <c r="AK38" s="35">
        <f t="shared" si="0"/>
        <v>2677</v>
      </c>
    </row>
    <row r="39" spans="1:37" x14ac:dyDescent="0.35">
      <c r="A39" s="34" t="s">
        <v>146</v>
      </c>
      <c r="B39" s="20">
        <v>2</v>
      </c>
      <c r="C39" s="36">
        <v>43016</v>
      </c>
      <c r="D39" s="20" t="s">
        <v>114</v>
      </c>
      <c r="E39" s="20" t="s">
        <v>46</v>
      </c>
      <c r="F39" s="20" t="s">
        <v>93</v>
      </c>
      <c r="G39" s="20">
        <v>47</v>
      </c>
      <c r="H39" s="20">
        <v>109</v>
      </c>
      <c r="I39" s="20">
        <v>95</v>
      </c>
      <c r="J39" s="20">
        <v>152</v>
      </c>
      <c r="K39" s="20">
        <v>134</v>
      </c>
      <c r="L39" s="20">
        <v>121</v>
      </c>
      <c r="M39" s="20">
        <v>87</v>
      </c>
      <c r="N39" s="20">
        <v>123</v>
      </c>
      <c r="O39" s="20">
        <v>94</v>
      </c>
      <c r="P39" s="20">
        <v>77</v>
      </c>
      <c r="Q39" s="20">
        <v>104</v>
      </c>
      <c r="R39" s="20">
        <v>66</v>
      </c>
      <c r="S39" s="20">
        <v>79</v>
      </c>
      <c r="T39" s="20">
        <v>95</v>
      </c>
      <c r="U39" s="20">
        <v>93</v>
      </c>
      <c r="V39" s="20">
        <v>69</v>
      </c>
      <c r="W39" s="20">
        <v>59</v>
      </c>
      <c r="X39" s="20">
        <v>87</v>
      </c>
      <c r="Y39" s="20">
        <v>47</v>
      </c>
      <c r="Z39" s="20">
        <v>78</v>
      </c>
      <c r="AA39" s="20">
        <v>101</v>
      </c>
      <c r="AB39" s="20">
        <v>26</v>
      </c>
      <c r="AC39" s="20">
        <v>81</v>
      </c>
      <c r="AD39" s="20">
        <v>91</v>
      </c>
      <c r="AE39" s="20">
        <v>60</v>
      </c>
      <c r="AF39" s="20">
        <v>34</v>
      </c>
      <c r="AG39" s="20">
        <v>75</v>
      </c>
      <c r="AH39" s="20">
        <v>74</v>
      </c>
      <c r="AI39" s="20">
        <v>81</v>
      </c>
      <c r="AJ39" s="20">
        <v>123</v>
      </c>
      <c r="AK39" s="35">
        <f t="shared" si="0"/>
        <v>2562</v>
      </c>
    </row>
    <row r="40" spans="1:37" x14ac:dyDescent="0.35">
      <c r="A40" s="34" t="s">
        <v>146</v>
      </c>
      <c r="B40" s="20">
        <v>2</v>
      </c>
      <c r="C40" s="36">
        <v>43016</v>
      </c>
      <c r="D40" s="20" t="s">
        <v>115</v>
      </c>
      <c r="E40" s="20" t="s">
        <v>46</v>
      </c>
      <c r="F40" s="20" t="s">
        <v>93</v>
      </c>
      <c r="G40" s="20">
        <v>119</v>
      </c>
      <c r="H40" s="20">
        <v>174</v>
      </c>
      <c r="I40" s="20">
        <v>182</v>
      </c>
      <c r="J40" s="20">
        <v>125</v>
      </c>
      <c r="K40" s="20">
        <v>113</v>
      </c>
      <c r="L40" s="20">
        <v>107</v>
      </c>
      <c r="M40" s="20">
        <v>72</v>
      </c>
      <c r="N40" s="20">
        <v>120</v>
      </c>
      <c r="O40" s="20">
        <v>101</v>
      </c>
      <c r="P40" s="20">
        <v>93</v>
      </c>
      <c r="Q40" s="20">
        <v>74</v>
      </c>
      <c r="R40" s="20">
        <v>68</v>
      </c>
      <c r="S40" s="20">
        <v>73</v>
      </c>
      <c r="T40" s="20">
        <v>99</v>
      </c>
      <c r="U40" s="20">
        <v>90</v>
      </c>
      <c r="V40" s="20">
        <v>108</v>
      </c>
      <c r="W40" s="20">
        <v>104</v>
      </c>
      <c r="X40" s="20">
        <v>113</v>
      </c>
      <c r="Y40" s="20">
        <v>100</v>
      </c>
      <c r="Z40" s="20">
        <v>91</v>
      </c>
      <c r="AA40" s="20">
        <v>77</v>
      </c>
      <c r="AB40" s="20">
        <v>42</v>
      </c>
      <c r="AC40" s="20">
        <v>89</v>
      </c>
      <c r="AD40" s="20">
        <v>80</v>
      </c>
      <c r="AE40" s="20">
        <v>44</v>
      </c>
      <c r="AF40" s="20">
        <v>75</v>
      </c>
      <c r="AG40" s="20">
        <v>56</v>
      </c>
      <c r="AH40" s="20">
        <v>27</v>
      </c>
      <c r="AI40" s="20">
        <v>94</v>
      </c>
      <c r="AJ40" s="20">
        <v>112</v>
      </c>
      <c r="AK40" s="35">
        <f t="shared" si="0"/>
        <v>2822</v>
      </c>
    </row>
    <row r="41" spans="1:37" x14ac:dyDescent="0.35">
      <c r="A41" s="34" t="s">
        <v>146</v>
      </c>
      <c r="B41" s="20">
        <v>2</v>
      </c>
      <c r="C41" s="36">
        <v>43016</v>
      </c>
      <c r="D41" s="20" t="s">
        <v>116</v>
      </c>
      <c r="E41" s="20" t="s">
        <v>46</v>
      </c>
      <c r="F41" s="20" t="s">
        <v>93</v>
      </c>
      <c r="G41" s="20">
        <v>81</v>
      </c>
      <c r="H41" s="20">
        <v>150</v>
      </c>
      <c r="I41" s="20">
        <v>170</v>
      </c>
      <c r="J41" s="20">
        <v>134</v>
      </c>
      <c r="K41" s="20">
        <v>108</v>
      </c>
      <c r="L41" s="20">
        <v>118</v>
      </c>
      <c r="M41" s="20">
        <v>38</v>
      </c>
      <c r="N41" s="20">
        <v>66</v>
      </c>
      <c r="O41" s="20">
        <v>102</v>
      </c>
      <c r="P41" s="20">
        <v>67</v>
      </c>
      <c r="Q41" s="20">
        <v>76</v>
      </c>
      <c r="R41" s="20">
        <v>102</v>
      </c>
      <c r="S41" s="20">
        <v>109</v>
      </c>
      <c r="T41" s="20">
        <v>73</v>
      </c>
      <c r="U41" s="20">
        <v>94</v>
      </c>
      <c r="V41" s="20">
        <v>90</v>
      </c>
      <c r="W41" s="20">
        <v>116</v>
      </c>
      <c r="X41" s="20">
        <v>80</v>
      </c>
      <c r="Y41" s="20">
        <v>117</v>
      </c>
      <c r="Z41" s="20">
        <v>50</v>
      </c>
      <c r="AA41" s="20">
        <v>54</v>
      </c>
      <c r="AB41" s="20">
        <v>48</v>
      </c>
      <c r="AC41" s="20">
        <v>53</v>
      </c>
      <c r="AD41" s="20">
        <v>88</v>
      </c>
      <c r="AE41" s="20">
        <v>81</v>
      </c>
      <c r="AF41" s="20">
        <v>57</v>
      </c>
      <c r="AG41" s="20">
        <v>11</v>
      </c>
      <c r="AH41" s="20">
        <v>9</v>
      </c>
      <c r="AI41" s="20">
        <v>48</v>
      </c>
      <c r="AJ41" s="20">
        <v>116</v>
      </c>
      <c r="AK41" s="35">
        <f t="shared" si="0"/>
        <v>2506</v>
      </c>
    </row>
    <row r="42" spans="1:37" ht="16" thickBot="1" x14ac:dyDescent="0.4">
      <c r="A42" s="37" t="s">
        <v>146</v>
      </c>
      <c r="B42" s="23">
        <v>2</v>
      </c>
      <c r="C42" s="38">
        <v>43016</v>
      </c>
      <c r="D42" s="23" t="s">
        <v>117</v>
      </c>
      <c r="E42" s="23" t="s">
        <v>45</v>
      </c>
      <c r="F42" s="23" t="s">
        <v>93</v>
      </c>
      <c r="G42" s="23">
        <v>169</v>
      </c>
      <c r="H42" s="23">
        <v>132</v>
      </c>
      <c r="I42" s="23">
        <v>226</v>
      </c>
      <c r="J42" s="23">
        <v>147</v>
      </c>
      <c r="K42" s="23">
        <v>113</v>
      </c>
      <c r="L42" s="23">
        <v>98</v>
      </c>
      <c r="M42" s="23">
        <v>89</v>
      </c>
      <c r="N42" s="23">
        <v>172</v>
      </c>
      <c r="O42" s="23">
        <v>162</v>
      </c>
      <c r="P42" s="23">
        <v>146</v>
      </c>
      <c r="Q42" s="23">
        <v>89</v>
      </c>
      <c r="R42" s="23">
        <v>100</v>
      </c>
      <c r="S42" s="23">
        <v>97</v>
      </c>
      <c r="T42" s="23">
        <v>172</v>
      </c>
      <c r="U42" s="23">
        <v>150</v>
      </c>
      <c r="V42" s="23">
        <v>129</v>
      </c>
      <c r="W42" s="23">
        <v>144</v>
      </c>
      <c r="X42" s="23">
        <v>150</v>
      </c>
      <c r="Y42" s="23">
        <v>131</v>
      </c>
      <c r="Z42" s="23">
        <v>112</v>
      </c>
      <c r="AA42" s="23">
        <v>100</v>
      </c>
      <c r="AB42" s="23">
        <v>41</v>
      </c>
      <c r="AC42" s="23">
        <v>120</v>
      </c>
      <c r="AD42" s="23">
        <v>84</v>
      </c>
      <c r="AE42" s="23">
        <v>162</v>
      </c>
      <c r="AF42" s="23">
        <v>126</v>
      </c>
      <c r="AG42" s="23">
        <v>87</v>
      </c>
      <c r="AH42" s="23">
        <v>130</v>
      </c>
      <c r="AI42" s="23">
        <v>92</v>
      </c>
      <c r="AJ42" s="23">
        <v>127</v>
      </c>
      <c r="AK42" s="39">
        <f t="shared" si="0"/>
        <v>3797</v>
      </c>
    </row>
    <row r="44" spans="1:37" x14ac:dyDescent="0.35">
      <c r="B44" s="1" t="s">
        <v>188</v>
      </c>
      <c r="K44" s="1" t="s">
        <v>188</v>
      </c>
    </row>
    <row r="46" spans="1:37" x14ac:dyDescent="0.35">
      <c r="B46" s="75" t="s">
        <v>177</v>
      </c>
      <c r="K46" s="75" t="s">
        <v>160</v>
      </c>
    </row>
    <row r="47" spans="1:37" x14ac:dyDescent="0.35">
      <c r="B47" s="76" t="s">
        <v>178</v>
      </c>
      <c r="K47" s="76" t="s">
        <v>178</v>
      </c>
    </row>
    <row r="48" spans="1:37" x14ac:dyDescent="0.35">
      <c r="B48" s="76" t="s">
        <v>162</v>
      </c>
      <c r="C48" s="76" t="s">
        <v>163</v>
      </c>
      <c r="D48" s="76" t="s">
        <v>164</v>
      </c>
      <c r="E48" s="76" t="s">
        <v>165</v>
      </c>
      <c r="F48" s="76" t="s">
        <v>93</v>
      </c>
      <c r="G48" s="76" t="s">
        <v>166</v>
      </c>
      <c r="K48" s="76" t="s">
        <v>189</v>
      </c>
    </row>
    <row r="49" spans="2:16" x14ac:dyDescent="0.35">
      <c r="B49" s="76" t="s">
        <v>179</v>
      </c>
      <c r="C49" s="76" t="s">
        <v>180</v>
      </c>
      <c r="D49" s="76">
        <v>282441.06800000003</v>
      </c>
      <c r="E49" s="76">
        <v>29</v>
      </c>
      <c r="F49" s="76">
        <v>9739.3469999999998</v>
      </c>
      <c r="G49" s="76">
        <v>12.368</v>
      </c>
      <c r="H49" s="76">
        <v>0</v>
      </c>
      <c r="K49" s="76" t="s">
        <v>162</v>
      </c>
      <c r="L49" s="76" t="s">
        <v>163</v>
      </c>
      <c r="M49" s="76" t="s">
        <v>164</v>
      </c>
      <c r="N49" s="76" t="s">
        <v>165</v>
      </c>
      <c r="O49" s="76" t="s">
        <v>93</v>
      </c>
      <c r="P49" s="76" t="s">
        <v>166</v>
      </c>
    </row>
    <row r="50" spans="2:16" x14ac:dyDescent="0.35">
      <c r="B50" s="76" t="s">
        <v>181</v>
      </c>
      <c r="C50" s="76">
        <v>282441.06800000003</v>
      </c>
      <c r="D50" s="76">
        <v>11.945</v>
      </c>
      <c r="E50" s="76">
        <v>23644.446</v>
      </c>
      <c r="F50" s="76">
        <v>12.368</v>
      </c>
      <c r="G50" s="76">
        <v>0</v>
      </c>
      <c r="K50" s="76" t="s">
        <v>169</v>
      </c>
      <c r="L50" s="76">
        <v>11578486.789999999</v>
      </c>
      <c r="M50" s="76">
        <v>1</v>
      </c>
      <c r="N50" s="76">
        <v>11578486.789999999</v>
      </c>
      <c r="O50" s="76">
        <v>1093.8530000000001</v>
      </c>
      <c r="P50" s="76">
        <v>0</v>
      </c>
    </row>
    <row r="51" spans="2:16" x14ac:dyDescent="0.35">
      <c r="B51" s="76" t="s">
        <v>182</v>
      </c>
      <c r="C51" s="76">
        <v>282441.06800000003</v>
      </c>
      <c r="D51" s="76">
        <v>22.384</v>
      </c>
      <c r="E51" s="76">
        <v>12617.790999999999</v>
      </c>
      <c r="F51" s="76">
        <v>12.368</v>
      </c>
      <c r="G51" s="76">
        <v>0</v>
      </c>
      <c r="K51" s="76" t="s">
        <v>61</v>
      </c>
      <c r="L51" s="76">
        <v>16521.842000000001</v>
      </c>
      <c r="M51" s="76">
        <v>1</v>
      </c>
      <c r="N51" s="76">
        <v>16521.842000000001</v>
      </c>
      <c r="O51" s="76">
        <v>1.5609999999999999</v>
      </c>
      <c r="P51" s="76">
        <v>0.221</v>
      </c>
    </row>
    <row r="52" spans="2:16" x14ac:dyDescent="0.35">
      <c r="B52" s="76" t="s">
        <v>183</v>
      </c>
      <c r="C52" s="76">
        <v>282441.06800000003</v>
      </c>
      <c r="D52" s="76">
        <v>1</v>
      </c>
      <c r="E52" s="76">
        <v>282441.06800000003</v>
      </c>
      <c r="F52" s="76">
        <v>12.368</v>
      </c>
      <c r="G52" s="76">
        <v>1E-3</v>
      </c>
      <c r="K52" s="76" t="s">
        <v>91</v>
      </c>
      <c r="L52" s="76">
        <v>14248.093999999999</v>
      </c>
      <c r="M52" s="76">
        <v>1</v>
      </c>
      <c r="N52" s="76">
        <v>14248.093999999999</v>
      </c>
      <c r="O52" s="76">
        <v>1.3460000000000001</v>
      </c>
      <c r="P52" s="76">
        <v>0.255</v>
      </c>
    </row>
    <row r="53" spans="2:16" x14ac:dyDescent="0.35">
      <c r="B53" s="76" t="s">
        <v>184</v>
      </c>
      <c r="C53" s="76" t="s">
        <v>180</v>
      </c>
      <c r="D53" s="76">
        <v>28156.045999999998</v>
      </c>
      <c r="E53" s="76">
        <v>29</v>
      </c>
      <c r="F53" s="76">
        <v>970.89800000000002</v>
      </c>
      <c r="G53" s="76">
        <v>1.2330000000000001</v>
      </c>
      <c r="H53" s="76">
        <v>0.186</v>
      </c>
      <c r="K53" s="76" t="s">
        <v>190</v>
      </c>
      <c r="L53" s="76">
        <v>3177.7240000000002</v>
      </c>
      <c r="M53" s="76">
        <v>1</v>
      </c>
      <c r="N53" s="76">
        <v>3177.7240000000002</v>
      </c>
      <c r="O53" s="76">
        <v>0.3</v>
      </c>
      <c r="P53" s="76">
        <v>0.58799999999999997</v>
      </c>
    </row>
    <row r="54" spans="2:16" x14ac:dyDescent="0.35">
      <c r="B54" s="76" t="s">
        <v>181</v>
      </c>
      <c r="C54" s="76">
        <v>28156.045999999998</v>
      </c>
      <c r="D54" s="76">
        <v>11.945</v>
      </c>
      <c r="E54" s="76">
        <v>2357.0729999999999</v>
      </c>
      <c r="F54" s="76">
        <v>1.2330000000000001</v>
      </c>
      <c r="G54" s="76">
        <v>0.25900000000000001</v>
      </c>
      <c r="K54" s="76" t="s">
        <v>172</v>
      </c>
      <c r="L54" s="76">
        <v>317551.43300000002</v>
      </c>
      <c r="M54" s="76">
        <v>30</v>
      </c>
      <c r="N54" s="76">
        <v>10585.048000000001</v>
      </c>
      <c r="O54" s="76"/>
      <c r="P54" s="76"/>
    </row>
    <row r="55" spans="2:16" x14ac:dyDescent="0.35">
      <c r="B55" s="76" t="s">
        <v>182</v>
      </c>
      <c r="C55" s="76">
        <v>28156.045999999998</v>
      </c>
      <c r="D55" s="76">
        <v>22.384</v>
      </c>
      <c r="E55" s="76">
        <v>1257.845</v>
      </c>
      <c r="F55" s="76">
        <v>1.2330000000000001</v>
      </c>
      <c r="G55" s="76">
        <v>0.21</v>
      </c>
    </row>
    <row r="56" spans="2:16" x14ac:dyDescent="0.35">
      <c r="B56" s="76" t="s">
        <v>183</v>
      </c>
      <c r="C56" s="76">
        <v>28156.045999999998</v>
      </c>
      <c r="D56" s="76">
        <v>1</v>
      </c>
      <c r="E56" s="76">
        <v>28156.045999999998</v>
      </c>
      <c r="F56" s="76">
        <v>1.2330000000000001</v>
      </c>
      <c r="G56" s="76">
        <v>0.27600000000000002</v>
      </c>
    </row>
    <row r="57" spans="2:16" x14ac:dyDescent="0.35">
      <c r="B57" s="76" t="s">
        <v>185</v>
      </c>
      <c r="C57" s="76" t="s">
        <v>180</v>
      </c>
      <c r="D57" s="76">
        <v>21140.505000000001</v>
      </c>
      <c r="E57" s="76">
        <v>29</v>
      </c>
      <c r="F57" s="76">
        <v>728.98299999999995</v>
      </c>
      <c r="G57" s="76">
        <v>0.92600000000000005</v>
      </c>
      <c r="H57" s="76">
        <v>0.57999999999999996</v>
      </c>
    </row>
    <row r="58" spans="2:16" x14ac:dyDescent="0.35">
      <c r="B58" s="76" t="s">
        <v>181</v>
      </c>
      <c r="C58" s="76">
        <v>21140.505000000001</v>
      </c>
      <c r="D58" s="76">
        <v>11.945</v>
      </c>
      <c r="E58" s="76">
        <v>1769.769</v>
      </c>
      <c r="F58" s="76">
        <v>0.92600000000000005</v>
      </c>
      <c r="G58" s="76">
        <v>0.52100000000000002</v>
      </c>
    </row>
    <row r="59" spans="2:16" x14ac:dyDescent="0.35">
      <c r="B59" s="76" t="s">
        <v>182</v>
      </c>
      <c r="C59" s="76">
        <v>21140.505000000001</v>
      </c>
      <c r="D59" s="76">
        <v>22.384</v>
      </c>
      <c r="E59" s="76">
        <v>944.43200000000002</v>
      </c>
      <c r="F59" s="76">
        <v>0.92600000000000005</v>
      </c>
      <c r="G59" s="76">
        <v>0.56200000000000006</v>
      </c>
    </row>
    <row r="60" spans="2:16" x14ac:dyDescent="0.35">
      <c r="B60" s="76" t="s">
        <v>183</v>
      </c>
      <c r="C60" s="76">
        <v>21140.505000000001</v>
      </c>
      <c r="D60" s="76">
        <v>1</v>
      </c>
      <c r="E60" s="76">
        <v>21140.505000000001</v>
      </c>
      <c r="F60" s="76">
        <v>0.92600000000000005</v>
      </c>
      <c r="G60" s="76">
        <v>0.34399999999999997</v>
      </c>
    </row>
    <row r="61" spans="2:16" x14ac:dyDescent="0.35">
      <c r="B61" s="76" t="s">
        <v>186</v>
      </c>
      <c r="C61" s="76" t="s">
        <v>180</v>
      </c>
      <c r="D61" s="76">
        <v>14819.691000000001</v>
      </c>
      <c r="E61" s="76">
        <v>29</v>
      </c>
      <c r="F61" s="76">
        <v>511.024</v>
      </c>
      <c r="G61" s="76">
        <v>0.64900000000000002</v>
      </c>
      <c r="H61" s="76">
        <v>0.92400000000000004</v>
      </c>
    </row>
    <row r="62" spans="2:16" x14ac:dyDescent="0.35">
      <c r="B62" s="76" t="s">
        <v>181</v>
      </c>
      <c r="C62" s="76">
        <v>14819.691000000001</v>
      </c>
      <c r="D62" s="76">
        <v>11.945</v>
      </c>
      <c r="E62" s="76">
        <v>1240.625</v>
      </c>
      <c r="F62" s="76">
        <v>0.64900000000000002</v>
      </c>
      <c r="G62" s="76">
        <v>0.79900000000000004</v>
      </c>
    </row>
    <row r="63" spans="2:16" x14ac:dyDescent="0.35">
      <c r="B63" s="76" t="s">
        <v>182</v>
      </c>
      <c r="C63" s="76">
        <v>14819.691000000001</v>
      </c>
      <c r="D63" s="76">
        <v>22.384</v>
      </c>
      <c r="E63" s="76">
        <v>662.05600000000004</v>
      </c>
      <c r="F63" s="76">
        <v>0.64900000000000002</v>
      </c>
      <c r="G63" s="76">
        <v>0.89100000000000001</v>
      </c>
    </row>
    <row r="64" spans="2:16" x14ac:dyDescent="0.35">
      <c r="B64" s="76" t="s">
        <v>183</v>
      </c>
      <c r="C64" s="76">
        <v>14819.691000000001</v>
      </c>
      <c r="D64" s="76">
        <v>1</v>
      </c>
      <c r="E64" s="76">
        <v>14819.691000000001</v>
      </c>
      <c r="F64" s="76">
        <v>0.64900000000000002</v>
      </c>
      <c r="G64" s="76">
        <v>0.42699999999999999</v>
      </c>
    </row>
    <row r="65" spans="2:8" x14ac:dyDescent="0.35">
      <c r="B65" s="76" t="s">
        <v>187</v>
      </c>
      <c r="C65" s="76" t="s">
        <v>180</v>
      </c>
      <c r="D65" s="76">
        <v>685103.74199999997</v>
      </c>
      <c r="E65" s="76">
        <v>870</v>
      </c>
      <c r="F65" s="76">
        <v>787.476</v>
      </c>
      <c r="G65" s="76"/>
      <c r="H65" s="76"/>
    </row>
    <row r="66" spans="2:8" x14ac:dyDescent="0.35">
      <c r="B66" s="76" t="s">
        <v>181</v>
      </c>
      <c r="C66" s="76">
        <v>685103.74199999997</v>
      </c>
      <c r="D66" s="76">
        <v>358.36</v>
      </c>
      <c r="E66" s="76">
        <v>1911.7729999999999</v>
      </c>
      <c r="F66" s="76"/>
      <c r="G66" s="76"/>
    </row>
    <row r="67" spans="2:8" x14ac:dyDescent="0.35">
      <c r="B67" s="76" t="s">
        <v>182</v>
      </c>
      <c r="C67" s="76">
        <v>685103.74199999997</v>
      </c>
      <c r="D67" s="76">
        <v>671.53099999999995</v>
      </c>
      <c r="E67" s="76">
        <v>1020.212</v>
      </c>
      <c r="F67" s="76"/>
      <c r="G67" s="76"/>
    </row>
    <row r="68" spans="2:8" x14ac:dyDescent="0.35">
      <c r="B68" s="76" t="s">
        <v>183</v>
      </c>
      <c r="C68" s="76">
        <v>685103.74199999997</v>
      </c>
      <c r="D68" s="76">
        <v>30</v>
      </c>
      <c r="E68" s="76">
        <v>22836.791000000001</v>
      </c>
      <c r="F68" s="76"/>
      <c r="G68" s="76"/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76"/>
  <sheetViews>
    <sheetView topLeftCell="A16" zoomScale="63" zoomScaleNormal="63" workbookViewId="0">
      <selection activeCell="AF61" sqref="AF61"/>
    </sheetView>
  </sheetViews>
  <sheetFormatPr defaultColWidth="8.83203125" defaultRowHeight="15.5" x14ac:dyDescent="0.35"/>
  <cols>
    <col min="1" max="1" width="10.6640625" bestFit="1" customWidth="1"/>
    <col min="2" max="2" width="10.6640625" customWidth="1"/>
    <col min="4" max="4" width="11" bestFit="1" customWidth="1"/>
    <col min="5" max="6" width="11" customWidth="1"/>
    <col min="7" max="7" width="13.33203125" bestFit="1" customWidth="1"/>
    <col min="8" max="8" width="14.83203125" customWidth="1"/>
    <col min="9" max="9" width="12.1640625" bestFit="1" customWidth="1"/>
    <col min="10" max="10" width="12.5" customWidth="1"/>
    <col min="11" max="11" width="13.5" customWidth="1"/>
    <col min="13" max="13" width="13.6640625" bestFit="1" customWidth="1"/>
    <col min="14" max="14" width="11.6640625" bestFit="1" customWidth="1"/>
    <col min="15" max="15" width="14.83203125" bestFit="1" customWidth="1"/>
    <col min="16" max="16" width="18.5" hidden="1" customWidth="1"/>
    <col min="17" max="17" width="15.33203125" hidden="1" customWidth="1"/>
    <col min="18" max="18" width="18.1640625" hidden="1" customWidth="1"/>
    <col min="19" max="19" width="17.1640625" hidden="1" customWidth="1"/>
    <col min="20" max="20" width="15.33203125" hidden="1" customWidth="1"/>
    <col min="21" max="21" width="18.1640625" hidden="1" customWidth="1"/>
    <col min="22" max="22" width="15.1640625" hidden="1" customWidth="1"/>
    <col min="23" max="23" width="13.33203125" hidden="1" customWidth="1"/>
    <col min="24" max="24" width="16.1640625" hidden="1" customWidth="1"/>
    <col min="25" max="25" width="15.6640625" hidden="1" customWidth="1"/>
    <col min="26" max="26" width="13.83203125" hidden="1" customWidth="1"/>
    <col min="27" max="27" width="16.6640625" hidden="1" customWidth="1"/>
    <col min="28" max="28" width="14" bestFit="1" customWidth="1"/>
    <col min="29" max="29" width="14.6640625" bestFit="1" customWidth="1"/>
    <col min="30" max="30" width="14.83203125" bestFit="1" customWidth="1"/>
    <col min="31" max="31" width="13.83203125" bestFit="1" customWidth="1"/>
    <col min="32" max="32" width="15.6640625" bestFit="1" customWidth="1"/>
    <col min="33" max="33" width="16.6640625" bestFit="1" customWidth="1"/>
    <col min="35" max="35" width="10.5" bestFit="1" customWidth="1"/>
    <col min="36" max="36" width="11" bestFit="1" customWidth="1"/>
  </cols>
  <sheetData>
    <row r="2" spans="2:37" x14ac:dyDescent="0.35">
      <c r="B2" t="s">
        <v>138</v>
      </c>
    </row>
    <row r="3" spans="2:37" ht="16" thickBot="1" x14ac:dyDescent="0.4"/>
    <row r="4" spans="2:37" ht="16" thickBot="1" x14ac:dyDescent="0.4">
      <c r="B4" s="41" t="s">
        <v>95</v>
      </c>
      <c r="C4" s="42" t="s">
        <v>90</v>
      </c>
      <c r="D4" s="42" t="s">
        <v>76</v>
      </c>
      <c r="E4" s="42" t="s">
        <v>77</v>
      </c>
      <c r="F4" s="42" t="s">
        <v>94</v>
      </c>
      <c r="G4" s="42" t="s">
        <v>91</v>
      </c>
      <c r="H4" s="42" t="s">
        <v>0</v>
      </c>
      <c r="I4" s="42" t="s">
        <v>61</v>
      </c>
      <c r="J4" s="42" t="s">
        <v>62</v>
      </c>
      <c r="K4" s="42" t="s">
        <v>63</v>
      </c>
      <c r="L4" s="42" t="s">
        <v>64</v>
      </c>
      <c r="M4" s="42" t="s">
        <v>65</v>
      </c>
      <c r="N4" s="42" t="s">
        <v>72</v>
      </c>
      <c r="O4" s="42" t="s">
        <v>73</v>
      </c>
      <c r="P4" s="42" t="s">
        <v>78</v>
      </c>
      <c r="Q4" s="42" t="s">
        <v>126</v>
      </c>
      <c r="R4" s="42" t="s">
        <v>127</v>
      </c>
      <c r="S4" s="42" t="s">
        <v>128</v>
      </c>
      <c r="T4" s="42" t="s">
        <v>129</v>
      </c>
      <c r="U4" s="42" t="s">
        <v>130</v>
      </c>
      <c r="V4" s="42" t="s">
        <v>131</v>
      </c>
      <c r="W4" s="42" t="s">
        <v>132</v>
      </c>
      <c r="X4" s="42" t="s">
        <v>133</v>
      </c>
      <c r="Y4" s="42" t="s">
        <v>134</v>
      </c>
      <c r="Z4" s="42" t="s">
        <v>135</v>
      </c>
      <c r="AA4" s="42" t="s">
        <v>136</v>
      </c>
      <c r="AB4" s="42" t="s">
        <v>137</v>
      </c>
      <c r="AC4" s="55" t="s">
        <v>79</v>
      </c>
      <c r="AD4" s="55" t="s">
        <v>80</v>
      </c>
      <c r="AE4" s="55" t="s">
        <v>81</v>
      </c>
      <c r="AF4" s="55" t="s">
        <v>82</v>
      </c>
      <c r="AG4" s="55" t="s">
        <v>83</v>
      </c>
      <c r="AH4" s="55" t="s">
        <v>84</v>
      </c>
      <c r="AI4" s="56" t="s">
        <v>85</v>
      </c>
      <c r="AJ4" s="56" t="s">
        <v>86</v>
      </c>
      <c r="AK4" s="57" t="s">
        <v>87</v>
      </c>
    </row>
    <row r="5" spans="2:37" x14ac:dyDescent="0.35">
      <c r="B5" s="51">
        <v>42895</v>
      </c>
      <c r="C5" s="52">
        <v>1</v>
      </c>
      <c r="D5" s="53">
        <v>1</v>
      </c>
      <c r="E5" s="53">
        <v>1</v>
      </c>
      <c r="F5" s="53" t="s">
        <v>120</v>
      </c>
      <c r="G5" s="53" t="s">
        <v>92</v>
      </c>
      <c r="H5" s="53" t="s">
        <v>2</v>
      </c>
      <c r="I5" s="53" t="s">
        <v>45</v>
      </c>
      <c r="J5" s="53" t="s">
        <v>88</v>
      </c>
      <c r="K5" s="53">
        <v>1</v>
      </c>
      <c r="L5" s="53" t="s">
        <v>89</v>
      </c>
      <c r="M5" s="53">
        <v>11.178000000000001</v>
      </c>
      <c r="N5" s="53">
        <v>19</v>
      </c>
      <c r="O5" s="53">
        <v>14.5</v>
      </c>
      <c r="P5" s="53">
        <v>0.74</v>
      </c>
      <c r="Q5" s="53">
        <v>11</v>
      </c>
      <c r="R5" s="53">
        <v>120.3</v>
      </c>
      <c r="S5" s="53">
        <v>4.2889999999999997</v>
      </c>
      <c r="T5" s="53">
        <v>10</v>
      </c>
      <c r="U5" s="53">
        <v>109.7</v>
      </c>
      <c r="V5" s="53">
        <v>4.5460000000000003</v>
      </c>
      <c r="W5" s="53">
        <v>1</v>
      </c>
      <c r="X5" s="53">
        <v>6</v>
      </c>
      <c r="Y5" s="53">
        <v>9.9000000000000005E-2</v>
      </c>
      <c r="Z5" s="53">
        <v>1</v>
      </c>
      <c r="AA5" s="53">
        <v>7.9</v>
      </c>
      <c r="AB5" s="53">
        <v>0.316</v>
      </c>
      <c r="AC5" s="53">
        <f>AA5+X5</f>
        <v>13.9</v>
      </c>
      <c r="AD5" s="53">
        <f>Z5+W5</f>
        <v>2</v>
      </c>
      <c r="AE5" s="53">
        <f>AB5+Y5</f>
        <v>0.41500000000000004</v>
      </c>
      <c r="AF5" s="53">
        <f>U5+R5</f>
        <v>230</v>
      </c>
      <c r="AG5" s="53">
        <f>T5+Q5</f>
        <v>21</v>
      </c>
      <c r="AH5" s="53">
        <f>V5+S5</f>
        <v>8.8350000000000009</v>
      </c>
      <c r="AI5" s="53">
        <f>AC5/(AC5+AF5)</f>
        <v>5.6990569905699055E-2</v>
      </c>
      <c r="AJ5" s="53">
        <f>AD5/(AD5+AG5)</f>
        <v>8.6956521739130432E-2</v>
      </c>
      <c r="AK5" s="54">
        <f>AE5/(AE5+AH5)</f>
        <v>4.4864864864864872E-2</v>
      </c>
    </row>
    <row r="6" spans="2:37" x14ac:dyDescent="0.35">
      <c r="B6" s="46">
        <v>42895</v>
      </c>
      <c r="C6" s="45">
        <v>1</v>
      </c>
      <c r="D6" s="3">
        <v>2</v>
      </c>
      <c r="E6" s="3">
        <v>2</v>
      </c>
      <c r="F6" s="3" t="s">
        <v>120</v>
      </c>
      <c r="G6" s="3" t="s">
        <v>92</v>
      </c>
      <c r="H6" s="3" t="s">
        <v>3</v>
      </c>
      <c r="I6" s="3" t="s">
        <v>46</v>
      </c>
      <c r="J6" s="3" t="s">
        <v>88</v>
      </c>
      <c r="K6" s="3">
        <v>1</v>
      </c>
      <c r="L6" s="3" t="s">
        <v>89</v>
      </c>
      <c r="M6" s="3">
        <v>9.4969999999999999</v>
      </c>
      <c r="N6" s="3">
        <v>24</v>
      </c>
      <c r="O6" s="3">
        <v>26.4</v>
      </c>
      <c r="P6" s="3">
        <v>0.84399999999999997</v>
      </c>
      <c r="Q6" s="3">
        <v>9</v>
      </c>
      <c r="R6" s="3">
        <v>77.400000000000006</v>
      </c>
      <c r="S6" s="3">
        <v>3.45</v>
      </c>
      <c r="T6" s="3">
        <v>8</v>
      </c>
      <c r="U6" s="3">
        <v>122.4</v>
      </c>
      <c r="V6" s="3">
        <v>4.0490000000000004</v>
      </c>
      <c r="W6" s="3">
        <v>4</v>
      </c>
      <c r="X6" s="3">
        <v>9.9</v>
      </c>
      <c r="Y6" s="3">
        <v>0.128</v>
      </c>
      <c r="Z6" s="3">
        <v>2</v>
      </c>
      <c r="AA6" s="3">
        <v>21.5</v>
      </c>
      <c r="AB6" s="3">
        <v>0.22900000000000001</v>
      </c>
      <c r="AC6" s="3">
        <f t="shared" ref="AC6:AC16" si="0">AA6+X6</f>
        <v>31.4</v>
      </c>
      <c r="AD6" s="3">
        <f t="shared" ref="AD6:AD16" si="1">Z6+W6</f>
        <v>6</v>
      </c>
      <c r="AE6" s="3">
        <f t="shared" ref="AE6:AE16" si="2">AB6+Y6</f>
        <v>0.35699999999999998</v>
      </c>
      <c r="AF6" s="3">
        <f t="shared" ref="AF6:AF16" si="3">U6+R6</f>
        <v>199.8</v>
      </c>
      <c r="AG6" s="3">
        <f t="shared" ref="AG6:AG16" si="4">T6+Q6</f>
        <v>17</v>
      </c>
      <c r="AH6" s="3">
        <f t="shared" ref="AH6:AH16" si="5">V6+S6</f>
        <v>7.4990000000000006</v>
      </c>
      <c r="AI6" s="3">
        <f t="shared" ref="AI6:AK16" si="6">AC6/(AC6+AF6)</f>
        <v>0.13581314878892731</v>
      </c>
      <c r="AJ6" s="3">
        <f t="shared" si="6"/>
        <v>0.2608695652173913</v>
      </c>
      <c r="AK6" s="6">
        <f t="shared" si="6"/>
        <v>4.5442973523421581E-2</v>
      </c>
    </row>
    <row r="7" spans="2:37" x14ac:dyDescent="0.35">
      <c r="B7" s="46">
        <v>42895</v>
      </c>
      <c r="C7" s="45">
        <v>1</v>
      </c>
      <c r="D7" s="3">
        <v>3</v>
      </c>
      <c r="E7" s="3">
        <v>3</v>
      </c>
      <c r="F7" s="44">
        <v>42985</v>
      </c>
      <c r="G7" s="3" t="s">
        <v>93</v>
      </c>
      <c r="H7" s="3" t="s">
        <v>34</v>
      </c>
      <c r="I7" s="3" t="s">
        <v>45</v>
      </c>
      <c r="J7" s="3" t="s">
        <v>88</v>
      </c>
      <c r="K7" s="3">
        <v>1</v>
      </c>
      <c r="L7" s="3" t="s">
        <v>89</v>
      </c>
      <c r="M7" s="3">
        <v>13.391999999999999</v>
      </c>
      <c r="N7" s="3">
        <v>27</v>
      </c>
      <c r="O7" s="3">
        <v>27.8</v>
      </c>
      <c r="P7" s="3">
        <v>1.038</v>
      </c>
      <c r="Q7" s="3">
        <v>11</v>
      </c>
      <c r="R7" s="3">
        <v>69</v>
      </c>
      <c r="S7" s="3">
        <v>3.7749999999999999</v>
      </c>
      <c r="T7" s="3">
        <v>7</v>
      </c>
      <c r="U7" s="3">
        <v>69.099999999999994</v>
      </c>
      <c r="V7" s="3">
        <v>3.4889999999999999</v>
      </c>
      <c r="W7" s="3">
        <v>5</v>
      </c>
      <c r="X7" s="3">
        <v>46.4</v>
      </c>
      <c r="Y7" s="3">
        <v>1.8</v>
      </c>
      <c r="Z7" s="3">
        <v>7</v>
      </c>
      <c r="AA7" s="3">
        <v>71.900000000000006</v>
      </c>
      <c r="AB7" s="3">
        <v>2.2240000000000002</v>
      </c>
      <c r="AC7" s="3">
        <f t="shared" si="0"/>
        <v>118.30000000000001</v>
      </c>
      <c r="AD7" s="3">
        <f t="shared" si="1"/>
        <v>12</v>
      </c>
      <c r="AE7" s="3">
        <f t="shared" si="2"/>
        <v>4.024</v>
      </c>
      <c r="AF7" s="3">
        <f t="shared" si="3"/>
        <v>138.1</v>
      </c>
      <c r="AG7" s="3">
        <f t="shared" si="4"/>
        <v>18</v>
      </c>
      <c r="AH7" s="3">
        <f t="shared" si="5"/>
        <v>7.2639999999999993</v>
      </c>
      <c r="AI7" s="3">
        <f t="shared" si="6"/>
        <v>0.46138845553822161</v>
      </c>
      <c r="AJ7" s="3">
        <f t="shared" si="6"/>
        <v>0.4</v>
      </c>
      <c r="AK7" s="6">
        <f t="shared" si="6"/>
        <v>0.35648476257973066</v>
      </c>
    </row>
    <row r="8" spans="2:37" x14ac:dyDescent="0.35">
      <c r="B8" s="46">
        <v>42895</v>
      </c>
      <c r="C8" s="45">
        <v>1</v>
      </c>
      <c r="D8" s="3">
        <v>4</v>
      </c>
      <c r="E8" s="3">
        <v>4</v>
      </c>
      <c r="F8" s="44">
        <v>42985</v>
      </c>
      <c r="G8" s="3" t="s">
        <v>93</v>
      </c>
      <c r="H8" s="3" t="s">
        <v>35</v>
      </c>
      <c r="I8" s="3" t="s">
        <v>46</v>
      </c>
      <c r="J8" s="3" t="s">
        <v>88</v>
      </c>
      <c r="K8" s="3">
        <v>1</v>
      </c>
      <c r="L8" s="3" t="s">
        <v>89</v>
      </c>
      <c r="M8" s="3">
        <v>8.4320000000000004</v>
      </c>
      <c r="N8" s="3">
        <v>13</v>
      </c>
      <c r="O8" s="3">
        <v>24.5</v>
      </c>
      <c r="P8" s="3">
        <v>0.504</v>
      </c>
      <c r="Q8" s="3">
        <v>4</v>
      </c>
      <c r="R8" s="3">
        <v>52.8</v>
      </c>
      <c r="S8" s="3">
        <v>1.9219999999999999</v>
      </c>
      <c r="T8" s="3">
        <v>4</v>
      </c>
      <c r="U8" s="3">
        <v>104.5</v>
      </c>
      <c r="V8" s="3">
        <v>2.9390000000000001</v>
      </c>
      <c r="W8" s="3">
        <v>4</v>
      </c>
      <c r="X8" s="3">
        <v>42.4</v>
      </c>
      <c r="Y8" s="3">
        <v>1.0649999999999999</v>
      </c>
      <c r="Z8" s="3">
        <v>4</v>
      </c>
      <c r="AA8" s="3">
        <v>45.9</v>
      </c>
      <c r="AB8" s="3">
        <v>1.359</v>
      </c>
      <c r="AC8" s="3">
        <f t="shared" si="0"/>
        <v>88.3</v>
      </c>
      <c r="AD8" s="3">
        <f t="shared" si="1"/>
        <v>8</v>
      </c>
      <c r="AE8" s="3">
        <f t="shared" si="2"/>
        <v>2.4239999999999999</v>
      </c>
      <c r="AF8" s="3">
        <f t="shared" si="3"/>
        <v>157.30000000000001</v>
      </c>
      <c r="AG8" s="3">
        <f t="shared" si="4"/>
        <v>8</v>
      </c>
      <c r="AH8" s="3">
        <f t="shared" si="5"/>
        <v>4.8609999999999998</v>
      </c>
      <c r="AI8" s="3">
        <f t="shared" si="6"/>
        <v>0.35952768729641688</v>
      </c>
      <c r="AJ8" s="3">
        <f t="shared" si="6"/>
        <v>0.5</v>
      </c>
      <c r="AK8" s="6">
        <f t="shared" si="6"/>
        <v>0.3327385037748799</v>
      </c>
    </row>
    <row r="9" spans="2:37" x14ac:dyDescent="0.35">
      <c r="B9" s="46">
        <v>42895</v>
      </c>
      <c r="C9" s="45">
        <v>1</v>
      </c>
      <c r="D9" s="3">
        <v>5</v>
      </c>
      <c r="E9" s="3">
        <v>5</v>
      </c>
      <c r="F9" s="3" t="s">
        <v>119</v>
      </c>
      <c r="G9" s="3" t="s">
        <v>92</v>
      </c>
      <c r="H9" s="3" t="s">
        <v>36</v>
      </c>
      <c r="I9" s="3" t="s">
        <v>46</v>
      </c>
      <c r="J9" s="3" t="s">
        <v>88</v>
      </c>
      <c r="K9" s="3">
        <v>1</v>
      </c>
      <c r="L9" s="3" t="s">
        <v>89</v>
      </c>
      <c r="M9" s="3">
        <v>6.71</v>
      </c>
      <c r="N9" s="3">
        <v>20</v>
      </c>
      <c r="O9" s="3">
        <v>34.6</v>
      </c>
      <c r="P9" s="3">
        <v>0.628</v>
      </c>
      <c r="Q9" s="3">
        <v>6</v>
      </c>
      <c r="R9" s="3">
        <v>101.9</v>
      </c>
      <c r="S9" s="3">
        <v>2.2450000000000001</v>
      </c>
      <c r="T9" s="3">
        <v>3</v>
      </c>
      <c r="U9" s="3">
        <v>44.7</v>
      </c>
      <c r="V9" s="3">
        <v>1.4019999999999999</v>
      </c>
      <c r="W9" s="3">
        <v>2</v>
      </c>
      <c r="X9" s="3">
        <v>30.9</v>
      </c>
      <c r="Y9" s="3">
        <v>0.46500000000000002</v>
      </c>
      <c r="Z9" s="3">
        <v>6</v>
      </c>
      <c r="AA9" s="3">
        <v>47.6</v>
      </c>
      <c r="AB9" s="3">
        <v>1.4850000000000001</v>
      </c>
      <c r="AC9" s="3">
        <f t="shared" si="0"/>
        <v>78.5</v>
      </c>
      <c r="AD9" s="3">
        <f t="shared" si="1"/>
        <v>8</v>
      </c>
      <c r="AE9" s="3">
        <f t="shared" si="2"/>
        <v>1.9500000000000002</v>
      </c>
      <c r="AF9" s="3">
        <f t="shared" si="3"/>
        <v>146.60000000000002</v>
      </c>
      <c r="AG9" s="3">
        <f t="shared" si="4"/>
        <v>9</v>
      </c>
      <c r="AH9" s="3">
        <f t="shared" si="5"/>
        <v>3.6470000000000002</v>
      </c>
      <c r="AI9" s="3">
        <f t="shared" si="6"/>
        <v>0.34873389604620164</v>
      </c>
      <c r="AJ9" s="3">
        <f t="shared" si="6"/>
        <v>0.47058823529411764</v>
      </c>
      <c r="AK9" s="6">
        <f t="shared" si="6"/>
        <v>0.34840092906914422</v>
      </c>
    </row>
    <row r="10" spans="2:37" x14ac:dyDescent="0.35">
      <c r="B10" s="46">
        <v>42895</v>
      </c>
      <c r="C10" s="45">
        <v>1</v>
      </c>
      <c r="D10" s="3">
        <v>6</v>
      </c>
      <c r="E10" s="3">
        <v>6</v>
      </c>
      <c r="F10" s="3" t="s">
        <v>119</v>
      </c>
      <c r="G10" s="3" t="s">
        <v>92</v>
      </c>
      <c r="H10" s="3" t="s">
        <v>37</v>
      </c>
      <c r="I10" s="3" t="s">
        <v>45</v>
      </c>
      <c r="J10" s="3" t="s">
        <v>88</v>
      </c>
      <c r="K10" s="3">
        <v>1</v>
      </c>
      <c r="L10" s="3" t="s">
        <v>89</v>
      </c>
      <c r="M10" s="3">
        <v>9.3209999999999997</v>
      </c>
      <c r="N10" s="3">
        <v>25</v>
      </c>
      <c r="O10" s="3">
        <v>44.4</v>
      </c>
      <c r="P10" s="3">
        <v>0.8</v>
      </c>
      <c r="Q10" s="3">
        <v>8</v>
      </c>
      <c r="R10" s="3">
        <v>100.6</v>
      </c>
      <c r="S10" s="3">
        <v>3.4009999999999998</v>
      </c>
      <c r="T10" s="3">
        <v>7</v>
      </c>
      <c r="U10" s="3">
        <v>76.2</v>
      </c>
      <c r="V10" s="3">
        <v>3.246</v>
      </c>
      <c r="W10" s="3">
        <v>3</v>
      </c>
      <c r="X10" s="3">
        <v>13.8</v>
      </c>
      <c r="Y10" s="3">
        <v>0.26200000000000001</v>
      </c>
      <c r="Z10" s="3">
        <v>3</v>
      </c>
      <c r="AA10" s="3">
        <v>30.4</v>
      </c>
      <c r="AB10" s="3">
        <v>0.59799999999999998</v>
      </c>
      <c r="AC10" s="3">
        <f t="shared" si="0"/>
        <v>44.2</v>
      </c>
      <c r="AD10" s="3">
        <f t="shared" si="1"/>
        <v>6</v>
      </c>
      <c r="AE10" s="3">
        <f t="shared" si="2"/>
        <v>0.86</v>
      </c>
      <c r="AF10" s="3">
        <f t="shared" si="3"/>
        <v>176.8</v>
      </c>
      <c r="AG10" s="3">
        <f t="shared" si="4"/>
        <v>15</v>
      </c>
      <c r="AH10" s="3">
        <f t="shared" si="5"/>
        <v>6.6470000000000002</v>
      </c>
      <c r="AI10" s="3">
        <f t="shared" si="6"/>
        <v>0.2</v>
      </c>
      <c r="AJ10" s="3">
        <f t="shared" si="6"/>
        <v>0.2857142857142857</v>
      </c>
      <c r="AK10" s="6">
        <f t="shared" si="6"/>
        <v>0.11455974423871053</v>
      </c>
    </row>
    <row r="11" spans="2:37" x14ac:dyDescent="0.35">
      <c r="B11" s="46">
        <v>42895</v>
      </c>
      <c r="C11" s="45">
        <v>1</v>
      </c>
      <c r="D11" s="3">
        <v>7</v>
      </c>
      <c r="E11" s="3">
        <v>7</v>
      </c>
      <c r="F11" s="44">
        <v>43075</v>
      </c>
      <c r="G11" s="3" t="s">
        <v>93</v>
      </c>
      <c r="H11" s="3" t="s">
        <v>38</v>
      </c>
      <c r="I11" s="3" t="s">
        <v>45</v>
      </c>
      <c r="J11" s="3" t="s">
        <v>88</v>
      </c>
      <c r="K11" s="3">
        <v>1</v>
      </c>
      <c r="L11" s="3" t="s">
        <v>89</v>
      </c>
      <c r="M11" s="3">
        <v>7.4320000000000004</v>
      </c>
      <c r="N11" s="3">
        <v>18</v>
      </c>
      <c r="O11" s="3">
        <v>25.1</v>
      </c>
      <c r="P11" s="3">
        <v>0.55400000000000005</v>
      </c>
      <c r="Q11" s="3">
        <v>6</v>
      </c>
      <c r="R11" s="3">
        <v>92.2</v>
      </c>
      <c r="S11" s="3">
        <v>2.9079999999999999</v>
      </c>
      <c r="T11" s="3">
        <v>5</v>
      </c>
      <c r="U11" s="3">
        <v>139.80000000000001</v>
      </c>
      <c r="V11" s="3">
        <v>3.407</v>
      </c>
      <c r="W11" s="3">
        <v>3</v>
      </c>
      <c r="X11" s="3">
        <v>8.3000000000000007</v>
      </c>
      <c r="Y11" s="3">
        <v>5.3999999999999999E-2</v>
      </c>
      <c r="Z11" s="3">
        <v>0</v>
      </c>
      <c r="AA11" s="3">
        <v>0</v>
      </c>
      <c r="AB11" s="3">
        <v>0</v>
      </c>
      <c r="AC11" s="3">
        <f t="shared" si="0"/>
        <v>8.3000000000000007</v>
      </c>
      <c r="AD11" s="3">
        <f t="shared" si="1"/>
        <v>3</v>
      </c>
      <c r="AE11" s="3">
        <f t="shared" si="2"/>
        <v>5.3999999999999999E-2</v>
      </c>
      <c r="AF11" s="3">
        <f t="shared" si="3"/>
        <v>232</v>
      </c>
      <c r="AG11" s="3">
        <f t="shared" si="4"/>
        <v>11</v>
      </c>
      <c r="AH11" s="3">
        <f t="shared" si="5"/>
        <v>6.3149999999999995</v>
      </c>
      <c r="AI11" s="3">
        <f t="shared" si="6"/>
        <v>3.4540158135663752E-2</v>
      </c>
      <c r="AJ11" s="3">
        <f t="shared" si="6"/>
        <v>0.21428571428571427</v>
      </c>
      <c r="AK11" s="6">
        <f t="shared" si="6"/>
        <v>8.4785680640602924E-3</v>
      </c>
    </row>
    <row r="12" spans="2:37" x14ac:dyDescent="0.35">
      <c r="B12" s="46">
        <v>42895</v>
      </c>
      <c r="C12" s="45">
        <v>1</v>
      </c>
      <c r="D12" s="3">
        <v>8</v>
      </c>
      <c r="E12" s="3">
        <v>8</v>
      </c>
      <c r="F12" s="44">
        <v>43075</v>
      </c>
      <c r="G12" s="3" t="s">
        <v>93</v>
      </c>
      <c r="H12" s="3" t="s">
        <v>39</v>
      </c>
      <c r="I12" s="3" t="s">
        <v>46</v>
      </c>
      <c r="J12" s="3" t="s">
        <v>88</v>
      </c>
      <c r="K12" s="3">
        <v>1</v>
      </c>
      <c r="L12" s="3" t="s">
        <v>89</v>
      </c>
      <c r="M12" s="3">
        <v>7.9279999999999999</v>
      </c>
      <c r="N12" s="3">
        <v>22</v>
      </c>
      <c r="O12" s="3">
        <v>23.9</v>
      </c>
      <c r="P12" s="3">
        <v>0.56299999999999994</v>
      </c>
      <c r="Q12" s="3">
        <v>7</v>
      </c>
      <c r="R12" s="3">
        <v>85</v>
      </c>
      <c r="S12" s="3">
        <v>2.58</v>
      </c>
      <c r="T12" s="3">
        <v>6</v>
      </c>
      <c r="U12" s="3">
        <v>108.2</v>
      </c>
      <c r="V12" s="3">
        <v>2.7519999999999998</v>
      </c>
      <c r="W12" s="3">
        <v>3</v>
      </c>
      <c r="X12" s="3">
        <v>22.6</v>
      </c>
      <c r="Y12" s="3">
        <v>0.499</v>
      </c>
      <c r="Z12" s="3">
        <v>4</v>
      </c>
      <c r="AA12" s="3">
        <v>29.7</v>
      </c>
      <c r="AB12" s="3">
        <v>0.748</v>
      </c>
      <c r="AC12" s="3">
        <f t="shared" si="0"/>
        <v>52.3</v>
      </c>
      <c r="AD12" s="3">
        <f t="shared" si="1"/>
        <v>7</v>
      </c>
      <c r="AE12" s="3">
        <f t="shared" si="2"/>
        <v>1.2469999999999999</v>
      </c>
      <c r="AF12" s="3">
        <f t="shared" si="3"/>
        <v>193.2</v>
      </c>
      <c r="AG12" s="3">
        <f t="shared" si="4"/>
        <v>13</v>
      </c>
      <c r="AH12" s="3">
        <f t="shared" si="5"/>
        <v>5.3319999999999999</v>
      </c>
      <c r="AI12" s="3">
        <f t="shared" si="6"/>
        <v>0.2130346232179226</v>
      </c>
      <c r="AJ12" s="3">
        <f t="shared" si="6"/>
        <v>0.35</v>
      </c>
      <c r="AK12" s="6">
        <f t="shared" si="6"/>
        <v>0.18954248366013071</v>
      </c>
    </row>
    <row r="13" spans="2:37" x14ac:dyDescent="0.35">
      <c r="B13" s="46">
        <v>42895</v>
      </c>
      <c r="C13" s="45">
        <v>1</v>
      </c>
      <c r="D13" s="3">
        <v>9</v>
      </c>
      <c r="E13" s="3">
        <v>9</v>
      </c>
      <c r="F13" s="3" t="s">
        <v>121</v>
      </c>
      <c r="G13" s="3" t="s">
        <v>92</v>
      </c>
      <c r="H13" s="3" t="s">
        <v>40</v>
      </c>
      <c r="I13" s="3" t="s">
        <v>46</v>
      </c>
      <c r="J13" s="3" t="s">
        <v>88</v>
      </c>
      <c r="K13" s="3">
        <v>1</v>
      </c>
      <c r="L13" s="3" t="s">
        <v>89</v>
      </c>
      <c r="M13" s="3">
        <v>8.5079999999999991</v>
      </c>
      <c r="N13" s="3">
        <v>19</v>
      </c>
      <c r="O13" s="3">
        <v>23.4</v>
      </c>
      <c r="P13" s="3">
        <v>0.57299999999999995</v>
      </c>
      <c r="Q13" s="3">
        <v>7</v>
      </c>
      <c r="R13" s="3">
        <v>86.6</v>
      </c>
      <c r="S13" s="3">
        <v>2.903</v>
      </c>
      <c r="T13" s="3">
        <v>6</v>
      </c>
      <c r="U13" s="3">
        <v>65.400000000000006</v>
      </c>
      <c r="V13" s="3">
        <v>2.8130000000000002</v>
      </c>
      <c r="W13" s="3">
        <v>3</v>
      </c>
      <c r="X13" s="3">
        <v>33.9</v>
      </c>
      <c r="Y13" s="3">
        <v>0.55200000000000005</v>
      </c>
      <c r="Z13" s="3">
        <v>5</v>
      </c>
      <c r="AA13" s="3">
        <v>63.9</v>
      </c>
      <c r="AB13" s="3">
        <v>0.89500000000000002</v>
      </c>
      <c r="AC13" s="3">
        <f t="shared" si="0"/>
        <v>97.8</v>
      </c>
      <c r="AD13" s="3">
        <f t="shared" si="1"/>
        <v>8</v>
      </c>
      <c r="AE13" s="3">
        <f t="shared" si="2"/>
        <v>1.4470000000000001</v>
      </c>
      <c r="AF13" s="3">
        <f t="shared" si="3"/>
        <v>152</v>
      </c>
      <c r="AG13" s="3">
        <f t="shared" si="4"/>
        <v>13</v>
      </c>
      <c r="AH13" s="3">
        <f t="shared" si="5"/>
        <v>5.7160000000000002</v>
      </c>
      <c r="AI13" s="3">
        <f t="shared" si="6"/>
        <v>0.39151321056845473</v>
      </c>
      <c r="AJ13" s="3">
        <f t="shared" si="6"/>
        <v>0.38095238095238093</v>
      </c>
      <c r="AK13" s="6">
        <f t="shared" si="6"/>
        <v>0.20201033086695519</v>
      </c>
    </row>
    <row r="14" spans="2:37" x14ac:dyDescent="0.35">
      <c r="B14" s="46">
        <v>42895</v>
      </c>
      <c r="C14" s="45">
        <v>1</v>
      </c>
      <c r="D14" s="3">
        <v>10</v>
      </c>
      <c r="E14" s="3">
        <v>10</v>
      </c>
      <c r="F14" s="3" t="s">
        <v>121</v>
      </c>
      <c r="G14" s="3" t="s">
        <v>92</v>
      </c>
      <c r="H14" s="3" t="s">
        <v>41</v>
      </c>
      <c r="I14" s="3" t="s">
        <v>45</v>
      </c>
      <c r="J14" s="3" t="s">
        <v>88</v>
      </c>
      <c r="K14" s="3">
        <v>1</v>
      </c>
      <c r="L14" s="3" t="s">
        <v>89</v>
      </c>
      <c r="M14" s="3">
        <v>11.098000000000001</v>
      </c>
      <c r="N14" s="3">
        <v>18</v>
      </c>
      <c r="O14" s="3">
        <v>22</v>
      </c>
      <c r="P14" s="3">
        <v>0.625</v>
      </c>
      <c r="Q14" s="3">
        <v>6</v>
      </c>
      <c r="R14" s="3">
        <v>57.4</v>
      </c>
      <c r="S14" s="3">
        <v>2.794</v>
      </c>
      <c r="T14" s="3">
        <v>12</v>
      </c>
      <c r="U14" s="3">
        <v>96.8</v>
      </c>
      <c r="V14" s="3">
        <v>4.6379999999999999</v>
      </c>
      <c r="W14" s="3">
        <v>3</v>
      </c>
      <c r="X14" s="3">
        <v>28</v>
      </c>
      <c r="Y14" s="3">
        <v>0.51100000000000001</v>
      </c>
      <c r="Z14" s="3">
        <v>4</v>
      </c>
      <c r="AA14" s="3">
        <v>57.4</v>
      </c>
      <c r="AB14" s="3">
        <v>1.3819999999999999</v>
      </c>
      <c r="AC14" s="3">
        <f t="shared" si="0"/>
        <v>85.4</v>
      </c>
      <c r="AD14" s="3">
        <f t="shared" si="1"/>
        <v>7</v>
      </c>
      <c r="AE14" s="3">
        <f t="shared" si="2"/>
        <v>1.8929999999999998</v>
      </c>
      <c r="AF14" s="3">
        <f t="shared" si="3"/>
        <v>154.19999999999999</v>
      </c>
      <c r="AG14" s="3">
        <f t="shared" si="4"/>
        <v>18</v>
      </c>
      <c r="AH14" s="3">
        <f t="shared" si="5"/>
        <v>7.4320000000000004</v>
      </c>
      <c r="AI14" s="3">
        <f t="shared" si="6"/>
        <v>0.35642737896494159</v>
      </c>
      <c r="AJ14" s="3">
        <f t="shared" si="6"/>
        <v>0.28000000000000003</v>
      </c>
      <c r="AK14" s="6">
        <f t="shared" si="6"/>
        <v>0.20300268096514745</v>
      </c>
    </row>
    <row r="15" spans="2:37" x14ac:dyDescent="0.35">
      <c r="B15" s="46">
        <v>42895</v>
      </c>
      <c r="C15" s="45">
        <v>1</v>
      </c>
      <c r="D15" s="3">
        <v>11</v>
      </c>
      <c r="E15" s="3">
        <v>11</v>
      </c>
      <c r="F15" s="3" t="s">
        <v>121</v>
      </c>
      <c r="G15" s="3" t="s">
        <v>92</v>
      </c>
      <c r="H15" s="3" t="s">
        <v>42</v>
      </c>
      <c r="I15" s="3" t="s">
        <v>46</v>
      </c>
      <c r="J15" s="3" t="s">
        <v>88</v>
      </c>
      <c r="K15" s="3">
        <v>1</v>
      </c>
      <c r="L15" s="3" t="s">
        <v>89</v>
      </c>
      <c r="M15" s="3">
        <v>10.269</v>
      </c>
      <c r="N15" s="3">
        <v>23</v>
      </c>
      <c r="O15" s="3">
        <v>21</v>
      </c>
      <c r="P15" s="3">
        <v>0.64400000000000002</v>
      </c>
      <c r="Q15" s="3">
        <v>8</v>
      </c>
      <c r="R15" s="3">
        <v>58.6</v>
      </c>
      <c r="S15" s="3">
        <v>3.0049999999999999</v>
      </c>
      <c r="T15" s="3">
        <v>7</v>
      </c>
      <c r="U15" s="3">
        <v>90.4</v>
      </c>
      <c r="V15" s="3">
        <v>3.3889999999999998</v>
      </c>
      <c r="W15" s="3">
        <v>4</v>
      </c>
      <c r="X15" s="3">
        <v>35.299999999999997</v>
      </c>
      <c r="Y15" s="3">
        <v>0.871</v>
      </c>
      <c r="Z15" s="3">
        <v>4</v>
      </c>
      <c r="AA15" s="3">
        <v>49.6</v>
      </c>
      <c r="AB15" s="3">
        <v>1.383</v>
      </c>
      <c r="AC15" s="3">
        <f t="shared" si="0"/>
        <v>84.9</v>
      </c>
      <c r="AD15" s="3">
        <f t="shared" si="1"/>
        <v>8</v>
      </c>
      <c r="AE15" s="3">
        <f t="shared" si="2"/>
        <v>2.254</v>
      </c>
      <c r="AF15" s="3">
        <f t="shared" si="3"/>
        <v>149</v>
      </c>
      <c r="AG15" s="3">
        <f t="shared" si="4"/>
        <v>15</v>
      </c>
      <c r="AH15" s="3">
        <f t="shared" si="5"/>
        <v>6.3940000000000001</v>
      </c>
      <c r="AI15" s="3">
        <f t="shared" si="6"/>
        <v>0.36297563061137239</v>
      </c>
      <c r="AJ15" s="3">
        <f t="shared" si="6"/>
        <v>0.34782608695652173</v>
      </c>
      <c r="AK15" s="6">
        <f t="shared" si="6"/>
        <v>0.26063829787234044</v>
      </c>
    </row>
    <row r="16" spans="2:37" x14ac:dyDescent="0.35">
      <c r="B16" s="46">
        <v>42895</v>
      </c>
      <c r="C16" s="45">
        <v>1</v>
      </c>
      <c r="D16" s="3">
        <v>12</v>
      </c>
      <c r="E16" s="3">
        <v>12</v>
      </c>
      <c r="F16" s="3" t="s">
        <v>121</v>
      </c>
      <c r="G16" s="3" t="s">
        <v>92</v>
      </c>
      <c r="H16" s="3" t="s">
        <v>43</v>
      </c>
      <c r="I16" s="3" t="s">
        <v>45</v>
      </c>
      <c r="J16" s="3" t="s">
        <v>88</v>
      </c>
      <c r="K16" s="3">
        <v>1</v>
      </c>
      <c r="L16" s="3" t="s">
        <v>89</v>
      </c>
      <c r="M16" s="3">
        <v>8.5960000000000001</v>
      </c>
      <c r="N16" s="3">
        <v>14</v>
      </c>
      <c r="O16" s="3">
        <v>14.6</v>
      </c>
      <c r="P16" s="3">
        <v>0.501</v>
      </c>
      <c r="Q16" s="3">
        <v>5</v>
      </c>
      <c r="R16" s="3">
        <v>108.2</v>
      </c>
      <c r="S16" s="3">
        <v>2.9449999999999998</v>
      </c>
      <c r="T16" s="3">
        <v>6</v>
      </c>
      <c r="U16" s="3">
        <v>117.9</v>
      </c>
      <c r="V16" s="3">
        <v>3.21</v>
      </c>
      <c r="W16" s="3">
        <v>1</v>
      </c>
      <c r="X16" s="3">
        <v>8.3000000000000007</v>
      </c>
      <c r="Y16" s="3">
        <v>0.33100000000000002</v>
      </c>
      <c r="Z16" s="3">
        <v>4</v>
      </c>
      <c r="AA16" s="3">
        <v>24</v>
      </c>
      <c r="AB16" s="3">
        <v>1.038</v>
      </c>
      <c r="AC16" s="3">
        <f t="shared" si="0"/>
        <v>32.299999999999997</v>
      </c>
      <c r="AD16" s="3">
        <f t="shared" si="1"/>
        <v>5</v>
      </c>
      <c r="AE16" s="3">
        <f t="shared" si="2"/>
        <v>1.369</v>
      </c>
      <c r="AF16" s="3">
        <f t="shared" si="3"/>
        <v>226.10000000000002</v>
      </c>
      <c r="AG16" s="3">
        <f t="shared" si="4"/>
        <v>11</v>
      </c>
      <c r="AH16" s="3">
        <f t="shared" si="5"/>
        <v>6.1549999999999994</v>
      </c>
      <c r="AI16" s="3">
        <f t="shared" si="6"/>
        <v>0.12499999999999997</v>
      </c>
      <c r="AJ16" s="3">
        <f t="shared" si="6"/>
        <v>0.3125</v>
      </c>
      <c r="AK16" s="6">
        <f t="shared" si="6"/>
        <v>0.1819510898458267</v>
      </c>
    </row>
    <row r="17" spans="2:37" x14ac:dyDescent="0.35">
      <c r="B17" s="47" t="s">
        <v>118</v>
      </c>
      <c r="C17" s="45">
        <v>2</v>
      </c>
      <c r="D17" s="3">
        <v>1</v>
      </c>
      <c r="E17" s="3">
        <v>1</v>
      </c>
      <c r="F17" s="44">
        <v>43047</v>
      </c>
      <c r="G17" s="3" t="s">
        <v>92</v>
      </c>
      <c r="H17" s="3" t="s">
        <v>96</v>
      </c>
      <c r="I17" s="3" t="s">
        <v>46</v>
      </c>
      <c r="J17" s="3" t="s">
        <v>122</v>
      </c>
      <c r="K17" s="3">
        <v>1</v>
      </c>
      <c r="L17" s="3" t="s">
        <v>89</v>
      </c>
      <c r="M17" s="3">
        <v>10.375999999999999</v>
      </c>
      <c r="N17" s="3">
        <v>6</v>
      </c>
      <c r="O17" s="3">
        <v>3.9</v>
      </c>
      <c r="P17" s="3">
        <v>0.27600000000000002</v>
      </c>
      <c r="Q17" s="3">
        <v>6</v>
      </c>
      <c r="R17" s="3">
        <v>114.1</v>
      </c>
      <c r="S17" s="3">
        <v>4.1550000000000002</v>
      </c>
      <c r="T17" s="3">
        <v>8</v>
      </c>
      <c r="U17" s="3">
        <v>117.1</v>
      </c>
      <c r="V17" s="3">
        <v>4.1109999999999998</v>
      </c>
      <c r="W17" s="3">
        <v>1</v>
      </c>
      <c r="X17" s="3">
        <v>7.8</v>
      </c>
      <c r="Y17" s="3">
        <v>0.151</v>
      </c>
      <c r="Z17" s="3">
        <v>2</v>
      </c>
      <c r="AA17" s="3">
        <v>15.4</v>
      </c>
      <c r="AB17" s="3">
        <v>0.54100000000000004</v>
      </c>
      <c r="AC17" s="3">
        <f t="shared" ref="AC17:AC38" si="7">AA17+X17</f>
        <v>23.2</v>
      </c>
      <c r="AD17" s="3">
        <f t="shared" ref="AD17:AD38" si="8">Z17+W17</f>
        <v>3</v>
      </c>
      <c r="AE17" s="3">
        <f t="shared" ref="AE17:AE38" si="9">AB17+Y17</f>
        <v>0.69200000000000006</v>
      </c>
      <c r="AF17" s="3">
        <f t="shared" ref="AF17:AF38" si="10">U17+R17</f>
        <v>231.2</v>
      </c>
      <c r="AG17" s="3">
        <f t="shared" ref="AG17:AG38" si="11">T17+Q17</f>
        <v>14</v>
      </c>
      <c r="AH17" s="3">
        <f t="shared" ref="AH17:AH38" si="12">V17+S17</f>
        <v>8.266</v>
      </c>
      <c r="AI17" s="3">
        <f t="shared" ref="AI17:AI38" si="13">AC17/(AC17+AF17)</f>
        <v>9.1194968553459127E-2</v>
      </c>
      <c r="AJ17" s="3">
        <f t="shared" ref="AJ17:AJ38" si="14">AD17/(AD17+AG17)</f>
        <v>0.17647058823529413</v>
      </c>
      <c r="AK17" s="6">
        <f t="shared" ref="AK17:AK38" si="15">AE17/(AE17+AH17)</f>
        <v>7.7249386023666003E-2</v>
      </c>
    </row>
    <row r="18" spans="2:37" x14ac:dyDescent="0.35">
      <c r="B18" s="47" t="s">
        <v>118</v>
      </c>
      <c r="C18" s="45">
        <v>2</v>
      </c>
      <c r="D18" s="3">
        <v>2</v>
      </c>
      <c r="E18" s="3">
        <v>2</v>
      </c>
      <c r="F18" s="44">
        <v>43047</v>
      </c>
      <c r="G18" s="3" t="s">
        <v>92</v>
      </c>
      <c r="H18" s="3" t="s">
        <v>97</v>
      </c>
      <c r="I18" s="3" t="s">
        <v>45</v>
      </c>
      <c r="J18" s="3" t="s">
        <v>122</v>
      </c>
      <c r="K18" s="3">
        <v>1</v>
      </c>
      <c r="L18" s="3" t="s">
        <v>89</v>
      </c>
      <c r="M18" s="3">
        <v>7.0389999999999997</v>
      </c>
      <c r="N18" s="3">
        <v>3</v>
      </c>
      <c r="O18" s="3">
        <v>3.8</v>
      </c>
      <c r="P18" s="3">
        <v>0.11799999999999999</v>
      </c>
      <c r="Q18" s="3">
        <v>3</v>
      </c>
      <c r="R18" s="3">
        <v>136.30000000000001</v>
      </c>
      <c r="S18" s="3">
        <v>2.0099999999999998</v>
      </c>
      <c r="T18" s="3">
        <v>4</v>
      </c>
      <c r="U18" s="3">
        <v>90.2</v>
      </c>
      <c r="V18" s="3">
        <v>2.4049999999999998</v>
      </c>
      <c r="W18" s="3">
        <v>2</v>
      </c>
      <c r="X18" s="3">
        <v>23.8</v>
      </c>
      <c r="Y18" s="3">
        <v>0.71299999999999997</v>
      </c>
      <c r="Z18" s="3">
        <v>2</v>
      </c>
      <c r="AA18" s="3">
        <v>26.6</v>
      </c>
      <c r="AB18" s="3">
        <v>1.052</v>
      </c>
      <c r="AC18" s="3">
        <f t="shared" si="7"/>
        <v>50.400000000000006</v>
      </c>
      <c r="AD18" s="3">
        <f t="shared" si="8"/>
        <v>4</v>
      </c>
      <c r="AE18" s="3">
        <f t="shared" si="9"/>
        <v>1.7650000000000001</v>
      </c>
      <c r="AF18" s="3">
        <f t="shared" si="10"/>
        <v>226.5</v>
      </c>
      <c r="AG18" s="3">
        <f t="shared" si="11"/>
        <v>7</v>
      </c>
      <c r="AH18" s="3">
        <f t="shared" si="12"/>
        <v>4.4149999999999991</v>
      </c>
      <c r="AI18" s="3">
        <f t="shared" si="13"/>
        <v>0.18201516793066091</v>
      </c>
      <c r="AJ18" s="3">
        <f t="shared" si="14"/>
        <v>0.36363636363636365</v>
      </c>
      <c r="AK18" s="6">
        <f t="shared" si="15"/>
        <v>0.28559870550161814</v>
      </c>
    </row>
    <row r="19" spans="2:37" x14ac:dyDescent="0.35">
      <c r="B19" s="47" t="s">
        <v>118</v>
      </c>
      <c r="C19" s="45">
        <v>2</v>
      </c>
      <c r="D19" s="3">
        <v>3</v>
      </c>
      <c r="E19" s="3">
        <v>3</v>
      </c>
      <c r="F19" s="44">
        <v>43047</v>
      </c>
      <c r="G19" s="3" t="s">
        <v>92</v>
      </c>
      <c r="H19" s="3" t="s">
        <v>98</v>
      </c>
      <c r="I19" s="3" t="s">
        <v>45</v>
      </c>
      <c r="J19" s="3" t="s">
        <v>122</v>
      </c>
      <c r="K19" s="3">
        <v>1</v>
      </c>
      <c r="L19" s="3" t="s">
        <v>89</v>
      </c>
      <c r="M19" s="3">
        <v>10.616</v>
      </c>
      <c r="N19" s="3">
        <v>8</v>
      </c>
      <c r="O19" s="3">
        <v>6.1</v>
      </c>
      <c r="P19" s="3">
        <v>0.32</v>
      </c>
      <c r="Q19" s="3">
        <v>6</v>
      </c>
      <c r="R19" s="3">
        <v>121.5</v>
      </c>
      <c r="S19" s="3">
        <v>3.5670000000000002</v>
      </c>
      <c r="T19" s="3">
        <v>8</v>
      </c>
      <c r="U19" s="3">
        <v>102.9</v>
      </c>
      <c r="V19" s="3">
        <v>4.4320000000000004</v>
      </c>
      <c r="W19" s="3">
        <v>1</v>
      </c>
      <c r="X19" s="3">
        <v>18.8</v>
      </c>
      <c r="Y19" s="3">
        <v>0.52800000000000002</v>
      </c>
      <c r="Z19" s="3">
        <v>3</v>
      </c>
      <c r="AA19" s="3">
        <v>21.6</v>
      </c>
      <c r="AB19" s="3">
        <v>0.63200000000000001</v>
      </c>
      <c r="AC19" s="3">
        <f t="shared" si="7"/>
        <v>40.400000000000006</v>
      </c>
      <c r="AD19" s="3">
        <f t="shared" si="8"/>
        <v>4</v>
      </c>
      <c r="AE19" s="3">
        <f t="shared" si="9"/>
        <v>1.1600000000000001</v>
      </c>
      <c r="AF19" s="3">
        <f t="shared" si="10"/>
        <v>224.4</v>
      </c>
      <c r="AG19" s="3">
        <f t="shared" si="11"/>
        <v>14</v>
      </c>
      <c r="AH19" s="3">
        <f t="shared" si="12"/>
        <v>7.9990000000000006</v>
      </c>
      <c r="AI19" s="3">
        <f t="shared" si="13"/>
        <v>0.15256797583081572</v>
      </c>
      <c r="AJ19" s="3">
        <f t="shared" si="14"/>
        <v>0.22222222222222221</v>
      </c>
      <c r="AK19" s="6">
        <f t="shared" si="15"/>
        <v>0.12665138115514796</v>
      </c>
    </row>
    <row r="20" spans="2:37" x14ac:dyDescent="0.35">
      <c r="B20" s="47" t="s">
        <v>118</v>
      </c>
      <c r="C20" s="45">
        <v>2</v>
      </c>
      <c r="D20" s="3">
        <v>4</v>
      </c>
      <c r="E20" s="3">
        <v>4</v>
      </c>
      <c r="F20" s="44">
        <v>43047</v>
      </c>
      <c r="G20" s="3" t="s">
        <v>92</v>
      </c>
      <c r="H20" s="3" t="s">
        <v>99</v>
      </c>
      <c r="I20" s="3" t="s">
        <v>46</v>
      </c>
      <c r="J20" s="3" t="s">
        <v>122</v>
      </c>
      <c r="K20" s="3">
        <v>1</v>
      </c>
      <c r="L20" s="3" t="s">
        <v>89</v>
      </c>
      <c r="M20" s="3">
        <v>9.9770000000000003</v>
      </c>
      <c r="N20" s="3">
        <v>13</v>
      </c>
      <c r="O20" s="3">
        <v>28.7</v>
      </c>
      <c r="P20" s="3">
        <v>0.55100000000000005</v>
      </c>
      <c r="Q20" s="3">
        <v>4</v>
      </c>
      <c r="R20" s="3">
        <v>27.6</v>
      </c>
      <c r="S20" s="3">
        <v>2.2549999999999999</v>
      </c>
      <c r="T20" s="3">
        <v>5</v>
      </c>
      <c r="U20" s="3">
        <v>35</v>
      </c>
      <c r="V20" s="3">
        <v>2.4079999999999999</v>
      </c>
      <c r="W20" s="3">
        <v>6</v>
      </c>
      <c r="X20" s="3">
        <v>88.3</v>
      </c>
      <c r="Y20" s="3">
        <v>2.1739999999999999</v>
      </c>
      <c r="Z20" s="3">
        <v>5</v>
      </c>
      <c r="AA20" s="3">
        <v>64.3</v>
      </c>
      <c r="AB20" s="3">
        <v>1.6519999999999999</v>
      </c>
      <c r="AC20" s="3">
        <f t="shared" si="7"/>
        <v>152.6</v>
      </c>
      <c r="AD20" s="3">
        <f t="shared" si="8"/>
        <v>11</v>
      </c>
      <c r="AE20" s="3">
        <f t="shared" si="9"/>
        <v>3.8259999999999996</v>
      </c>
      <c r="AF20" s="3">
        <f t="shared" si="10"/>
        <v>62.6</v>
      </c>
      <c r="AG20" s="3">
        <f t="shared" si="11"/>
        <v>9</v>
      </c>
      <c r="AH20" s="3">
        <f t="shared" si="12"/>
        <v>4.6630000000000003</v>
      </c>
      <c r="AI20" s="3">
        <f t="shared" si="13"/>
        <v>0.70910780669144979</v>
      </c>
      <c r="AJ20" s="3">
        <f t="shared" si="14"/>
        <v>0.55000000000000004</v>
      </c>
      <c r="AK20" s="6">
        <f t="shared" si="15"/>
        <v>0.45070090705619026</v>
      </c>
    </row>
    <row r="21" spans="2:37" x14ac:dyDescent="0.35">
      <c r="B21" s="47" t="s">
        <v>118</v>
      </c>
      <c r="C21" s="45">
        <v>2</v>
      </c>
      <c r="D21" s="3">
        <v>5</v>
      </c>
      <c r="E21" s="3">
        <v>5</v>
      </c>
      <c r="F21" s="44">
        <v>43047</v>
      </c>
      <c r="G21" s="3" t="s">
        <v>93</v>
      </c>
      <c r="H21" s="3" t="s">
        <v>100</v>
      </c>
      <c r="I21" s="3" t="s">
        <v>46</v>
      </c>
      <c r="J21" s="3" t="s">
        <v>122</v>
      </c>
      <c r="K21" s="3">
        <v>1</v>
      </c>
      <c r="L21" s="3" t="s">
        <v>89</v>
      </c>
      <c r="M21" s="3">
        <v>9.9090000000000007</v>
      </c>
      <c r="N21" s="3">
        <v>3</v>
      </c>
      <c r="O21" s="3">
        <v>2.2000000000000002</v>
      </c>
      <c r="P21" s="3">
        <v>5.2999999999999999E-2</v>
      </c>
      <c r="Q21" s="3">
        <v>8</v>
      </c>
      <c r="R21" s="3">
        <v>117</v>
      </c>
      <c r="S21" s="3">
        <v>4.8410000000000002</v>
      </c>
      <c r="T21" s="3">
        <v>6</v>
      </c>
      <c r="U21" s="3">
        <v>96.5</v>
      </c>
      <c r="V21" s="3">
        <v>3.3759999999999999</v>
      </c>
      <c r="W21" s="3">
        <v>2</v>
      </c>
      <c r="X21" s="3">
        <v>19.2</v>
      </c>
      <c r="Y21" s="3">
        <v>0.16300000000000001</v>
      </c>
      <c r="Z21" s="3">
        <v>1</v>
      </c>
      <c r="AA21" s="3">
        <v>13.2</v>
      </c>
      <c r="AB21" s="3">
        <v>6.0999999999999999E-2</v>
      </c>
      <c r="AC21" s="3">
        <f t="shared" si="7"/>
        <v>32.4</v>
      </c>
      <c r="AD21" s="3">
        <f t="shared" si="8"/>
        <v>3</v>
      </c>
      <c r="AE21" s="3">
        <f t="shared" si="9"/>
        <v>0.224</v>
      </c>
      <c r="AF21" s="3">
        <f t="shared" si="10"/>
        <v>213.5</v>
      </c>
      <c r="AG21" s="3">
        <f t="shared" si="11"/>
        <v>14</v>
      </c>
      <c r="AH21" s="3">
        <f t="shared" si="12"/>
        <v>8.2170000000000005</v>
      </c>
      <c r="AI21" s="3">
        <f t="shared" si="13"/>
        <v>0.13176087840585604</v>
      </c>
      <c r="AJ21" s="3">
        <f t="shared" si="14"/>
        <v>0.17647058823529413</v>
      </c>
      <c r="AK21" s="6">
        <f t="shared" si="15"/>
        <v>2.6537140149271412E-2</v>
      </c>
    </row>
    <row r="22" spans="2:37" x14ac:dyDescent="0.35">
      <c r="B22" s="47" t="s">
        <v>118</v>
      </c>
      <c r="C22" s="45">
        <v>2</v>
      </c>
      <c r="D22" s="3">
        <v>6</v>
      </c>
      <c r="E22" s="3">
        <v>6</v>
      </c>
      <c r="F22" s="44">
        <v>43047</v>
      </c>
      <c r="G22" s="3" t="s">
        <v>93</v>
      </c>
      <c r="H22" s="3" t="s">
        <v>101</v>
      </c>
      <c r="I22" s="3" t="s">
        <v>45</v>
      </c>
      <c r="J22" s="3" t="s">
        <v>122</v>
      </c>
      <c r="K22" s="3">
        <v>1</v>
      </c>
      <c r="L22" s="3" t="s">
        <v>89</v>
      </c>
      <c r="M22" s="3">
        <v>9.6980000000000004</v>
      </c>
      <c r="N22" s="3">
        <v>10</v>
      </c>
      <c r="O22" s="3">
        <v>8.4</v>
      </c>
      <c r="P22" s="3">
        <v>0.41599999999999998</v>
      </c>
      <c r="Q22" s="3">
        <v>7</v>
      </c>
      <c r="R22" s="3">
        <v>76.2</v>
      </c>
      <c r="S22" s="3">
        <v>4.0750000000000002</v>
      </c>
      <c r="T22" s="3">
        <v>4</v>
      </c>
      <c r="U22" s="3">
        <v>83.9</v>
      </c>
      <c r="V22" s="3">
        <v>2.532</v>
      </c>
      <c r="W22" s="3">
        <v>4</v>
      </c>
      <c r="X22" s="3">
        <v>60.3</v>
      </c>
      <c r="Y22" s="3">
        <v>0.84499999999999997</v>
      </c>
      <c r="Z22" s="3">
        <v>3</v>
      </c>
      <c r="AA22" s="3">
        <v>28.6</v>
      </c>
      <c r="AB22" s="3">
        <v>0.84499999999999997</v>
      </c>
      <c r="AC22" s="3">
        <f t="shared" si="7"/>
        <v>88.9</v>
      </c>
      <c r="AD22" s="3">
        <f t="shared" si="8"/>
        <v>7</v>
      </c>
      <c r="AE22" s="3">
        <f t="shared" si="9"/>
        <v>1.69</v>
      </c>
      <c r="AF22" s="3">
        <f t="shared" si="10"/>
        <v>160.10000000000002</v>
      </c>
      <c r="AG22" s="3">
        <f t="shared" si="11"/>
        <v>11</v>
      </c>
      <c r="AH22" s="3">
        <f t="shared" si="12"/>
        <v>6.6070000000000002</v>
      </c>
      <c r="AI22" s="3">
        <f t="shared" si="13"/>
        <v>0.35702811244979921</v>
      </c>
      <c r="AJ22" s="3">
        <f t="shared" si="14"/>
        <v>0.3888888888888889</v>
      </c>
      <c r="AK22" s="6">
        <f t="shared" si="15"/>
        <v>0.20368808002892611</v>
      </c>
    </row>
    <row r="23" spans="2:37" x14ac:dyDescent="0.35">
      <c r="B23" s="47" t="s">
        <v>118</v>
      </c>
      <c r="C23" s="45">
        <v>2</v>
      </c>
      <c r="D23" s="3">
        <v>7</v>
      </c>
      <c r="E23" s="3">
        <v>7</v>
      </c>
      <c r="F23" s="44">
        <v>43047</v>
      </c>
      <c r="G23" s="3" t="s">
        <v>93</v>
      </c>
      <c r="H23" s="3" t="s">
        <v>102</v>
      </c>
      <c r="I23" s="3" t="s">
        <v>45</v>
      </c>
      <c r="J23" s="3" t="s">
        <v>122</v>
      </c>
      <c r="K23" s="3">
        <v>1</v>
      </c>
      <c r="L23" s="3" t="s">
        <v>89</v>
      </c>
      <c r="M23" s="3">
        <v>9.8019999999999996</v>
      </c>
      <c r="N23" s="3">
        <v>10</v>
      </c>
      <c r="O23" s="3">
        <v>10.4</v>
      </c>
      <c r="P23" s="3">
        <v>0.442</v>
      </c>
      <c r="Q23" s="3">
        <v>7</v>
      </c>
      <c r="R23" s="3">
        <v>102.2</v>
      </c>
      <c r="S23" s="3">
        <v>3.7749999999999999</v>
      </c>
      <c r="T23" s="3">
        <v>3</v>
      </c>
      <c r="U23" s="3">
        <v>49</v>
      </c>
      <c r="V23" s="3">
        <v>1.829</v>
      </c>
      <c r="W23" s="3">
        <v>4</v>
      </c>
      <c r="X23" s="3">
        <v>47.5</v>
      </c>
      <c r="Y23" s="3">
        <v>1.333</v>
      </c>
      <c r="Z23" s="3">
        <v>3</v>
      </c>
      <c r="AA23" s="3">
        <v>44.2</v>
      </c>
      <c r="AB23" s="3">
        <v>1.67</v>
      </c>
      <c r="AC23" s="3">
        <f t="shared" si="7"/>
        <v>91.7</v>
      </c>
      <c r="AD23" s="3">
        <f t="shared" si="8"/>
        <v>7</v>
      </c>
      <c r="AE23" s="3">
        <f t="shared" si="9"/>
        <v>3.0030000000000001</v>
      </c>
      <c r="AF23" s="3">
        <f t="shared" si="10"/>
        <v>151.19999999999999</v>
      </c>
      <c r="AG23" s="3">
        <f t="shared" si="11"/>
        <v>10</v>
      </c>
      <c r="AH23" s="3">
        <f t="shared" si="12"/>
        <v>5.6040000000000001</v>
      </c>
      <c r="AI23" s="3">
        <f t="shared" si="13"/>
        <v>0.3775216138328531</v>
      </c>
      <c r="AJ23" s="3">
        <f t="shared" si="14"/>
        <v>0.41176470588235292</v>
      </c>
      <c r="AK23" s="6">
        <f t="shared" si="15"/>
        <v>0.34890205646566752</v>
      </c>
    </row>
    <row r="24" spans="2:37" x14ac:dyDescent="0.35">
      <c r="B24" s="47" t="s">
        <v>118</v>
      </c>
      <c r="C24" s="45">
        <v>2</v>
      </c>
      <c r="D24" s="3">
        <v>8</v>
      </c>
      <c r="E24" s="3">
        <v>8</v>
      </c>
      <c r="F24" s="44">
        <v>43047</v>
      </c>
      <c r="G24" s="3" t="s">
        <v>93</v>
      </c>
      <c r="H24" s="3" t="s">
        <v>103</v>
      </c>
      <c r="I24" s="3" t="s">
        <v>45</v>
      </c>
      <c r="J24" s="3" t="s">
        <v>122</v>
      </c>
      <c r="K24" s="3">
        <v>1</v>
      </c>
      <c r="L24" s="3" t="s">
        <v>89</v>
      </c>
      <c r="M24" s="3">
        <v>9.4269999999999996</v>
      </c>
      <c r="N24" s="3">
        <v>8</v>
      </c>
      <c r="O24" s="3">
        <v>17.5</v>
      </c>
      <c r="P24" s="3">
        <v>0.43099999999999999</v>
      </c>
      <c r="Q24" s="3">
        <v>7</v>
      </c>
      <c r="R24" s="3">
        <v>55.7</v>
      </c>
      <c r="S24" s="3">
        <v>3.0059999999999998</v>
      </c>
      <c r="T24" s="3">
        <v>5</v>
      </c>
      <c r="U24" s="3">
        <v>100.5</v>
      </c>
      <c r="V24" s="3">
        <v>2.9870000000000001</v>
      </c>
      <c r="W24" s="3">
        <v>2</v>
      </c>
      <c r="X24" s="3">
        <v>39.1</v>
      </c>
      <c r="Y24" s="3">
        <v>0.71099999999999997</v>
      </c>
      <c r="Z24" s="3">
        <v>4</v>
      </c>
      <c r="AA24" s="3">
        <v>43.9</v>
      </c>
      <c r="AB24" s="3">
        <v>1.3</v>
      </c>
      <c r="AC24" s="3">
        <f t="shared" si="7"/>
        <v>83</v>
      </c>
      <c r="AD24" s="3">
        <f t="shared" si="8"/>
        <v>6</v>
      </c>
      <c r="AE24" s="3">
        <f t="shared" si="9"/>
        <v>2.0110000000000001</v>
      </c>
      <c r="AF24" s="3">
        <f t="shared" si="10"/>
        <v>156.19999999999999</v>
      </c>
      <c r="AG24" s="3">
        <f t="shared" si="11"/>
        <v>12</v>
      </c>
      <c r="AH24" s="3">
        <f t="shared" si="12"/>
        <v>5.9930000000000003</v>
      </c>
      <c r="AI24" s="3">
        <f t="shared" si="13"/>
        <v>0.34698996655518394</v>
      </c>
      <c r="AJ24" s="3">
        <f t="shared" si="14"/>
        <v>0.33333333333333331</v>
      </c>
      <c r="AK24" s="6">
        <f t="shared" si="15"/>
        <v>0.25124937531234381</v>
      </c>
    </row>
    <row r="25" spans="2:37" x14ac:dyDescent="0.35">
      <c r="B25" s="47" t="s">
        <v>118</v>
      </c>
      <c r="C25" s="45">
        <v>2</v>
      </c>
      <c r="D25" s="3">
        <v>9</v>
      </c>
      <c r="E25" s="3">
        <v>9</v>
      </c>
      <c r="F25" s="44">
        <v>43047</v>
      </c>
      <c r="G25" s="3" t="s">
        <v>93</v>
      </c>
      <c r="H25" s="3" t="s">
        <v>104</v>
      </c>
      <c r="I25" s="3" t="s">
        <v>45</v>
      </c>
      <c r="J25" s="3" t="s">
        <v>122</v>
      </c>
      <c r="K25" s="3">
        <v>1</v>
      </c>
      <c r="L25" s="3" t="s">
        <v>89</v>
      </c>
      <c r="M25" s="3">
        <v>11.704000000000001</v>
      </c>
      <c r="N25" s="3">
        <v>3</v>
      </c>
      <c r="O25" s="3">
        <v>6.2</v>
      </c>
      <c r="P25" s="3">
        <v>0.14199999999999999</v>
      </c>
      <c r="Q25" s="3">
        <v>6</v>
      </c>
      <c r="R25" s="3">
        <v>63.3</v>
      </c>
      <c r="S25" s="3">
        <v>3.5249999999999999</v>
      </c>
      <c r="T25" s="3">
        <v>9</v>
      </c>
      <c r="U25" s="3">
        <v>167.9</v>
      </c>
      <c r="V25" s="3">
        <v>5.7530000000000001</v>
      </c>
      <c r="W25" s="3">
        <v>1</v>
      </c>
      <c r="X25" s="3">
        <v>3.3</v>
      </c>
      <c r="Y25" s="3">
        <v>5.8000000000000003E-2</v>
      </c>
      <c r="Z25" s="3">
        <v>3</v>
      </c>
      <c r="AA25" s="3">
        <v>27.4</v>
      </c>
      <c r="AB25" s="3">
        <v>0.91800000000000004</v>
      </c>
      <c r="AC25" s="3">
        <f t="shared" si="7"/>
        <v>30.7</v>
      </c>
      <c r="AD25" s="3">
        <f t="shared" si="8"/>
        <v>4</v>
      </c>
      <c r="AE25" s="3">
        <f t="shared" si="9"/>
        <v>0.97600000000000009</v>
      </c>
      <c r="AF25" s="3">
        <f t="shared" si="10"/>
        <v>231.2</v>
      </c>
      <c r="AG25" s="3">
        <f t="shared" si="11"/>
        <v>15</v>
      </c>
      <c r="AH25" s="3">
        <f t="shared" si="12"/>
        <v>9.2780000000000005</v>
      </c>
      <c r="AI25" s="3">
        <f t="shared" si="13"/>
        <v>0.11722031309660176</v>
      </c>
      <c r="AJ25" s="3">
        <f t="shared" si="14"/>
        <v>0.21052631578947367</v>
      </c>
      <c r="AK25" s="6">
        <f t="shared" si="15"/>
        <v>9.5182367856446265E-2</v>
      </c>
    </row>
    <row r="26" spans="2:37" x14ac:dyDescent="0.35">
      <c r="B26" s="47" t="s">
        <v>118</v>
      </c>
      <c r="C26" s="45">
        <v>2</v>
      </c>
      <c r="D26" s="3">
        <v>10</v>
      </c>
      <c r="E26" s="3">
        <v>10</v>
      </c>
      <c r="F26" s="44">
        <v>43047</v>
      </c>
      <c r="G26" s="3" t="s">
        <v>93</v>
      </c>
      <c r="H26" s="3" t="s">
        <v>105</v>
      </c>
      <c r="I26" s="3" t="s">
        <v>45</v>
      </c>
      <c r="J26" s="3" t="s">
        <v>122</v>
      </c>
      <c r="K26" s="3">
        <v>1</v>
      </c>
      <c r="L26" s="3" t="s">
        <v>89</v>
      </c>
      <c r="M26" s="3">
        <v>9.0299999999999994</v>
      </c>
      <c r="N26" s="3">
        <v>3</v>
      </c>
      <c r="O26" s="3">
        <v>2.1</v>
      </c>
      <c r="P26" s="3">
        <v>6.2E-2</v>
      </c>
      <c r="Q26" s="3">
        <v>5</v>
      </c>
      <c r="R26" s="3">
        <v>85.1</v>
      </c>
      <c r="S26" s="3">
        <v>2.8610000000000002</v>
      </c>
      <c r="T26" s="3">
        <v>8</v>
      </c>
      <c r="U26" s="3">
        <v>150.4</v>
      </c>
      <c r="V26" s="3">
        <v>4.1459999999999999</v>
      </c>
      <c r="W26" s="3">
        <v>1</v>
      </c>
      <c r="X26" s="3">
        <v>19.5</v>
      </c>
      <c r="Y26" s="3">
        <v>0.48799999999999999</v>
      </c>
      <c r="Z26" s="3">
        <v>1</v>
      </c>
      <c r="AA26" s="3">
        <v>4.0999999999999996</v>
      </c>
      <c r="AB26" s="3">
        <v>0</v>
      </c>
      <c r="AC26" s="3">
        <f t="shared" si="7"/>
        <v>23.6</v>
      </c>
      <c r="AD26" s="3">
        <f t="shared" si="8"/>
        <v>2</v>
      </c>
      <c r="AE26" s="3">
        <f t="shared" si="9"/>
        <v>0.48799999999999999</v>
      </c>
      <c r="AF26" s="3">
        <f t="shared" si="10"/>
        <v>235.5</v>
      </c>
      <c r="AG26" s="3">
        <f t="shared" si="11"/>
        <v>13</v>
      </c>
      <c r="AH26" s="3">
        <f t="shared" si="12"/>
        <v>7.0069999999999997</v>
      </c>
      <c r="AI26" s="3">
        <f t="shared" si="13"/>
        <v>9.1084523350057886E-2</v>
      </c>
      <c r="AJ26" s="3">
        <f t="shared" si="14"/>
        <v>0.13333333333333333</v>
      </c>
      <c r="AK26" s="6">
        <f t="shared" si="15"/>
        <v>6.5110073382254843E-2</v>
      </c>
    </row>
    <row r="27" spans="2:37" x14ac:dyDescent="0.35">
      <c r="B27" s="47" t="s">
        <v>118</v>
      </c>
      <c r="C27" s="45">
        <v>2</v>
      </c>
      <c r="D27" s="3">
        <v>11</v>
      </c>
      <c r="E27" s="3">
        <v>11</v>
      </c>
      <c r="F27" s="44">
        <v>43047</v>
      </c>
      <c r="G27" s="3" t="s">
        <v>93</v>
      </c>
      <c r="H27" s="3" t="s">
        <v>106</v>
      </c>
      <c r="I27" s="3" t="s">
        <v>46</v>
      </c>
      <c r="J27" s="3" t="s">
        <v>122</v>
      </c>
      <c r="K27" s="3">
        <v>1</v>
      </c>
      <c r="L27" s="3" t="s">
        <v>89</v>
      </c>
      <c r="M27" s="3">
        <v>7.484</v>
      </c>
      <c r="N27" s="3">
        <v>8</v>
      </c>
      <c r="O27" s="3">
        <v>4.8</v>
      </c>
      <c r="P27" s="3">
        <v>0.20599999999999999</v>
      </c>
      <c r="Q27" s="3">
        <v>5</v>
      </c>
      <c r="R27" s="3">
        <v>76.3</v>
      </c>
      <c r="S27" s="3">
        <v>2.4569999999999999</v>
      </c>
      <c r="T27" s="3">
        <v>7</v>
      </c>
      <c r="U27" s="3">
        <v>150.80000000000001</v>
      </c>
      <c r="V27" s="3">
        <v>2.758</v>
      </c>
      <c r="W27" s="3">
        <v>4</v>
      </c>
      <c r="X27" s="3">
        <v>18.3</v>
      </c>
      <c r="Y27" s="3">
        <v>0.6</v>
      </c>
      <c r="Z27" s="3">
        <v>3</v>
      </c>
      <c r="AA27" s="3">
        <v>14</v>
      </c>
      <c r="AB27" s="3">
        <v>0.17399999999999999</v>
      </c>
      <c r="AC27" s="3">
        <f t="shared" si="7"/>
        <v>32.299999999999997</v>
      </c>
      <c r="AD27" s="3">
        <f t="shared" si="8"/>
        <v>7</v>
      </c>
      <c r="AE27" s="3">
        <f t="shared" si="9"/>
        <v>0.77400000000000002</v>
      </c>
      <c r="AF27" s="3">
        <f t="shared" si="10"/>
        <v>227.10000000000002</v>
      </c>
      <c r="AG27" s="3">
        <f t="shared" si="11"/>
        <v>12</v>
      </c>
      <c r="AH27" s="3">
        <f t="shared" si="12"/>
        <v>5.2149999999999999</v>
      </c>
      <c r="AI27" s="3">
        <f t="shared" si="13"/>
        <v>0.12451811873554354</v>
      </c>
      <c r="AJ27" s="3">
        <f t="shared" si="14"/>
        <v>0.36842105263157893</v>
      </c>
      <c r="AK27" s="6">
        <f t="shared" si="15"/>
        <v>0.12923693437969611</v>
      </c>
    </row>
    <row r="28" spans="2:37" x14ac:dyDescent="0.35">
      <c r="B28" s="47" t="s">
        <v>118</v>
      </c>
      <c r="C28" s="45">
        <v>2</v>
      </c>
      <c r="D28" s="3">
        <v>12</v>
      </c>
      <c r="E28" s="3">
        <v>12</v>
      </c>
      <c r="F28" s="44">
        <v>43047</v>
      </c>
      <c r="G28" s="3" t="s">
        <v>93</v>
      </c>
      <c r="H28" s="3" t="s">
        <v>107</v>
      </c>
      <c r="I28" s="3" t="s">
        <v>46</v>
      </c>
      <c r="J28" s="3" t="s">
        <v>122</v>
      </c>
      <c r="K28" s="3">
        <v>1</v>
      </c>
      <c r="L28" s="3" t="s">
        <v>89</v>
      </c>
      <c r="M28" s="3">
        <v>10.882</v>
      </c>
      <c r="N28" s="3">
        <v>5</v>
      </c>
      <c r="O28" s="3">
        <v>7.5</v>
      </c>
      <c r="P28" s="3">
        <v>0.151</v>
      </c>
      <c r="Q28" s="3">
        <v>6</v>
      </c>
      <c r="R28" s="3">
        <v>126.2</v>
      </c>
      <c r="S28" s="3">
        <v>4.7770000000000001</v>
      </c>
      <c r="T28" s="3">
        <v>7</v>
      </c>
      <c r="U28" s="3">
        <v>118.7</v>
      </c>
      <c r="V28" s="3">
        <v>4.3780000000000001</v>
      </c>
      <c r="W28" s="3">
        <v>1</v>
      </c>
      <c r="X28" s="3">
        <v>1.5</v>
      </c>
      <c r="Y28" s="3">
        <v>0</v>
      </c>
      <c r="Z28" s="3">
        <v>1</v>
      </c>
      <c r="AA28" s="3">
        <v>11.7</v>
      </c>
      <c r="AB28" s="3">
        <v>0.40200000000000002</v>
      </c>
      <c r="AC28" s="3">
        <f t="shared" si="7"/>
        <v>13.2</v>
      </c>
      <c r="AD28" s="3">
        <f t="shared" si="8"/>
        <v>2</v>
      </c>
      <c r="AE28" s="3">
        <f t="shared" si="9"/>
        <v>0.40200000000000002</v>
      </c>
      <c r="AF28" s="3">
        <f t="shared" si="10"/>
        <v>244.9</v>
      </c>
      <c r="AG28" s="3">
        <f t="shared" si="11"/>
        <v>13</v>
      </c>
      <c r="AH28" s="3">
        <f t="shared" si="12"/>
        <v>9.1550000000000011</v>
      </c>
      <c r="AI28" s="3">
        <f t="shared" si="13"/>
        <v>5.1142967841921731E-2</v>
      </c>
      <c r="AJ28" s="3">
        <f t="shared" si="14"/>
        <v>0.13333333333333333</v>
      </c>
      <c r="AK28" s="6">
        <f t="shared" si="15"/>
        <v>4.2063409019566809E-2</v>
      </c>
    </row>
    <row r="29" spans="2:37" x14ac:dyDescent="0.35">
      <c r="B29" s="47" t="s">
        <v>118</v>
      </c>
      <c r="C29" s="45">
        <v>2</v>
      </c>
      <c r="D29" s="3">
        <v>13</v>
      </c>
      <c r="E29" s="3">
        <v>13</v>
      </c>
      <c r="F29" s="44">
        <v>43047</v>
      </c>
      <c r="G29" s="3" t="s">
        <v>93</v>
      </c>
      <c r="H29" s="3" t="s">
        <v>108</v>
      </c>
      <c r="I29" s="3" t="s">
        <v>45</v>
      </c>
      <c r="J29" s="3" t="s">
        <v>122</v>
      </c>
      <c r="K29" s="3">
        <v>1</v>
      </c>
      <c r="L29" s="3" t="s">
        <v>89</v>
      </c>
      <c r="M29" s="3">
        <v>8.5510000000000002</v>
      </c>
      <c r="N29" s="3">
        <v>8</v>
      </c>
      <c r="O29" s="3">
        <v>8.1999999999999993</v>
      </c>
      <c r="P29" s="3">
        <v>0.35199999999999998</v>
      </c>
      <c r="Q29" s="3">
        <v>6</v>
      </c>
      <c r="R29" s="3">
        <v>141.5</v>
      </c>
      <c r="S29" s="3">
        <v>3.681</v>
      </c>
      <c r="T29" s="3">
        <v>6</v>
      </c>
      <c r="U29" s="3">
        <v>84.5</v>
      </c>
      <c r="V29" s="3">
        <v>2.8140000000000001</v>
      </c>
      <c r="W29" s="3">
        <v>1</v>
      </c>
      <c r="X29" s="3">
        <v>8.6999999999999993</v>
      </c>
      <c r="Y29" s="3">
        <v>8.2000000000000003E-2</v>
      </c>
      <c r="Z29" s="3">
        <v>2</v>
      </c>
      <c r="AA29" s="3">
        <v>25.6</v>
      </c>
      <c r="AB29" s="3">
        <v>0.81299999999999994</v>
      </c>
      <c r="AC29" s="3">
        <f t="shared" si="7"/>
        <v>34.299999999999997</v>
      </c>
      <c r="AD29" s="3">
        <f t="shared" si="8"/>
        <v>3</v>
      </c>
      <c r="AE29" s="3">
        <f t="shared" si="9"/>
        <v>0.89499999999999991</v>
      </c>
      <c r="AF29" s="3">
        <f t="shared" si="10"/>
        <v>226</v>
      </c>
      <c r="AG29" s="3">
        <f t="shared" si="11"/>
        <v>12</v>
      </c>
      <c r="AH29" s="3">
        <f t="shared" si="12"/>
        <v>6.4950000000000001</v>
      </c>
      <c r="AI29" s="3">
        <f t="shared" si="13"/>
        <v>0.13177103342297347</v>
      </c>
      <c r="AJ29" s="3">
        <f t="shared" si="14"/>
        <v>0.2</v>
      </c>
      <c r="AK29" s="6">
        <f t="shared" si="15"/>
        <v>0.12110960757780784</v>
      </c>
    </row>
    <row r="30" spans="2:37" x14ac:dyDescent="0.35">
      <c r="B30" s="47" t="s">
        <v>118</v>
      </c>
      <c r="C30" s="45">
        <v>2</v>
      </c>
      <c r="D30" s="3">
        <v>14</v>
      </c>
      <c r="E30" s="3">
        <v>14</v>
      </c>
      <c r="F30" s="44">
        <v>43047</v>
      </c>
      <c r="G30" s="3" t="s">
        <v>93</v>
      </c>
      <c r="H30" s="3" t="s">
        <v>109</v>
      </c>
      <c r="I30" s="3" t="s">
        <v>46</v>
      </c>
      <c r="J30" s="3" t="s">
        <v>122</v>
      </c>
      <c r="K30" s="3">
        <v>1</v>
      </c>
      <c r="L30" s="3" t="s">
        <v>89</v>
      </c>
      <c r="M30" s="3">
        <v>8.5719999999999992</v>
      </c>
      <c r="N30" s="3">
        <v>8</v>
      </c>
      <c r="O30" s="3">
        <v>9.9</v>
      </c>
      <c r="P30" s="3">
        <v>0.35799999999999998</v>
      </c>
      <c r="Q30" s="3">
        <v>3</v>
      </c>
      <c r="R30" s="3">
        <v>56.3</v>
      </c>
      <c r="S30" s="3">
        <v>1.786</v>
      </c>
      <c r="T30" s="3">
        <v>11</v>
      </c>
      <c r="U30" s="3">
        <v>125.2</v>
      </c>
      <c r="V30" s="3">
        <v>3.78</v>
      </c>
      <c r="W30" s="3">
        <v>2</v>
      </c>
      <c r="X30" s="3">
        <v>25</v>
      </c>
      <c r="Y30" s="3">
        <v>0.57999999999999996</v>
      </c>
      <c r="Z30" s="3">
        <v>2</v>
      </c>
      <c r="AA30" s="3">
        <v>39.1</v>
      </c>
      <c r="AB30" s="3">
        <v>1.0820000000000001</v>
      </c>
      <c r="AC30" s="3">
        <f t="shared" si="7"/>
        <v>64.099999999999994</v>
      </c>
      <c r="AD30" s="3">
        <f t="shared" si="8"/>
        <v>4</v>
      </c>
      <c r="AE30" s="3">
        <f t="shared" si="9"/>
        <v>1.6619999999999999</v>
      </c>
      <c r="AF30" s="3">
        <f t="shared" si="10"/>
        <v>181.5</v>
      </c>
      <c r="AG30" s="3">
        <f t="shared" si="11"/>
        <v>14</v>
      </c>
      <c r="AH30" s="3">
        <f t="shared" si="12"/>
        <v>5.5659999999999998</v>
      </c>
      <c r="AI30" s="3">
        <f t="shared" si="13"/>
        <v>0.26099348534201955</v>
      </c>
      <c r="AJ30" s="3">
        <f t="shared" si="14"/>
        <v>0.22222222222222221</v>
      </c>
      <c r="AK30" s="6">
        <f t="shared" si="15"/>
        <v>0.22993912562257884</v>
      </c>
    </row>
    <row r="31" spans="2:37" x14ac:dyDescent="0.35">
      <c r="B31" s="47" t="s">
        <v>118</v>
      </c>
      <c r="C31" s="45">
        <v>2</v>
      </c>
      <c r="D31" s="3">
        <v>15</v>
      </c>
      <c r="E31" s="3">
        <v>15</v>
      </c>
      <c r="F31" s="44">
        <v>43016</v>
      </c>
      <c r="G31" s="3" t="s">
        <v>92</v>
      </c>
      <c r="H31" s="3" t="s">
        <v>110</v>
      </c>
      <c r="I31" s="3" t="s">
        <v>45</v>
      </c>
      <c r="J31" s="3" t="s">
        <v>122</v>
      </c>
      <c r="K31" s="3">
        <v>1</v>
      </c>
      <c r="L31" s="3" t="s">
        <v>89</v>
      </c>
      <c r="M31" s="3">
        <v>6.6879999999999997</v>
      </c>
      <c r="N31" s="3">
        <v>3</v>
      </c>
      <c r="O31" s="3">
        <v>5</v>
      </c>
      <c r="P31" s="3">
        <v>0.14899999999999999</v>
      </c>
      <c r="Q31" s="3">
        <v>3</v>
      </c>
      <c r="R31" s="3">
        <v>58.6</v>
      </c>
      <c r="S31" s="3">
        <v>1.6819999999999999</v>
      </c>
      <c r="T31" s="3">
        <v>5</v>
      </c>
      <c r="U31" s="3">
        <v>167.9</v>
      </c>
      <c r="V31" s="3">
        <v>3.2639999999999998</v>
      </c>
      <c r="W31" s="3">
        <v>2</v>
      </c>
      <c r="X31" s="3">
        <v>9.1999999999999993</v>
      </c>
      <c r="Y31" s="3">
        <v>0.125</v>
      </c>
      <c r="Z31" s="3">
        <v>2</v>
      </c>
      <c r="AA31" s="3">
        <v>16.5</v>
      </c>
      <c r="AB31" s="3">
        <v>0.63400000000000001</v>
      </c>
      <c r="AC31" s="3">
        <f t="shared" si="7"/>
        <v>25.7</v>
      </c>
      <c r="AD31" s="3">
        <f t="shared" si="8"/>
        <v>4</v>
      </c>
      <c r="AE31" s="3">
        <f t="shared" si="9"/>
        <v>0.75900000000000001</v>
      </c>
      <c r="AF31" s="3">
        <f t="shared" si="10"/>
        <v>226.5</v>
      </c>
      <c r="AG31" s="3">
        <f t="shared" si="11"/>
        <v>8</v>
      </c>
      <c r="AH31" s="3">
        <f t="shared" si="12"/>
        <v>4.9459999999999997</v>
      </c>
      <c r="AI31" s="3">
        <f t="shared" si="13"/>
        <v>0.10190325138778747</v>
      </c>
      <c r="AJ31" s="3">
        <f t="shared" si="14"/>
        <v>0.33333333333333331</v>
      </c>
      <c r="AK31" s="6">
        <f t="shared" si="15"/>
        <v>0.13304119193689745</v>
      </c>
    </row>
    <row r="32" spans="2:37" x14ac:dyDescent="0.35">
      <c r="B32" s="47" t="s">
        <v>118</v>
      </c>
      <c r="C32" s="45">
        <v>2</v>
      </c>
      <c r="D32" s="3">
        <v>16</v>
      </c>
      <c r="E32" s="3">
        <v>16</v>
      </c>
      <c r="F32" s="44">
        <v>43016</v>
      </c>
      <c r="G32" s="3" t="s">
        <v>92</v>
      </c>
      <c r="H32" s="3" t="s">
        <v>111</v>
      </c>
      <c r="I32" s="3" t="s">
        <v>45</v>
      </c>
      <c r="J32" s="3" t="s">
        <v>122</v>
      </c>
      <c r="K32" s="3">
        <v>1</v>
      </c>
      <c r="L32" s="3" t="s">
        <v>89</v>
      </c>
      <c r="M32" s="3">
        <v>7.4779999999999998</v>
      </c>
      <c r="N32" s="3">
        <v>9</v>
      </c>
      <c r="O32" s="3">
        <v>12.3</v>
      </c>
      <c r="P32" s="3">
        <v>0.314</v>
      </c>
      <c r="Q32" s="3">
        <v>4</v>
      </c>
      <c r="R32" s="3">
        <v>41.2</v>
      </c>
      <c r="S32" s="3">
        <v>2.3879999999999999</v>
      </c>
      <c r="T32" s="3">
        <v>6</v>
      </c>
      <c r="U32" s="3">
        <v>193</v>
      </c>
      <c r="V32" s="3">
        <v>3.8980000000000001</v>
      </c>
      <c r="W32" s="3">
        <v>0</v>
      </c>
      <c r="X32" s="3">
        <v>0</v>
      </c>
      <c r="Y32" s="3">
        <v>0</v>
      </c>
      <c r="Z32" s="3">
        <v>1</v>
      </c>
      <c r="AA32" s="3">
        <v>1.5</v>
      </c>
      <c r="AB32" s="3">
        <v>0</v>
      </c>
      <c r="AC32" s="3">
        <f t="shared" si="7"/>
        <v>1.5</v>
      </c>
      <c r="AD32" s="3">
        <f t="shared" si="8"/>
        <v>1</v>
      </c>
      <c r="AE32" s="3">
        <f t="shared" si="9"/>
        <v>0</v>
      </c>
      <c r="AF32" s="3">
        <f t="shared" si="10"/>
        <v>234.2</v>
      </c>
      <c r="AG32" s="3">
        <f t="shared" si="11"/>
        <v>10</v>
      </c>
      <c r="AH32" s="3">
        <f t="shared" si="12"/>
        <v>6.2859999999999996</v>
      </c>
      <c r="AI32" s="3">
        <f t="shared" si="13"/>
        <v>6.3640220619431481E-3</v>
      </c>
      <c r="AJ32" s="3">
        <f t="shared" si="14"/>
        <v>9.0909090909090912E-2</v>
      </c>
      <c r="AK32" s="6">
        <f t="shared" si="15"/>
        <v>0</v>
      </c>
    </row>
    <row r="33" spans="2:37" x14ac:dyDescent="0.35">
      <c r="B33" s="47" t="s">
        <v>118</v>
      </c>
      <c r="C33" s="45">
        <v>2</v>
      </c>
      <c r="D33" s="3">
        <v>17</v>
      </c>
      <c r="E33" s="3">
        <v>17</v>
      </c>
      <c r="F33" s="44">
        <v>43016</v>
      </c>
      <c r="G33" s="3" t="s">
        <v>92</v>
      </c>
      <c r="H33" s="3" t="s">
        <v>112</v>
      </c>
      <c r="I33" s="3" t="s">
        <v>46</v>
      </c>
      <c r="J33" s="3" t="s">
        <v>122</v>
      </c>
      <c r="K33" s="3">
        <v>1</v>
      </c>
      <c r="L33" s="3" t="s">
        <v>89</v>
      </c>
      <c r="M33" s="3">
        <v>13.832000000000001</v>
      </c>
      <c r="N33" s="3">
        <v>8</v>
      </c>
      <c r="O33" s="3">
        <v>6.6</v>
      </c>
      <c r="P33" s="3">
        <v>0.30299999999999999</v>
      </c>
      <c r="Q33" s="3">
        <v>11</v>
      </c>
      <c r="R33" s="3">
        <v>90.6</v>
      </c>
      <c r="S33" s="3">
        <v>5.5910000000000002</v>
      </c>
      <c r="T33" s="3">
        <v>11</v>
      </c>
      <c r="U33" s="3">
        <v>114.7</v>
      </c>
      <c r="V33" s="3">
        <v>5.3289999999999997</v>
      </c>
      <c r="W33" s="3">
        <v>2</v>
      </c>
      <c r="X33" s="3">
        <v>2.9</v>
      </c>
      <c r="Y33" s="3">
        <v>0</v>
      </c>
      <c r="Z33" s="3">
        <v>4</v>
      </c>
      <c r="AA33" s="3">
        <v>26</v>
      </c>
      <c r="AB33" s="3">
        <v>0.83299999999999996</v>
      </c>
      <c r="AC33" s="3">
        <f t="shared" si="7"/>
        <v>28.9</v>
      </c>
      <c r="AD33" s="3">
        <f t="shared" si="8"/>
        <v>6</v>
      </c>
      <c r="AE33" s="3">
        <f t="shared" si="9"/>
        <v>0.83299999999999996</v>
      </c>
      <c r="AF33" s="3">
        <f t="shared" si="10"/>
        <v>205.3</v>
      </c>
      <c r="AG33" s="3">
        <f t="shared" si="11"/>
        <v>22</v>
      </c>
      <c r="AH33" s="3">
        <f t="shared" si="12"/>
        <v>10.92</v>
      </c>
      <c r="AI33" s="3">
        <f t="shared" si="13"/>
        <v>0.123398804440649</v>
      </c>
      <c r="AJ33" s="3">
        <f t="shared" si="14"/>
        <v>0.21428571428571427</v>
      </c>
      <c r="AK33" s="6">
        <f t="shared" si="15"/>
        <v>7.0875521143537817E-2</v>
      </c>
    </row>
    <row r="34" spans="2:37" x14ac:dyDescent="0.35">
      <c r="B34" s="47" t="s">
        <v>118</v>
      </c>
      <c r="C34" s="45">
        <v>2</v>
      </c>
      <c r="D34" s="3">
        <v>18</v>
      </c>
      <c r="E34" s="3">
        <v>18</v>
      </c>
      <c r="F34" s="44">
        <v>43016</v>
      </c>
      <c r="G34" s="3" t="s">
        <v>92</v>
      </c>
      <c r="H34" s="3" t="s">
        <v>113</v>
      </c>
      <c r="I34" s="3" t="s">
        <v>45</v>
      </c>
      <c r="J34" s="3" t="s">
        <v>122</v>
      </c>
      <c r="K34" s="3">
        <v>1</v>
      </c>
      <c r="L34" s="3" t="s">
        <v>89</v>
      </c>
      <c r="M34" s="3">
        <v>7.7460000000000004</v>
      </c>
      <c r="N34" s="3">
        <v>5</v>
      </c>
      <c r="O34" s="3">
        <v>6.9</v>
      </c>
      <c r="P34" s="3">
        <v>0.29099999999999998</v>
      </c>
      <c r="Q34" s="3">
        <v>5</v>
      </c>
      <c r="R34" s="3">
        <v>128</v>
      </c>
      <c r="S34" s="3">
        <v>3.04</v>
      </c>
      <c r="T34" s="3">
        <v>3</v>
      </c>
      <c r="U34" s="3">
        <v>108.7</v>
      </c>
      <c r="V34" s="3">
        <v>2.2559999999999998</v>
      </c>
      <c r="W34" s="3">
        <v>1</v>
      </c>
      <c r="X34" s="3">
        <v>10.199999999999999</v>
      </c>
      <c r="Y34" s="3">
        <v>0.50900000000000001</v>
      </c>
      <c r="Z34" s="3">
        <v>3</v>
      </c>
      <c r="AA34" s="3">
        <v>22.6</v>
      </c>
      <c r="AB34" s="3">
        <v>0.93400000000000005</v>
      </c>
      <c r="AC34" s="3">
        <f t="shared" si="7"/>
        <v>32.799999999999997</v>
      </c>
      <c r="AD34" s="3">
        <f t="shared" si="8"/>
        <v>4</v>
      </c>
      <c r="AE34" s="3">
        <f t="shared" si="9"/>
        <v>1.4430000000000001</v>
      </c>
      <c r="AF34" s="3">
        <f t="shared" si="10"/>
        <v>236.7</v>
      </c>
      <c r="AG34" s="3">
        <f t="shared" si="11"/>
        <v>8</v>
      </c>
      <c r="AH34" s="3">
        <f t="shared" si="12"/>
        <v>5.2959999999999994</v>
      </c>
      <c r="AI34" s="3">
        <f t="shared" si="13"/>
        <v>0.12170686456400741</v>
      </c>
      <c r="AJ34" s="3">
        <f t="shared" si="14"/>
        <v>0.33333333333333331</v>
      </c>
      <c r="AK34" s="6">
        <f t="shared" si="15"/>
        <v>0.21412672503338778</v>
      </c>
    </row>
    <row r="35" spans="2:37" x14ac:dyDescent="0.35">
      <c r="B35" s="47" t="s">
        <v>118</v>
      </c>
      <c r="C35" s="45">
        <v>2</v>
      </c>
      <c r="D35" s="3">
        <v>19</v>
      </c>
      <c r="E35" s="3">
        <v>19</v>
      </c>
      <c r="F35" s="44">
        <v>43016</v>
      </c>
      <c r="G35" s="3" t="s">
        <v>93</v>
      </c>
      <c r="H35" s="3" t="s">
        <v>114</v>
      </c>
      <c r="I35" s="3" t="s">
        <v>46</v>
      </c>
      <c r="J35" s="3" t="s">
        <v>122</v>
      </c>
      <c r="K35" s="3">
        <v>1</v>
      </c>
      <c r="L35" s="3" t="s">
        <v>89</v>
      </c>
      <c r="M35" s="3">
        <v>7.3120000000000003</v>
      </c>
      <c r="N35" s="3">
        <v>5</v>
      </c>
      <c r="O35" s="3">
        <v>5.9</v>
      </c>
      <c r="P35" s="3">
        <v>0.20300000000000001</v>
      </c>
      <c r="Q35" s="3">
        <v>8</v>
      </c>
      <c r="R35" s="3">
        <v>95.7</v>
      </c>
      <c r="S35" s="3">
        <v>2.552</v>
      </c>
      <c r="T35" s="3">
        <v>3</v>
      </c>
      <c r="U35" s="3">
        <v>92.8</v>
      </c>
      <c r="V35" s="3">
        <v>2.6960000000000002</v>
      </c>
      <c r="W35" s="3">
        <v>2</v>
      </c>
      <c r="X35" s="3">
        <v>32.1</v>
      </c>
      <c r="Y35" s="3">
        <v>0.65700000000000003</v>
      </c>
      <c r="Z35" s="3">
        <v>2</v>
      </c>
      <c r="AA35" s="3">
        <v>32.799999999999997</v>
      </c>
      <c r="AB35" s="3">
        <v>0.52100000000000002</v>
      </c>
      <c r="AC35" s="3">
        <f t="shared" si="7"/>
        <v>64.900000000000006</v>
      </c>
      <c r="AD35" s="3">
        <f t="shared" si="8"/>
        <v>4</v>
      </c>
      <c r="AE35" s="3">
        <f t="shared" si="9"/>
        <v>1.1779999999999999</v>
      </c>
      <c r="AF35" s="3">
        <f t="shared" si="10"/>
        <v>188.5</v>
      </c>
      <c r="AG35" s="3">
        <f t="shared" si="11"/>
        <v>11</v>
      </c>
      <c r="AH35" s="3">
        <f t="shared" si="12"/>
        <v>5.2480000000000002</v>
      </c>
      <c r="AI35" s="3">
        <f t="shared" si="13"/>
        <v>0.25611681136543019</v>
      </c>
      <c r="AJ35" s="3">
        <f t="shared" si="14"/>
        <v>0.26666666666666666</v>
      </c>
      <c r="AK35" s="6">
        <f t="shared" si="15"/>
        <v>0.18331777155306567</v>
      </c>
    </row>
    <row r="36" spans="2:37" x14ac:dyDescent="0.35">
      <c r="B36" s="47" t="s">
        <v>118</v>
      </c>
      <c r="C36" s="45">
        <v>2</v>
      </c>
      <c r="D36" s="3">
        <v>20</v>
      </c>
      <c r="E36" s="3">
        <v>20</v>
      </c>
      <c r="F36" s="44">
        <v>43016</v>
      </c>
      <c r="G36" s="3" t="s">
        <v>93</v>
      </c>
      <c r="H36" s="3" t="s">
        <v>115</v>
      </c>
      <c r="I36" s="3" t="s">
        <v>46</v>
      </c>
      <c r="J36" s="3" t="s">
        <v>122</v>
      </c>
      <c r="K36" s="3">
        <v>1</v>
      </c>
      <c r="L36" s="3" t="s">
        <v>89</v>
      </c>
      <c r="M36" s="3">
        <v>12.183</v>
      </c>
      <c r="N36" s="3">
        <v>7</v>
      </c>
      <c r="O36" s="3">
        <v>9.9</v>
      </c>
      <c r="P36" s="3">
        <v>0.20699999999999999</v>
      </c>
      <c r="Q36" s="3">
        <v>6</v>
      </c>
      <c r="R36" s="3">
        <v>54.8</v>
      </c>
      <c r="S36" s="3">
        <v>3.3919999999999999</v>
      </c>
      <c r="T36" s="3">
        <v>13</v>
      </c>
      <c r="U36" s="3">
        <v>118.8</v>
      </c>
      <c r="V36" s="3">
        <v>6.2960000000000003</v>
      </c>
      <c r="W36" s="3">
        <v>1</v>
      </c>
      <c r="X36" s="3">
        <v>22.1</v>
      </c>
      <c r="Y36" s="3">
        <v>0.48199999999999998</v>
      </c>
      <c r="Z36" s="3">
        <v>2</v>
      </c>
      <c r="AA36" s="3">
        <v>17.600000000000001</v>
      </c>
      <c r="AB36" s="3">
        <v>0.255</v>
      </c>
      <c r="AC36" s="3">
        <f t="shared" si="7"/>
        <v>39.700000000000003</v>
      </c>
      <c r="AD36" s="3">
        <f t="shared" si="8"/>
        <v>3</v>
      </c>
      <c r="AE36" s="3">
        <f t="shared" si="9"/>
        <v>0.73699999999999999</v>
      </c>
      <c r="AF36" s="3">
        <f t="shared" si="10"/>
        <v>173.6</v>
      </c>
      <c r="AG36" s="3">
        <f t="shared" si="11"/>
        <v>19</v>
      </c>
      <c r="AH36" s="3">
        <f t="shared" si="12"/>
        <v>9.6880000000000006</v>
      </c>
      <c r="AI36" s="3">
        <f t="shared" si="13"/>
        <v>0.18612283169245195</v>
      </c>
      <c r="AJ36" s="3">
        <f t="shared" si="14"/>
        <v>0.13636363636363635</v>
      </c>
      <c r="AK36" s="6">
        <f t="shared" si="15"/>
        <v>7.0695443645083927E-2</v>
      </c>
    </row>
    <row r="37" spans="2:37" x14ac:dyDescent="0.35">
      <c r="B37" s="47" t="s">
        <v>118</v>
      </c>
      <c r="C37" s="45">
        <v>2</v>
      </c>
      <c r="D37" s="3">
        <v>21</v>
      </c>
      <c r="E37" s="3">
        <v>21</v>
      </c>
      <c r="F37" s="44">
        <v>43016</v>
      </c>
      <c r="G37" s="3" t="s">
        <v>93</v>
      </c>
      <c r="H37" s="3" t="s">
        <v>116</v>
      </c>
      <c r="I37" s="3" t="s">
        <v>46</v>
      </c>
      <c r="J37" s="3" t="s">
        <v>122</v>
      </c>
      <c r="K37" s="3">
        <v>1</v>
      </c>
      <c r="L37" s="3" t="s">
        <v>89</v>
      </c>
      <c r="M37" s="3">
        <v>8.6300000000000008</v>
      </c>
      <c r="N37" s="3">
        <v>3</v>
      </c>
      <c r="O37" s="3">
        <v>4.7</v>
      </c>
      <c r="P37" s="3">
        <v>0.17</v>
      </c>
      <c r="Q37" s="3">
        <v>5</v>
      </c>
      <c r="R37" s="3">
        <v>75.8</v>
      </c>
      <c r="S37" s="3">
        <v>2.9380000000000002</v>
      </c>
      <c r="T37" s="3">
        <v>3</v>
      </c>
      <c r="U37" s="3">
        <v>160.30000000000001</v>
      </c>
      <c r="V37" s="3">
        <v>4.1280000000000001</v>
      </c>
      <c r="W37" s="3">
        <v>2</v>
      </c>
      <c r="X37" s="3">
        <v>9.9</v>
      </c>
      <c r="Y37" s="3">
        <v>0.11</v>
      </c>
      <c r="Z37" s="3">
        <v>4</v>
      </c>
      <c r="AA37" s="3">
        <v>16.2</v>
      </c>
      <c r="AB37" s="3">
        <v>0.30199999999999999</v>
      </c>
      <c r="AC37" s="3">
        <f t="shared" si="7"/>
        <v>26.1</v>
      </c>
      <c r="AD37" s="3">
        <f t="shared" si="8"/>
        <v>6</v>
      </c>
      <c r="AE37" s="3">
        <f t="shared" si="9"/>
        <v>0.41199999999999998</v>
      </c>
      <c r="AF37" s="3">
        <f t="shared" si="10"/>
        <v>236.10000000000002</v>
      </c>
      <c r="AG37" s="3">
        <f t="shared" si="11"/>
        <v>8</v>
      </c>
      <c r="AH37" s="3">
        <f t="shared" si="12"/>
        <v>7.0660000000000007</v>
      </c>
      <c r="AI37" s="3">
        <f t="shared" si="13"/>
        <v>9.9542334096109825E-2</v>
      </c>
      <c r="AJ37" s="3">
        <f t="shared" si="14"/>
        <v>0.42857142857142855</v>
      </c>
      <c r="AK37" s="6">
        <f t="shared" si="15"/>
        <v>5.5094945172506009E-2</v>
      </c>
    </row>
    <row r="38" spans="2:37" ht="16" thickBot="1" x14ac:dyDescent="0.4">
      <c r="B38" s="48" t="s">
        <v>118</v>
      </c>
      <c r="C38" s="49">
        <v>2</v>
      </c>
      <c r="D38" s="4">
        <v>22</v>
      </c>
      <c r="E38" s="4">
        <v>22</v>
      </c>
      <c r="F38" s="50">
        <v>43016</v>
      </c>
      <c r="G38" s="4" t="s">
        <v>93</v>
      </c>
      <c r="H38" s="4" t="s">
        <v>117</v>
      </c>
      <c r="I38" s="4" t="s">
        <v>45</v>
      </c>
      <c r="J38" s="4" t="s">
        <v>122</v>
      </c>
      <c r="K38" s="4">
        <v>1</v>
      </c>
      <c r="L38" s="4" t="s">
        <v>89</v>
      </c>
      <c r="M38" s="4">
        <v>9.35</v>
      </c>
      <c r="N38" s="4">
        <v>11</v>
      </c>
      <c r="O38" s="4">
        <v>14.5</v>
      </c>
      <c r="P38" s="4">
        <v>0.61</v>
      </c>
      <c r="Q38" s="4">
        <v>10</v>
      </c>
      <c r="R38" s="4">
        <v>112.6</v>
      </c>
      <c r="S38" s="4">
        <v>3.6970000000000001</v>
      </c>
      <c r="T38" s="4">
        <v>8</v>
      </c>
      <c r="U38" s="4">
        <v>99.3</v>
      </c>
      <c r="V38" s="4">
        <v>3.6360000000000001</v>
      </c>
      <c r="W38" s="4">
        <v>3</v>
      </c>
      <c r="X38" s="4">
        <v>15</v>
      </c>
      <c r="Y38" s="4">
        <v>0.17499999999999999</v>
      </c>
      <c r="Z38" s="4">
        <v>2</v>
      </c>
      <c r="AA38" s="4">
        <v>14.5</v>
      </c>
      <c r="AB38" s="4">
        <v>0.29699999999999999</v>
      </c>
      <c r="AC38" s="4">
        <f t="shared" si="7"/>
        <v>29.5</v>
      </c>
      <c r="AD38" s="4">
        <f t="shared" si="8"/>
        <v>5</v>
      </c>
      <c r="AE38" s="4">
        <f t="shared" si="9"/>
        <v>0.47199999999999998</v>
      </c>
      <c r="AF38" s="4">
        <f t="shared" si="10"/>
        <v>211.89999999999998</v>
      </c>
      <c r="AG38" s="4">
        <f t="shared" si="11"/>
        <v>18</v>
      </c>
      <c r="AH38" s="4">
        <f t="shared" si="12"/>
        <v>7.3330000000000002</v>
      </c>
      <c r="AI38" s="4">
        <f t="shared" si="13"/>
        <v>0.12220381110190556</v>
      </c>
      <c r="AJ38" s="4">
        <f t="shared" si="14"/>
        <v>0.21739130434782608</v>
      </c>
      <c r="AK38" s="5">
        <f t="shared" si="15"/>
        <v>6.0474055092889174E-2</v>
      </c>
    </row>
    <row r="41" spans="2:37" ht="16" thickBot="1" x14ac:dyDescent="0.4">
      <c r="D41" s="71" t="s">
        <v>158</v>
      </c>
      <c r="E41" s="16"/>
      <c r="F41" s="16"/>
      <c r="G41" s="16"/>
      <c r="H41" s="16"/>
      <c r="I41" s="16"/>
      <c r="J41" s="16"/>
      <c r="K41" s="16"/>
      <c r="N41" t="s">
        <v>123</v>
      </c>
      <c r="O41" t="s">
        <v>124</v>
      </c>
    </row>
    <row r="42" spans="2:37" ht="16" thickBot="1" x14ac:dyDescent="0.4">
      <c r="D42" s="29" t="s">
        <v>61</v>
      </c>
      <c r="E42" s="72" t="s">
        <v>91</v>
      </c>
      <c r="F42" s="72" t="s">
        <v>79</v>
      </c>
      <c r="G42" s="72" t="s">
        <v>80</v>
      </c>
      <c r="H42" s="72" t="s">
        <v>81</v>
      </c>
      <c r="I42" s="73" t="s">
        <v>85</v>
      </c>
      <c r="J42" s="72" t="s">
        <v>86</v>
      </c>
      <c r="K42" s="74" t="s">
        <v>87</v>
      </c>
      <c r="O42" t="s">
        <v>125</v>
      </c>
      <c r="AE42" t="s">
        <v>175</v>
      </c>
    </row>
    <row r="43" spans="2:37" x14ac:dyDescent="0.35">
      <c r="D43" s="61" t="s">
        <v>46</v>
      </c>
      <c r="E43" s="62" t="s">
        <v>92</v>
      </c>
      <c r="F43" s="62">
        <v>31.4</v>
      </c>
      <c r="G43" s="62">
        <v>6</v>
      </c>
      <c r="H43" s="62">
        <v>0.35699999999999998</v>
      </c>
      <c r="I43" s="69">
        <v>0.135813148788927</v>
      </c>
      <c r="J43" s="62">
        <v>0.2608695652173913</v>
      </c>
      <c r="K43" s="64">
        <v>4.5442973523421581E-2</v>
      </c>
    </row>
    <row r="44" spans="2:37" x14ac:dyDescent="0.35">
      <c r="D44" s="61" t="s">
        <v>46</v>
      </c>
      <c r="E44" s="62" t="s">
        <v>93</v>
      </c>
      <c r="F44" s="62">
        <v>88.3</v>
      </c>
      <c r="G44" s="62">
        <v>8</v>
      </c>
      <c r="H44" s="63">
        <v>2.4239999999999999</v>
      </c>
      <c r="I44" s="69">
        <v>0.35952768729641688</v>
      </c>
      <c r="J44" s="62">
        <v>0.5</v>
      </c>
      <c r="K44" s="64">
        <v>0.3327385037748799</v>
      </c>
      <c r="AE44" s="75" t="s">
        <v>160</v>
      </c>
    </row>
    <row r="45" spans="2:37" x14ac:dyDescent="0.35">
      <c r="D45" s="61" t="s">
        <v>46</v>
      </c>
      <c r="E45" s="62" t="s">
        <v>92</v>
      </c>
      <c r="F45" s="62">
        <v>78.5</v>
      </c>
      <c r="G45" s="62">
        <v>8</v>
      </c>
      <c r="H45" s="62">
        <v>1.9500000000000002</v>
      </c>
      <c r="I45" s="69">
        <v>0.34873389604620164</v>
      </c>
      <c r="J45" s="62">
        <v>0.47058823529411764</v>
      </c>
      <c r="K45" s="64">
        <v>0.34840092906914422</v>
      </c>
      <c r="AE45" s="76" t="s">
        <v>161</v>
      </c>
    </row>
    <row r="46" spans="2:37" x14ac:dyDescent="0.35">
      <c r="D46" s="61" t="s">
        <v>46</v>
      </c>
      <c r="E46" s="62" t="s">
        <v>93</v>
      </c>
      <c r="F46" s="62">
        <v>52.3</v>
      </c>
      <c r="G46" s="62">
        <v>7</v>
      </c>
      <c r="H46" s="62">
        <v>1.2469999999999999</v>
      </c>
      <c r="I46" s="69">
        <v>0.2130346232179226</v>
      </c>
      <c r="J46" s="62">
        <v>0.35</v>
      </c>
      <c r="K46" s="64">
        <v>0.18954248366013071</v>
      </c>
      <c r="AE46" s="76" t="s">
        <v>162</v>
      </c>
      <c r="AF46" s="76" t="s">
        <v>163</v>
      </c>
      <c r="AG46" s="76" t="s">
        <v>164</v>
      </c>
      <c r="AH46" s="76" t="s">
        <v>165</v>
      </c>
      <c r="AI46" s="76" t="s">
        <v>93</v>
      </c>
      <c r="AJ46" s="76" t="s">
        <v>166</v>
      </c>
    </row>
    <row r="47" spans="2:37" ht="18.5" x14ac:dyDescent="0.35">
      <c r="D47" s="61" t="s">
        <v>46</v>
      </c>
      <c r="E47" s="62" t="s">
        <v>92</v>
      </c>
      <c r="F47" s="62">
        <v>97.8</v>
      </c>
      <c r="G47" s="62">
        <v>8</v>
      </c>
      <c r="H47" s="62">
        <v>1.4470000000000001</v>
      </c>
      <c r="I47" s="69">
        <v>0.39151321056845473</v>
      </c>
      <c r="J47" s="62">
        <v>0.38095238095238093</v>
      </c>
      <c r="K47" s="64">
        <v>0.20201033086695519</v>
      </c>
      <c r="AE47" s="76" t="s">
        <v>167</v>
      </c>
      <c r="AF47" s="76" t="s">
        <v>168</v>
      </c>
      <c r="AG47" s="76">
        <v>3</v>
      </c>
      <c r="AH47" s="76">
        <v>3.7999999999999999E-2</v>
      </c>
      <c r="AI47" s="76">
        <v>1.8029999999999999</v>
      </c>
      <c r="AJ47" s="76">
        <v>0.16800000000000001</v>
      </c>
    </row>
    <row r="48" spans="2:37" x14ac:dyDescent="0.35">
      <c r="D48" s="61" t="s">
        <v>46</v>
      </c>
      <c r="E48" s="62" t="s">
        <v>92</v>
      </c>
      <c r="F48" s="62">
        <v>84.9</v>
      </c>
      <c r="G48" s="62">
        <v>8</v>
      </c>
      <c r="H48" s="62">
        <v>2.254</v>
      </c>
      <c r="I48" s="69">
        <v>0.36297563061137239</v>
      </c>
      <c r="J48" s="62">
        <v>0.34782608695652173</v>
      </c>
      <c r="K48" s="64">
        <v>0.26063829787234044</v>
      </c>
      <c r="AE48" s="76" t="s">
        <v>169</v>
      </c>
      <c r="AF48" s="76">
        <v>1.58</v>
      </c>
      <c r="AG48" s="76">
        <v>1</v>
      </c>
      <c r="AH48" s="76">
        <v>1.58</v>
      </c>
      <c r="AI48" s="76">
        <v>74.936999999999998</v>
      </c>
      <c r="AJ48" s="76">
        <v>0</v>
      </c>
    </row>
    <row r="49" spans="4:36" x14ac:dyDescent="0.35">
      <c r="D49" s="61" t="s">
        <v>46</v>
      </c>
      <c r="E49" s="62" t="s">
        <v>92</v>
      </c>
      <c r="F49" s="62">
        <v>23.2</v>
      </c>
      <c r="G49" s="62">
        <v>3</v>
      </c>
      <c r="H49" s="62">
        <v>0.69200000000000006</v>
      </c>
      <c r="I49" s="69">
        <v>9.1194968553459127E-2</v>
      </c>
      <c r="J49" s="62">
        <v>0.17647058823529413</v>
      </c>
      <c r="K49" s="64">
        <v>7.7249386023666003E-2</v>
      </c>
      <c r="AE49" s="76" t="s">
        <v>61</v>
      </c>
      <c r="AF49" s="76">
        <v>3.3000000000000002E-2</v>
      </c>
      <c r="AG49" s="76">
        <v>1</v>
      </c>
      <c r="AH49" s="76">
        <v>3.3000000000000002E-2</v>
      </c>
      <c r="AI49" s="76">
        <v>1.5449999999999999</v>
      </c>
      <c r="AJ49" s="76">
        <v>0.224</v>
      </c>
    </row>
    <row r="50" spans="4:36" x14ac:dyDescent="0.35">
      <c r="D50" s="61" t="s">
        <v>46</v>
      </c>
      <c r="E50" s="62" t="s">
        <v>92</v>
      </c>
      <c r="F50" s="62">
        <v>152.6</v>
      </c>
      <c r="G50" s="62">
        <v>11</v>
      </c>
      <c r="H50" s="62">
        <v>3.8259999999999996</v>
      </c>
      <c r="I50" s="69">
        <v>0.70910780669144979</v>
      </c>
      <c r="J50" s="62">
        <v>0.55000000000000004</v>
      </c>
      <c r="K50" s="64">
        <v>0.45070090705619026</v>
      </c>
      <c r="AE50" s="76" t="s">
        <v>170</v>
      </c>
      <c r="AF50" s="76">
        <v>3.0000000000000001E-3</v>
      </c>
      <c r="AG50" s="76">
        <v>1</v>
      </c>
      <c r="AH50" s="76">
        <v>3.0000000000000001E-3</v>
      </c>
      <c r="AI50" s="76">
        <v>0.16</v>
      </c>
      <c r="AJ50" s="76">
        <v>0.69199999999999995</v>
      </c>
    </row>
    <row r="51" spans="4:36" x14ac:dyDescent="0.35">
      <c r="D51" s="61" t="s">
        <v>46</v>
      </c>
      <c r="E51" s="62" t="s">
        <v>93</v>
      </c>
      <c r="F51" s="62">
        <v>32.4</v>
      </c>
      <c r="G51" s="62">
        <v>3</v>
      </c>
      <c r="H51" s="62">
        <v>0.224</v>
      </c>
      <c r="I51" s="69">
        <v>0.13176087840585604</v>
      </c>
      <c r="J51" s="62">
        <v>0.17647058823529413</v>
      </c>
      <c r="K51" s="64">
        <v>2.6537140149271412E-2</v>
      </c>
      <c r="AE51" s="76" t="s">
        <v>171</v>
      </c>
      <c r="AF51" s="76">
        <v>8.6999999999999994E-2</v>
      </c>
      <c r="AG51" s="76">
        <v>1</v>
      </c>
      <c r="AH51" s="76">
        <v>8.6999999999999994E-2</v>
      </c>
      <c r="AI51" s="76">
        <v>4.1390000000000002</v>
      </c>
      <c r="AJ51" s="76">
        <v>5.0999999999999997E-2</v>
      </c>
    </row>
    <row r="52" spans="4:36" x14ac:dyDescent="0.35">
      <c r="D52" s="61" t="s">
        <v>46</v>
      </c>
      <c r="E52" s="62" t="s">
        <v>93</v>
      </c>
      <c r="F52" s="62">
        <v>32.299999999999997</v>
      </c>
      <c r="G52" s="62">
        <v>7</v>
      </c>
      <c r="H52" s="62">
        <v>0.77400000000000002</v>
      </c>
      <c r="I52" s="69">
        <v>0.12451811873554354</v>
      </c>
      <c r="J52" s="62">
        <v>0.36842105263157893</v>
      </c>
      <c r="K52" s="64">
        <v>0.12923693437969611</v>
      </c>
      <c r="AE52" s="76" t="s">
        <v>172</v>
      </c>
      <c r="AF52" s="76">
        <v>0.63200000000000001</v>
      </c>
      <c r="AG52" s="76">
        <v>30</v>
      </c>
      <c r="AH52" s="76">
        <v>2.1000000000000001E-2</v>
      </c>
      <c r="AI52" s="76"/>
      <c r="AJ52" s="76"/>
    </row>
    <row r="53" spans="4:36" x14ac:dyDescent="0.35">
      <c r="D53" s="61" t="s">
        <v>46</v>
      </c>
      <c r="E53" s="62" t="s">
        <v>93</v>
      </c>
      <c r="F53" s="62">
        <v>13.2</v>
      </c>
      <c r="G53" s="62">
        <v>2</v>
      </c>
      <c r="H53" s="62">
        <v>0.40200000000000002</v>
      </c>
      <c r="I53" s="69">
        <v>5.1142967841921731E-2</v>
      </c>
      <c r="J53" s="62">
        <v>0.13333333333333333</v>
      </c>
      <c r="K53" s="64">
        <v>4.2063409019566809E-2</v>
      </c>
      <c r="AE53" s="76" t="s">
        <v>44</v>
      </c>
      <c r="AF53" s="76">
        <v>2.266</v>
      </c>
      <c r="AG53" s="76">
        <v>34</v>
      </c>
      <c r="AH53" s="76"/>
      <c r="AI53" s="76"/>
      <c r="AJ53" s="76"/>
    </row>
    <row r="54" spans="4:36" x14ac:dyDescent="0.35">
      <c r="D54" s="61" t="s">
        <v>46</v>
      </c>
      <c r="E54" s="62" t="s">
        <v>93</v>
      </c>
      <c r="F54" s="62">
        <v>64.099999999999994</v>
      </c>
      <c r="G54" s="62">
        <v>4</v>
      </c>
      <c r="H54" s="62">
        <v>1.6619999999999999</v>
      </c>
      <c r="I54" s="69">
        <v>0.26099348534201955</v>
      </c>
      <c r="J54" s="62">
        <v>0.22222222222222221</v>
      </c>
      <c r="K54" s="64">
        <v>0.22993912562257884</v>
      </c>
      <c r="AE54" s="76" t="s">
        <v>173</v>
      </c>
      <c r="AF54" s="76">
        <v>0.746</v>
      </c>
      <c r="AG54" s="76">
        <v>33</v>
      </c>
      <c r="AH54" s="76"/>
      <c r="AI54" s="76"/>
      <c r="AJ54" s="76"/>
    </row>
    <row r="55" spans="4:36" x14ac:dyDescent="0.35">
      <c r="D55" s="61" t="s">
        <v>46</v>
      </c>
      <c r="E55" s="62" t="s">
        <v>92</v>
      </c>
      <c r="F55" s="62">
        <v>28.9</v>
      </c>
      <c r="G55" s="62">
        <v>6</v>
      </c>
      <c r="H55" s="62">
        <v>0.83299999999999996</v>
      </c>
      <c r="I55" s="69">
        <v>0.123398804440649</v>
      </c>
      <c r="J55" s="62">
        <v>0.21428571428571427</v>
      </c>
      <c r="K55" s="64">
        <v>7.0875521143537817E-2</v>
      </c>
      <c r="AE55" s="76" t="s">
        <v>174</v>
      </c>
    </row>
    <row r="56" spans="4:36" x14ac:dyDescent="0.35">
      <c r="D56" s="61" t="s">
        <v>46</v>
      </c>
      <c r="E56" s="62" t="s">
        <v>93</v>
      </c>
      <c r="F56" s="62">
        <v>64.900000000000006</v>
      </c>
      <c r="G56" s="62">
        <v>4</v>
      </c>
      <c r="H56" s="62">
        <v>1.1779999999999999</v>
      </c>
      <c r="I56" s="69">
        <v>0.25611681136543019</v>
      </c>
      <c r="J56" s="62">
        <v>0.26666666666666666</v>
      </c>
      <c r="K56" s="64">
        <v>0.18331777155306567</v>
      </c>
    </row>
    <row r="57" spans="4:36" x14ac:dyDescent="0.35">
      <c r="D57" s="61" t="s">
        <v>46</v>
      </c>
      <c r="E57" s="62" t="s">
        <v>93</v>
      </c>
      <c r="F57" s="62">
        <v>39.700000000000003</v>
      </c>
      <c r="G57" s="62">
        <v>3</v>
      </c>
      <c r="H57" s="62">
        <v>0.73699999999999999</v>
      </c>
      <c r="I57" s="69">
        <v>0.18612283169245195</v>
      </c>
      <c r="J57" s="62">
        <v>0.13636363636363635</v>
      </c>
      <c r="K57" s="64">
        <v>7.0695443645083927E-2</v>
      </c>
    </row>
    <row r="58" spans="4:36" ht="16" thickBot="1" x14ac:dyDescent="0.4">
      <c r="D58" s="65" t="s">
        <v>46</v>
      </c>
      <c r="E58" s="66" t="s">
        <v>93</v>
      </c>
      <c r="F58" s="66">
        <v>26.1</v>
      </c>
      <c r="G58" s="66">
        <v>6</v>
      </c>
      <c r="H58" s="66">
        <v>0.41199999999999998</v>
      </c>
      <c r="I58" s="70">
        <v>9.9542334096109825E-2</v>
      </c>
      <c r="J58" s="66">
        <v>0.42857142857142855</v>
      </c>
      <c r="K58" s="67">
        <v>5.5094945172506009E-2</v>
      </c>
    </row>
    <row r="59" spans="4:36" x14ac:dyDescent="0.35">
      <c r="D59" s="58" t="s">
        <v>45</v>
      </c>
      <c r="E59" s="59" t="s">
        <v>92</v>
      </c>
      <c r="F59" s="59">
        <v>13.9</v>
      </c>
      <c r="G59" s="59">
        <v>2</v>
      </c>
      <c r="H59" s="59">
        <v>0.41500000000000004</v>
      </c>
      <c r="I59" s="68">
        <v>5.6990569905699055E-2</v>
      </c>
      <c r="J59" s="59">
        <v>8.6956521739130432E-2</v>
      </c>
      <c r="K59" s="60">
        <v>4.4864864864864872E-2</v>
      </c>
    </row>
    <row r="60" spans="4:36" x14ac:dyDescent="0.35">
      <c r="D60" s="61" t="s">
        <v>45</v>
      </c>
      <c r="E60" s="62" t="s">
        <v>93</v>
      </c>
      <c r="F60" s="62">
        <v>118.30000000000001</v>
      </c>
      <c r="G60" s="62">
        <v>12</v>
      </c>
      <c r="H60" s="62">
        <v>4.024</v>
      </c>
      <c r="I60" s="69">
        <v>0.46138845553822161</v>
      </c>
      <c r="J60" s="62">
        <v>0.4</v>
      </c>
      <c r="K60" s="64">
        <v>0.35648476257973066</v>
      </c>
    </row>
    <row r="61" spans="4:36" x14ac:dyDescent="0.35">
      <c r="D61" s="61" t="s">
        <v>45</v>
      </c>
      <c r="E61" s="62" t="s">
        <v>92</v>
      </c>
      <c r="F61" s="62">
        <v>44.2</v>
      </c>
      <c r="G61" s="62">
        <v>6</v>
      </c>
      <c r="H61" s="62">
        <v>0.86</v>
      </c>
      <c r="I61" s="69">
        <v>0.2</v>
      </c>
      <c r="J61" s="62">
        <v>0.2857142857142857</v>
      </c>
      <c r="K61" s="64">
        <v>0.11455974423871053</v>
      </c>
    </row>
    <row r="62" spans="4:36" x14ac:dyDescent="0.35">
      <c r="D62" s="61" t="s">
        <v>45</v>
      </c>
      <c r="E62" s="62" t="s">
        <v>93</v>
      </c>
      <c r="F62" s="62">
        <v>8.3000000000000007</v>
      </c>
      <c r="G62" s="62">
        <v>3</v>
      </c>
      <c r="H62" s="62">
        <v>5.3999999999999999E-2</v>
      </c>
      <c r="I62" s="69">
        <v>3.4540158135663752E-2</v>
      </c>
      <c r="J62" s="62">
        <v>0.21428571428571427</v>
      </c>
      <c r="K62" s="64">
        <v>8.4785680640602924E-3</v>
      </c>
    </row>
    <row r="63" spans="4:36" x14ac:dyDescent="0.35">
      <c r="D63" s="61" t="s">
        <v>45</v>
      </c>
      <c r="E63" s="62" t="s">
        <v>92</v>
      </c>
      <c r="F63" s="62">
        <v>85.4</v>
      </c>
      <c r="G63" s="62">
        <v>7</v>
      </c>
      <c r="H63" s="62">
        <v>1.8929999999999998</v>
      </c>
      <c r="I63" s="69">
        <v>0.35642737896494159</v>
      </c>
      <c r="J63" s="62">
        <v>0.28000000000000003</v>
      </c>
      <c r="K63" s="64">
        <v>0.20300268096514745</v>
      </c>
    </row>
    <row r="64" spans="4:36" x14ac:dyDescent="0.35">
      <c r="D64" s="61" t="s">
        <v>45</v>
      </c>
      <c r="E64" s="62" t="s">
        <v>92</v>
      </c>
      <c r="F64" s="62">
        <v>32.299999999999997</v>
      </c>
      <c r="G64" s="62">
        <v>5</v>
      </c>
      <c r="H64" s="62">
        <v>1.369</v>
      </c>
      <c r="I64" s="69">
        <v>0.12499999999999997</v>
      </c>
      <c r="J64" s="62">
        <v>0.3125</v>
      </c>
      <c r="K64" s="64">
        <v>0.1819510898458267</v>
      </c>
    </row>
    <row r="65" spans="4:11" x14ac:dyDescent="0.35">
      <c r="D65" s="61" t="s">
        <v>45</v>
      </c>
      <c r="E65" s="62" t="s">
        <v>92</v>
      </c>
      <c r="F65" s="62">
        <v>50.400000000000006</v>
      </c>
      <c r="G65" s="62">
        <v>4</v>
      </c>
      <c r="H65" s="62">
        <v>1.7650000000000001</v>
      </c>
      <c r="I65" s="69">
        <v>0.18201516793066091</v>
      </c>
      <c r="J65" s="62">
        <v>0.36363636363636365</v>
      </c>
      <c r="K65" s="64">
        <v>0.28559870550161814</v>
      </c>
    </row>
    <row r="66" spans="4:11" x14ac:dyDescent="0.35">
      <c r="D66" s="61" t="s">
        <v>45</v>
      </c>
      <c r="E66" s="62" t="s">
        <v>92</v>
      </c>
      <c r="F66" s="62">
        <v>40.400000000000006</v>
      </c>
      <c r="G66" s="62">
        <v>4</v>
      </c>
      <c r="H66" s="62">
        <v>1.1600000000000001</v>
      </c>
      <c r="I66" s="69">
        <v>0.15256797583081572</v>
      </c>
      <c r="J66" s="62">
        <v>0.22222222222222221</v>
      </c>
      <c r="K66" s="64">
        <v>0.12665138115514796</v>
      </c>
    </row>
    <row r="67" spans="4:11" x14ac:dyDescent="0.35">
      <c r="D67" s="61" t="s">
        <v>45</v>
      </c>
      <c r="E67" s="62" t="s">
        <v>93</v>
      </c>
      <c r="F67" s="62">
        <v>88.9</v>
      </c>
      <c r="G67" s="62">
        <v>7</v>
      </c>
      <c r="H67" s="62">
        <v>1.69</v>
      </c>
      <c r="I67" s="69">
        <v>0.35702811244979921</v>
      </c>
      <c r="J67" s="62">
        <v>0.3888888888888889</v>
      </c>
      <c r="K67" s="64">
        <v>0.20368808002892611</v>
      </c>
    </row>
    <row r="68" spans="4:11" x14ac:dyDescent="0.35">
      <c r="D68" s="61" t="s">
        <v>45</v>
      </c>
      <c r="E68" s="62" t="s">
        <v>93</v>
      </c>
      <c r="F68" s="62">
        <v>91.7</v>
      </c>
      <c r="G68" s="62">
        <v>7</v>
      </c>
      <c r="H68" s="62">
        <v>3.0030000000000001</v>
      </c>
      <c r="I68" s="69">
        <v>0.3775216138328531</v>
      </c>
      <c r="J68" s="62">
        <v>0.41176470588235292</v>
      </c>
      <c r="K68" s="64">
        <v>0.34890205646566752</v>
      </c>
    </row>
    <row r="69" spans="4:11" x14ac:dyDescent="0.35">
      <c r="D69" s="61" t="s">
        <v>45</v>
      </c>
      <c r="E69" s="62" t="s">
        <v>93</v>
      </c>
      <c r="F69" s="62">
        <v>83</v>
      </c>
      <c r="G69" s="62">
        <v>6</v>
      </c>
      <c r="H69" s="62">
        <v>2.0110000000000001</v>
      </c>
      <c r="I69" s="69">
        <v>0.34698996655518394</v>
      </c>
      <c r="J69" s="62">
        <v>0.33333333333333331</v>
      </c>
      <c r="K69" s="64">
        <v>0.25124937531234381</v>
      </c>
    </row>
    <row r="70" spans="4:11" x14ac:dyDescent="0.35">
      <c r="D70" s="61" t="s">
        <v>45</v>
      </c>
      <c r="E70" s="62" t="s">
        <v>93</v>
      </c>
      <c r="F70" s="62">
        <v>30.7</v>
      </c>
      <c r="G70" s="62">
        <v>4</v>
      </c>
      <c r="H70" s="62">
        <v>0.97600000000000009</v>
      </c>
      <c r="I70" s="69">
        <v>0.11722031309660176</v>
      </c>
      <c r="J70" s="62">
        <v>0.21052631578947367</v>
      </c>
      <c r="K70" s="64">
        <v>9.5182367856446265E-2</v>
      </c>
    </row>
    <row r="71" spans="4:11" x14ac:dyDescent="0.35">
      <c r="D71" s="61" t="s">
        <v>45</v>
      </c>
      <c r="E71" s="62" t="s">
        <v>93</v>
      </c>
      <c r="F71" s="62">
        <v>23.6</v>
      </c>
      <c r="G71" s="62">
        <v>2</v>
      </c>
      <c r="H71" s="62">
        <v>0.48799999999999999</v>
      </c>
      <c r="I71" s="69">
        <v>9.1084523350057886E-2</v>
      </c>
      <c r="J71" s="62">
        <v>0.13333333333333333</v>
      </c>
      <c r="K71" s="64">
        <v>6.5110073382254843E-2</v>
      </c>
    </row>
    <row r="72" spans="4:11" x14ac:dyDescent="0.35">
      <c r="D72" s="61" t="s">
        <v>45</v>
      </c>
      <c r="E72" s="62" t="s">
        <v>93</v>
      </c>
      <c r="F72" s="62">
        <v>34.299999999999997</v>
      </c>
      <c r="G72" s="62">
        <v>3</v>
      </c>
      <c r="H72" s="62">
        <v>0.89499999999999991</v>
      </c>
      <c r="I72" s="69">
        <v>0.13177103342297347</v>
      </c>
      <c r="J72" s="62">
        <v>0.2</v>
      </c>
      <c r="K72" s="64">
        <v>0.12110960757780784</v>
      </c>
    </row>
    <row r="73" spans="4:11" x14ac:dyDescent="0.35">
      <c r="D73" s="61" t="s">
        <v>45</v>
      </c>
      <c r="E73" s="62" t="s">
        <v>92</v>
      </c>
      <c r="F73" s="62">
        <v>25.7</v>
      </c>
      <c r="G73" s="62">
        <v>4</v>
      </c>
      <c r="H73" s="62">
        <v>0.75900000000000001</v>
      </c>
      <c r="I73" s="69">
        <v>0.10190325138778747</v>
      </c>
      <c r="J73" s="62">
        <v>0.33333333333333331</v>
      </c>
      <c r="K73" s="64">
        <v>0.13304119193689745</v>
      </c>
    </row>
    <row r="74" spans="4:11" x14ac:dyDescent="0.35">
      <c r="D74" s="61" t="s">
        <v>45</v>
      </c>
      <c r="E74" s="62" t="s">
        <v>92</v>
      </c>
      <c r="F74" s="62">
        <v>1.5</v>
      </c>
      <c r="G74" s="62">
        <v>1</v>
      </c>
      <c r="H74" s="62">
        <v>0</v>
      </c>
      <c r="I74" s="69">
        <v>6.3640220619431481E-3</v>
      </c>
      <c r="J74" s="62">
        <v>9.0909090909090912E-2</v>
      </c>
      <c r="K74" s="64">
        <v>0</v>
      </c>
    </row>
    <row r="75" spans="4:11" x14ac:dyDescent="0.35">
      <c r="D75" s="61" t="s">
        <v>45</v>
      </c>
      <c r="E75" s="62" t="s">
        <v>92</v>
      </c>
      <c r="F75" s="62">
        <v>32.799999999999997</v>
      </c>
      <c r="G75" s="62">
        <v>4</v>
      </c>
      <c r="H75" s="62">
        <v>1.4430000000000001</v>
      </c>
      <c r="I75" s="69">
        <v>0.12170686456400741</v>
      </c>
      <c r="J75" s="62">
        <v>0.33333333333333331</v>
      </c>
      <c r="K75" s="64">
        <v>0.21412672503338778</v>
      </c>
    </row>
    <row r="76" spans="4:11" ht="16" thickBot="1" x14ac:dyDescent="0.4">
      <c r="D76" s="65" t="s">
        <v>45</v>
      </c>
      <c r="E76" s="66" t="s">
        <v>93</v>
      </c>
      <c r="F76" s="66">
        <v>29.5</v>
      </c>
      <c r="G76" s="66">
        <v>5</v>
      </c>
      <c r="H76" s="66">
        <v>0.47199999999999998</v>
      </c>
      <c r="I76" s="70">
        <v>0.12220381110190556</v>
      </c>
      <c r="J76" s="66">
        <v>0.21739130434782608</v>
      </c>
      <c r="K76" s="67">
        <v>6.0474055092889174E-2</v>
      </c>
    </row>
  </sheetData>
  <sortState ref="D43:K76">
    <sortCondition ref="D43:D76"/>
  </sortState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"/>
  <sheetViews>
    <sheetView tabSelected="1" zoomScale="87" zoomScaleNormal="87" workbookViewId="0">
      <selection activeCell="B5" sqref="B5"/>
    </sheetView>
  </sheetViews>
  <sheetFormatPr defaultColWidth="10.6640625" defaultRowHeight="15.5" x14ac:dyDescent="0.35"/>
  <cols>
    <col min="2" max="2" width="14.33203125" bestFit="1" customWidth="1"/>
    <col min="3" max="3" width="18.6640625" customWidth="1"/>
    <col min="4" max="4" width="6.5" bestFit="1" customWidth="1"/>
    <col min="5" max="5" width="14.83203125" bestFit="1" customWidth="1"/>
    <col min="6" max="6" width="6" bestFit="1" customWidth="1"/>
    <col min="7" max="7" width="9.5" bestFit="1" customWidth="1"/>
    <col min="8" max="8" width="6.83203125" customWidth="1"/>
    <col min="9" max="9" width="4.83203125" customWidth="1"/>
    <col min="10" max="10" width="6" customWidth="1"/>
    <col min="20" max="20" width="10.83203125" bestFit="1" customWidth="1"/>
  </cols>
  <sheetData>
    <row r="1" spans="1:22" x14ac:dyDescent="0.35">
      <c r="A1" t="s">
        <v>54</v>
      </c>
      <c r="B1" t="s">
        <v>55</v>
      </c>
      <c r="H1" s="7"/>
    </row>
    <row r="2" spans="1:22" x14ac:dyDescent="0.35">
      <c r="H2" s="7" t="s">
        <v>56</v>
      </c>
    </row>
    <row r="3" spans="1:22" x14ac:dyDescent="0.35">
      <c r="H3" s="7" t="s">
        <v>57</v>
      </c>
    </row>
    <row r="4" spans="1:22" x14ac:dyDescent="0.35">
      <c r="A4" s="15"/>
      <c r="B4" s="15"/>
      <c r="C4" s="15"/>
      <c r="D4" s="15"/>
      <c r="E4" s="15"/>
      <c r="F4" s="15"/>
      <c r="G4" s="15"/>
      <c r="H4" s="7" t="s">
        <v>58</v>
      </c>
    </row>
    <row r="5" spans="1:22" x14ac:dyDescent="0.35">
      <c r="A5" s="15"/>
    </row>
    <row r="6" spans="1:22" ht="16" thickBot="1" x14ac:dyDescent="0.4">
      <c r="A6" s="15"/>
    </row>
    <row r="7" spans="1:22" ht="16" thickBot="1" x14ac:dyDescent="0.4">
      <c r="A7" s="15"/>
      <c r="B7" s="29"/>
      <c r="C7" s="30" t="s">
        <v>59</v>
      </c>
      <c r="D7" s="30" t="s">
        <v>60</v>
      </c>
      <c r="E7" s="30" t="s">
        <v>0</v>
      </c>
      <c r="F7" s="30" t="s">
        <v>51</v>
      </c>
      <c r="G7" s="30" t="s">
        <v>157</v>
      </c>
      <c r="H7" s="30" t="s">
        <v>62</v>
      </c>
      <c r="I7" s="30" t="s">
        <v>91</v>
      </c>
      <c r="J7" s="30" t="s">
        <v>63</v>
      </c>
      <c r="K7" s="30" t="s">
        <v>64</v>
      </c>
      <c r="L7" s="30" t="s">
        <v>156</v>
      </c>
      <c r="M7" s="30" t="s">
        <v>66</v>
      </c>
      <c r="N7" s="30" t="s">
        <v>67</v>
      </c>
      <c r="O7" s="30" t="s">
        <v>68</v>
      </c>
      <c r="P7" s="30" t="s">
        <v>69</v>
      </c>
      <c r="Q7" s="30" t="s">
        <v>70</v>
      </c>
      <c r="R7" s="30" t="s">
        <v>71</v>
      </c>
      <c r="S7" s="30" t="s">
        <v>72</v>
      </c>
      <c r="T7" s="30" t="s">
        <v>73</v>
      </c>
      <c r="U7" s="32" t="s">
        <v>75</v>
      </c>
      <c r="V7" s="31" t="s">
        <v>147</v>
      </c>
    </row>
    <row r="8" spans="1:22" x14ac:dyDescent="0.35">
      <c r="A8" s="15"/>
      <c r="B8" s="27" t="s">
        <v>144</v>
      </c>
      <c r="C8" s="25">
        <v>32</v>
      </c>
      <c r="D8" s="25">
        <v>16</v>
      </c>
      <c r="E8" s="26" t="s">
        <v>35</v>
      </c>
      <c r="F8" s="25" t="s">
        <v>46</v>
      </c>
      <c r="G8" s="25" t="s">
        <v>52</v>
      </c>
      <c r="H8" s="25" t="s">
        <v>76</v>
      </c>
      <c r="I8" s="26" t="s">
        <v>93</v>
      </c>
      <c r="J8" s="25">
        <v>1</v>
      </c>
      <c r="K8" s="25" t="s">
        <v>74</v>
      </c>
      <c r="L8" s="25">
        <v>5.25</v>
      </c>
      <c r="M8" s="25">
        <v>3</v>
      </c>
      <c r="N8" s="25">
        <v>6.3</v>
      </c>
      <c r="O8" s="25">
        <v>5</v>
      </c>
      <c r="P8" s="25">
        <v>48.7</v>
      </c>
      <c r="Q8" s="25">
        <v>4</v>
      </c>
      <c r="R8" s="25">
        <v>50.9</v>
      </c>
      <c r="S8" s="25">
        <v>10</v>
      </c>
      <c r="T8" s="25">
        <v>9.4</v>
      </c>
      <c r="U8" s="25">
        <v>0.48895582300000001</v>
      </c>
      <c r="V8" s="28">
        <f t="shared" ref="V8:V15" si="0">O8/(O8+Q8)</f>
        <v>0.55555555555555558</v>
      </c>
    </row>
    <row r="9" spans="1:22" x14ac:dyDescent="0.35">
      <c r="A9" s="15"/>
      <c r="B9" s="18" t="s">
        <v>144</v>
      </c>
      <c r="C9" s="19">
        <v>40</v>
      </c>
      <c r="D9" s="19">
        <v>20</v>
      </c>
      <c r="E9" s="20" t="s">
        <v>39</v>
      </c>
      <c r="F9" s="19" t="s">
        <v>46</v>
      </c>
      <c r="G9" s="19" t="s">
        <v>52</v>
      </c>
      <c r="H9" s="19" t="s">
        <v>76</v>
      </c>
      <c r="I9" s="20" t="s">
        <v>93</v>
      </c>
      <c r="J9" s="19">
        <v>1</v>
      </c>
      <c r="K9" s="19" t="s">
        <v>74</v>
      </c>
      <c r="L9" s="19">
        <v>5.4130000000000003</v>
      </c>
      <c r="M9" s="19">
        <v>2</v>
      </c>
      <c r="N9" s="19">
        <v>28.7</v>
      </c>
      <c r="O9" s="19">
        <v>4</v>
      </c>
      <c r="P9" s="19">
        <v>45.9</v>
      </c>
      <c r="Q9" s="19">
        <v>4</v>
      </c>
      <c r="R9" s="19">
        <v>37.1</v>
      </c>
      <c r="S9" s="19">
        <v>9</v>
      </c>
      <c r="T9" s="19">
        <v>6.9</v>
      </c>
      <c r="U9" s="19">
        <v>0.55301204800000003</v>
      </c>
      <c r="V9" s="21">
        <f t="shared" si="0"/>
        <v>0.5</v>
      </c>
    </row>
    <row r="10" spans="1:22" x14ac:dyDescent="0.35">
      <c r="A10" s="15"/>
      <c r="B10" s="18" t="s">
        <v>144</v>
      </c>
      <c r="C10" s="19">
        <v>46</v>
      </c>
      <c r="D10" s="19">
        <v>23</v>
      </c>
      <c r="E10" s="20" t="s">
        <v>42</v>
      </c>
      <c r="F10" s="19" t="s">
        <v>46</v>
      </c>
      <c r="G10" s="19" t="s">
        <v>52</v>
      </c>
      <c r="H10" s="19" t="s">
        <v>76</v>
      </c>
      <c r="I10" s="20" t="s">
        <v>92</v>
      </c>
      <c r="J10" s="19">
        <v>1</v>
      </c>
      <c r="K10" s="19" t="s">
        <v>74</v>
      </c>
      <c r="L10" s="19">
        <v>5.165</v>
      </c>
      <c r="M10" s="19">
        <v>4</v>
      </c>
      <c r="N10" s="19">
        <v>63.4</v>
      </c>
      <c r="O10" s="19">
        <v>6</v>
      </c>
      <c r="P10" s="19">
        <v>43.8</v>
      </c>
      <c r="Q10" s="19">
        <v>0</v>
      </c>
      <c r="R10" s="19">
        <v>0</v>
      </c>
      <c r="S10" s="19">
        <v>7</v>
      </c>
      <c r="T10" s="19">
        <v>9.9</v>
      </c>
      <c r="U10" s="19">
        <v>1</v>
      </c>
      <c r="V10" s="21">
        <f t="shared" si="0"/>
        <v>1</v>
      </c>
    </row>
    <row r="11" spans="1:22" x14ac:dyDescent="0.35">
      <c r="A11" s="15"/>
      <c r="B11" s="18" t="s">
        <v>145</v>
      </c>
      <c r="C11" s="20">
        <v>28</v>
      </c>
      <c r="D11" s="20">
        <v>14</v>
      </c>
      <c r="E11" s="20" t="s">
        <v>109</v>
      </c>
      <c r="F11" s="20" t="s">
        <v>46</v>
      </c>
      <c r="G11" s="20" t="s">
        <v>52</v>
      </c>
      <c r="H11" s="20" t="s">
        <v>76</v>
      </c>
      <c r="I11" s="20" t="s">
        <v>93</v>
      </c>
      <c r="J11" s="20">
        <v>1</v>
      </c>
      <c r="K11" s="20" t="s">
        <v>74</v>
      </c>
      <c r="L11" s="20">
        <v>3.1179999999999999</v>
      </c>
      <c r="M11" s="20">
        <v>3</v>
      </c>
      <c r="N11" s="20">
        <v>85.2</v>
      </c>
      <c r="O11" s="20">
        <v>3</v>
      </c>
      <c r="P11" s="20">
        <v>32.9</v>
      </c>
      <c r="Q11" s="20">
        <v>0</v>
      </c>
      <c r="R11" s="20">
        <v>0</v>
      </c>
      <c r="S11" s="20">
        <v>0</v>
      </c>
      <c r="T11" s="20">
        <v>0</v>
      </c>
      <c r="U11" s="20">
        <v>1</v>
      </c>
      <c r="V11" s="21">
        <f t="shared" si="0"/>
        <v>1</v>
      </c>
    </row>
    <row r="12" spans="1:22" x14ac:dyDescent="0.35">
      <c r="A12" s="15"/>
      <c r="B12" s="18" t="s">
        <v>145</v>
      </c>
      <c r="C12" s="20">
        <v>34</v>
      </c>
      <c r="D12" s="20">
        <v>17</v>
      </c>
      <c r="E12" s="20" t="s">
        <v>112</v>
      </c>
      <c r="F12" s="20" t="s">
        <v>46</v>
      </c>
      <c r="G12" s="20" t="s">
        <v>52</v>
      </c>
      <c r="H12" s="20" t="s">
        <v>76</v>
      </c>
      <c r="I12" s="20" t="s">
        <v>92</v>
      </c>
      <c r="J12" s="20">
        <v>1</v>
      </c>
      <c r="K12" s="20" t="s">
        <v>74</v>
      </c>
      <c r="L12" s="20">
        <v>4.5709999999999997</v>
      </c>
      <c r="M12" s="20">
        <v>3</v>
      </c>
      <c r="N12" s="20">
        <v>26.4</v>
      </c>
      <c r="O12" s="20">
        <v>3</v>
      </c>
      <c r="P12" s="20">
        <v>66.5</v>
      </c>
      <c r="Q12" s="20">
        <v>2</v>
      </c>
      <c r="R12" s="20">
        <v>18.3</v>
      </c>
      <c r="S12" s="20">
        <v>2</v>
      </c>
      <c r="T12" s="20">
        <v>1.3</v>
      </c>
      <c r="U12" s="20">
        <v>0.78419811320754718</v>
      </c>
      <c r="V12" s="21">
        <f t="shared" si="0"/>
        <v>0.6</v>
      </c>
    </row>
    <row r="13" spans="1:22" x14ac:dyDescent="0.35">
      <c r="A13" s="15"/>
      <c r="B13" s="18" t="s">
        <v>145</v>
      </c>
      <c r="C13" s="20">
        <v>38</v>
      </c>
      <c r="D13" s="20">
        <v>19</v>
      </c>
      <c r="E13" s="20" t="s">
        <v>114</v>
      </c>
      <c r="F13" s="20" t="s">
        <v>46</v>
      </c>
      <c r="G13" s="20" t="s">
        <v>52</v>
      </c>
      <c r="H13" s="20" t="s">
        <v>76</v>
      </c>
      <c r="I13" s="20" t="s">
        <v>93</v>
      </c>
      <c r="J13" s="20">
        <v>1</v>
      </c>
      <c r="K13" s="20" t="s">
        <v>74</v>
      </c>
      <c r="L13" s="20">
        <v>3.5409999999999999</v>
      </c>
      <c r="M13" s="20">
        <v>3</v>
      </c>
      <c r="N13" s="20">
        <v>75.400000000000006</v>
      </c>
      <c r="O13" s="20">
        <v>3</v>
      </c>
      <c r="P13" s="20">
        <v>39.700000000000003</v>
      </c>
      <c r="Q13" s="20">
        <v>0</v>
      </c>
      <c r="R13" s="20">
        <v>0</v>
      </c>
      <c r="S13" s="20">
        <v>1</v>
      </c>
      <c r="T13" s="20">
        <v>0.2</v>
      </c>
      <c r="U13" s="20">
        <v>1</v>
      </c>
      <c r="V13" s="21">
        <f t="shared" si="0"/>
        <v>1</v>
      </c>
    </row>
    <row r="14" spans="1:22" x14ac:dyDescent="0.35">
      <c r="A14" s="15"/>
      <c r="B14" s="18" t="s">
        <v>145</v>
      </c>
      <c r="C14" s="20">
        <v>40</v>
      </c>
      <c r="D14" s="20">
        <v>20</v>
      </c>
      <c r="E14" s="20" t="s">
        <v>115</v>
      </c>
      <c r="F14" s="20" t="s">
        <v>46</v>
      </c>
      <c r="G14" s="20" t="s">
        <v>52</v>
      </c>
      <c r="H14" s="20" t="s">
        <v>76</v>
      </c>
      <c r="I14" s="20" t="s">
        <v>93</v>
      </c>
      <c r="J14" s="20">
        <v>1</v>
      </c>
      <c r="K14" s="20" t="s">
        <v>74</v>
      </c>
      <c r="L14" s="20">
        <v>4.0220000000000002</v>
      </c>
      <c r="M14" s="20">
        <v>4</v>
      </c>
      <c r="N14" s="20">
        <v>10.1</v>
      </c>
      <c r="O14" s="20">
        <v>5</v>
      </c>
      <c r="P14" s="20">
        <v>41.8</v>
      </c>
      <c r="Q14" s="20">
        <v>2</v>
      </c>
      <c r="R14" s="20">
        <v>55.4</v>
      </c>
      <c r="S14" s="20">
        <v>3</v>
      </c>
      <c r="T14" s="20">
        <v>3.8</v>
      </c>
      <c r="U14" s="20">
        <v>0.43004115226337453</v>
      </c>
      <c r="V14" s="21">
        <f t="shared" si="0"/>
        <v>0.7142857142857143</v>
      </c>
    </row>
    <row r="15" spans="1:22" x14ac:dyDescent="0.35">
      <c r="A15" s="15"/>
      <c r="B15" s="18" t="s">
        <v>145</v>
      </c>
      <c r="C15" s="20">
        <v>42</v>
      </c>
      <c r="D15" s="20">
        <v>21</v>
      </c>
      <c r="E15" s="20" t="s">
        <v>116</v>
      </c>
      <c r="F15" s="20" t="s">
        <v>46</v>
      </c>
      <c r="G15" s="20" t="s">
        <v>52</v>
      </c>
      <c r="H15" s="20" t="s">
        <v>76</v>
      </c>
      <c r="I15" s="20" t="s">
        <v>93</v>
      </c>
      <c r="J15" s="20">
        <v>1</v>
      </c>
      <c r="K15" s="20" t="s">
        <v>74</v>
      </c>
      <c r="L15" s="20">
        <v>6.165</v>
      </c>
      <c r="M15" s="20">
        <v>3</v>
      </c>
      <c r="N15" s="20">
        <v>21.1</v>
      </c>
      <c r="O15" s="20">
        <v>7</v>
      </c>
      <c r="P15" s="20">
        <v>59.2</v>
      </c>
      <c r="Q15" s="20">
        <v>2</v>
      </c>
      <c r="R15" s="20">
        <v>24.5</v>
      </c>
      <c r="S15" s="20">
        <v>3</v>
      </c>
      <c r="T15" s="20">
        <v>3.8</v>
      </c>
      <c r="U15" s="20">
        <v>0.70728793309438476</v>
      </c>
      <c r="V15" s="21">
        <f t="shared" si="0"/>
        <v>0.77777777777777779</v>
      </c>
    </row>
    <row r="16" spans="1:22" x14ac:dyDescent="0.35">
      <c r="A16" s="15"/>
      <c r="B16" s="18" t="s">
        <v>144</v>
      </c>
      <c r="C16" s="19">
        <v>28</v>
      </c>
      <c r="D16" s="19">
        <v>14</v>
      </c>
      <c r="E16" s="20" t="s">
        <v>3</v>
      </c>
      <c r="F16" s="19" t="s">
        <v>46</v>
      </c>
      <c r="G16" s="19" t="s">
        <v>53</v>
      </c>
      <c r="H16" s="19" t="s">
        <v>76</v>
      </c>
      <c r="I16" s="20" t="s">
        <v>92</v>
      </c>
      <c r="J16" s="19">
        <v>1</v>
      </c>
      <c r="K16" s="19" t="s">
        <v>74</v>
      </c>
      <c r="L16" s="19">
        <v>4.8010000000000002</v>
      </c>
      <c r="M16" s="19">
        <v>3</v>
      </c>
      <c r="N16" s="19">
        <v>34.5</v>
      </c>
      <c r="O16" s="19">
        <v>3</v>
      </c>
      <c r="P16" s="19">
        <v>8.3000000000000007</v>
      </c>
      <c r="Q16" s="19">
        <v>3</v>
      </c>
      <c r="R16" s="19">
        <v>68</v>
      </c>
      <c r="S16" s="19">
        <v>9</v>
      </c>
      <c r="T16" s="19">
        <v>6.1</v>
      </c>
      <c r="U16" s="19">
        <v>0.89121887300000002</v>
      </c>
      <c r="V16" s="21">
        <f t="shared" ref="V16:V23" si="1">Q16/(Q16+O16)</f>
        <v>0.5</v>
      </c>
    </row>
    <row r="17" spans="1:23" x14ac:dyDescent="0.35">
      <c r="A17" s="15"/>
      <c r="B17" s="18" t="s">
        <v>144</v>
      </c>
      <c r="C17" s="19">
        <v>34</v>
      </c>
      <c r="D17" s="19">
        <v>17</v>
      </c>
      <c r="E17" s="20" t="s">
        <v>36</v>
      </c>
      <c r="F17" s="19" t="s">
        <v>46</v>
      </c>
      <c r="G17" s="19" t="s">
        <v>53</v>
      </c>
      <c r="H17" s="19" t="s">
        <v>76</v>
      </c>
      <c r="I17" s="20" t="s">
        <v>92</v>
      </c>
      <c r="J17" s="19">
        <v>1</v>
      </c>
      <c r="K17" s="19" t="s">
        <v>74</v>
      </c>
      <c r="L17" s="19">
        <v>3.1859999999999999</v>
      </c>
      <c r="M17" s="19">
        <v>2</v>
      </c>
      <c r="N17" s="19">
        <v>37.200000000000003</v>
      </c>
      <c r="O17" s="19">
        <v>3</v>
      </c>
      <c r="P17" s="19">
        <v>38.1</v>
      </c>
      <c r="Q17" s="19">
        <v>2</v>
      </c>
      <c r="R17" s="19">
        <v>36.799999999999997</v>
      </c>
      <c r="S17" s="19">
        <v>6</v>
      </c>
      <c r="T17" s="19">
        <v>5.9</v>
      </c>
      <c r="U17" s="19">
        <v>0.491321762</v>
      </c>
      <c r="V17" s="21">
        <f t="shared" si="1"/>
        <v>0.4</v>
      </c>
    </row>
    <row r="18" spans="1:23" x14ac:dyDescent="0.35">
      <c r="A18" s="15"/>
      <c r="B18" s="18" t="s">
        <v>144</v>
      </c>
      <c r="C18" s="19">
        <v>42</v>
      </c>
      <c r="D18" s="19">
        <v>21</v>
      </c>
      <c r="E18" s="20" t="s">
        <v>40</v>
      </c>
      <c r="F18" s="19" t="s">
        <v>46</v>
      </c>
      <c r="G18" s="19" t="s">
        <v>53</v>
      </c>
      <c r="H18" s="19" t="s">
        <v>76</v>
      </c>
      <c r="I18" s="20" t="s">
        <v>92</v>
      </c>
      <c r="J18" s="19">
        <v>1</v>
      </c>
      <c r="K18" s="19" t="s">
        <v>74</v>
      </c>
      <c r="L18" s="19">
        <v>3.4049999999999998</v>
      </c>
      <c r="M18" s="19">
        <v>4</v>
      </c>
      <c r="N18" s="19">
        <v>55.9</v>
      </c>
      <c r="O18" s="19">
        <v>2</v>
      </c>
      <c r="P18" s="19">
        <v>11.6</v>
      </c>
      <c r="Q18" s="19">
        <v>4</v>
      </c>
      <c r="R18" s="19">
        <v>44.3</v>
      </c>
      <c r="S18" s="19">
        <v>7</v>
      </c>
      <c r="T18" s="19">
        <v>3.7</v>
      </c>
      <c r="U18" s="19">
        <v>0.79248658299999997</v>
      </c>
      <c r="V18" s="21">
        <f t="shared" si="1"/>
        <v>0.66666666666666663</v>
      </c>
    </row>
    <row r="19" spans="1:23" x14ac:dyDescent="0.35">
      <c r="A19" s="15"/>
      <c r="B19" s="18" t="s">
        <v>145</v>
      </c>
      <c r="C19" s="20">
        <v>2</v>
      </c>
      <c r="D19" s="20">
        <v>1</v>
      </c>
      <c r="E19" s="20" t="s">
        <v>96</v>
      </c>
      <c r="F19" s="20" t="s">
        <v>46</v>
      </c>
      <c r="G19" s="20" t="s">
        <v>53</v>
      </c>
      <c r="H19" s="20" t="s">
        <v>76</v>
      </c>
      <c r="I19" s="20" t="s">
        <v>92</v>
      </c>
      <c r="J19" s="20">
        <v>1</v>
      </c>
      <c r="K19" s="20" t="s">
        <v>74</v>
      </c>
      <c r="L19" s="20">
        <v>6.0679999999999996</v>
      </c>
      <c r="M19" s="20">
        <v>3</v>
      </c>
      <c r="N19" s="20">
        <v>36.9</v>
      </c>
      <c r="O19" s="20">
        <v>3</v>
      </c>
      <c r="P19" s="20">
        <v>30.5</v>
      </c>
      <c r="Q19" s="20">
        <v>4</v>
      </c>
      <c r="R19" s="20">
        <v>47.7</v>
      </c>
      <c r="S19" s="20">
        <v>0</v>
      </c>
      <c r="T19" s="20">
        <v>0</v>
      </c>
      <c r="U19" s="19">
        <v>0.60997442455242967</v>
      </c>
      <c r="V19" s="21">
        <f t="shared" si="1"/>
        <v>0.5714285714285714</v>
      </c>
    </row>
    <row r="20" spans="1:23" x14ac:dyDescent="0.35">
      <c r="A20" s="15"/>
      <c r="B20" s="18" t="s">
        <v>145</v>
      </c>
      <c r="C20" s="20">
        <v>8</v>
      </c>
      <c r="D20" s="20">
        <v>4</v>
      </c>
      <c r="E20" s="20" t="s">
        <v>99</v>
      </c>
      <c r="F20" s="20" t="s">
        <v>46</v>
      </c>
      <c r="G20" s="20" t="s">
        <v>53</v>
      </c>
      <c r="H20" s="20" t="s">
        <v>76</v>
      </c>
      <c r="I20" s="20" t="s">
        <v>92</v>
      </c>
      <c r="J20" s="20">
        <v>1</v>
      </c>
      <c r="K20" s="20" t="s">
        <v>74</v>
      </c>
      <c r="L20" s="20">
        <v>4.8230000000000004</v>
      </c>
      <c r="M20" s="20">
        <v>4</v>
      </c>
      <c r="N20" s="20">
        <v>56.3</v>
      </c>
      <c r="O20" s="20">
        <v>1</v>
      </c>
      <c r="P20" s="20">
        <v>9.1999999999999993</v>
      </c>
      <c r="Q20" s="20">
        <v>4</v>
      </c>
      <c r="R20" s="20">
        <v>46.7</v>
      </c>
      <c r="S20" s="20">
        <v>2</v>
      </c>
      <c r="T20" s="20">
        <v>1.9</v>
      </c>
      <c r="U20" s="19">
        <v>0.83542039355992836</v>
      </c>
      <c r="V20" s="21">
        <f t="shared" si="1"/>
        <v>0.8</v>
      </c>
    </row>
    <row r="21" spans="1:23" x14ac:dyDescent="0.35">
      <c r="A21" s="15"/>
      <c r="B21" s="18" t="s">
        <v>145</v>
      </c>
      <c r="C21" s="20">
        <v>10</v>
      </c>
      <c r="D21" s="20">
        <v>5</v>
      </c>
      <c r="E21" s="20" t="s">
        <v>100</v>
      </c>
      <c r="F21" s="20" t="s">
        <v>46</v>
      </c>
      <c r="G21" s="20" t="s">
        <v>53</v>
      </c>
      <c r="H21" s="20" t="s">
        <v>76</v>
      </c>
      <c r="I21" s="20" t="s">
        <v>93</v>
      </c>
      <c r="J21" s="20">
        <v>1</v>
      </c>
      <c r="K21" s="20" t="s">
        <v>74</v>
      </c>
      <c r="L21" s="20">
        <v>5.0890000000000004</v>
      </c>
      <c r="M21" s="20">
        <v>4</v>
      </c>
      <c r="N21" s="20">
        <v>76</v>
      </c>
      <c r="O21" s="20">
        <v>4</v>
      </c>
      <c r="P21" s="20">
        <v>24.2</v>
      </c>
      <c r="Q21" s="20">
        <v>1</v>
      </c>
      <c r="R21" s="20">
        <v>8.8000000000000007</v>
      </c>
      <c r="S21" s="20">
        <v>3</v>
      </c>
      <c r="T21" s="20">
        <v>3.1</v>
      </c>
      <c r="U21" s="19">
        <v>0.26666666666666666</v>
      </c>
      <c r="V21" s="21">
        <f t="shared" si="1"/>
        <v>0.2</v>
      </c>
    </row>
    <row r="22" spans="1:23" x14ac:dyDescent="0.35">
      <c r="A22" s="15"/>
      <c r="B22" s="18" t="s">
        <v>145</v>
      </c>
      <c r="C22" s="20">
        <v>22</v>
      </c>
      <c r="D22" s="20">
        <v>11</v>
      </c>
      <c r="E22" s="20" t="s">
        <v>106</v>
      </c>
      <c r="F22" s="20" t="s">
        <v>46</v>
      </c>
      <c r="G22" s="20" t="s">
        <v>53</v>
      </c>
      <c r="H22" s="20" t="s">
        <v>76</v>
      </c>
      <c r="I22" s="20" t="s">
        <v>93</v>
      </c>
      <c r="J22" s="20">
        <v>1</v>
      </c>
      <c r="K22" s="20" t="s">
        <v>74</v>
      </c>
      <c r="L22" s="20">
        <v>2.395</v>
      </c>
      <c r="M22" s="20">
        <v>1</v>
      </c>
      <c r="N22" s="20">
        <v>7.8</v>
      </c>
      <c r="O22" s="20">
        <v>3</v>
      </c>
      <c r="P22" s="20">
        <v>83</v>
      </c>
      <c r="Q22" s="20">
        <v>1</v>
      </c>
      <c r="R22" s="20">
        <v>19.600000000000001</v>
      </c>
      <c r="S22" s="20">
        <v>1</v>
      </c>
      <c r="T22" s="20">
        <v>2.8</v>
      </c>
      <c r="U22" s="20">
        <v>0.19103313840155947</v>
      </c>
      <c r="V22" s="21">
        <f t="shared" si="1"/>
        <v>0.25</v>
      </c>
    </row>
    <row r="23" spans="1:23" ht="16" thickBot="1" x14ac:dyDescent="0.4">
      <c r="A23" s="15"/>
      <c r="B23" s="22" t="s">
        <v>145</v>
      </c>
      <c r="C23" s="23">
        <v>24</v>
      </c>
      <c r="D23" s="23">
        <v>12</v>
      </c>
      <c r="E23" s="23" t="s">
        <v>107</v>
      </c>
      <c r="F23" s="23" t="s">
        <v>46</v>
      </c>
      <c r="G23" s="23" t="s">
        <v>53</v>
      </c>
      <c r="H23" s="23" t="s">
        <v>76</v>
      </c>
      <c r="I23" s="23" t="s">
        <v>93</v>
      </c>
      <c r="J23" s="23">
        <v>1</v>
      </c>
      <c r="K23" s="23" t="s">
        <v>74</v>
      </c>
      <c r="L23" s="23">
        <v>3.1309999999999998</v>
      </c>
      <c r="M23" s="23">
        <v>4</v>
      </c>
      <c r="N23" s="23">
        <v>37.299999999999997</v>
      </c>
      <c r="O23" s="23">
        <v>3</v>
      </c>
      <c r="P23" s="23">
        <v>78.900000000000006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4">
        <f t="shared" si="1"/>
        <v>0</v>
      </c>
    </row>
    <row r="24" spans="1:23" x14ac:dyDescent="0.35">
      <c r="A24" s="15"/>
      <c r="B24" s="27" t="s">
        <v>144</v>
      </c>
      <c r="C24" s="25">
        <v>30</v>
      </c>
      <c r="D24" s="25">
        <v>15</v>
      </c>
      <c r="E24" s="26" t="s">
        <v>34</v>
      </c>
      <c r="F24" s="25" t="s">
        <v>45</v>
      </c>
      <c r="G24" s="25" t="s">
        <v>52</v>
      </c>
      <c r="H24" s="25" t="s">
        <v>76</v>
      </c>
      <c r="I24" s="26" t="s">
        <v>93</v>
      </c>
      <c r="J24" s="25">
        <v>1</v>
      </c>
      <c r="K24" s="25" t="s">
        <v>74</v>
      </c>
      <c r="L24" s="25">
        <v>6.0629999999999997</v>
      </c>
      <c r="M24" s="25">
        <v>3</v>
      </c>
      <c r="N24" s="25">
        <v>38.200000000000003</v>
      </c>
      <c r="O24" s="25">
        <v>4</v>
      </c>
      <c r="P24" s="25">
        <v>47.9</v>
      </c>
      <c r="Q24" s="25">
        <v>4</v>
      </c>
      <c r="R24" s="25">
        <v>21.9</v>
      </c>
      <c r="S24" s="25">
        <v>10</v>
      </c>
      <c r="T24" s="25">
        <v>8.6999999999999993</v>
      </c>
      <c r="U24" s="25">
        <v>0.68624641799999997</v>
      </c>
      <c r="V24" s="28">
        <f t="shared" ref="V24:V32" si="2">O24/(O24+Q24)</f>
        <v>0.5</v>
      </c>
    </row>
    <row r="25" spans="1:23" x14ac:dyDescent="0.35">
      <c r="A25" s="15"/>
      <c r="B25" s="18" t="s">
        <v>144</v>
      </c>
      <c r="C25" s="19">
        <v>38</v>
      </c>
      <c r="D25" s="19">
        <v>19</v>
      </c>
      <c r="E25" s="20" t="s">
        <v>38</v>
      </c>
      <c r="F25" s="19" t="s">
        <v>45</v>
      </c>
      <c r="G25" s="19" t="s">
        <v>52</v>
      </c>
      <c r="H25" s="19" t="s">
        <v>76</v>
      </c>
      <c r="I25" s="20" t="s">
        <v>93</v>
      </c>
      <c r="J25" s="19">
        <v>1</v>
      </c>
      <c r="K25" s="19" t="s">
        <v>74</v>
      </c>
      <c r="L25" s="19">
        <v>3.2810000000000001</v>
      </c>
      <c r="M25" s="19">
        <v>2</v>
      </c>
      <c r="N25" s="19">
        <v>77.400000000000006</v>
      </c>
      <c r="O25" s="19">
        <v>2</v>
      </c>
      <c r="P25" s="19">
        <v>24.7</v>
      </c>
      <c r="Q25" s="19">
        <v>1</v>
      </c>
      <c r="R25" s="19">
        <v>11.9</v>
      </c>
      <c r="S25" s="19">
        <v>4</v>
      </c>
      <c r="T25" s="19">
        <v>4.8</v>
      </c>
      <c r="U25" s="19">
        <v>0.67486338800000001</v>
      </c>
      <c r="V25" s="21">
        <f t="shared" si="2"/>
        <v>0.66666666666666663</v>
      </c>
    </row>
    <row r="26" spans="1:23" x14ac:dyDescent="0.35">
      <c r="A26" s="15"/>
      <c r="B26" s="18" t="s">
        <v>144</v>
      </c>
      <c r="C26" s="19">
        <v>48</v>
      </c>
      <c r="D26" s="19">
        <v>24</v>
      </c>
      <c r="E26" s="20" t="s">
        <v>43</v>
      </c>
      <c r="F26" s="19" t="s">
        <v>45</v>
      </c>
      <c r="G26" s="19" t="s">
        <v>52</v>
      </c>
      <c r="H26" s="19" t="s">
        <v>76</v>
      </c>
      <c r="I26" s="20" t="s">
        <v>92</v>
      </c>
      <c r="J26" s="19">
        <v>1</v>
      </c>
      <c r="K26" s="19" t="s">
        <v>74</v>
      </c>
      <c r="L26" s="19">
        <v>4.7060000000000004</v>
      </c>
      <c r="M26" s="19">
        <v>4</v>
      </c>
      <c r="N26" s="19">
        <v>31.6</v>
      </c>
      <c r="O26" s="19">
        <v>3</v>
      </c>
      <c r="P26" s="19">
        <v>41.1</v>
      </c>
      <c r="Q26" s="19">
        <v>4</v>
      </c>
      <c r="R26" s="19">
        <v>35.700000000000003</v>
      </c>
      <c r="S26" s="19">
        <v>9</v>
      </c>
      <c r="T26" s="19">
        <v>7.5</v>
      </c>
      <c r="U26" s="19">
        <v>0.53515625</v>
      </c>
      <c r="V26" s="21">
        <f t="shared" si="2"/>
        <v>0.42857142857142855</v>
      </c>
    </row>
    <row r="27" spans="1:23" x14ac:dyDescent="0.35">
      <c r="B27" s="18" t="s">
        <v>145</v>
      </c>
      <c r="C27" s="20">
        <v>20</v>
      </c>
      <c r="D27" s="20">
        <v>10</v>
      </c>
      <c r="E27" s="20" t="s">
        <v>105</v>
      </c>
      <c r="F27" s="20" t="s">
        <v>45</v>
      </c>
      <c r="G27" s="20" t="s">
        <v>52</v>
      </c>
      <c r="H27" s="20" t="s">
        <v>76</v>
      </c>
      <c r="I27" s="20" t="s">
        <v>93</v>
      </c>
      <c r="J27" s="20">
        <v>1</v>
      </c>
      <c r="K27" s="20" t="s">
        <v>74</v>
      </c>
      <c r="L27" s="20">
        <v>3.3759999999999999</v>
      </c>
      <c r="M27" s="20">
        <v>2</v>
      </c>
      <c r="N27" s="20">
        <v>28.1</v>
      </c>
      <c r="O27" s="20">
        <v>3</v>
      </c>
      <c r="P27" s="20">
        <v>70.7</v>
      </c>
      <c r="Q27" s="20">
        <v>1</v>
      </c>
      <c r="R27" s="20">
        <v>16.399999999999999</v>
      </c>
      <c r="S27" s="20">
        <v>3</v>
      </c>
      <c r="T27" s="20">
        <v>2.4</v>
      </c>
      <c r="U27" s="20">
        <v>0.81171067738231928</v>
      </c>
      <c r="V27" s="21">
        <f t="shared" si="2"/>
        <v>0.75</v>
      </c>
    </row>
    <row r="28" spans="1:23" x14ac:dyDescent="0.35">
      <c r="B28" s="18" t="s">
        <v>145</v>
      </c>
      <c r="C28" s="20">
        <v>26</v>
      </c>
      <c r="D28" s="20">
        <v>13</v>
      </c>
      <c r="E28" s="20" t="s">
        <v>108</v>
      </c>
      <c r="F28" s="20" t="s">
        <v>45</v>
      </c>
      <c r="G28" s="20" t="s">
        <v>52</v>
      </c>
      <c r="H28" s="20" t="s">
        <v>76</v>
      </c>
      <c r="I28" s="20" t="s">
        <v>93</v>
      </c>
      <c r="J28" s="20">
        <v>1</v>
      </c>
      <c r="K28" s="20" t="s">
        <v>74</v>
      </c>
      <c r="L28" s="20">
        <v>4.569</v>
      </c>
      <c r="M28" s="20">
        <v>2</v>
      </c>
      <c r="N28" s="20">
        <v>13.5</v>
      </c>
      <c r="O28" s="20">
        <v>4</v>
      </c>
      <c r="P28" s="20">
        <v>85.5</v>
      </c>
      <c r="Q28" s="20">
        <v>1</v>
      </c>
      <c r="R28" s="20">
        <v>11.6</v>
      </c>
      <c r="S28" s="20">
        <v>2</v>
      </c>
      <c r="T28" s="20">
        <v>2.4</v>
      </c>
      <c r="U28" s="20">
        <v>0.88053553038105048</v>
      </c>
      <c r="V28" s="21">
        <f t="shared" si="2"/>
        <v>0.8</v>
      </c>
    </row>
    <row r="29" spans="1:23" x14ac:dyDescent="0.35">
      <c r="B29" s="18" t="s">
        <v>145</v>
      </c>
      <c r="C29" s="20">
        <v>30</v>
      </c>
      <c r="D29" s="20">
        <v>15</v>
      </c>
      <c r="E29" s="20" t="s">
        <v>110</v>
      </c>
      <c r="F29" s="20" t="s">
        <v>45</v>
      </c>
      <c r="G29" s="20" t="s">
        <v>52</v>
      </c>
      <c r="H29" s="20" t="s">
        <v>76</v>
      </c>
      <c r="I29" s="20" t="s">
        <v>92</v>
      </c>
      <c r="J29" s="20">
        <v>1</v>
      </c>
      <c r="K29" s="20" t="s">
        <v>74</v>
      </c>
      <c r="L29" s="20">
        <v>3.7109999999999999</v>
      </c>
      <c r="M29" s="20">
        <v>3</v>
      </c>
      <c r="N29" s="20">
        <v>30.6</v>
      </c>
      <c r="O29" s="20">
        <v>3</v>
      </c>
      <c r="P29" s="20">
        <v>63.4</v>
      </c>
      <c r="Q29" s="20">
        <v>1</v>
      </c>
      <c r="R29" s="20">
        <v>17.899999999999999</v>
      </c>
      <c r="S29" s="20">
        <v>0</v>
      </c>
      <c r="T29" s="20">
        <v>0</v>
      </c>
      <c r="U29" s="20">
        <v>0.77982779827798276</v>
      </c>
      <c r="V29" s="21">
        <f t="shared" si="2"/>
        <v>0.75</v>
      </c>
      <c r="W29" s="8"/>
    </row>
    <row r="30" spans="1:23" x14ac:dyDescent="0.35">
      <c r="B30" s="18" t="s">
        <v>145</v>
      </c>
      <c r="C30" s="20">
        <v>32</v>
      </c>
      <c r="D30" s="20">
        <v>16</v>
      </c>
      <c r="E30" s="20" t="s">
        <v>111</v>
      </c>
      <c r="F30" s="20" t="s">
        <v>45</v>
      </c>
      <c r="G30" s="20" t="s">
        <v>52</v>
      </c>
      <c r="H30" s="20" t="s">
        <v>76</v>
      </c>
      <c r="I30" s="20" t="s">
        <v>92</v>
      </c>
      <c r="J30" s="20">
        <v>1</v>
      </c>
      <c r="K30" s="20" t="s">
        <v>74</v>
      </c>
      <c r="L30" s="20">
        <v>3.8879999999999999</v>
      </c>
      <c r="M30" s="20">
        <v>4</v>
      </c>
      <c r="N30" s="20">
        <v>66.2</v>
      </c>
      <c r="O30" s="20">
        <v>3</v>
      </c>
      <c r="P30" s="20">
        <v>36.6</v>
      </c>
      <c r="Q30" s="20">
        <v>1</v>
      </c>
      <c r="R30" s="20">
        <v>3.9</v>
      </c>
      <c r="S30" s="20">
        <v>3</v>
      </c>
      <c r="T30" s="20">
        <v>3.7</v>
      </c>
      <c r="U30" s="20">
        <v>0.90370370370370379</v>
      </c>
      <c r="V30" s="21">
        <f t="shared" si="2"/>
        <v>0.75</v>
      </c>
      <c r="W30" s="8"/>
    </row>
    <row r="31" spans="1:23" x14ac:dyDescent="0.35">
      <c r="B31" s="18" t="s">
        <v>145</v>
      </c>
      <c r="C31" s="20">
        <v>36</v>
      </c>
      <c r="D31" s="20">
        <v>18</v>
      </c>
      <c r="E31" s="20" t="s">
        <v>113</v>
      </c>
      <c r="F31" s="20" t="s">
        <v>45</v>
      </c>
      <c r="G31" s="20" t="s">
        <v>52</v>
      </c>
      <c r="H31" s="20" t="s">
        <v>76</v>
      </c>
      <c r="I31" s="20" t="s">
        <v>92</v>
      </c>
      <c r="J31" s="20">
        <v>1</v>
      </c>
      <c r="K31" s="20" t="s">
        <v>74</v>
      </c>
      <c r="L31" s="20">
        <v>3.4980000000000002</v>
      </c>
      <c r="M31" s="20">
        <v>2</v>
      </c>
      <c r="N31" s="20">
        <v>32.299999999999997</v>
      </c>
      <c r="O31" s="20">
        <v>3</v>
      </c>
      <c r="P31" s="20">
        <v>49.5</v>
      </c>
      <c r="Q31" s="20">
        <v>1</v>
      </c>
      <c r="R31" s="20">
        <v>29.6</v>
      </c>
      <c r="S31" s="20">
        <v>0</v>
      </c>
      <c r="T31" s="20">
        <v>0</v>
      </c>
      <c r="U31" s="20">
        <v>0.62579013906447545</v>
      </c>
      <c r="V31" s="21">
        <f t="shared" si="2"/>
        <v>0.75</v>
      </c>
      <c r="W31" s="8"/>
    </row>
    <row r="32" spans="1:23" x14ac:dyDescent="0.35">
      <c r="B32" s="18" t="s">
        <v>145</v>
      </c>
      <c r="C32" s="20">
        <v>44</v>
      </c>
      <c r="D32" s="20">
        <v>22</v>
      </c>
      <c r="E32" s="20" t="s">
        <v>117</v>
      </c>
      <c r="F32" s="20" t="s">
        <v>45</v>
      </c>
      <c r="G32" s="20" t="s">
        <v>52</v>
      </c>
      <c r="H32" s="20" t="s">
        <v>76</v>
      </c>
      <c r="I32" s="20" t="s">
        <v>93</v>
      </c>
      <c r="J32" s="20">
        <v>1</v>
      </c>
      <c r="K32" s="20" t="s">
        <v>74</v>
      </c>
      <c r="L32" s="20">
        <v>4.5839999999999996</v>
      </c>
      <c r="M32" s="20">
        <v>2</v>
      </c>
      <c r="N32" s="20">
        <v>25.9</v>
      </c>
      <c r="O32" s="20">
        <v>3</v>
      </c>
      <c r="P32" s="20">
        <v>41.2</v>
      </c>
      <c r="Q32" s="20">
        <v>2</v>
      </c>
      <c r="R32" s="20">
        <v>42.2</v>
      </c>
      <c r="S32" s="20">
        <v>3</v>
      </c>
      <c r="T32" s="20">
        <v>3</v>
      </c>
      <c r="U32" s="20">
        <v>0.49400479616306953</v>
      </c>
      <c r="V32" s="21">
        <f t="shared" si="2"/>
        <v>0.6</v>
      </c>
      <c r="W32" s="8"/>
    </row>
    <row r="33" spans="2:23" x14ac:dyDescent="0.35">
      <c r="B33" s="18" t="s">
        <v>144</v>
      </c>
      <c r="C33" s="19">
        <v>26</v>
      </c>
      <c r="D33" s="19">
        <v>13</v>
      </c>
      <c r="E33" s="20" t="s">
        <v>2</v>
      </c>
      <c r="F33" s="19" t="s">
        <v>45</v>
      </c>
      <c r="G33" s="19" t="s">
        <v>53</v>
      </c>
      <c r="H33" s="19" t="s">
        <v>76</v>
      </c>
      <c r="I33" s="20" t="s">
        <v>92</v>
      </c>
      <c r="J33" s="19">
        <v>1</v>
      </c>
      <c r="K33" s="19" t="s">
        <v>74</v>
      </c>
      <c r="L33" s="19">
        <v>5.867</v>
      </c>
      <c r="M33" s="19">
        <v>6</v>
      </c>
      <c r="N33" s="19">
        <v>39.299999999999997</v>
      </c>
      <c r="O33" s="19">
        <v>5</v>
      </c>
      <c r="P33" s="19">
        <v>70</v>
      </c>
      <c r="Q33" s="19">
        <v>0</v>
      </c>
      <c r="R33" s="19">
        <v>0</v>
      </c>
      <c r="S33" s="19">
        <v>11</v>
      </c>
      <c r="T33" s="19">
        <v>7.5</v>
      </c>
      <c r="U33" s="19">
        <v>0</v>
      </c>
      <c r="V33" s="21">
        <f t="shared" ref="V33:V41" si="3">Q33/(Q33+O33)</f>
        <v>0</v>
      </c>
      <c r="W33" s="8"/>
    </row>
    <row r="34" spans="2:23" x14ac:dyDescent="0.35">
      <c r="B34" s="18" t="s">
        <v>144</v>
      </c>
      <c r="C34" s="19">
        <v>36</v>
      </c>
      <c r="D34" s="19">
        <v>18</v>
      </c>
      <c r="E34" s="20" t="s">
        <v>37</v>
      </c>
      <c r="F34" s="19" t="s">
        <v>45</v>
      </c>
      <c r="G34" s="19" t="s">
        <v>53</v>
      </c>
      <c r="H34" s="19" t="s">
        <v>76</v>
      </c>
      <c r="I34" s="20" t="s">
        <v>92</v>
      </c>
      <c r="J34" s="19">
        <v>1</v>
      </c>
      <c r="K34" s="19" t="s">
        <v>74</v>
      </c>
      <c r="L34" s="19">
        <v>4.0140000000000002</v>
      </c>
      <c r="M34" s="19">
        <v>2</v>
      </c>
      <c r="N34" s="19">
        <v>18.899999999999999</v>
      </c>
      <c r="O34" s="19">
        <v>2</v>
      </c>
      <c r="P34" s="19">
        <v>18.899999999999999</v>
      </c>
      <c r="Q34" s="19">
        <v>10</v>
      </c>
      <c r="R34" s="19">
        <v>68</v>
      </c>
      <c r="S34" s="19">
        <v>8</v>
      </c>
      <c r="T34" s="19">
        <v>5.3</v>
      </c>
      <c r="U34" s="19">
        <v>0.78250863100000001</v>
      </c>
      <c r="V34" s="21">
        <f t="shared" si="3"/>
        <v>0.83333333333333337</v>
      </c>
      <c r="W34" s="8"/>
    </row>
    <row r="35" spans="2:23" x14ac:dyDescent="0.35">
      <c r="B35" s="18" t="s">
        <v>144</v>
      </c>
      <c r="C35" s="19">
        <v>44</v>
      </c>
      <c r="D35" s="19">
        <v>22</v>
      </c>
      <c r="E35" s="20" t="s">
        <v>41</v>
      </c>
      <c r="F35" s="19" t="s">
        <v>45</v>
      </c>
      <c r="G35" s="19" t="s">
        <v>53</v>
      </c>
      <c r="H35" s="19" t="s">
        <v>76</v>
      </c>
      <c r="I35" s="20" t="s">
        <v>92</v>
      </c>
      <c r="J35" s="19">
        <v>1</v>
      </c>
      <c r="K35" s="19" t="s">
        <v>74</v>
      </c>
      <c r="L35" s="19">
        <v>3.83</v>
      </c>
      <c r="M35" s="19">
        <v>2</v>
      </c>
      <c r="N35" s="19">
        <v>63.4</v>
      </c>
      <c r="O35" s="19">
        <v>2</v>
      </c>
      <c r="P35" s="19">
        <v>8.6</v>
      </c>
      <c r="Q35" s="19">
        <v>5</v>
      </c>
      <c r="R35" s="19">
        <v>38.200000000000003</v>
      </c>
      <c r="S35" s="19">
        <v>6</v>
      </c>
      <c r="T35" s="19">
        <v>5.6</v>
      </c>
      <c r="U35" s="19">
        <v>0.81623931599999999</v>
      </c>
      <c r="V35" s="21">
        <f t="shared" si="3"/>
        <v>0.7142857142857143</v>
      </c>
      <c r="W35" s="8"/>
    </row>
    <row r="36" spans="2:23" x14ac:dyDescent="0.35">
      <c r="B36" s="18" t="s">
        <v>145</v>
      </c>
      <c r="C36" s="20">
        <v>4</v>
      </c>
      <c r="D36" s="20">
        <v>2</v>
      </c>
      <c r="E36" s="20" t="s">
        <v>97</v>
      </c>
      <c r="F36" s="20" t="s">
        <v>45</v>
      </c>
      <c r="G36" s="20" t="s">
        <v>53</v>
      </c>
      <c r="H36" s="20" t="s">
        <v>76</v>
      </c>
      <c r="I36" s="20" t="s">
        <v>92</v>
      </c>
      <c r="J36" s="20">
        <v>1</v>
      </c>
      <c r="K36" s="20" t="s">
        <v>74</v>
      </c>
      <c r="L36" s="20">
        <v>3.4990000000000001</v>
      </c>
      <c r="M36" s="20">
        <v>4</v>
      </c>
      <c r="N36" s="20">
        <v>59.1</v>
      </c>
      <c r="O36" s="20">
        <v>0</v>
      </c>
      <c r="P36" s="20">
        <v>0</v>
      </c>
      <c r="Q36" s="20">
        <v>2</v>
      </c>
      <c r="R36" s="20">
        <v>56.4</v>
      </c>
      <c r="S36" s="20">
        <v>0</v>
      </c>
      <c r="T36" s="20">
        <v>0</v>
      </c>
      <c r="U36" s="19">
        <v>1</v>
      </c>
      <c r="V36" s="21">
        <f t="shared" si="3"/>
        <v>1</v>
      </c>
      <c r="W36" s="8"/>
    </row>
    <row r="37" spans="2:23" x14ac:dyDescent="0.35">
      <c r="B37" s="18" t="s">
        <v>145</v>
      </c>
      <c r="C37" s="20">
        <v>6</v>
      </c>
      <c r="D37" s="20">
        <v>3</v>
      </c>
      <c r="E37" s="20" t="s">
        <v>98</v>
      </c>
      <c r="F37" s="20" t="s">
        <v>45</v>
      </c>
      <c r="G37" s="20" t="s">
        <v>53</v>
      </c>
      <c r="H37" s="20" t="s">
        <v>76</v>
      </c>
      <c r="I37" s="20" t="s">
        <v>92</v>
      </c>
      <c r="J37" s="20">
        <v>1</v>
      </c>
      <c r="K37" s="20" t="s">
        <v>74</v>
      </c>
      <c r="L37" s="20">
        <v>3.3519999999999999</v>
      </c>
      <c r="M37" s="20">
        <v>2</v>
      </c>
      <c r="N37" s="20">
        <v>52.1</v>
      </c>
      <c r="O37" s="20">
        <v>2</v>
      </c>
      <c r="P37" s="20">
        <v>50.1</v>
      </c>
      <c r="Q37" s="20">
        <v>2</v>
      </c>
      <c r="R37" s="20">
        <v>14</v>
      </c>
      <c r="S37" s="20">
        <v>0</v>
      </c>
      <c r="T37" s="20">
        <v>0</v>
      </c>
      <c r="U37" s="19">
        <v>0.21840873634945399</v>
      </c>
      <c r="V37" s="21">
        <f t="shared" si="3"/>
        <v>0.5</v>
      </c>
      <c r="W37" s="8"/>
    </row>
    <row r="38" spans="2:23" x14ac:dyDescent="0.35">
      <c r="B38" s="18" t="s">
        <v>145</v>
      </c>
      <c r="C38" s="20">
        <v>12</v>
      </c>
      <c r="D38" s="20">
        <v>6</v>
      </c>
      <c r="E38" s="20" t="s">
        <v>101</v>
      </c>
      <c r="F38" s="20" t="s">
        <v>45</v>
      </c>
      <c r="G38" s="20" t="s">
        <v>53</v>
      </c>
      <c r="H38" s="20" t="s">
        <v>76</v>
      </c>
      <c r="I38" s="20" t="s">
        <v>93</v>
      </c>
      <c r="J38" s="20">
        <v>1</v>
      </c>
      <c r="K38" s="20" t="s">
        <v>74</v>
      </c>
      <c r="L38" s="20">
        <v>4.4260000000000002</v>
      </c>
      <c r="M38" s="20">
        <v>2</v>
      </c>
      <c r="N38" s="20">
        <v>16.3</v>
      </c>
      <c r="O38" s="20">
        <v>3</v>
      </c>
      <c r="P38" s="20">
        <v>48.1</v>
      </c>
      <c r="Q38" s="20">
        <v>3</v>
      </c>
      <c r="R38" s="20">
        <v>43.3</v>
      </c>
      <c r="S38" s="20">
        <v>1</v>
      </c>
      <c r="T38" s="20">
        <v>1.1000000000000001</v>
      </c>
      <c r="U38" s="19">
        <v>0.47374179431072205</v>
      </c>
      <c r="V38" s="21">
        <f t="shared" si="3"/>
        <v>0.5</v>
      </c>
      <c r="W38" s="8"/>
    </row>
    <row r="39" spans="2:23" x14ac:dyDescent="0.35">
      <c r="B39" s="18" t="s">
        <v>145</v>
      </c>
      <c r="C39" s="20">
        <v>14</v>
      </c>
      <c r="D39" s="20">
        <v>7</v>
      </c>
      <c r="E39" s="20" t="s">
        <v>102</v>
      </c>
      <c r="F39" s="20" t="s">
        <v>45</v>
      </c>
      <c r="G39" s="20" t="s">
        <v>53</v>
      </c>
      <c r="H39" s="20" t="s">
        <v>76</v>
      </c>
      <c r="I39" s="20" t="s">
        <v>93</v>
      </c>
      <c r="J39" s="20">
        <v>1</v>
      </c>
      <c r="K39" s="20" t="s">
        <v>74</v>
      </c>
      <c r="L39" s="20">
        <v>6.2119999999999997</v>
      </c>
      <c r="M39" s="20">
        <v>5</v>
      </c>
      <c r="N39" s="20">
        <v>60.5</v>
      </c>
      <c r="O39" s="20">
        <v>1</v>
      </c>
      <c r="P39" s="20">
        <v>4.8</v>
      </c>
      <c r="Q39" s="20">
        <v>4</v>
      </c>
      <c r="R39" s="20">
        <v>46.8</v>
      </c>
      <c r="S39" s="20">
        <v>2</v>
      </c>
      <c r="T39" s="20">
        <v>0.7</v>
      </c>
      <c r="U39" s="19">
        <v>0.90697674418604657</v>
      </c>
      <c r="V39" s="21">
        <f t="shared" si="3"/>
        <v>0.8</v>
      </c>
      <c r="W39" s="8"/>
    </row>
    <row r="40" spans="2:23" x14ac:dyDescent="0.35">
      <c r="B40" s="18" t="s">
        <v>145</v>
      </c>
      <c r="C40" s="20">
        <v>16</v>
      </c>
      <c r="D40" s="20">
        <v>8</v>
      </c>
      <c r="E40" s="20" t="s">
        <v>103</v>
      </c>
      <c r="F40" s="20" t="s">
        <v>45</v>
      </c>
      <c r="G40" s="20" t="s">
        <v>53</v>
      </c>
      <c r="H40" s="20" t="s">
        <v>76</v>
      </c>
      <c r="I40" s="20" t="s">
        <v>93</v>
      </c>
      <c r="J40" s="20">
        <v>1</v>
      </c>
      <c r="K40" s="20" t="s">
        <v>74</v>
      </c>
      <c r="L40" s="20">
        <v>4.6829999999999998</v>
      </c>
      <c r="M40" s="20">
        <v>3</v>
      </c>
      <c r="N40" s="20">
        <v>42.5</v>
      </c>
      <c r="O40" s="20">
        <v>4</v>
      </c>
      <c r="P40" s="20">
        <v>41.1</v>
      </c>
      <c r="Q40" s="20">
        <v>2</v>
      </c>
      <c r="R40" s="20">
        <v>21.5</v>
      </c>
      <c r="S40" s="20">
        <v>4</v>
      </c>
      <c r="T40" s="20">
        <v>3.5</v>
      </c>
      <c r="U40" s="20">
        <v>0.3434504792332268</v>
      </c>
      <c r="V40" s="21">
        <f t="shared" si="3"/>
        <v>0.33333333333333331</v>
      </c>
      <c r="W40" s="8"/>
    </row>
    <row r="41" spans="2:23" ht="16" thickBot="1" x14ac:dyDescent="0.4">
      <c r="B41" s="22" t="s">
        <v>145</v>
      </c>
      <c r="C41" s="23">
        <v>18</v>
      </c>
      <c r="D41" s="23">
        <v>9</v>
      </c>
      <c r="E41" s="23" t="s">
        <v>104</v>
      </c>
      <c r="F41" s="23" t="s">
        <v>45</v>
      </c>
      <c r="G41" s="23" t="s">
        <v>53</v>
      </c>
      <c r="H41" s="23" t="s">
        <v>76</v>
      </c>
      <c r="I41" s="23" t="s">
        <v>93</v>
      </c>
      <c r="J41" s="23">
        <v>1</v>
      </c>
      <c r="K41" s="23" t="s">
        <v>74</v>
      </c>
      <c r="L41" s="23">
        <v>5.5179999999999998</v>
      </c>
      <c r="M41" s="23">
        <v>3</v>
      </c>
      <c r="N41" s="23">
        <v>39</v>
      </c>
      <c r="O41" s="23">
        <v>3</v>
      </c>
      <c r="P41" s="23">
        <v>15.1</v>
      </c>
      <c r="Q41" s="23">
        <v>5</v>
      </c>
      <c r="R41" s="23">
        <v>47.7</v>
      </c>
      <c r="S41" s="23">
        <v>2</v>
      </c>
      <c r="T41" s="23">
        <v>1.3</v>
      </c>
      <c r="U41" s="23">
        <v>0.75955414012738853</v>
      </c>
      <c r="V41" s="24">
        <f t="shared" si="3"/>
        <v>0.625</v>
      </c>
      <c r="W41" s="8"/>
    </row>
    <row r="42" spans="2:23" x14ac:dyDescent="0.35">
      <c r="V42" s="8"/>
      <c r="W42" s="8"/>
    </row>
    <row r="43" spans="2:23" x14ac:dyDescent="0.35">
      <c r="C43" t="s">
        <v>175</v>
      </c>
      <c r="V43" s="8"/>
      <c r="W43" s="8"/>
    </row>
    <row r="45" spans="2:23" ht="19" x14ac:dyDescent="0.4">
      <c r="C45" s="79" t="s">
        <v>160</v>
      </c>
    </row>
    <row r="46" spans="2:23" x14ac:dyDescent="0.35">
      <c r="C46" s="80" t="s">
        <v>176</v>
      </c>
    </row>
    <row r="47" spans="2:23" x14ac:dyDescent="0.35">
      <c r="C47" s="81" t="s">
        <v>162</v>
      </c>
      <c r="D47" s="81" t="s">
        <v>163</v>
      </c>
      <c r="E47" s="81" t="s">
        <v>164</v>
      </c>
      <c r="F47" s="81" t="s">
        <v>165</v>
      </c>
      <c r="G47" s="81" t="s">
        <v>93</v>
      </c>
      <c r="H47" s="81" t="s">
        <v>166</v>
      </c>
    </row>
    <row r="48" spans="2:23" ht="18.5" x14ac:dyDescent="0.35">
      <c r="C48" s="81" t="s">
        <v>167</v>
      </c>
      <c r="D48" s="80" t="s">
        <v>191</v>
      </c>
      <c r="E48" s="80">
        <v>3</v>
      </c>
      <c r="F48" s="80">
        <v>0.09</v>
      </c>
      <c r="G48" s="80">
        <v>1.1819999999999999</v>
      </c>
      <c r="H48" s="80">
        <v>0.33300000000000002</v>
      </c>
      <c r="I48" s="76"/>
    </row>
    <row r="49" spans="3:23" x14ac:dyDescent="0.35">
      <c r="C49" s="81" t="s">
        <v>169</v>
      </c>
      <c r="D49" s="80">
        <v>14.048999999999999</v>
      </c>
      <c r="E49" s="80">
        <v>1</v>
      </c>
      <c r="F49" s="80">
        <v>14.048999999999999</v>
      </c>
      <c r="G49" s="80">
        <v>183.49100000000001</v>
      </c>
      <c r="H49" s="80">
        <v>0</v>
      </c>
    </row>
    <row r="50" spans="3:23" x14ac:dyDescent="0.35">
      <c r="C50" s="81" t="s">
        <v>61</v>
      </c>
      <c r="D50" s="80">
        <v>0</v>
      </c>
      <c r="E50" s="80">
        <v>1</v>
      </c>
      <c r="F50" s="80">
        <v>0</v>
      </c>
      <c r="G50" s="80">
        <v>4.0000000000000001E-3</v>
      </c>
      <c r="H50" s="80">
        <v>0.95099999999999996</v>
      </c>
      <c r="I50" s="76"/>
    </row>
    <row r="51" spans="3:23" x14ac:dyDescent="0.35">
      <c r="C51" s="81" t="s">
        <v>170</v>
      </c>
      <c r="D51" s="80">
        <v>9.8000000000000004E-2</v>
      </c>
      <c r="E51" s="80">
        <v>1</v>
      </c>
      <c r="F51" s="80">
        <v>9.8000000000000004E-2</v>
      </c>
      <c r="G51" s="80">
        <v>1.2769999999999999</v>
      </c>
      <c r="H51" s="80">
        <v>0.26700000000000002</v>
      </c>
    </row>
    <row r="52" spans="3:23" x14ac:dyDescent="0.35">
      <c r="C52" s="81" t="s">
        <v>171</v>
      </c>
      <c r="D52" s="80">
        <v>0.186</v>
      </c>
      <c r="E52" s="80">
        <v>1</v>
      </c>
      <c r="F52" s="80">
        <v>0.186</v>
      </c>
      <c r="G52" s="80">
        <v>2.4340000000000002</v>
      </c>
      <c r="H52" s="80">
        <v>0.129</v>
      </c>
      <c r="I52" s="76"/>
    </row>
    <row r="53" spans="3:23" x14ac:dyDescent="0.35">
      <c r="C53" s="81" t="s">
        <v>172</v>
      </c>
      <c r="D53" s="80">
        <v>2.2970000000000002</v>
      </c>
      <c r="E53" s="80">
        <v>30</v>
      </c>
      <c r="F53" s="80">
        <v>7.6999999999999999E-2</v>
      </c>
      <c r="G53" s="76"/>
      <c r="H53" s="76"/>
    </row>
    <row r="54" spans="3:23" x14ac:dyDescent="0.35">
      <c r="C54" s="81" t="s">
        <v>44</v>
      </c>
      <c r="D54" s="80">
        <v>16.462</v>
      </c>
      <c r="E54" s="80">
        <v>34</v>
      </c>
      <c r="F54" s="76"/>
      <c r="G54" s="76"/>
      <c r="H54" s="76"/>
      <c r="I54" s="76"/>
    </row>
    <row r="55" spans="3:23" x14ac:dyDescent="0.35">
      <c r="C55" s="81" t="s">
        <v>173</v>
      </c>
      <c r="D55" s="80">
        <v>2.5680000000000001</v>
      </c>
      <c r="E55" s="80">
        <v>33</v>
      </c>
      <c r="F55" s="76"/>
      <c r="G55" s="76"/>
      <c r="H55" s="76"/>
    </row>
    <row r="56" spans="3:23" x14ac:dyDescent="0.35">
      <c r="C56" s="80" t="s">
        <v>192</v>
      </c>
      <c r="I56" s="76"/>
    </row>
    <row r="57" spans="3:23" x14ac:dyDescent="0.35">
      <c r="C57" s="76"/>
      <c r="D57" s="76"/>
      <c r="E57" s="76"/>
      <c r="F57" s="76"/>
      <c r="G57" s="76"/>
      <c r="H57" s="76"/>
    </row>
    <row r="58" spans="3:23" x14ac:dyDescent="0.35">
      <c r="C58" s="76"/>
      <c r="D58" s="76"/>
      <c r="E58" s="76"/>
      <c r="F58" s="76"/>
      <c r="G58" s="76"/>
      <c r="H58" s="76"/>
      <c r="I58" s="76"/>
    </row>
    <row r="59" spans="3:23" x14ac:dyDescent="0.35">
      <c r="C59" s="76"/>
      <c r="D59" s="76"/>
      <c r="E59" s="76"/>
      <c r="F59" s="76"/>
      <c r="G59" s="76"/>
      <c r="H59" s="76"/>
    </row>
    <row r="60" spans="3:23" x14ac:dyDescent="0.35">
      <c r="C60" s="76"/>
      <c r="D60" s="76"/>
      <c r="E60" s="76"/>
      <c r="F60" s="76"/>
      <c r="G60" s="76"/>
      <c r="H60" s="76"/>
      <c r="I60" s="76"/>
    </row>
    <row r="61" spans="3:23" x14ac:dyDescent="0.35">
      <c r="C61" s="76"/>
      <c r="D61" s="76"/>
      <c r="E61" s="76"/>
      <c r="F61" s="76"/>
      <c r="G61" s="76"/>
      <c r="H61" s="76"/>
    </row>
    <row r="62" spans="3:23" x14ac:dyDescent="0.35">
      <c r="C62" s="76"/>
      <c r="D62" s="76"/>
      <c r="E62" s="76"/>
      <c r="F62" s="76"/>
      <c r="G62" s="76"/>
      <c r="H62" s="76"/>
      <c r="I62" s="76"/>
    </row>
    <row r="63" spans="3:23" x14ac:dyDescent="0.35">
      <c r="C63" s="76"/>
      <c r="D63" s="76"/>
      <c r="E63" s="76"/>
      <c r="F63" s="76"/>
      <c r="G63" s="76"/>
      <c r="H63" s="76"/>
      <c r="V63" s="8"/>
      <c r="W63" s="8"/>
    </row>
    <row r="64" spans="3:23" s="15" customFormat="1" x14ac:dyDescent="0.35">
      <c r="C64" s="77"/>
      <c r="V64" s="78"/>
      <c r="W64" s="78"/>
    </row>
    <row r="65" spans="3:26" s="12" customFormat="1" ht="16" customHeight="1" x14ac:dyDescent="0.35">
      <c r="C65" s="77"/>
      <c r="D65" s="15"/>
      <c r="E65" s="15"/>
      <c r="F65" s="15"/>
      <c r="G65" s="15"/>
      <c r="H65" s="15"/>
      <c r="I65" s="15"/>
    </row>
    <row r="66" spans="3:26" s="12" customFormat="1" x14ac:dyDescent="0.35">
      <c r="C66" s="77"/>
      <c r="D66" s="15"/>
      <c r="E66" s="15"/>
      <c r="F66" s="15"/>
      <c r="G66" s="15"/>
      <c r="H66" s="15"/>
      <c r="I66" s="15"/>
      <c r="Y66" s="11"/>
      <c r="Z66" s="11"/>
    </row>
    <row r="67" spans="3:26" s="12" customFormat="1" x14ac:dyDescent="0.35">
      <c r="C67" s="77"/>
      <c r="D67" s="15"/>
      <c r="E67" s="15"/>
      <c r="F67" s="15"/>
      <c r="G67" s="15"/>
      <c r="H67" s="15"/>
      <c r="I67" s="15"/>
      <c r="Y67" s="11"/>
      <c r="Z67" s="11"/>
    </row>
    <row r="68" spans="3:26" s="12" customFormat="1" x14ac:dyDescent="0.35">
      <c r="C68" s="77"/>
      <c r="D68" s="15"/>
      <c r="E68" s="15"/>
      <c r="F68" s="15"/>
      <c r="G68" s="15"/>
      <c r="H68" s="15"/>
      <c r="I68" s="15"/>
      <c r="Y68" s="11"/>
      <c r="Z68" s="11"/>
    </row>
    <row r="69" spans="3:26" s="12" customFormat="1" x14ac:dyDescent="0.35">
      <c r="C69" s="77"/>
      <c r="D69" s="15"/>
      <c r="E69" s="15"/>
      <c r="F69" s="15"/>
      <c r="G69" s="15"/>
      <c r="H69" s="15"/>
      <c r="I69" s="15"/>
      <c r="Y69" s="11"/>
      <c r="Z69" s="11"/>
    </row>
    <row r="70" spans="3:26" s="12" customFormat="1" x14ac:dyDescent="0.35">
      <c r="Y70" s="11"/>
      <c r="Z70" s="11"/>
    </row>
    <row r="71" spans="3:26" s="12" customFormat="1" x14ac:dyDescent="0.35">
      <c r="Y71" s="11"/>
      <c r="Z71" s="11"/>
    </row>
    <row r="72" spans="3:26" s="12" customFormat="1" x14ac:dyDescent="0.35">
      <c r="Y72" s="11"/>
      <c r="Z72" s="11"/>
    </row>
    <row r="73" spans="3:26" s="12" customFormat="1" x14ac:dyDescent="0.35">
      <c r="V73" s="11"/>
      <c r="W73" s="11"/>
      <c r="Y73" s="11"/>
      <c r="Z73" s="11"/>
    </row>
    <row r="74" spans="3:26" s="12" customFormat="1" x14ac:dyDescent="0.35">
      <c r="V74" s="11"/>
      <c r="W74" s="11"/>
    </row>
    <row r="75" spans="3:26" s="12" customFormat="1" x14ac:dyDescent="0.35">
      <c r="V75" s="11"/>
      <c r="W75" s="11"/>
    </row>
    <row r="76" spans="3:26" s="12" customFormat="1" x14ac:dyDescent="0.35">
      <c r="V76" s="11"/>
      <c r="W76" s="11"/>
    </row>
    <row r="77" spans="3:26" s="13" customFormat="1" ht="16" customHeight="1" x14ac:dyDescent="0.35">
      <c r="V77" s="14"/>
      <c r="W77" s="11"/>
    </row>
    <row r="78" spans="3:26" s="13" customFormat="1" x14ac:dyDescent="0.35">
      <c r="V78" s="14"/>
      <c r="W78" s="11"/>
    </row>
    <row r="79" spans="3:26" s="13" customFormat="1" x14ac:dyDescent="0.35">
      <c r="V79" s="14"/>
      <c r="W79" s="11"/>
    </row>
    <row r="80" spans="3:26" s="13" customFormat="1" x14ac:dyDescent="0.35">
      <c r="V80" s="14"/>
      <c r="W80" s="11"/>
    </row>
    <row r="81" spans="22:23" s="13" customFormat="1" x14ac:dyDescent="0.35">
      <c r="V81" s="14"/>
      <c r="W81" s="14"/>
    </row>
    <row r="82" spans="22:23" s="9" customFormat="1" x14ac:dyDescent="0.35">
      <c r="V82" s="10"/>
      <c r="W82" s="10"/>
    </row>
    <row r="83" spans="22:23" s="9" customFormat="1" x14ac:dyDescent="0.35">
      <c r="V83" s="10"/>
      <c r="W83" s="10"/>
    </row>
    <row r="84" spans="22:23" s="9" customFormat="1" x14ac:dyDescent="0.35"/>
    <row r="85" spans="22:23" s="9" customFormat="1" x14ac:dyDescent="0.35"/>
    <row r="86" spans="22:23" s="9" customFormat="1" x14ac:dyDescent="0.35"/>
    <row r="87" spans="22:23" s="9" customFormat="1" x14ac:dyDescent="0.35"/>
    <row r="88" spans="22:23" s="9" customFormat="1" x14ac:dyDescent="0.35"/>
    <row r="89" spans="22:23" s="9" customFormat="1" x14ac:dyDescent="0.35"/>
    <row r="90" spans="22:23" s="9" customFormat="1" x14ac:dyDescent="0.35"/>
    <row r="91" spans="22:23" s="9" customFormat="1" x14ac:dyDescent="0.35"/>
    <row r="92" spans="22:23" s="9" customFormat="1" x14ac:dyDescent="0.35"/>
    <row r="93" spans="22:23" s="9" customFormat="1" x14ac:dyDescent="0.35"/>
    <row r="94" spans="22:23" s="9" customFormat="1" x14ac:dyDescent="0.35"/>
    <row r="95" spans="22:23" s="9" customFormat="1" x14ac:dyDescent="0.35"/>
    <row r="96" spans="22:23" s="9" customFormat="1" x14ac:dyDescent="0.35"/>
    <row r="97" s="9" customFormat="1" x14ac:dyDescent="0.35"/>
    <row r="98" s="9" customFormat="1" x14ac:dyDescent="0.35"/>
  </sheetData>
  <sortState ref="B8:V41">
    <sortCondition ref="F8:F41"/>
  </sortState>
  <phoneticPr fontId="6" type="noConversion"/>
  <pageMargins left="0.7" right="0.7" top="0.75" bottom="0.75" header="0.3" footer="0.3"/>
  <pageSetup paperSize="9" scale="8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Cohort summary</vt:lpstr>
      <vt:lpstr>Figure 4a,b</vt:lpstr>
      <vt:lpstr>Figure 4c,d</vt:lpstr>
      <vt:lpstr>Figure 4e,f</vt:lpstr>
      <vt:lpstr>'Figure 4e,f'!Print_Area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Huganir Lab</cp:lastModifiedBy>
  <cp:lastPrinted>2017-08-29T15:46:54Z</cp:lastPrinted>
  <dcterms:created xsi:type="dcterms:W3CDTF">2017-08-28T20:43:40Z</dcterms:created>
  <dcterms:modified xsi:type="dcterms:W3CDTF">2021-10-04T16:07:02Z</dcterms:modified>
</cp:coreProperties>
</file>