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adam/Documents/__Papers/ScaffoldHierarchy/data/"/>
    </mc:Choice>
  </mc:AlternateContent>
  <xr:revisionPtr revIDLastSave="0" documentId="13_ncr:1_{7C74EB3D-EB64-8F4C-BECF-07B579A2DF56}" xr6:coauthVersionLast="45" xr6:coauthVersionMax="45" xr10:uidLastSave="{00000000-0000-0000-0000-000000000000}"/>
  <bookViews>
    <workbookView xWindow="30300" yWindow="460" windowWidth="45740" windowHeight="28340" tabRatio="500" xr2:uid="{00000000-000D-0000-FFFF-FFFF00000000}"/>
  </bookViews>
  <sheets>
    <sheet name="Fig1" sheetId="9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60" i="9" l="1"/>
  <c r="O60" i="9"/>
  <c r="P58" i="9"/>
  <c r="P59" i="9" s="1"/>
  <c r="O58" i="9"/>
  <c r="O59" i="9" s="1"/>
  <c r="P57" i="9"/>
  <c r="O57" i="9"/>
  <c r="T48" i="9" s="1"/>
  <c r="P40" i="9"/>
  <c r="O40" i="9"/>
  <c r="P38" i="9"/>
  <c r="P39" i="9" s="1"/>
  <c r="O38" i="9"/>
  <c r="O39" i="9" s="1"/>
  <c r="P37" i="9"/>
  <c r="O37" i="9"/>
  <c r="T28" i="9" s="1"/>
  <c r="P20" i="9"/>
  <c r="O20" i="9"/>
  <c r="P18" i="9"/>
  <c r="P19" i="9" s="1"/>
  <c r="O18" i="9"/>
  <c r="O19" i="9" s="1"/>
  <c r="P17" i="9"/>
  <c r="O17" i="9"/>
  <c r="T8" i="9" s="1"/>
  <c r="H52" i="9"/>
  <c r="D60" i="9"/>
  <c r="C60" i="9"/>
  <c r="D58" i="9"/>
  <c r="D59" i="9" s="1"/>
  <c r="C58" i="9"/>
  <c r="C59" i="9" s="1"/>
  <c r="D57" i="9"/>
  <c r="C57" i="9"/>
  <c r="H48" i="9" s="1"/>
  <c r="G30" i="9"/>
  <c r="D40" i="9"/>
  <c r="C40" i="9"/>
  <c r="D38" i="9"/>
  <c r="D39" i="9" s="1"/>
  <c r="C38" i="9"/>
  <c r="C39" i="9" s="1"/>
  <c r="D37" i="9"/>
  <c r="C37" i="9"/>
  <c r="H30" i="9" s="1"/>
  <c r="D17" i="9"/>
  <c r="D18" i="9"/>
  <c r="D19" i="9" s="1"/>
  <c r="D20" i="9"/>
  <c r="C20" i="9"/>
  <c r="C18" i="9"/>
  <c r="C19" i="9" s="1"/>
  <c r="C17" i="9"/>
  <c r="H31" i="9" l="1"/>
  <c r="S47" i="9"/>
  <c r="H32" i="9"/>
  <c r="G48" i="9"/>
  <c r="T47" i="9"/>
  <c r="H33" i="9"/>
  <c r="H47" i="9"/>
  <c r="G29" i="9"/>
  <c r="G28" i="9"/>
  <c r="H53" i="9"/>
  <c r="G31" i="9"/>
  <c r="S27" i="9"/>
  <c r="S7" i="9"/>
  <c r="S9" i="9"/>
  <c r="S49" i="9"/>
  <c r="S58" i="9" s="1"/>
  <c r="S59" i="9" s="1"/>
  <c r="S29" i="9"/>
  <c r="S8" i="9"/>
  <c r="S48" i="9"/>
  <c r="S28" i="9"/>
  <c r="T7" i="9"/>
  <c r="T27" i="9"/>
  <c r="H27" i="9"/>
  <c r="G47" i="9"/>
  <c r="H51" i="9"/>
  <c r="T11" i="9"/>
  <c r="T18" i="9" s="1"/>
  <c r="T19" i="9" s="1"/>
  <c r="T51" i="9"/>
  <c r="T31" i="9"/>
  <c r="H28" i="9"/>
  <c r="G51" i="9"/>
  <c r="H50" i="9"/>
  <c r="H60" i="9" s="1"/>
  <c r="T10" i="9"/>
  <c r="T50" i="9"/>
  <c r="T30" i="9"/>
  <c r="H29" i="9"/>
  <c r="G50" i="9"/>
  <c r="H49" i="9"/>
  <c r="T9" i="9"/>
  <c r="T49" i="9"/>
  <c r="T58" i="9" s="1"/>
  <c r="T59" i="9" s="1"/>
  <c r="T29" i="9"/>
  <c r="G27" i="9"/>
  <c r="G38" i="9" s="1"/>
  <c r="G39" i="9" s="1"/>
  <c r="G49" i="9"/>
  <c r="S17" i="9" l="1"/>
  <c r="H58" i="9"/>
  <c r="H59" i="9" s="1"/>
  <c r="H40" i="9"/>
  <c r="T17" i="9"/>
  <c r="T60" i="9"/>
  <c r="S57" i="9"/>
  <c r="T57" i="9"/>
  <c r="S20" i="9"/>
  <c r="S18" i="9"/>
  <c r="S19" i="9" s="1"/>
  <c r="T38" i="9"/>
  <c r="T39" i="9" s="1"/>
  <c r="T40" i="9"/>
  <c r="S40" i="9"/>
  <c r="S38" i="9"/>
  <c r="S39" i="9" s="1"/>
  <c r="S37" i="9"/>
  <c r="S60" i="9"/>
  <c r="T37" i="9"/>
  <c r="G37" i="9"/>
  <c r="G40" i="9"/>
  <c r="H57" i="9"/>
  <c r="T20" i="9"/>
  <c r="G60" i="9"/>
  <c r="G58" i="9"/>
  <c r="G59" i="9" s="1"/>
  <c r="G57" i="9"/>
  <c r="H38" i="9"/>
  <c r="H39" i="9" s="1"/>
  <c r="H37" i="9"/>
  <c r="G8" i="9" l="1"/>
  <c r="H8" i="9"/>
  <c r="G9" i="9"/>
  <c r="H9" i="9"/>
  <c r="G10" i="9"/>
  <c r="H10" i="9"/>
  <c r="G11" i="9"/>
  <c r="H11" i="9"/>
  <c r="H12" i="9"/>
  <c r="H13" i="9"/>
  <c r="H7" i="9"/>
  <c r="G7" i="9"/>
  <c r="G18" i="9" l="1"/>
  <c r="G19" i="9" s="1"/>
  <c r="G20" i="9"/>
  <c r="G17" i="9"/>
  <c r="H20" i="9"/>
  <c r="H18" i="9"/>
  <c r="H19" i="9" s="1"/>
  <c r="H17" i="9"/>
</calcChain>
</file>

<file path=xl/sharedStrings.xml><?xml version="1.0" encoding="utf-8"?>
<sst xmlns="http://schemas.openxmlformats.org/spreadsheetml/2006/main" count="277" uniqueCount="64">
  <si>
    <t>wt</t>
  </si>
  <si>
    <r>
      <t xml:space="preserve">tjp1b </t>
    </r>
    <r>
      <rPr>
        <b/>
        <vertAlign val="superscript"/>
        <sz val="12"/>
        <rFont val="Calibri"/>
        <scheme val="minor"/>
      </rPr>
      <t>Δ16bp / Δ16bp</t>
    </r>
  </si>
  <si>
    <t>avg. for animal</t>
  </si>
  <si>
    <t>avg.</t>
  </si>
  <si>
    <t>stdev</t>
  </si>
  <si>
    <t>sterr</t>
  </si>
  <si>
    <t>n</t>
  </si>
  <si>
    <t>Cx35.5 Pixel Intensity</t>
  </si>
  <si>
    <t>Cx34.1 Pixel Intensity</t>
  </si>
  <si>
    <t>P value</t>
  </si>
  <si>
    <t>P value summary</t>
  </si>
  <si>
    <t>****</t>
  </si>
  <si>
    <t>Are means signif. different? (P &lt; 0.05)</t>
  </si>
  <si>
    <t>Yes</t>
  </si>
  <si>
    <t>One- or two-tailed P value?</t>
  </si>
  <si>
    <t>Two-tailed</t>
  </si>
  <si>
    <t>Welch-corrected t, df</t>
  </si>
  <si>
    <t>How big is the difference?</t>
  </si>
  <si>
    <t>Mean ± SEM of column A</t>
  </si>
  <si>
    <t>Mean ± SEM of column B</t>
  </si>
  <si>
    <t>Difference between means</t>
  </si>
  <si>
    <t>95% confidence interval</t>
  </si>
  <si>
    <t>R square</t>
  </si>
  <si>
    <t>F test to compare variances</t>
  </si>
  <si>
    <t>F,DFn, Dfd</t>
  </si>
  <si>
    <t>Are variances significantly different?</t>
  </si>
  <si>
    <t>ns</t>
  </si>
  <si>
    <t>No</t>
  </si>
  <si>
    <t>ZO-1 Pixel Intensity</t>
  </si>
  <si>
    <t>Hindbrain Club Endings</t>
  </si>
  <si>
    <t>Spinal cord M/CoLo</t>
  </si>
  <si>
    <t>RAW pixel values</t>
  </si>
  <si>
    <t>NORMALIZED to wt avg.</t>
  </si>
  <si>
    <t>&lt;0.0001</t>
  </si>
  <si>
    <t>*</t>
  </si>
  <si>
    <t>tjp1b 16bp (fh448)</t>
  </si>
  <si>
    <t>***</t>
  </si>
  <si>
    <t>t=13.30, df=4.000</t>
  </si>
  <si>
    <t>-1.002 ± 0.07533</t>
  </si>
  <si>
    <t>-1.211 to -0.7929</t>
  </si>
  <si>
    <t>Infinity, 4, 6</t>
  </si>
  <si>
    <t>t=16.53, df=4.000</t>
  </si>
  <si>
    <t>-1.002 ± 0.06061</t>
  </si>
  <si>
    <t>-1.170 to -0.8337</t>
  </si>
  <si>
    <t>t=14.51, df=4.205</t>
  </si>
  <si>
    <t>-0.9514 ± 0.06555</t>
  </si>
  <si>
    <t>-1.130 to -0.7729</t>
  </si>
  <si>
    <t>28.02, 4, 6</t>
  </si>
  <si>
    <t>**</t>
  </si>
  <si>
    <t>t=54.09, df=5.338</t>
  </si>
  <si>
    <t>-0.9077 ± 0.01678</t>
  </si>
  <si>
    <t>-0.9500 to -0.8654</t>
  </si>
  <si>
    <t>8.290, 4, 2</t>
  </si>
  <si>
    <t>t=28.09, df=2.054</t>
  </si>
  <si>
    <t>-0.9801 ± 0.03490</t>
  </si>
  <si>
    <t>-1.126 to -0.8337</t>
  </si>
  <si>
    <t>44.42, 2, 4</t>
  </si>
  <si>
    <t>t=8.480, df=2.198</t>
  </si>
  <si>
    <t>-0.8241 ± 0.09719</t>
  </si>
  <si>
    <t>-1.208 to -0.4401</t>
  </si>
  <si>
    <t>12.24, 2, 4</t>
  </si>
  <si>
    <t>Fig.1M</t>
  </si>
  <si>
    <t>Fig.1N</t>
  </si>
  <si>
    <t>Unpaired t test with Welch's correction - wt to mut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</si>
</sst>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sz val="22"/>
      <name val="Calibri"/>
      <scheme val="minor"/>
    </font>
    <font>
      <b/>
      <sz val="12"/>
      <name val="Calibri"/>
      <scheme val="minor"/>
    </font>
    <font>
      <b/>
      <vertAlign val="superscript"/>
      <sz val="12"/>
      <name val="Calibri"/>
      <scheme val="minor"/>
    </font>
    <font>
      <sz val="12"/>
      <name val="Calibri"/>
      <scheme val="minor"/>
    </font>
    <font>
      <sz val="12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24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8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4">
    <xf numFmtId="0" fontId="0" fillId="0" borderId="0" xfId="0"/>
    <xf numFmtId="2" fontId="2" fillId="0" borderId="6" xfId="0" applyNumberFormat="1" applyFont="1" applyBorder="1" applyAlignment="1">
      <alignment horizontal="center"/>
    </xf>
    <xf numFmtId="2" fontId="4" fillId="0" borderId="0" xfId="0" applyNumberFormat="1" applyFont="1" applyFill="1" applyBorder="1"/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4" fillId="0" borderId="0" xfId="0" applyFont="1"/>
    <xf numFmtId="0" fontId="4" fillId="0" borderId="15" xfId="0" applyFont="1" applyBorder="1"/>
    <xf numFmtId="0" fontId="4" fillId="0" borderId="0" xfId="0" applyFont="1" applyBorder="1"/>
    <xf numFmtId="2" fontId="2" fillId="0" borderId="17" xfId="0" applyNumberFormat="1" applyFont="1" applyBorder="1" applyAlignment="1">
      <alignment horizontal="left"/>
    </xf>
    <xf numFmtId="2" fontId="2" fillId="0" borderId="18" xfId="0" applyNumberFormat="1" applyFont="1" applyBorder="1" applyAlignment="1">
      <alignment horizontal="left"/>
    </xf>
    <xf numFmtId="2" fontId="4" fillId="0" borderId="18" xfId="0" applyNumberFormat="1" applyFont="1" applyBorder="1"/>
    <xf numFmtId="0" fontId="4" fillId="0" borderId="19" xfId="0" applyFont="1" applyBorder="1"/>
    <xf numFmtId="2" fontId="4" fillId="0" borderId="0" xfId="0" applyNumberFormat="1" applyFont="1" applyBorder="1"/>
    <xf numFmtId="2" fontId="4" fillId="0" borderId="7" xfId="0" applyNumberFormat="1" applyFont="1" applyBorder="1"/>
    <xf numFmtId="2" fontId="4" fillId="0" borderId="4" xfId="0" applyNumberFormat="1" applyFont="1" applyBorder="1"/>
    <xf numFmtId="2" fontId="5" fillId="0" borderId="5" xfId="0" applyNumberFormat="1" applyFont="1" applyBorder="1"/>
    <xf numFmtId="2" fontId="4" fillId="0" borderId="1" xfId="0" applyNumberFormat="1" applyFont="1" applyBorder="1"/>
    <xf numFmtId="2" fontId="5" fillId="0" borderId="4" xfId="0" applyNumberFormat="1" applyFont="1" applyBorder="1"/>
    <xf numFmtId="2" fontId="4" fillId="0" borderId="5" xfId="0" applyNumberFormat="1" applyFont="1" applyBorder="1"/>
    <xf numFmtId="2" fontId="4" fillId="0" borderId="6" xfId="0" applyNumberFormat="1" applyFont="1" applyBorder="1"/>
    <xf numFmtId="2" fontId="4" fillId="0" borderId="3" xfId="0" applyNumberFormat="1" applyFont="1" applyBorder="1"/>
    <xf numFmtId="2" fontId="4" fillId="0" borderId="9" xfId="0" applyNumberFormat="1" applyFont="1" applyBorder="1"/>
    <xf numFmtId="2" fontId="4" fillId="0" borderId="0" xfId="0" applyNumberFormat="1" applyFont="1" applyFill="1" applyBorder="1" applyAlignment="1">
      <alignment horizontal="right"/>
    </xf>
    <xf numFmtId="2" fontId="4" fillId="0" borderId="10" xfId="0" applyNumberFormat="1" applyFont="1" applyBorder="1"/>
    <xf numFmtId="2" fontId="9" fillId="0" borderId="16" xfId="0" applyNumberFormat="1" applyFont="1" applyBorder="1"/>
    <xf numFmtId="0" fontId="4" fillId="0" borderId="20" xfId="0" applyFont="1" applyBorder="1"/>
    <xf numFmtId="0" fontId="5" fillId="0" borderId="23" xfId="0" applyFont="1" applyBorder="1" applyAlignment="1">
      <alignment horizontal="left"/>
    </xf>
    <xf numFmtId="2" fontId="4" fillId="0" borderId="24" xfId="0" applyNumberFormat="1" applyFont="1" applyBorder="1"/>
    <xf numFmtId="2" fontId="4" fillId="0" borderId="20" xfId="0" applyNumberFormat="1" applyFont="1" applyBorder="1"/>
    <xf numFmtId="2" fontId="4" fillId="0" borderId="25" xfId="0" applyNumberFormat="1" applyFont="1" applyBorder="1"/>
    <xf numFmtId="2" fontId="2" fillId="0" borderId="20" xfId="0" applyNumberFormat="1" applyFont="1" applyBorder="1" applyAlignment="1">
      <alignment horizontal="center"/>
    </xf>
    <xf numFmtId="0" fontId="4" fillId="0" borderId="23" xfId="0" applyFont="1" applyBorder="1"/>
    <xf numFmtId="2" fontId="4" fillId="0" borderId="13" xfId="0" applyNumberFormat="1" applyFont="1" applyBorder="1" applyAlignment="1">
      <alignment horizontal="left"/>
    </xf>
    <xf numFmtId="2" fontId="4" fillId="0" borderId="26" xfId="0" applyNumberFormat="1" applyFont="1" applyBorder="1"/>
    <xf numFmtId="2" fontId="4" fillId="0" borderId="27" xfId="0" applyNumberFormat="1" applyFont="1" applyBorder="1"/>
    <xf numFmtId="2" fontId="4" fillId="0" borderId="27" xfId="0" applyNumberFormat="1" applyFont="1" applyBorder="1" applyAlignment="1">
      <alignment horizontal="left"/>
    </xf>
    <xf numFmtId="2" fontId="4" fillId="0" borderId="10" xfId="0" applyNumberFormat="1" applyFont="1" applyFill="1" applyBorder="1" applyAlignment="1">
      <alignment horizontal="right"/>
    </xf>
    <xf numFmtId="0" fontId="5" fillId="0" borderId="14" xfId="0" applyFont="1" applyBorder="1" applyAlignment="1">
      <alignment horizontal="left"/>
    </xf>
    <xf numFmtId="0" fontId="5" fillId="0" borderId="4" xfId="0" applyFont="1" applyBorder="1"/>
    <xf numFmtId="0" fontId="5" fillId="0" borderId="5" xfId="0" applyFont="1" applyBorder="1"/>
    <xf numFmtId="0" fontId="5" fillId="0" borderId="20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2" fontId="9" fillId="0" borderId="31" xfId="0" applyNumberFormat="1" applyFont="1" applyBorder="1"/>
    <xf numFmtId="0" fontId="4" fillId="0" borderId="12" xfId="0" applyFont="1" applyBorder="1"/>
    <xf numFmtId="2" fontId="4" fillId="0" borderId="30" xfId="0" applyNumberFormat="1" applyFont="1" applyBorder="1"/>
    <xf numFmtId="2" fontId="4" fillId="0" borderId="23" xfId="0" applyNumberFormat="1" applyFont="1" applyBorder="1"/>
    <xf numFmtId="0" fontId="4" fillId="0" borderId="29" xfId="0" applyFont="1" applyBorder="1"/>
    <xf numFmtId="2" fontId="4" fillId="0" borderId="28" xfId="0" applyNumberFormat="1" applyFont="1" applyBorder="1"/>
    <xf numFmtId="2" fontId="4" fillId="0" borderId="14" xfId="0" applyNumberFormat="1" applyFont="1" applyBorder="1"/>
    <xf numFmtId="2" fontId="4" fillId="0" borderId="21" xfId="0" applyNumberFormat="1" applyFont="1" applyBorder="1"/>
    <xf numFmtId="0" fontId="2" fillId="0" borderId="29" xfId="0" applyNumberFormat="1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2" xfId="0" applyFont="1" applyBorder="1"/>
    <xf numFmtId="0" fontId="5" fillId="0" borderId="12" xfId="0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/>
    <xf numFmtId="2" fontId="4" fillId="0" borderId="8" xfId="0" applyNumberFormat="1" applyFont="1" applyBorder="1"/>
    <xf numFmtId="2" fontId="4" fillId="0" borderId="26" xfId="0" applyNumberFormat="1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left"/>
    </xf>
    <xf numFmtId="2" fontId="2" fillId="0" borderId="21" xfId="0" applyNumberFormat="1" applyFont="1" applyBorder="1" applyAlignment="1">
      <alignment horizontal="left"/>
    </xf>
    <xf numFmtId="2" fontId="2" fillId="0" borderId="32" xfId="0" applyNumberFormat="1" applyFont="1" applyBorder="1" applyAlignment="1">
      <alignment horizontal="left"/>
    </xf>
    <xf numFmtId="2" fontId="10" fillId="0" borderId="32" xfId="0" applyNumberFormat="1" applyFont="1" applyBorder="1" applyAlignment="1">
      <alignment horizontal="center"/>
    </xf>
    <xf numFmtId="0" fontId="4" fillId="0" borderId="42" xfId="0" applyFont="1" applyBorder="1"/>
    <xf numFmtId="2" fontId="4" fillId="0" borderId="43" xfId="0" applyNumberFormat="1" applyFont="1" applyBorder="1"/>
    <xf numFmtId="2" fontId="10" fillId="0" borderId="44" xfId="0" applyNumberFormat="1" applyFont="1" applyBorder="1" applyAlignment="1">
      <alignment horizontal="center"/>
    </xf>
    <xf numFmtId="0" fontId="2" fillId="0" borderId="30" xfId="0" applyNumberFormat="1" applyFont="1" applyBorder="1" applyAlignment="1">
      <alignment horizontal="center"/>
    </xf>
    <xf numFmtId="2" fontId="1" fillId="0" borderId="37" xfId="0" applyNumberFormat="1" applyFont="1" applyBorder="1" applyAlignment="1">
      <alignment horizontal="center"/>
    </xf>
    <xf numFmtId="2" fontId="1" fillId="0" borderId="38" xfId="0" applyNumberFormat="1" applyFont="1" applyBorder="1" applyAlignment="1">
      <alignment horizontal="center"/>
    </xf>
    <xf numFmtId="2" fontId="1" fillId="0" borderId="34" xfId="0" applyNumberFormat="1" applyFont="1" applyBorder="1" applyAlignment="1">
      <alignment horizontal="right" vertical="center" textRotation="90"/>
    </xf>
    <xf numFmtId="2" fontId="1" fillId="0" borderId="35" xfId="0" applyNumberFormat="1" applyFont="1" applyBorder="1" applyAlignment="1">
      <alignment horizontal="right" vertical="center" textRotation="90"/>
    </xf>
    <xf numFmtId="2" fontId="1" fillId="0" borderId="36" xfId="0" applyNumberFormat="1" applyFont="1" applyBorder="1" applyAlignment="1">
      <alignment horizontal="right" vertical="center" textRotation="90"/>
    </xf>
    <xf numFmtId="2" fontId="10" fillId="2" borderId="32" xfId="0" applyNumberFormat="1" applyFont="1" applyFill="1" applyBorder="1" applyAlignment="1">
      <alignment horizontal="center"/>
    </xf>
    <xf numFmtId="2" fontId="10" fillId="2" borderId="33" xfId="0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2" fontId="1" fillId="0" borderId="39" xfId="0" applyNumberFormat="1" applyFont="1" applyBorder="1" applyAlignment="1">
      <alignment horizontal="right" vertical="center" textRotation="90"/>
    </xf>
    <xf numFmtId="2" fontId="1" fillId="0" borderId="40" xfId="0" applyNumberFormat="1" applyFont="1" applyBorder="1" applyAlignment="1">
      <alignment horizontal="right" vertical="center" textRotation="90"/>
    </xf>
    <xf numFmtId="2" fontId="1" fillId="0" borderId="41" xfId="0" applyNumberFormat="1" applyFont="1" applyBorder="1" applyAlignment="1">
      <alignment horizontal="right" vertical="center" textRotation="90"/>
    </xf>
  </cellXfs>
  <cellStyles count="8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1"/>
  <sheetViews>
    <sheetView tabSelected="1" topLeftCell="A39" workbookViewId="0">
      <selection activeCell="E29" sqref="E29"/>
    </sheetView>
  </sheetViews>
  <sheetFormatPr baseColWidth="10" defaultRowHeight="16"/>
  <cols>
    <col min="1" max="1" width="11.83203125" style="7" customWidth="1"/>
    <col min="2" max="2" width="10.83203125" style="7"/>
    <col min="3" max="4" width="13.1640625" style="7" customWidth="1"/>
    <col min="5" max="5" width="10.83203125" style="7"/>
    <col min="6" max="7" width="15" style="7" customWidth="1"/>
    <col min="8" max="8" width="14.33203125" style="7" bestFit="1" customWidth="1"/>
    <col min="9" max="9" width="2.83203125" style="7" customWidth="1"/>
    <col min="10" max="10" width="35" style="7" bestFit="1" customWidth="1"/>
    <col min="11" max="11" width="25.33203125" style="7" bestFit="1" customWidth="1"/>
    <col min="12" max="12" width="2.83203125" style="7" customWidth="1"/>
    <col min="13" max="13" width="11.83203125" style="7" customWidth="1"/>
    <col min="14" max="20" width="13.5" style="7" customWidth="1"/>
    <col min="21" max="21" width="2.83203125" style="7" customWidth="1"/>
    <col min="22" max="22" width="35" style="7" customWidth="1"/>
    <col min="23" max="23" width="25.5" style="7" customWidth="1"/>
    <col min="24" max="16384" width="10.83203125" style="7"/>
  </cols>
  <sheetData>
    <row r="1" spans="1:23" ht="32" thickBot="1">
      <c r="B1" s="76" t="s">
        <v>29</v>
      </c>
      <c r="C1" s="77"/>
      <c r="D1" s="77"/>
      <c r="E1" s="77"/>
      <c r="F1" s="77"/>
      <c r="G1" s="77"/>
      <c r="H1" s="77"/>
      <c r="I1" s="77"/>
      <c r="J1" s="77"/>
      <c r="K1" s="78"/>
      <c r="N1" s="76" t="s">
        <v>30</v>
      </c>
      <c r="O1" s="77"/>
      <c r="P1" s="77"/>
      <c r="Q1" s="77"/>
      <c r="R1" s="77"/>
      <c r="S1" s="77"/>
      <c r="T1" s="77"/>
      <c r="U1" s="77"/>
      <c r="V1" s="77"/>
      <c r="W1" s="78"/>
    </row>
    <row r="2" spans="1:23" ht="17" thickBot="1">
      <c r="B2" s="27"/>
      <c r="C2" s="9"/>
      <c r="D2" s="9"/>
      <c r="E2" s="9"/>
      <c r="F2" s="9"/>
      <c r="G2" s="9"/>
      <c r="H2" s="9"/>
      <c r="I2" s="9"/>
      <c r="J2" s="53" t="s">
        <v>63</v>
      </c>
      <c r="K2" s="54"/>
      <c r="N2" s="27"/>
      <c r="O2" s="9"/>
      <c r="P2" s="9"/>
      <c r="Q2" s="9"/>
      <c r="R2" s="9"/>
      <c r="S2" s="9"/>
      <c r="T2" s="9"/>
      <c r="U2" s="9"/>
      <c r="V2" s="53" t="s">
        <v>63</v>
      </c>
      <c r="W2" s="55"/>
    </row>
    <row r="3" spans="1:23" ht="33" thickTop="1" thickBot="1">
      <c r="A3" s="44" t="s">
        <v>61</v>
      </c>
      <c r="B3" s="79" t="s">
        <v>7</v>
      </c>
      <c r="C3" s="80"/>
      <c r="D3" s="80"/>
      <c r="E3" s="80"/>
      <c r="F3" s="80"/>
      <c r="G3" s="80"/>
      <c r="H3" s="45"/>
      <c r="I3" s="9"/>
      <c r="J3" s="42" t="s">
        <v>9</v>
      </c>
      <c r="K3" s="28">
        <v>2.0000000000000001E-4</v>
      </c>
      <c r="M3" s="44" t="s">
        <v>62</v>
      </c>
      <c r="N3" s="69" t="s">
        <v>7</v>
      </c>
      <c r="O3" s="70"/>
      <c r="P3" s="70"/>
      <c r="Q3" s="70"/>
      <c r="R3" s="70"/>
      <c r="S3" s="70"/>
      <c r="T3" s="8"/>
      <c r="U3" s="9"/>
      <c r="V3" s="42" t="s">
        <v>9</v>
      </c>
      <c r="W3" s="28" t="s">
        <v>33</v>
      </c>
    </row>
    <row r="4" spans="1:23" ht="18" customHeight="1" thickTop="1" thickBot="1">
      <c r="A4" s="81"/>
      <c r="B4" s="61" t="s">
        <v>35</v>
      </c>
      <c r="C4" s="62"/>
      <c r="D4" s="51"/>
      <c r="E4" s="51"/>
      <c r="F4" s="51"/>
      <c r="G4" s="51"/>
      <c r="H4" s="45"/>
      <c r="I4" s="9"/>
      <c r="J4" s="42" t="s">
        <v>10</v>
      </c>
      <c r="K4" s="28" t="s">
        <v>36</v>
      </c>
      <c r="M4" s="71"/>
      <c r="N4" s="10" t="s">
        <v>35</v>
      </c>
      <c r="O4" s="11"/>
      <c r="P4" s="12"/>
      <c r="Q4" s="12"/>
      <c r="R4" s="12"/>
      <c r="S4" s="12"/>
      <c r="T4" s="13"/>
      <c r="U4" s="9"/>
      <c r="V4" s="42" t="s">
        <v>10</v>
      </c>
      <c r="W4" s="28" t="s">
        <v>11</v>
      </c>
    </row>
    <row r="5" spans="1:23" ht="16" customHeight="1">
      <c r="A5" s="82"/>
      <c r="B5" s="61"/>
      <c r="C5" s="74" t="s">
        <v>31</v>
      </c>
      <c r="D5" s="75"/>
      <c r="E5" s="51"/>
      <c r="F5" s="63"/>
      <c r="G5" s="64" t="s">
        <v>32</v>
      </c>
      <c r="H5" s="65"/>
      <c r="I5" s="9"/>
      <c r="J5" s="42" t="s">
        <v>12</v>
      </c>
      <c r="K5" s="28" t="s">
        <v>13</v>
      </c>
      <c r="M5" s="72"/>
      <c r="N5" s="61"/>
      <c r="O5" s="74" t="s">
        <v>31</v>
      </c>
      <c r="P5" s="75"/>
      <c r="Q5" s="51"/>
      <c r="R5" s="62"/>
      <c r="S5" s="67" t="s">
        <v>32</v>
      </c>
      <c r="T5" s="45"/>
      <c r="U5" s="9"/>
      <c r="V5" s="42" t="s">
        <v>12</v>
      </c>
      <c r="W5" s="28" t="s">
        <v>13</v>
      </c>
    </row>
    <row r="6" spans="1:23" ht="22" customHeight="1">
      <c r="A6" s="82"/>
      <c r="B6" s="29"/>
      <c r="C6" s="1" t="s">
        <v>0</v>
      </c>
      <c r="D6" s="5" t="s">
        <v>1</v>
      </c>
      <c r="E6" s="14"/>
      <c r="F6" s="15"/>
      <c r="G6" s="1" t="s">
        <v>0</v>
      </c>
      <c r="H6" s="52" t="s">
        <v>1</v>
      </c>
      <c r="I6" s="6"/>
      <c r="J6" s="42" t="s">
        <v>14</v>
      </c>
      <c r="K6" s="28" t="s">
        <v>15</v>
      </c>
      <c r="M6" s="72"/>
      <c r="N6" s="29"/>
      <c r="O6" s="1" t="s">
        <v>0</v>
      </c>
      <c r="P6" s="5" t="s">
        <v>1</v>
      </c>
      <c r="Q6" s="14"/>
      <c r="R6" s="15"/>
      <c r="S6" s="60" t="s">
        <v>0</v>
      </c>
      <c r="T6" s="68" t="s">
        <v>1</v>
      </c>
      <c r="U6" s="6"/>
      <c r="V6" s="42" t="s">
        <v>14</v>
      </c>
      <c r="W6" s="28" t="s">
        <v>15</v>
      </c>
    </row>
    <row r="7" spans="1:23" ht="41" customHeight="1">
      <c r="A7" s="82"/>
      <c r="B7" s="30" t="s">
        <v>2</v>
      </c>
      <c r="C7" s="56">
        <v>822.25559999999996</v>
      </c>
      <c r="D7" s="57">
        <v>0</v>
      </c>
      <c r="E7" s="14"/>
      <c r="F7" s="16" t="s">
        <v>2</v>
      </c>
      <c r="G7" s="18">
        <f t="shared" ref="G7:H13" si="0">C7/$C$17</f>
        <v>0.73690008048892586</v>
      </c>
      <c r="H7" s="46">
        <f t="shared" si="0"/>
        <v>0</v>
      </c>
      <c r="I7" s="14"/>
      <c r="J7" s="42" t="s">
        <v>16</v>
      </c>
      <c r="K7" s="28" t="s">
        <v>37</v>
      </c>
      <c r="M7" s="72"/>
      <c r="N7" s="30" t="s">
        <v>2</v>
      </c>
      <c r="O7" s="56">
        <v>102.29</v>
      </c>
      <c r="P7" s="57">
        <v>11.593</v>
      </c>
      <c r="Q7" s="14"/>
      <c r="R7" s="16" t="s">
        <v>2</v>
      </c>
      <c r="S7" s="18">
        <f>O7/$O$17</f>
        <v>1.0046324335826882</v>
      </c>
      <c r="T7" s="46">
        <f>P7/$O$17</f>
        <v>0.11385965199456549</v>
      </c>
      <c r="U7" s="14"/>
      <c r="V7" s="42" t="s">
        <v>16</v>
      </c>
      <c r="W7" s="28" t="s">
        <v>49</v>
      </c>
    </row>
    <row r="8" spans="1:23">
      <c r="A8" s="82"/>
      <c r="B8" s="30"/>
      <c r="C8" s="40">
        <v>1234.6400000000001</v>
      </c>
      <c r="D8" s="41">
        <v>0</v>
      </c>
      <c r="E8" s="14"/>
      <c r="F8" s="16"/>
      <c r="G8" s="16">
        <f t="shared" si="0"/>
        <v>1.1064762774189041</v>
      </c>
      <c r="H8" s="47">
        <f t="shared" si="0"/>
        <v>0</v>
      </c>
      <c r="I8" s="14"/>
      <c r="J8" s="42"/>
      <c r="K8" s="28"/>
      <c r="M8" s="72"/>
      <c r="N8" s="30"/>
      <c r="O8" s="40">
        <v>102.72199999999999</v>
      </c>
      <c r="P8" s="41">
        <v>6.7370999999999999</v>
      </c>
      <c r="Q8" s="14"/>
      <c r="R8" s="16"/>
      <c r="S8" s="16">
        <f t="shared" ref="S8:S9" si="1">O8/$O$17</f>
        <v>1.0088752844117792</v>
      </c>
      <c r="T8" s="47">
        <f t="shared" ref="T8:T11" si="2">P8/$O$17</f>
        <v>6.6167847964511958E-2</v>
      </c>
      <c r="U8" s="14"/>
      <c r="V8" s="42"/>
      <c r="W8" s="28"/>
    </row>
    <row r="9" spans="1:23">
      <c r="A9" s="82"/>
      <c r="B9" s="30"/>
      <c r="C9" s="40">
        <v>1288.529</v>
      </c>
      <c r="D9" s="41">
        <v>0</v>
      </c>
      <c r="E9" s="14"/>
      <c r="F9" s="16"/>
      <c r="G9" s="16">
        <f t="shared" si="0"/>
        <v>1.1547712460849342</v>
      </c>
      <c r="H9" s="47">
        <f t="shared" si="0"/>
        <v>0</v>
      </c>
      <c r="I9" s="14"/>
      <c r="J9" s="42" t="s">
        <v>17</v>
      </c>
      <c r="K9" s="28"/>
      <c r="M9" s="72"/>
      <c r="N9" s="30"/>
      <c r="O9" s="40">
        <v>100.443</v>
      </c>
      <c r="P9" s="41">
        <v>7.8017000000000003</v>
      </c>
      <c r="Q9" s="14"/>
      <c r="R9" s="16"/>
      <c r="S9" s="16">
        <f t="shared" si="1"/>
        <v>0.98649228200553274</v>
      </c>
      <c r="T9" s="47">
        <f t="shared" si="2"/>
        <v>7.6623725262313605E-2</v>
      </c>
      <c r="U9" s="14"/>
      <c r="V9" s="42" t="s">
        <v>17</v>
      </c>
      <c r="W9" s="28"/>
    </row>
    <row r="10" spans="1:23">
      <c r="A10" s="82"/>
      <c r="B10" s="30"/>
      <c r="C10" s="40">
        <v>1033.288</v>
      </c>
      <c r="D10" s="41">
        <v>0</v>
      </c>
      <c r="E10" s="14"/>
      <c r="F10" s="16"/>
      <c r="G10" s="16">
        <f t="shared" si="0"/>
        <v>0.92602593447614256</v>
      </c>
      <c r="H10" s="47">
        <f t="shared" si="0"/>
        <v>0</v>
      </c>
      <c r="I10" s="14"/>
      <c r="J10" s="42" t="s">
        <v>18</v>
      </c>
      <c r="K10" s="28">
        <v>1.002</v>
      </c>
      <c r="M10" s="72"/>
      <c r="N10" s="30"/>
      <c r="O10" s="40"/>
      <c r="P10" s="41">
        <v>6.4310999999999998</v>
      </c>
      <c r="Q10" s="14"/>
      <c r="R10" s="16"/>
      <c r="S10" s="16"/>
      <c r="T10" s="47">
        <f t="shared" si="2"/>
        <v>6.3162495293905815E-2</v>
      </c>
      <c r="U10" s="14"/>
      <c r="V10" s="42" t="s">
        <v>18</v>
      </c>
      <c r="W10" s="28">
        <v>1</v>
      </c>
    </row>
    <row r="11" spans="1:23">
      <c r="A11" s="82"/>
      <c r="B11" s="30"/>
      <c r="C11" s="40">
        <v>1200.44</v>
      </c>
      <c r="D11" s="41">
        <v>0</v>
      </c>
      <c r="E11" s="14"/>
      <c r="F11" s="16"/>
      <c r="G11" s="16">
        <f t="shared" si="0"/>
        <v>1.0758264615310935</v>
      </c>
      <c r="H11" s="47">
        <f t="shared" si="0"/>
        <v>0</v>
      </c>
      <c r="I11" s="14"/>
      <c r="J11" s="42" t="s">
        <v>19</v>
      </c>
      <c r="K11" s="28">
        <v>0</v>
      </c>
      <c r="M11" s="72"/>
      <c r="N11" s="30"/>
      <c r="O11" s="40"/>
      <c r="P11" s="41">
        <v>14.435</v>
      </c>
      <c r="Q11" s="14"/>
      <c r="R11" s="16"/>
      <c r="S11" s="16"/>
      <c r="T11" s="47">
        <f t="shared" si="2"/>
        <v>0.14177211045816898</v>
      </c>
      <c r="U11" s="14"/>
      <c r="V11" s="42" t="s">
        <v>19</v>
      </c>
      <c r="W11" s="28">
        <v>9.2319999999999999E-2</v>
      </c>
    </row>
    <row r="12" spans="1:23">
      <c r="A12" s="82"/>
      <c r="B12" s="30"/>
      <c r="C12" s="40"/>
      <c r="D12" s="41">
        <v>0</v>
      </c>
      <c r="E12" s="14"/>
      <c r="F12" s="16"/>
      <c r="G12" s="16"/>
      <c r="H12" s="47">
        <f t="shared" si="0"/>
        <v>0</v>
      </c>
      <c r="I12" s="14"/>
      <c r="J12" s="42" t="s">
        <v>20</v>
      </c>
      <c r="K12" s="28" t="s">
        <v>38</v>
      </c>
      <c r="M12" s="72"/>
      <c r="N12" s="30"/>
      <c r="O12" s="19"/>
      <c r="P12" s="17"/>
      <c r="Q12" s="14"/>
      <c r="R12" s="16"/>
      <c r="S12" s="16"/>
      <c r="T12" s="47"/>
      <c r="U12" s="14"/>
      <c r="V12" s="42" t="s">
        <v>20</v>
      </c>
      <c r="W12" s="28" t="s">
        <v>50</v>
      </c>
    </row>
    <row r="13" spans="1:23">
      <c r="A13" s="82"/>
      <c r="B13" s="30"/>
      <c r="C13" s="40"/>
      <c r="D13" s="41">
        <v>0</v>
      </c>
      <c r="E13" s="14"/>
      <c r="F13" s="16"/>
      <c r="G13" s="16"/>
      <c r="H13" s="47">
        <f t="shared" si="0"/>
        <v>0</v>
      </c>
      <c r="I13" s="14"/>
      <c r="J13" s="42" t="s">
        <v>21</v>
      </c>
      <c r="K13" s="28" t="s">
        <v>39</v>
      </c>
      <c r="M13" s="72"/>
      <c r="N13" s="30"/>
      <c r="O13" s="19"/>
      <c r="P13" s="17"/>
      <c r="Q13" s="14"/>
      <c r="R13" s="16"/>
      <c r="S13" s="16"/>
      <c r="T13" s="47"/>
      <c r="U13" s="14"/>
      <c r="V13" s="42" t="s">
        <v>21</v>
      </c>
      <c r="W13" s="28" t="s">
        <v>51</v>
      </c>
    </row>
    <row r="14" spans="1:23">
      <c r="A14" s="82"/>
      <c r="B14" s="30"/>
      <c r="C14" s="16"/>
      <c r="D14" s="20"/>
      <c r="E14" s="14"/>
      <c r="F14" s="16"/>
      <c r="G14" s="16"/>
      <c r="H14" s="33"/>
      <c r="I14" s="9"/>
      <c r="J14" s="42" t="s">
        <v>22</v>
      </c>
      <c r="K14" s="28">
        <v>0.97789999999999999</v>
      </c>
      <c r="M14" s="72"/>
      <c r="N14" s="30"/>
      <c r="O14" s="16"/>
      <c r="P14" s="20"/>
      <c r="Q14" s="14"/>
      <c r="R14" s="16"/>
      <c r="S14" s="16"/>
      <c r="T14" s="33"/>
      <c r="U14" s="9"/>
      <c r="V14" s="42" t="s">
        <v>22</v>
      </c>
      <c r="W14" s="28">
        <v>0.99819999999999998</v>
      </c>
    </row>
    <row r="15" spans="1:23">
      <c r="A15" s="82"/>
      <c r="B15" s="30"/>
      <c r="C15" s="16"/>
      <c r="D15" s="20"/>
      <c r="E15" s="14"/>
      <c r="F15" s="16"/>
      <c r="G15" s="16"/>
      <c r="H15" s="33"/>
      <c r="I15" s="9"/>
      <c r="J15" s="42"/>
      <c r="K15" s="28"/>
      <c r="M15" s="72"/>
      <c r="N15" s="30"/>
      <c r="O15" s="16"/>
      <c r="P15" s="20"/>
      <c r="Q15" s="14"/>
      <c r="R15" s="16"/>
      <c r="S15" s="16"/>
      <c r="T15" s="33"/>
      <c r="U15" s="9"/>
      <c r="V15" s="42"/>
      <c r="W15" s="28"/>
    </row>
    <row r="16" spans="1:23">
      <c r="A16" s="82"/>
      <c r="B16" s="30"/>
      <c r="C16" s="21"/>
      <c r="D16" s="22"/>
      <c r="E16" s="14"/>
      <c r="F16" s="16"/>
      <c r="G16" s="16"/>
      <c r="H16" s="33"/>
      <c r="I16" s="9"/>
      <c r="J16" s="42" t="s">
        <v>23</v>
      </c>
      <c r="K16" s="28"/>
      <c r="M16" s="72"/>
      <c r="N16" s="30"/>
      <c r="O16" s="21"/>
      <c r="P16" s="22"/>
      <c r="Q16" s="14"/>
      <c r="R16" s="16"/>
      <c r="S16" s="21"/>
      <c r="T16" s="48"/>
      <c r="U16" s="9"/>
      <c r="V16" s="42" t="s">
        <v>23</v>
      </c>
      <c r="W16" s="28"/>
    </row>
    <row r="17" spans="1:23">
      <c r="A17" s="82"/>
      <c r="B17" s="31" t="s">
        <v>3</v>
      </c>
      <c r="C17" s="18">
        <f>AVERAGE(C7:C16)</f>
        <v>1115.83052</v>
      </c>
      <c r="D17" s="58">
        <f>AVERAGE(D7:D16)</f>
        <v>0</v>
      </c>
      <c r="E17" s="14"/>
      <c r="F17" s="18" t="s">
        <v>3</v>
      </c>
      <c r="G17" s="18">
        <f>AVERAGE(G7:G16)</f>
        <v>1</v>
      </c>
      <c r="H17" s="46">
        <f>AVERAGE(H7:H16)</f>
        <v>0</v>
      </c>
      <c r="I17" s="14"/>
      <c r="J17" s="42" t="s">
        <v>24</v>
      </c>
      <c r="K17" s="28" t="s">
        <v>40</v>
      </c>
      <c r="M17" s="72"/>
      <c r="N17" s="31" t="s">
        <v>3</v>
      </c>
      <c r="O17" s="16">
        <f>AVERAGE(O7:O16)</f>
        <v>101.81833333333333</v>
      </c>
      <c r="P17" s="23">
        <f>AVERAGE(P7:P16)</f>
        <v>9.3995800000000003</v>
      </c>
      <c r="Q17" s="14"/>
      <c r="R17" s="18" t="s">
        <v>3</v>
      </c>
      <c r="S17" s="16">
        <f>AVERAGE(S7:S16)</f>
        <v>1</v>
      </c>
      <c r="T17" s="49">
        <f>AVERAGE(T7:T16)</f>
        <v>9.231716619469317E-2</v>
      </c>
      <c r="U17" s="14"/>
      <c r="V17" s="42" t="s">
        <v>24</v>
      </c>
      <c r="W17" s="28" t="s">
        <v>52</v>
      </c>
    </row>
    <row r="18" spans="1:23">
      <c r="A18" s="82"/>
      <c r="B18" s="30" t="s">
        <v>4</v>
      </c>
      <c r="C18" s="16">
        <f>STDEV(C7:C16)</f>
        <v>189.80168788699527</v>
      </c>
      <c r="D18" s="23">
        <f>STDEV(D7:D16)</f>
        <v>0</v>
      </c>
      <c r="E18" s="14"/>
      <c r="F18" s="16" t="s">
        <v>4</v>
      </c>
      <c r="G18" s="16">
        <f>STDEV(G7:G16)</f>
        <v>0.17009902891614254</v>
      </c>
      <c r="H18" s="47">
        <f>STDEV(H7:H16)</f>
        <v>0</v>
      </c>
      <c r="I18" s="14"/>
      <c r="J18" s="42" t="s">
        <v>9</v>
      </c>
      <c r="K18" s="28" t="s">
        <v>33</v>
      </c>
      <c r="M18" s="72"/>
      <c r="N18" s="30" t="s">
        <v>4</v>
      </c>
      <c r="O18" s="16">
        <f>STDEV(O7:O16)</f>
        <v>1.2105008605256478</v>
      </c>
      <c r="P18" s="23">
        <f>STDEV(P7:P16)</f>
        <v>3.4864179191542708</v>
      </c>
      <c r="Q18" s="14"/>
      <c r="R18" s="23" t="s">
        <v>4</v>
      </c>
      <c r="S18" s="14">
        <f>STDEV(S7:S16)</f>
        <v>1.1888830045594115E-2</v>
      </c>
      <c r="T18" s="47">
        <f>STDEV(T7:T16)</f>
        <v>3.4241553608429474E-2</v>
      </c>
      <c r="U18" s="14"/>
      <c r="V18" s="42" t="s">
        <v>9</v>
      </c>
      <c r="W18" s="28">
        <v>0.22109999999999999</v>
      </c>
    </row>
    <row r="19" spans="1:23" ht="18" customHeight="1">
      <c r="A19" s="82"/>
      <c r="B19" s="30" t="s">
        <v>5</v>
      </c>
      <c r="C19" s="16">
        <f>C18/SQRT(COUNT(C7:C16))</f>
        <v>84.881895271903957</v>
      </c>
      <c r="D19" s="20">
        <f>D18/SQRT(COUNT(D7:D16))</f>
        <v>0</v>
      </c>
      <c r="E19" s="14"/>
      <c r="F19" s="16" t="s">
        <v>5</v>
      </c>
      <c r="G19" s="16">
        <f>G18/SQRT(COUNT(G7:G16))</f>
        <v>7.6070598312639418E-2</v>
      </c>
      <c r="H19" s="47">
        <f>H18/SQRT(COUNT(H7:H16))</f>
        <v>0</v>
      </c>
      <c r="I19" s="2"/>
      <c r="J19" s="42" t="s">
        <v>10</v>
      </c>
      <c r="K19" s="28" t="s">
        <v>11</v>
      </c>
      <c r="M19" s="72"/>
      <c r="N19" s="30" t="s">
        <v>5</v>
      </c>
      <c r="O19" s="16">
        <f>O18/SQRT(COUNT(O7:O16))</f>
        <v>0.69888299767875639</v>
      </c>
      <c r="P19" s="23">
        <f>P18/SQRT(COUNT(P7:P16))</f>
        <v>1.559173493040463</v>
      </c>
      <c r="Q19" s="14"/>
      <c r="R19" s="23" t="s">
        <v>5</v>
      </c>
      <c r="S19" s="14">
        <f>S18/SQRT(COUNT(S7:S16))</f>
        <v>6.8640192271734735E-3</v>
      </c>
      <c r="T19" s="47">
        <f>T18/SQRT(COUNT(T7:T16))</f>
        <v>1.5313288304730303E-2</v>
      </c>
      <c r="U19" s="2"/>
      <c r="V19" s="42" t="s">
        <v>10</v>
      </c>
      <c r="W19" s="28" t="s">
        <v>26</v>
      </c>
    </row>
    <row r="20" spans="1:23" ht="16" customHeight="1" thickBot="1">
      <c r="A20" s="83"/>
      <c r="B20" s="34" t="s">
        <v>6</v>
      </c>
      <c r="C20" s="35">
        <f>COUNT(C7:C16)</f>
        <v>5</v>
      </c>
      <c r="D20" s="66">
        <f>COUNT(D7:D16)</f>
        <v>7</v>
      </c>
      <c r="E20" s="25"/>
      <c r="F20" s="59" t="s">
        <v>6</v>
      </c>
      <c r="G20" s="35">
        <f>COUNT(G7:G16)</f>
        <v>5</v>
      </c>
      <c r="H20" s="50">
        <f>COUNT(H7:H16)</f>
        <v>7</v>
      </c>
      <c r="I20" s="24"/>
      <c r="J20" s="43" t="s">
        <v>25</v>
      </c>
      <c r="K20" s="39" t="s">
        <v>13</v>
      </c>
      <c r="M20" s="73"/>
      <c r="N20" s="34" t="s">
        <v>6</v>
      </c>
      <c r="O20" s="35">
        <f>COUNT(O7:O16)</f>
        <v>3</v>
      </c>
      <c r="P20" s="36">
        <f>COUNT(P7:P16)</f>
        <v>5</v>
      </c>
      <c r="Q20" s="25"/>
      <c r="R20" s="37" t="s">
        <v>6</v>
      </c>
      <c r="S20" s="25">
        <f>COUNT(S7:S16)</f>
        <v>3</v>
      </c>
      <c r="T20" s="50">
        <f>COUNT(T7:T16)</f>
        <v>5</v>
      </c>
      <c r="U20" s="24"/>
      <c r="V20" s="43" t="s">
        <v>25</v>
      </c>
      <c r="W20" s="39" t="s">
        <v>27</v>
      </c>
    </row>
    <row r="21" spans="1:23" ht="17" thickBot="1">
      <c r="A21" s="14"/>
      <c r="B21" s="32"/>
      <c r="C21" s="4"/>
      <c r="D21" s="9"/>
      <c r="E21" s="14"/>
      <c r="F21" s="3"/>
      <c r="G21" s="4"/>
      <c r="H21" s="4"/>
      <c r="I21" s="4"/>
      <c r="J21" s="9"/>
      <c r="K21" s="33"/>
      <c r="M21" s="14"/>
      <c r="N21" s="32"/>
      <c r="O21" s="4"/>
      <c r="P21" s="9"/>
      <c r="Q21" s="14"/>
      <c r="R21" s="3"/>
      <c r="S21" s="4"/>
      <c r="T21" s="4"/>
      <c r="U21" s="4"/>
      <c r="V21" s="9"/>
      <c r="W21" s="33"/>
    </row>
    <row r="22" spans="1:23" ht="17" thickBot="1">
      <c r="B22" s="27"/>
      <c r="C22" s="9"/>
      <c r="D22" s="9"/>
      <c r="E22" s="9"/>
      <c r="F22" s="9"/>
      <c r="G22" s="9"/>
      <c r="H22" s="9"/>
      <c r="I22" s="9"/>
      <c r="J22" s="53" t="s">
        <v>63</v>
      </c>
      <c r="K22" s="55"/>
      <c r="N22" s="27"/>
      <c r="O22" s="9"/>
      <c r="P22" s="9"/>
      <c r="Q22" s="9"/>
      <c r="R22" s="9"/>
      <c r="S22" s="9"/>
      <c r="T22" s="9"/>
      <c r="U22" s="9"/>
      <c r="V22" s="53" t="s">
        <v>63</v>
      </c>
      <c r="W22" s="55"/>
    </row>
    <row r="23" spans="1:23" ht="33" thickTop="1" thickBot="1">
      <c r="A23" s="44" t="s">
        <v>61</v>
      </c>
      <c r="B23" s="69" t="s">
        <v>8</v>
      </c>
      <c r="C23" s="70"/>
      <c r="D23" s="70"/>
      <c r="E23" s="70"/>
      <c r="F23" s="70"/>
      <c r="G23" s="70"/>
      <c r="H23" s="8"/>
      <c r="I23" s="9"/>
      <c r="J23" s="42" t="s">
        <v>9</v>
      </c>
      <c r="K23" s="28" t="s">
        <v>33</v>
      </c>
      <c r="M23" s="26" t="s">
        <v>62</v>
      </c>
      <c r="N23" s="69" t="s">
        <v>8</v>
      </c>
      <c r="O23" s="70"/>
      <c r="P23" s="70"/>
      <c r="Q23" s="70"/>
      <c r="R23" s="70"/>
      <c r="S23" s="70"/>
      <c r="T23" s="8"/>
      <c r="U23" s="9"/>
      <c r="V23" s="42" t="s">
        <v>9</v>
      </c>
      <c r="W23" s="28">
        <v>1.1000000000000001E-3</v>
      </c>
    </row>
    <row r="24" spans="1:23" ht="18" customHeight="1" thickTop="1" thickBot="1">
      <c r="A24" s="71"/>
      <c r="B24" s="10" t="s">
        <v>35</v>
      </c>
      <c r="C24" s="11"/>
      <c r="D24" s="12"/>
      <c r="E24" s="12"/>
      <c r="F24" s="12"/>
      <c r="G24" s="12"/>
      <c r="H24" s="13"/>
      <c r="I24" s="9"/>
      <c r="J24" s="42" t="s">
        <v>10</v>
      </c>
      <c r="K24" s="28" t="s">
        <v>11</v>
      </c>
      <c r="M24" s="71"/>
      <c r="N24" s="10" t="s">
        <v>35</v>
      </c>
      <c r="O24" s="11"/>
      <c r="P24" s="12"/>
      <c r="Q24" s="12"/>
      <c r="R24" s="12"/>
      <c r="S24" s="12"/>
      <c r="T24" s="13"/>
      <c r="U24" s="9"/>
      <c r="V24" s="42" t="s">
        <v>10</v>
      </c>
      <c r="W24" s="28" t="s">
        <v>48</v>
      </c>
    </row>
    <row r="25" spans="1:23" ht="16" customHeight="1">
      <c r="A25" s="72"/>
      <c r="B25" s="61"/>
      <c r="C25" s="74" t="s">
        <v>31</v>
      </c>
      <c r="D25" s="75"/>
      <c r="E25" s="51"/>
      <c r="F25" s="62"/>
      <c r="G25" s="67" t="s">
        <v>32</v>
      </c>
      <c r="H25" s="45"/>
      <c r="I25" s="9"/>
      <c r="J25" s="42" t="s">
        <v>12</v>
      </c>
      <c r="K25" s="28" t="s">
        <v>13</v>
      </c>
      <c r="M25" s="72"/>
      <c r="N25" s="61"/>
      <c r="O25" s="74" t="s">
        <v>31</v>
      </c>
      <c r="P25" s="75"/>
      <c r="Q25" s="51"/>
      <c r="R25" s="62"/>
      <c r="S25" s="67" t="s">
        <v>32</v>
      </c>
      <c r="T25" s="45"/>
      <c r="U25" s="9"/>
      <c r="V25" s="42" t="s">
        <v>12</v>
      </c>
      <c r="W25" s="28" t="s">
        <v>13</v>
      </c>
    </row>
    <row r="26" spans="1:23" ht="22" customHeight="1">
      <c r="A26" s="72"/>
      <c r="B26" s="29"/>
      <c r="C26" s="1" t="s">
        <v>0</v>
      </c>
      <c r="D26" s="5" t="s">
        <v>1</v>
      </c>
      <c r="E26" s="14"/>
      <c r="F26" s="15"/>
      <c r="G26" s="60" t="s">
        <v>0</v>
      </c>
      <c r="H26" s="68" t="s">
        <v>1</v>
      </c>
      <c r="I26" s="6"/>
      <c r="J26" s="42" t="s">
        <v>14</v>
      </c>
      <c r="K26" s="28" t="s">
        <v>15</v>
      </c>
      <c r="M26" s="72"/>
      <c r="N26" s="29"/>
      <c r="O26" s="1" t="s">
        <v>0</v>
      </c>
      <c r="P26" s="5" t="s">
        <v>1</v>
      </c>
      <c r="Q26" s="14"/>
      <c r="R26" s="15"/>
      <c r="S26" s="60" t="s">
        <v>0</v>
      </c>
      <c r="T26" s="68" t="s">
        <v>1</v>
      </c>
      <c r="U26" s="6"/>
      <c r="V26" s="42" t="s">
        <v>14</v>
      </c>
      <c r="W26" s="28" t="s">
        <v>15</v>
      </c>
    </row>
    <row r="27" spans="1:23" ht="41" customHeight="1">
      <c r="A27" s="72"/>
      <c r="B27" s="30" t="s">
        <v>2</v>
      </c>
      <c r="C27" s="56">
        <v>766.93029999999999</v>
      </c>
      <c r="D27" s="57">
        <v>0</v>
      </c>
      <c r="E27" s="14"/>
      <c r="F27" s="16" t="s">
        <v>2</v>
      </c>
      <c r="G27" s="18">
        <f>C27/$C$37</f>
        <v>0.76210657690573813</v>
      </c>
      <c r="H27" s="46">
        <f>D27/$C$37</f>
        <v>0</v>
      </c>
      <c r="I27" s="14"/>
      <c r="J27" s="42" t="s">
        <v>16</v>
      </c>
      <c r="K27" s="28" t="s">
        <v>41</v>
      </c>
      <c r="M27" s="72"/>
      <c r="N27" s="30" t="s">
        <v>2</v>
      </c>
      <c r="O27" s="56">
        <v>96.058899999999994</v>
      </c>
      <c r="P27" s="57">
        <v>1.5182</v>
      </c>
      <c r="Q27" s="14"/>
      <c r="R27" s="16" t="s">
        <v>2</v>
      </c>
      <c r="S27" s="18">
        <f>O27/$O$37</f>
        <v>0.93225799042368751</v>
      </c>
      <c r="T27" s="46">
        <f>P27/$O$37</f>
        <v>1.4734231612700568E-2</v>
      </c>
      <c r="U27" s="14"/>
      <c r="V27" s="42" t="s">
        <v>16</v>
      </c>
      <c r="W27" s="28" t="s">
        <v>53</v>
      </c>
    </row>
    <row r="28" spans="1:23">
      <c r="A28" s="72"/>
      <c r="B28" s="30"/>
      <c r="C28" s="40">
        <v>1054.6579999999999</v>
      </c>
      <c r="D28" s="41">
        <v>0</v>
      </c>
      <c r="E28" s="14"/>
      <c r="F28" s="16"/>
      <c r="G28" s="16">
        <f t="shared" ref="G28:G31" si="3">C28/$C$37</f>
        <v>1.0480245704026192</v>
      </c>
      <c r="H28" s="47">
        <f t="shared" ref="H28:H33" si="4">D28/$C$37</f>
        <v>0</v>
      </c>
      <c r="I28" s="14"/>
      <c r="J28" s="42"/>
      <c r="K28" s="28"/>
      <c r="M28" s="72"/>
      <c r="N28" s="30"/>
      <c r="O28" s="40">
        <v>105.214</v>
      </c>
      <c r="P28" s="41">
        <v>2.0449999999999999</v>
      </c>
      <c r="Q28" s="14"/>
      <c r="R28" s="16"/>
      <c r="S28" s="16">
        <f t="shared" ref="S28:S29" si="5">O28/$O$37</f>
        <v>1.0211088426417321</v>
      </c>
      <c r="T28" s="47">
        <f t="shared" ref="T28:T31" si="6">P28/$O$37</f>
        <v>1.984686052428709E-2</v>
      </c>
      <c r="U28" s="14"/>
      <c r="V28" s="42"/>
      <c r="W28" s="28"/>
    </row>
    <row r="29" spans="1:23">
      <c r="A29" s="72"/>
      <c r="B29" s="30"/>
      <c r="C29" s="40">
        <v>1064.289</v>
      </c>
      <c r="D29" s="41">
        <v>0</v>
      </c>
      <c r="E29" s="14"/>
      <c r="F29" s="16"/>
      <c r="G29" s="16">
        <f t="shared" si="3"/>
        <v>1.0575949947843124</v>
      </c>
      <c r="H29" s="47">
        <f t="shared" si="4"/>
        <v>0</v>
      </c>
      <c r="I29" s="14"/>
      <c r="J29" s="42" t="s">
        <v>17</v>
      </c>
      <c r="K29" s="28"/>
      <c r="M29" s="72"/>
      <c r="N29" s="30"/>
      <c r="O29" s="40">
        <v>107.84399999999999</v>
      </c>
      <c r="P29" s="41">
        <v>2.1732999999999998</v>
      </c>
      <c r="Q29" s="14"/>
      <c r="R29" s="16"/>
      <c r="S29" s="16">
        <f t="shared" si="5"/>
        <v>1.0466331669345803</v>
      </c>
      <c r="T29" s="47">
        <f t="shared" si="6"/>
        <v>2.1092020526862165E-2</v>
      </c>
      <c r="U29" s="14"/>
      <c r="V29" s="42" t="s">
        <v>17</v>
      </c>
      <c r="W29" s="28"/>
    </row>
    <row r="30" spans="1:23">
      <c r="A30" s="72"/>
      <c r="B30" s="30"/>
      <c r="C30" s="40">
        <v>1072.5830000000001</v>
      </c>
      <c r="D30" s="41">
        <v>0.227746</v>
      </c>
      <c r="E30" s="14"/>
      <c r="F30" s="16"/>
      <c r="G30" s="16">
        <f t="shared" si="3"/>
        <v>1.0658368284279385</v>
      </c>
      <c r="H30" s="47">
        <f t="shared" si="4"/>
        <v>2.2631355739103571E-4</v>
      </c>
      <c r="I30" s="14"/>
      <c r="J30" s="42" t="s">
        <v>18</v>
      </c>
      <c r="K30" s="28">
        <v>1.002</v>
      </c>
      <c r="M30" s="72"/>
      <c r="N30" s="30"/>
      <c r="O30" s="40"/>
      <c r="P30" s="41">
        <v>1.0327999999999999</v>
      </c>
      <c r="Q30" s="14"/>
      <c r="R30" s="16"/>
      <c r="S30" s="16"/>
      <c r="T30" s="47">
        <f t="shared" si="6"/>
        <v>1.0023392444735308E-2</v>
      </c>
      <c r="U30" s="14"/>
      <c r="V30" s="42" t="s">
        <v>18</v>
      </c>
      <c r="W30" s="28">
        <v>1</v>
      </c>
    </row>
    <row r="31" spans="1:23">
      <c r="A31" s="72"/>
      <c r="B31" s="30"/>
      <c r="C31" s="40">
        <v>1073.1869999999999</v>
      </c>
      <c r="D31" s="41">
        <v>0</v>
      </c>
      <c r="E31" s="14"/>
      <c r="F31" s="16"/>
      <c r="G31" s="16">
        <f t="shared" si="3"/>
        <v>1.066437029479391</v>
      </c>
      <c r="H31" s="47">
        <f t="shared" si="4"/>
        <v>0</v>
      </c>
      <c r="I31" s="14"/>
      <c r="J31" s="42" t="s">
        <v>19</v>
      </c>
      <c r="K31" s="28">
        <v>0</v>
      </c>
      <c r="M31" s="72"/>
      <c r="N31" s="30"/>
      <c r="O31" s="40"/>
      <c r="P31" s="41">
        <v>3.5038</v>
      </c>
      <c r="Q31" s="14"/>
      <c r="R31" s="16"/>
      <c r="S31" s="16"/>
      <c r="T31" s="47">
        <f t="shared" si="6"/>
        <v>3.4004611200487582E-2</v>
      </c>
      <c r="U31" s="14"/>
      <c r="V31" s="42" t="s">
        <v>19</v>
      </c>
      <c r="W31" s="28">
        <v>1.9939999999999999E-2</v>
      </c>
    </row>
    <row r="32" spans="1:23">
      <c r="A32" s="72"/>
      <c r="B32" s="30"/>
      <c r="C32" s="40"/>
      <c r="D32" s="41">
        <v>0</v>
      </c>
      <c r="E32" s="14"/>
      <c r="F32" s="16"/>
      <c r="G32" s="16"/>
      <c r="H32" s="47">
        <f t="shared" si="4"/>
        <v>0</v>
      </c>
      <c r="I32" s="14"/>
      <c r="J32" s="42" t="s">
        <v>20</v>
      </c>
      <c r="K32" s="28" t="s">
        <v>42</v>
      </c>
      <c r="M32" s="72"/>
      <c r="N32" s="30"/>
      <c r="O32" s="19"/>
      <c r="P32" s="17"/>
      <c r="Q32" s="14"/>
      <c r="R32" s="16"/>
      <c r="S32" s="16"/>
      <c r="T32" s="47"/>
      <c r="U32" s="14"/>
      <c r="V32" s="42" t="s">
        <v>20</v>
      </c>
      <c r="W32" s="28" t="s">
        <v>54</v>
      </c>
    </row>
    <row r="33" spans="1:23">
      <c r="A33" s="72"/>
      <c r="B33" s="30"/>
      <c r="C33" s="40"/>
      <c r="D33" s="41">
        <v>0</v>
      </c>
      <c r="E33" s="14"/>
      <c r="F33" s="16"/>
      <c r="G33" s="16"/>
      <c r="H33" s="47">
        <f t="shared" si="4"/>
        <v>0</v>
      </c>
      <c r="I33" s="14"/>
      <c r="J33" s="42" t="s">
        <v>21</v>
      </c>
      <c r="K33" s="28" t="s">
        <v>43</v>
      </c>
      <c r="M33" s="72"/>
      <c r="N33" s="30"/>
      <c r="O33" s="19"/>
      <c r="P33" s="17"/>
      <c r="Q33" s="14"/>
      <c r="R33" s="16"/>
      <c r="S33" s="16"/>
      <c r="T33" s="47"/>
      <c r="U33" s="14"/>
      <c r="V33" s="42" t="s">
        <v>21</v>
      </c>
      <c r="W33" s="28" t="s">
        <v>55</v>
      </c>
    </row>
    <row r="34" spans="1:23">
      <c r="A34" s="72"/>
      <c r="B34" s="30"/>
      <c r="C34" s="16"/>
      <c r="D34" s="20"/>
      <c r="E34" s="14"/>
      <c r="F34" s="16"/>
      <c r="G34" s="16"/>
      <c r="H34" s="33"/>
      <c r="I34" s="9"/>
      <c r="J34" s="42" t="s">
        <v>22</v>
      </c>
      <c r="K34" s="28">
        <v>0.98560000000000003</v>
      </c>
      <c r="M34" s="72"/>
      <c r="N34" s="30"/>
      <c r="O34" s="16"/>
      <c r="P34" s="20"/>
      <c r="Q34" s="14"/>
      <c r="R34" s="16"/>
      <c r="S34" s="16"/>
      <c r="T34" s="33"/>
      <c r="U34" s="9"/>
      <c r="V34" s="42" t="s">
        <v>22</v>
      </c>
      <c r="W34" s="28">
        <v>0.99739999999999995</v>
      </c>
    </row>
    <row r="35" spans="1:23">
      <c r="A35" s="72"/>
      <c r="B35" s="30"/>
      <c r="C35" s="16"/>
      <c r="D35" s="20"/>
      <c r="E35" s="14"/>
      <c r="F35" s="16"/>
      <c r="G35" s="16"/>
      <c r="H35" s="33"/>
      <c r="I35" s="9"/>
      <c r="J35" s="42"/>
      <c r="K35" s="28"/>
      <c r="M35" s="72"/>
      <c r="N35" s="30"/>
      <c r="O35" s="16"/>
      <c r="P35" s="20"/>
      <c r="Q35" s="14"/>
      <c r="R35" s="16"/>
      <c r="S35" s="16"/>
      <c r="T35" s="33"/>
      <c r="U35" s="9"/>
      <c r="V35" s="42"/>
      <c r="W35" s="28"/>
    </row>
    <row r="36" spans="1:23">
      <c r="A36" s="72"/>
      <c r="B36" s="30"/>
      <c r="C36" s="21"/>
      <c r="D36" s="22"/>
      <c r="E36" s="14"/>
      <c r="F36" s="16"/>
      <c r="G36" s="21"/>
      <c r="H36" s="48"/>
      <c r="I36" s="9"/>
      <c r="J36" s="42" t="s">
        <v>23</v>
      </c>
      <c r="K36" s="28"/>
      <c r="M36" s="72"/>
      <c r="N36" s="30"/>
      <c r="O36" s="21"/>
      <c r="P36" s="22"/>
      <c r="Q36" s="14"/>
      <c r="R36" s="16"/>
      <c r="S36" s="21"/>
      <c r="T36" s="48"/>
      <c r="U36" s="9"/>
      <c r="V36" s="42" t="s">
        <v>23</v>
      </c>
      <c r="W36" s="28"/>
    </row>
    <row r="37" spans="1:23">
      <c r="A37" s="72"/>
      <c r="B37" s="31" t="s">
        <v>3</v>
      </c>
      <c r="C37" s="16">
        <f>AVERAGE(C27:C36)</f>
        <v>1006.3294600000002</v>
      </c>
      <c r="D37" s="23">
        <f>AVERAGE(D27:D36)</f>
        <v>3.253514285714286E-2</v>
      </c>
      <c r="E37" s="14"/>
      <c r="F37" s="18" t="s">
        <v>3</v>
      </c>
      <c r="G37" s="16">
        <f>AVERAGE(G27:G36)</f>
        <v>0.99999999999999978</v>
      </c>
      <c r="H37" s="49">
        <f>AVERAGE(H27:H36)</f>
        <v>3.2330508198719384E-5</v>
      </c>
      <c r="I37" s="14"/>
      <c r="J37" s="42" t="s">
        <v>24</v>
      </c>
      <c r="K37" s="28" t="s">
        <v>40</v>
      </c>
      <c r="M37" s="72"/>
      <c r="N37" s="31" t="s">
        <v>3</v>
      </c>
      <c r="O37" s="16">
        <f>AVERAGE(O27:O36)</f>
        <v>103.03896666666667</v>
      </c>
      <c r="P37" s="23">
        <f>AVERAGE(P27:P36)</f>
        <v>2.0546199999999999</v>
      </c>
      <c r="Q37" s="14"/>
      <c r="R37" s="18" t="s">
        <v>3</v>
      </c>
      <c r="S37" s="16">
        <f>AVERAGE(S27:S36)</f>
        <v>1</v>
      </c>
      <c r="T37" s="49">
        <f>AVERAGE(T27:T36)</f>
        <v>1.9940223261814542E-2</v>
      </c>
      <c r="U37" s="14"/>
      <c r="V37" s="42" t="s">
        <v>24</v>
      </c>
      <c r="W37" s="28" t="s">
        <v>56</v>
      </c>
    </row>
    <row r="38" spans="1:23">
      <c r="A38" s="72"/>
      <c r="B38" s="30" t="s">
        <v>4</v>
      </c>
      <c r="C38" s="16">
        <f>STDEV(C27:C36)</f>
        <v>134.03952409795932</v>
      </c>
      <c r="D38" s="23">
        <f>STDEV(D27:D36)</f>
        <v>8.6079896869959469E-2</v>
      </c>
      <c r="E38" s="14"/>
      <c r="F38" s="23" t="s">
        <v>4</v>
      </c>
      <c r="G38" s="14">
        <f>STDEV(G27:G36)</f>
        <v>0.13319646241695221</v>
      </c>
      <c r="H38" s="47">
        <f>STDEV(H27:H36)</f>
        <v>8.5538484454146307E-5</v>
      </c>
      <c r="I38" s="14"/>
      <c r="J38" s="42" t="s">
        <v>9</v>
      </c>
      <c r="K38" s="28" t="s">
        <v>33</v>
      </c>
      <c r="M38" s="72"/>
      <c r="N38" s="30" t="s">
        <v>4</v>
      </c>
      <c r="O38" s="16">
        <f>STDEV(O27:O36)</f>
        <v>6.1862931553017546</v>
      </c>
      <c r="P38" s="23">
        <f>STDEV(P27:P36)</f>
        <v>0.92819215252015586</v>
      </c>
      <c r="Q38" s="14"/>
      <c r="R38" s="23" t="s">
        <v>4</v>
      </c>
      <c r="S38" s="14">
        <f>STDEV(S27:S36)</f>
        <v>6.0038385044315828E-2</v>
      </c>
      <c r="T38" s="47">
        <f>STDEV(T27:T36)</f>
        <v>9.0081663524720426E-3</v>
      </c>
      <c r="U38" s="14"/>
      <c r="V38" s="42" t="s">
        <v>9</v>
      </c>
      <c r="W38" s="28">
        <v>3.7000000000000002E-3</v>
      </c>
    </row>
    <row r="39" spans="1:23" ht="18" customHeight="1">
      <c r="A39" s="72"/>
      <c r="B39" s="30" t="s">
        <v>5</v>
      </c>
      <c r="C39" s="16">
        <f>C38/SQRT(COUNT(C27:C36))</f>
        <v>59.944297510951642</v>
      </c>
      <c r="D39" s="23">
        <f>D38/SQRT(COUNT(D27:D36))</f>
        <v>3.253514285714286E-2</v>
      </c>
      <c r="E39" s="14"/>
      <c r="F39" s="23" t="s">
        <v>5</v>
      </c>
      <c r="G39" s="14">
        <f>G38/SQRT(COUNT(G27:G36))</f>
        <v>5.9567268865360214E-2</v>
      </c>
      <c r="H39" s="47">
        <f>H38/SQRT(COUNT(H27:H36))</f>
        <v>3.2330508198719384E-5</v>
      </c>
      <c r="I39" s="2"/>
      <c r="J39" s="42" t="s">
        <v>10</v>
      </c>
      <c r="K39" s="28" t="s">
        <v>11</v>
      </c>
      <c r="M39" s="72"/>
      <c r="N39" s="30" t="s">
        <v>5</v>
      </c>
      <c r="O39" s="16">
        <f>O38/SQRT(COUNT(O27:O36))</f>
        <v>3.5716580184994076</v>
      </c>
      <c r="P39" s="23">
        <f>P38/SQRT(COUNT(P27:P36))</f>
        <v>0.41510014984338423</v>
      </c>
      <c r="Q39" s="14"/>
      <c r="R39" s="23" t="s">
        <v>5</v>
      </c>
      <c r="S39" s="14">
        <f>S38/SQRT(COUNT(S27:S36))</f>
        <v>3.4663177767046145E-2</v>
      </c>
      <c r="T39" s="47">
        <f>T38/SQRT(COUNT(T27:T36))</f>
        <v>4.0285744633507632E-3</v>
      </c>
      <c r="U39" s="2"/>
      <c r="V39" s="42" t="s">
        <v>10</v>
      </c>
      <c r="W39" s="28" t="s">
        <v>48</v>
      </c>
    </row>
    <row r="40" spans="1:23" ht="16" customHeight="1" thickBot="1">
      <c r="A40" s="73"/>
      <c r="B40" s="34" t="s">
        <v>6</v>
      </c>
      <c r="C40" s="35">
        <f>COUNT(C27:C36)</f>
        <v>5</v>
      </c>
      <c r="D40" s="36">
        <f>COUNT(D27:D36)</f>
        <v>7</v>
      </c>
      <c r="E40" s="25"/>
      <c r="F40" s="37" t="s">
        <v>6</v>
      </c>
      <c r="G40" s="25">
        <f>COUNT(G27:G36)</f>
        <v>5</v>
      </c>
      <c r="H40" s="50">
        <f>COUNT(H27:H36)</f>
        <v>7</v>
      </c>
      <c r="I40" s="24"/>
      <c r="J40" s="43" t="s">
        <v>25</v>
      </c>
      <c r="K40" s="39" t="s">
        <v>13</v>
      </c>
      <c r="M40" s="73"/>
      <c r="N40" s="34" t="s">
        <v>6</v>
      </c>
      <c r="O40" s="35">
        <f>COUNT(O27:O36)</f>
        <v>3</v>
      </c>
      <c r="P40" s="36">
        <f>COUNT(P27:P36)</f>
        <v>5</v>
      </c>
      <c r="Q40" s="25"/>
      <c r="R40" s="37" t="s">
        <v>6</v>
      </c>
      <c r="S40" s="25">
        <f>COUNT(S27:S36)</f>
        <v>3</v>
      </c>
      <c r="T40" s="50">
        <f>COUNT(T27:T36)</f>
        <v>5</v>
      </c>
      <c r="U40" s="24"/>
      <c r="V40" s="43" t="s">
        <v>25</v>
      </c>
      <c r="W40" s="39" t="s">
        <v>13</v>
      </c>
    </row>
    <row r="41" spans="1:23" ht="18" thickTop="1" thickBot="1">
      <c r="B41" s="27"/>
      <c r="C41" s="9"/>
      <c r="D41" s="9"/>
      <c r="E41" s="9"/>
      <c r="F41" s="9"/>
      <c r="G41" s="9"/>
      <c r="H41" s="9"/>
      <c r="I41" s="9"/>
      <c r="J41" s="9"/>
      <c r="K41" s="33"/>
      <c r="N41" s="27"/>
      <c r="O41" s="9"/>
      <c r="P41" s="9"/>
      <c r="Q41" s="9"/>
      <c r="R41" s="9"/>
      <c r="S41" s="9"/>
      <c r="T41" s="9"/>
      <c r="U41" s="9"/>
      <c r="V41" s="9"/>
      <c r="W41" s="33"/>
    </row>
    <row r="42" spans="1:23" ht="17" thickBot="1">
      <c r="B42" s="27"/>
      <c r="C42" s="9"/>
      <c r="D42" s="9"/>
      <c r="E42" s="9"/>
      <c r="F42" s="9"/>
      <c r="G42" s="9"/>
      <c r="H42" s="9"/>
      <c r="I42" s="9"/>
      <c r="J42" s="53" t="s">
        <v>63</v>
      </c>
      <c r="K42" s="55"/>
      <c r="N42" s="27"/>
      <c r="O42" s="9"/>
      <c r="P42" s="9"/>
      <c r="Q42" s="9"/>
      <c r="R42" s="9"/>
      <c r="S42" s="9"/>
      <c r="T42" s="9"/>
      <c r="U42" s="9"/>
      <c r="V42" s="53" t="s">
        <v>63</v>
      </c>
      <c r="W42" s="55"/>
    </row>
    <row r="43" spans="1:23" ht="33" thickTop="1" thickBot="1">
      <c r="A43" s="44" t="s">
        <v>61</v>
      </c>
      <c r="B43" s="69" t="s">
        <v>28</v>
      </c>
      <c r="C43" s="70"/>
      <c r="D43" s="70"/>
      <c r="E43" s="70"/>
      <c r="F43" s="70"/>
      <c r="G43" s="70"/>
      <c r="H43" s="8"/>
      <c r="I43" s="9"/>
      <c r="J43" s="42" t="s">
        <v>9</v>
      </c>
      <c r="K43" s="28" t="s">
        <v>33</v>
      </c>
      <c r="M43" s="44" t="s">
        <v>62</v>
      </c>
      <c r="N43" s="69" t="s">
        <v>28</v>
      </c>
      <c r="O43" s="70"/>
      <c r="P43" s="70"/>
      <c r="Q43" s="70"/>
      <c r="R43" s="70"/>
      <c r="S43" s="70"/>
      <c r="T43" s="8"/>
      <c r="U43" s="9"/>
      <c r="V43" s="42" t="s">
        <v>9</v>
      </c>
      <c r="W43" s="28">
        <v>1.0200000000000001E-2</v>
      </c>
    </row>
    <row r="44" spans="1:23" ht="18" customHeight="1" thickTop="1" thickBot="1">
      <c r="A44" s="71"/>
      <c r="B44" s="10" t="s">
        <v>35</v>
      </c>
      <c r="C44" s="11"/>
      <c r="D44" s="12"/>
      <c r="E44" s="12"/>
      <c r="F44" s="12"/>
      <c r="G44" s="12"/>
      <c r="H44" s="13"/>
      <c r="I44" s="9"/>
      <c r="J44" s="42" t="s">
        <v>10</v>
      </c>
      <c r="K44" s="28" t="s">
        <v>11</v>
      </c>
      <c r="M44" s="71"/>
      <c r="N44" s="10" t="s">
        <v>35</v>
      </c>
      <c r="O44" s="11"/>
      <c r="P44" s="12"/>
      <c r="Q44" s="12"/>
      <c r="R44" s="12"/>
      <c r="S44" s="12"/>
      <c r="T44" s="13"/>
      <c r="U44" s="9"/>
      <c r="V44" s="42" t="s">
        <v>10</v>
      </c>
      <c r="W44" s="28" t="s">
        <v>34</v>
      </c>
    </row>
    <row r="45" spans="1:23" ht="16" customHeight="1">
      <c r="A45" s="72"/>
      <c r="B45" s="61"/>
      <c r="C45" s="74" t="s">
        <v>31</v>
      </c>
      <c r="D45" s="75"/>
      <c r="E45" s="51"/>
      <c r="F45" s="62"/>
      <c r="G45" s="67" t="s">
        <v>32</v>
      </c>
      <c r="H45" s="45"/>
      <c r="I45" s="9"/>
      <c r="J45" s="42" t="s">
        <v>12</v>
      </c>
      <c r="K45" s="28" t="s">
        <v>13</v>
      </c>
      <c r="M45" s="72"/>
      <c r="N45" s="61"/>
      <c r="O45" s="74" t="s">
        <v>31</v>
      </c>
      <c r="P45" s="75"/>
      <c r="Q45" s="51"/>
      <c r="R45" s="62"/>
      <c r="S45" s="67" t="s">
        <v>32</v>
      </c>
      <c r="T45" s="45"/>
      <c r="U45" s="9"/>
      <c r="V45" s="42" t="s">
        <v>12</v>
      </c>
      <c r="W45" s="28" t="s">
        <v>13</v>
      </c>
    </row>
    <row r="46" spans="1:23" ht="22" customHeight="1">
      <c r="A46" s="72"/>
      <c r="B46" s="29"/>
      <c r="C46" s="1" t="s">
        <v>0</v>
      </c>
      <c r="D46" s="5" t="s">
        <v>1</v>
      </c>
      <c r="E46" s="14"/>
      <c r="F46" s="15"/>
      <c r="G46" s="60" t="s">
        <v>0</v>
      </c>
      <c r="H46" s="68" t="s">
        <v>1</v>
      </c>
      <c r="I46" s="6"/>
      <c r="J46" s="42" t="s">
        <v>14</v>
      </c>
      <c r="K46" s="28" t="s">
        <v>15</v>
      </c>
      <c r="M46" s="72"/>
      <c r="N46" s="29"/>
      <c r="O46" s="1" t="s">
        <v>0</v>
      </c>
      <c r="P46" s="5" t="s">
        <v>1</v>
      </c>
      <c r="Q46" s="14"/>
      <c r="R46" s="15"/>
      <c r="S46" s="60" t="s">
        <v>0</v>
      </c>
      <c r="T46" s="68" t="s">
        <v>1</v>
      </c>
      <c r="U46" s="6"/>
      <c r="V46" s="42" t="s">
        <v>14</v>
      </c>
      <c r="W46" s="28" t="s">
        <v>15</v>
      </c>
    </row>
    <row r="47" spans="1:23" ht="41" customHeight="1">
      <c r="A47" s="72"/>
      <c r="B47" s="30" t="s">
        <v>2</v>
      </c>
      <c r="C47" s="56">
        <v>1120.692</v>
      </c>
      <c r="D47" s="57">
        <v>85.209699999999998</v>
      </c>
      <c r="E47" s="14"/>
      <c r="F47" s="16" t="s">
        <v>2</v>
      </c>
      <c r="G47" s="18">
        <f>C47/$C$57</f>
        <v>0.76448236118478352</v>
      </c>
      <c r="H47" s="46">
        <f>D47/$C$57</f>
        <v>5.812597274884361E-2</v>
      </c>
      <c r="I47" s="14"/>
      <c r="J47" s="42" t="s">
        <v>16</v>
      </c>
      <c r="K47" s="28" t="s">
        <v>44</v>
      </c>
      <c r="M47" s="72"/>
      <c r="N47" s="30" t="s">
        <v>2</v>
      </c>
      <c r="O47" s="56">
        <v>73.689300000000003</v>
      </c>
      <c r="P47" s="57">
        <v>18.173999999999999</v>
      </c>
      <c r="Q47" s="14"/>
      <c r="R47" s="16" t="s">
        <v>2</v>
      </c>
      <c r="S47" s="18">
        <f>O47/$O$57</f>
        <v>0.84802985682671095</v>
      </c>
      <c r="T47" s="46">
        <f>P47/$O$57</f>
        <v>0.20914969497564292</v>
      </c>
      <c r="U47" s="14"/>
      <c r="V47" s="42" t="s">
        <v>16</v>
      </c>
      <c r="W47" s="28" t="s">
        <v>57</v>
      </c>
    </row>
    <row r="48" spans="1:23">
      <c r="A48" s="72"/>
      <c r="B48" s="30"/>
      <c r="C48" s="40">
        <v>1527.9179999999999</v>
      </c>
      <c r="D48" s="41">
        <v>76.034779999999998</v>
      </c>
      <c r="E48" s="14"/>
      <c r="F48" s="16"/>
      <c r="G48" s="16">
        <f t="shared" ref="G48:G51" si="7">C48/$C$57</f>
        <v>1.0422724176997176</v>
      </c>
      <c r="H48" s="47">
        <f t="shared" ref="H48:H53" si="8">D48/$C$57</f>
        <v>5.1867282131545109E-2</v>
      </c>
      <c r="I48" s="14"/>
      <c r="J48" s="42"/>
      <c r="K48" s="28"/>
      <c r="M48" s="72"/>
      <c r="N48" s="30"/>
      <c r="O48" s="40">
        <v>84.942800000000005</v>
      </c>
      <c r="P48" s="41">
        <v>13.715</v>
      </c>
      <c r="Q48" s="14"/>
      <c r="R48" s="16"/>
      <c r="S48" s="16">
        <f t="shared" ref="S48:S49" si="9">O48/$O$57</f>
        <v>0.97753718005816237</v>
      </c>
      <c r="T48" s="47">
        <f t="shared" ref="T48:T51" si="10">P48/$O$57</f>
        <v>0.1578347125889151</v>
      </c>
      <c r="U48" s="14"/>
      <c r="V48" s="42"/>
      <c r="W48" s="28"/>
    </row>
    <row r="49" spans="1:23">
      <c r="A49" s="72"/>
      <c r="B49" s="30"/>
      <c r="C49" s="40">
        <v>1444.4</v>
      </c>
      <c r="D49" s="41">
        <v>111.95359999999999</v>
      </c>
      <c r="E49" s="14"/>
      <c r="F49" s="16"/>
      <c r="G49" s="16">
        <f t="shared" si="7"/>
        <v>0.98530044159796026</v>
      </c>
      <c r="H49" s="47">
        <f t="shared" si="8"/>
        <v>7.6369379339851426E-2</v>
      </c>
      <c r="I49" s="14"/>
      <c r="J49" s="42" t="s">
        <v>17</v>
      </c>
      <c r="K49" s="28"/>
      <c r="M49" s="72"/>
      <c r="N49" s="30"/>
      <c r="O49" s="40">
        <v>102.05200000000001</v>
      </c>
      <c r="P49" s="41">
        <v>12.843</v>
      </c>
      <c r="Q49" s="14"/>
      <c r="R49" s="16"/>
      <c r="S49" s="16">
        <f t="shared" si="9"/>
        <v>1.1744329631151267</v>
      </c>
      <c r="T49" s="47">
        <f t="shared" si="10"/>
        <v>0.14779957811005734</v>
      </c>
      <c r="U49" s="14"/>
      <c r="V49" s="42" t="s">
        <v>17</v>
      </c>
      <c r="W49" s="28"/>
    </row>
    <row r="50" spans="1:23">
      <c r="A50" s="72"/>
      <c r="B50" s="30"/>
      <c r="C50" s="40">
        <v>1568.143</v>
      </c>
      <c r="D50" s="41">
        <v>34.747599999999998</v>
      </c>
      <c r="E50" s="14"/>
      <c r="F50" s="16"/>
      <c r="G50" s="16">
        <f t="shared" si="7"/>
        <v>1.0697119844840419</v>
      </c>
      <c r="H50" s="47">
        <f t="shared" si="8"/>
        <v>2.3703147067619276E-2</v>
      </c>
      <c r="I50" s="14"/>
      <c r="J50" s="42" t="s">
        <v>18</v>
      </c>
      <c r="K50" s="28">
        <v>1</v>
      </c>
      <c r="M50" s="72"/>
      <c r="N50" s="30"/>
      <c r="O50" s="40"/>
      <c r="P50" s="41">
        <v>10.874000000000001</v>
      </c>
      <c r="Q50" s="14"/>
      <c r="R50" s="16"/>
      <c r="S50" s="16"/>
      <c r="T50" s="47">
        <f t="shared" si="10"/>
        <v>0.12513996826043478</v>
      </c>
      <c r="U50" s="14"/>
      <c r="V50" s="42" t="s">
        <v>18</v>
      </c>
      <c r="W50" s="28">
        <v>1</v>
      </c>
    </row>
    <row r="51" spans="1:23">
      <c r="A51" s="72"/>
      <c r="B51" s="30"/>
      <c r="C51" s="40">
        <v>1668.5909999999999</v>
      </c>
      <c r="D51" s="41">
        <v>10.216049999999999</v>
      </c>
      <c r="E51" s="14"/>
      <c r="F51" s="16"/>
      <c r="G51" s="16">
        <f t="shared" si="7"/>
        <v>1.1382327950334963</v>
      </c>
      <c r="H51" s="47">
        <f t="shared" si="8"/>
        <v>6.9688995959476885E-3</v>
      </c>
      <c r="I51" s="14"/>
      <c r="J51" s="42" t="s">
        <v>19</v>
      </c>
      <c r="K51" s="28">
        <v>4.8570000000000002E-2</v>
      </c>
      <c r="M51" s="72"/>
      <c r="N51" s="30"/>
      <c r="O51" s="40"/>
      <c r="P51" s="41">
        <v>20.798999999999999</v>
      </c>
      <c r="Q51" s="14"/>
      <c r="R51" s="16"/>
      <c r="S51" s="16"/>
      <c r="T51" s="47">
        <f t="shared" si="10"/>
        <v>0.23935867204789243</v>
      </c>
      <c r="U51" s="14"/>
      <c r="V51" s="42" t="s">
        <v>19</v>
      </c>
      <c r="W51" s="28">
        <v>0.1759</v>
      </c>
    </row>
    <row r="52" spans="1:23">
      <c r="A52" s="72"/>
      <c r="B52" s="30"/>
      <c r="C52" s="40"/>
      <c r="D52" s="41">
        <v>116.7526</v>
      </c>
      <c r="E52" s="14"/>
      <c r="F52" s="16"/>
      <c r="G52" s="16"/>
      <c r="H52" s="47">
        <f t="shared" si="8"/>
        <v>7.9643027096171423E-2</v>
      </c>
      <c r="I52" s="14"/>
      <c r="J52" s="42" t="s">
        <v>20</v>
      </c>
      <c r="K52" s="28" t="s">
        <v>45</v>
      </c>
      <c r="M52" s="72"/>
      <c r="N52" s="30"/>
      <c r="O52" s="19"/>
      <c r="P52" s="17"/>
      <c r="Q52" s="14"/>
      <c r="R52" s="16"/>
      <c r="S52" s="16"/>
      <c r="T52" s="47"/>
      <c r="U52" s="14"/>
      <c r="V52" s="42" t="s">
        <v>20</v>
      </c>
      <c r="W52" s="28" t="s">
        <v>58</v>
      </c>
    </row>
    <row r="53" spans="1:23">
      <c r="A53" s="72"/>
      <c r="B53" s="30"/>
      <c r="C53" s="40"/>
      <c r="D53" s="41">
        <v>57.749989999999997</v>
      </c>
      <c r="E53" s="14"/>
      <c r="F53" s="16"/>
      <c r="G53" s="16"/>
      <c r="H53" s="47">
        <f t="shared" si="8"/>
        <v>3.9394274888727349E-2</v>
      </c>
      <c r="I53" s="14"/>
      <c r="J53" s="42" t="s">
        <v>21</v>
      </c>
      <c r="K53" s="28" t="s">
        <v>46</v>
      </c>
      <c r="M53" s="72"/>
      <c r="N53" s="30"/>
      <c r="O53" s="19"/>
      <c r="P53" s="17"/>
      <c r="Q53" s="14"/>
      <c r="R53" s="16"/>
      <c r="S53" s="16"/>
      <c r="T53" s="47"/>
      <c r="U53" s="14"/>
      <c r="V53" s="42" t="s">
        <v>21</v>
      </c>
      <c r="W53" s="28" t="s">
        <v>59</v>
      </c>
    </row>
    <row r="54" spans="1:23">
      <c r="A54" s="72"/>
      <c r="B54" s="30"/>
      <c r="C54" s="16"/>
      <c r="D54" s="20"/>
      <c r="E54" s="14"/>
      <c r="F54" s="16"/>
      <c r="G54" s="16"/>
      <c r="H54" s="33"/>
      <c r="I54" s="9"/>
      <c r="J54" s="42" t="s">
        <v>22</v>
      </c>
      <c r="K54" s="28">
        <v>0.98040000000000005</v>
      </c>
      <c r="M54" s="72"/>
      <c r="N54" s="30"/>
      <c r="O54" s="16"/>
      <c r="P54" s="20"/>
      <c r="Q54" s="14"/>
      <c r="R54" s="16"/>
      <c r="S54" s="16"/>
      <c r="T54" s="33"/>
      <c r="U54" s="9"/>
      <c r="V54" s="42" t="s">
        <v>22</v>
      </c>
      <c r="W54" s="28">
        <v>0.97030000000000005</v>
      </c>
    </row>
    <row r="55" spans="1:23">
      <c r="A55" s="72"/>
      <c r="B55" s="30"/>
      <c r="C55" s="16"/>
      <c r="D55" s="20"/>
      <c r="E55" s="14"/>
      <c r="F55" s="16"/>
      <c r="G55" s="16"/>
      <c r="H55" s="33"/>
      <c r="I55" s="9"/>
      <c r="J55" s="42"/>
      <c r="K55" s="28"/>
      <c r="M55" s="72"/>
      <c r="N55" s="30"/>
      <c r="O55" s="16"/>
      <c r="P55" s="20"/>
      <c r="Q55" s="14"/>
      <c r="R55" s="16"/>
      <c r="S55" s="16"/>
      <c r="T55" s="33"/>
      <c r="U55" s="9"/>
      <c r="V55" s="42"/>
      <c r="W55" s="28"/>
    </row>
    <row r="56" spans="1:23">
      <c r="A56" s="72"/>
      <c r="B56" s="30"/>
      <c r="C56" s="21"/>
      <c r="D56" s="22"/>
      <c r="E56" s="14"/>
      <c r="F56" s="16"/>
      <c r="G56" s="21"/>
      <c r="H56" s="48"/>
      <c r="I56" s="9"/>
      <c r="J56" s="42" t="s">
        <v>23</v>
      </c>
      <c r="K56" s="28"/>
      <c r="M56" s="72"/>
      <c r="N56" s="30"/>
      <c r="O56" s="21"/>
      <c r="P56" s="22"/>
      <c r="Q56" s="14"/>
      <c r="R56" s="16"/>
      <c r="S56" s="21"/>
      <c r="T56" s="48"/>
      <c r="U56" s="9"/>
      <c r="V56" s="42" t="s">
        <v>23</v>
      </c>
      <c r="W56" s="28"/>
    </row>
    <row r="57" spans="1:23">
      <c r="A57" s="72"/>
      <c r="B57" s="31" t="s">
        <v>3</v>
      </c>
      <c r="C57" s="16">
        <f>AVERAGE(C47:C56)</f>
        <v>1465.9488000000001</v>
      </c>
      <c r="D57" s="23">
        <f>AVERAGE(D47:D56)</f>
        <v>70.380617142857133</v>
      </c>
      <c r="E57" s="14"/>
      <c r="F57" s="18" t="s">
        <v>3</v>
      </c>
      <c r="G57" s="16">
        <f>AVERAGE(G47:G56)</f>
        <v>0.99999999999999978</v>
      </c>
      <c r="H57" s="49">
        <f>AVERAGE(H47:H56)</f>
        <v>4.8010283266957984E-2</v>
      </c>
      <c r="I57" s="14"/>
      <c r="J57" s="42" t="s">
        <v>24</v>
      </c>
      <c r="K57" s="28" t="s">
        <v>47</v>
      </c>
      <c r="M57" s="72"/>
      <c r="N57" s="31" t="s">
        <v>3</v>
      </c>
      <c r="O57" s="16">
        <f>AVERAGE(O47:O56)</f>
        <v>86.8947</v>
      </c>
      <c r="P57" s="23">
        <f>AVERAGE(P47:P56)</f>
        <v>15.281000000000001</v>
      </c>
      <c r="Q57" s="14"/>
      <c r="R57" s="18" t="s">
        <v>3</v>
      </c>
      <c r="S57" s="16">
        <f>AVERAGE(S47:S56)</f>
        <v>1</v>
      </c>
      <c r="T57" s="49">
        <f>AVERAGE(T47:T56)</f>
        <v>0.17585652519658851</v>
      </c>
      <c r="U57" s="14"/>
      <c r="V57" s="42" t="s">
        <v>24</v>
      </c>
      <c r="W57" s="28" t="s">
        <v>60</v>
      </c>
    </row>
    <row r="58" spans="1:23">
      <c r="A58" s="72"/>
      <c r="B58" s="30" t="s">
        <v>4</v>
      </c>
      <c r="C58" s="16">
        <f>STDEV(C47:C56)</f>
        <v>209.17355605501328</v>
      </c>
      <c r="D58" s="23">
        <f>STDEV(D47:D56)</f>
        <v>39.11428712963022</v>
      </c>
      <c r="E58" s="14"/>
      <c r="F58" s="23" t="s">
        <v>4</v>
      </c>
      <c r="G58" s="14">
        <f>STDEV(G47:G56)</f>
        <v>0.1426881730487547</v>
      </c>
      <c r="H58" s="47">
        <f>STDEV(H47:H56)</f>
        <v>2.6681891707016125E-2</v>
      </c>
      <c r="I58" s="14"/>
      <c r="J58" s="42" t="s">
        <v>9</v>
      </c>
      <c r="K58" s="28">
        <v>1E-3</v>
      </c>
      <c r="M58" s="72"/>
      <c r="N58" s="30" t="s">
        <v>4</v>
      </c>
      <c r="O58" s="16">
        <f>STDEV(O47:O56)</f>
        <v>14.281740896333435</v>
      </c>
      <c r="P58" s="23">
        <f>STDEV(P47:P56)</f>
        <v>4.0815322490456873</v>
      </c>
      <c r="Q58" s="14"/>
      <c r="R58" s="23" t="s">
        <v>4</v>
      </c>
      <c r="S58" s="14">
        <f>STDEV(S47:S56)</f>
        <v>0.16435686982443454</v>
      </c>
      <c r="T58" s="47">
        <f>STDEV(T47:T56)</f>
        <v>4.6971014907073685E-2</v>
      </c>
      <c r="U58" s="14"/>
      <c r="V58" s="42" t="s">
        <v>9</v>
      </c>
      <c r="W58" s="28">
        <v>3.9399999999999998E-2</v>
      </c>
    </row>
    <row r="59" spans="1:23" ht="18" customHeight="1">
      <c r="A59" s="72"/>
      <c r="B59" s="30" t="s">
        <v>5</v>
      </c>
      <c r="C59" s="16">
        <f>C58/SQRT(COUNT(C47:C56))</f>
        <v>93.545258086874483</v>
      </c>
      <c r="D59" s="23">
        <f>D58/SQRT(COUNT(D47:D56))</f>
        <v>14.783810922082285</v>
      </c>
      <c r="E59" s="14"/>
      <c r="F59" s="23" t="s">
        <v>5</v>
      </c>
      <c r="G59" s="14">
        <f>G58/SQRT(COUNT(G47:G56))</f>
        <v>6.3812090904453778E-2</v>
      </c>
      <c r="H59" s="47">
        <f>H58/SQRT(COUNT(H47:H56))</f>
        <v>1.008480713793162E-2</v>
      </c>
      <c r="I59" s="2"/>
      <c r="J59" s="42" t="s">
        <v>10</v>
      </c>
      <c r="K59" s="28" t="s">
        <v>48</v>
      </c>
      <c r="M59" s="72"/>
      <c r="N59" s="30" t="s">
        <v>5</v>
      </c>
      <c r="O59" s="16">
        <f>O58/SQRT(COUNT(O47:O56))</f>
        <v>8.245566950994597</v>
      </c>
      <c r="P59" s="23">
        <f>P58/SQRT(COUNT(P47:P56))</f>
        <v>1.8253167122447516</v>
      </c>
      <c r="Q59" s="14"/>
      <c r="R59" s="23" t="s">
        <v>5</v>
      </c>
      <c r="S59" s="14">
        <f>S58/SQRT(COUNT(S47:S56))</f>
        <v>9.4891483036301572E-2</v>
      </c>
      <c r="T59" s="47">
        <f>T58/SQRT(COUNT(T47:T56))</f>
        <v>2.1006076460874545E-2</v>
      </c>
      <c r="U59" s="2"/>
      <c r="V59" s="42" t="s">
        <v>10</v>
      </c>
      <c r="W59" s="28" t="s">
        <v>34</v>
      </c>
    </row>
    <row r="60" spans="1:23" ht="16" customHeight="1" thickBot="1">
      <c r="A60" s="73"/>
      <c r="B60" s="34" t="s">
        <v>6</v>
      </c>
      <c r="C60" s="35">
        <f>COUNT(C47:C56)</f>
        <v>5</v>
      </c>
      <c r="D60" s="36">
        <f>COUNT(D47:D56)</f>
        <v>7</v>
      </c>
      <c r="E60" s="25"/>
      <c r="F60" s="37" t="s">
        <v>6</v>
      </c>
      <c r="G60" s="25">
        <f>COUNT(G47:G56)</f>
        <v>5</v>
      </c>
      <c r="H60" s="50">
        <f>COUNT(H47:H56)</f>
        <v>7</v>
      </c>
      <c r="I60" s="38"/>
      <c r="J60" s="43" t="s">
        <v>25</v>
      </c>
      <c r="K60" s="39" t="s">
        <v>13</v>
      </c>
      <c r="M60" s="73"/>
      <c r="N60" s="34" t="s">
        <v>6</v>
      </c>
      <c r="O60" s="35">
        <f>COUNT(O47:O56)</f>
        <v>3</v>
      </c>
      <c r="P60" s="36">
        <f>COUNT(P47:P56)</f>
        <v>5</v>
      </c>
      <c r="Q60" s="25"/>
      <c r="R60" s="37" t="s">
        <v>6</v>
      </c>
      <c r="S60" s="25">
        <f>COUNT(S47:S56)</f>
        <v>3</v>
      </c>
      <c r="T60" s="50">
        <f>COUNT(T47:T56)</f>
        <v>5</v>
      </c>
      <c r="U60" s="38"/>
      <c r="V60" s="43" t="s">
        <v>25</v>
      </c>
      <c r="W60" s="39" t="s">
        <v>13</v>
      </c>
    </row>
    <row r="61" spans="1:23" ht="17" thickTop="1"/>
  </sheetData>
  <mergeCells count="20">
    <mergeCell ref="A44:A60"/>
    <mergeCell ref="C45:D45"/>
    <mergeCell ref="A4:A20"/>
    <mergeCell ref="B23:G23"/>
    <mergeCell ref="A24:A40"/>
    <mergeCell ref="C25:D25"/>
    <mergeCell ref="B43:G43"/>
    <mergeCell ref="B1:K1"/>
    <mergeCell ref="N1:W1"/>
    <mergeCell ref="N3:S3"/>
    <mergeCell ref="M4:M20"/>
    <mergeCell ref="O5:P5"/>
    <mergeCell ref="B3:G3"/>
    <mergeCell ref="C5:D5"/>
    <mergeCell ref="N23:S23"/>
    <mergeCell ref="M24:M40"/>
    <mergeCell ref="O25:P25"/>
    <mergeCell ref="N43:S43"/>
    <mergeCell ref="M44:M60"/>
    <mergeCell ref="O45:P45"/>
  </mergeCells>
  <phoneticPr fontId="8" type="noConversion"/>
  <pageMargins left="0.7" right="0.7" top="0.75" bottom="0.75" header="0.3" footer="0.3"/>
  <pageSetup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</dc:creator>
  <cp:lastModifiedBy>Adam Miller</cp:lastModifiedBy>
  <cp:lastPrinted>2017-09-27T19:59:09Z</cp:lastPrinted>
  <dcterms:created xsi:type="dcterms:W3CDTF">2017-06-27T23:32:03Z</dcterms:created>
  <dcterms:modified xsi:type="dcterms:W3CDTF">2021-03-29T15:51:12Z</dcterms:modified>
</cp:coreProperties>
</file>