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3"/>
  <workbookPr/>
  <mc:AlternateContent xmlns:mc="http://schemas.openxmlformats.org/markup-compatibility/2006">
    <mc:Choice Requires="x15">
      <x15ac:absPath xmlns:x15ac="http://schemas.microsoft.com/office/spreadsheetml/2010/11/ac" url="/Users/adam/Documents/__Papers/ScaffoldHierarchy/data/"/>
    </mc:Choice>
  </mc:AlternateContent>
  <xr:revisionPtr revIDLastSave="0" documentId="13_ncr:1_{85DDEA9E-76A2-8E4B-939A-0561D51C3461}" xr6:coauthVersionLast="45" xr6:coauthVersionMax="45" xr10:uidLastSave="{00000000-0000-0000-0000-000000000000}"/>
  <bookViews>
    <workbookView xWindow="30300" yWindow="460" windowWidth="45740" windowHeight="28340" tabRatio="500" xr2:uid="{00000000-000D-0000-FFFF-FFFF00000000}"/>
  </bookViews>
  <sheets>
    <sheet name="Fig1-figsupp1" sheetId="25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52" i="25" l="1"/>
  <c r="E52" i="25"/>
  <c r="F52" i="25"/>
  <c r="G52" i="25"/>
  <c r="H52" i="25"/>
  <c r="I52" i="25"/>
  <c r="J52" i="25"/>
  <c r="K52" i="25"/>
  <c r="L52" i="25"/>
  <c r="M52" i="25"/>
  <c r="N52" i="25"/>
  <c r="O52" i="25"/>
  <c r="P52" i="25"/>
  <c r="Q52" i="25"/>
  <c r="R52" i="25"/>
  <c r="S52" i="25"/>
  <c r="T52" i="25"/>
  <c r="U52" i="25"/>
  <c r="V52" i="25"/>
  <c r="D53" i="25"/>
  <c r="D54" i="25" s="1"/>
  <c r="E53" i="25"/>
  <c r="F53" i="25"/>
  <c r="F54" i="25" s="1"/>
  <c r="G53" i="25"/>
  <c r="G54" i="25" s="1"/>
  <c r="H53" i="25"/>
  <c r="H54" i="25" s="1"/>
  <c r="I53" i="25"/>
  <c r="I54" i="25" s="1"/>
  <c r="J53" i="25"/>
  <c r="J54" i="25" s="1"/>
  <c r="K53" i="25"/>
  <c r="K54" i="25" s="1"/>
  <c r="L53" i="25"/>
  <c r="L54" i="25" s="1"/>
  <c r="M53" i="25"/>
  <c r="M54" i="25" s="1"/>
  <c r="N53" i="25"/>
  <c r="N54" i="25" s="1"/>
  <c r="O53" i="25"/>
  <c r="O54" i="25" s="1"/>
  <c r="P53" i="25"/>
  <c r="P54" i="25" s="1"/>
  <c r="Q53" i="25"/>
  <c r="R53" i="25"/>
  <c r="S53" i="25"/>
  <c r="S54" i="25" s="1"/>
  <c r="T53" i="25"/>
  <c r="T54" i="25" s="1"/>
  <c r="U53" i="25"/>
  <c r="U54" i="25" s="1"/>
  <c r="V53" i="25"/>
  <c r="V54" i="25" s="1"/>
  <c r="E54" i="25"/>
  <c r="Q54" i="25"/>
  <c r="R54" i="25"/>
  <c r="D55" i="25"/>
  <c r="E55" i="25"/>
  <c r="F55" i="25"/>
  <c r="G55" i="25"/>
  <c r="H55" i="25"/>
  <c r="I55" i="25"/>
  <c r="J55" i="25"/>
  <c r="K55" i="25"/>
  <c r="L55" i="25"/>
  <c r="M55" i="25"/>
  <c r="N55" i="25"/>
  <c r="O55" i="25"/>
  <c r="P55" i="25"/>
  <c r="Q55" i="25"/>
  <c r="R55" i="25"/>
  <c r="S55" i="25"/>
  <c r="T55" i="25"/>
  <c r="U55" i="25"/>
  <c r="V55" i="25"/>
  <c r="C55" i="25"/>
  <c r="C53" i="25"/>
  <c r="C54" i="25" s="1"/>
  <c r="C52" i="25"/>
  <c r="Z5" i="25" s="1"/>
  <c r="Y45" i="25" l="1"/>
  <c r="Y37" i="25"/>
  <c r="Y29" i="25"/>
  <c r="Y21" i="25"/>
  <c r="Y13" i="25"/>
  <c r="AR33" i="25"/>
  <c r="AF32" i="25"/>
  <c r="AP28" i="25"/>
  <c r="AP25" i="25"/>
  <c r="AP24" i="25"/>
  <c r="AA23" i="25"/>
  <c r="AI22" i="25"/>
  <c r="AN21" i="25"/>
  <c r="AQ20" i="25"/>
  <c r="AF20" i="25"/>
  <c r="AM19" i="25"/>
  <c r="AB19" i="25"/>
  <c r="AM18" i="25"/>
  <c r="AA18" i="25"/>
  <c r="AL17" i="25"/>
  <c r="Z17" i="25"/>
  <c r="AK16" i="25"/>
  <c r="Z16" i="25"/>
  <c r="AK15" i="25"/>
  <c r="Z15" i="25"/>
  <c r="AK14" i="25"/>
  <c r="Z14" i="25"/>
  <c r="AK13" i="25"/>
  <c r="AA13" i="25"/>
  <c r="AL12" i="25"/>
  <c r="AC12" i="25"/>
  <c r="AN11" i="25"/>
  <c r="AF11" i="25"/>
  <c r="AP10" i="25"/>
  <c r="AH10" i="25"/>
  <c r="Z10" i="25"/>
  <c r="AK9" i="25"/>
  <c r="AC9" i="25"/>
  <c r="AN8" i="25"/>
  <c r="AF8" i="25"/>
  <c r="AQ7" i="25"/>
  <c r="AI7" i="25"/>
  <c r="AA7" i="25"/>
  <c r="AL6" i="25"/>
  <c r="AD6" i="25"/>
  <c r="AO5" i="25"/>
  <c r="AG5" i="25"/>
  <c r="Y5" i="25"/>
  <c r="Y44" i="25"/>
  <c r="Y36" i="25"/>
  <c r="Y28" i="25"/>
  <c r="Y20" i="25"/>
  <c r="Y12" i="25"/>
  <c r="AP33" i="25"/>
  <c r="AR31" i="25"/>
  <c r="AA30" i="25"/>
  <c r="AF28" i="25"/>
  <c r="AA27" i="25"/>
  <c r="AF24" i="25"/>
  <c r="Z23" i="25"/>
  <c r="AF22" i="25"/>
  <c r="AM21" i="25"/>
  <c r="AP20" i="25"/>
  <c r="AA20" i="25"/>
  <c r="AJ19" i="25"/>
  <c r="AA19" i="25"/>
  <c r="AL18" i="25"/>
  <c r="Z18" i="25"/>
  <c r="AJ17" i="25"/>
  <c r="AR16" i="25"/>
  <c r="AJ16" i="25"/>
  <c r="AR15" i="25"/>
  <c r="AJ15" i="25"/>
  <c r="AR14" i="25"/>
  <c r="AJ14" i="25"/>
  <c r="AR13" i="25"/>
  <c r="AJ13" i="25"/>
  <c r="Z13" i="25"/>
  <c r="AK12" i="25"/>
  <c r="AB12" i="25"/>
  <c r="AM11" i="25"/>
  <c r="AD11" i="25"/>
  <c r="AO10" i="25"/>
  <c r="AG10" i="25"/>
  <c r="AR9" i="25"/>
  <c r="AJ9" i="25"/>
  <c r="AB9" i="25"/>
  <c r="AM8" i="25"/>
  <c r="AE8" i="25"/>
  <c r="AP7" i="25"/>
  <c r="AH7" i="25"/>
  <c r="Z7" i="25"/>
  <c r="AK6" i="25"/>
  <c r="AC6" i="25"/>
  <c r="AN5" i="25"/>
  <c r="AF5" i="25"/>
  <c r="Y43" i="25"/>
  <c r="AR29" i="25"/>
  <c r="AA28" i="25"/>
  <c r="AR26" i="25"/>
  <c r="AF25" i="25"/>
  <c r="AA24" i="25"/>
  <c r="AR22" i="25"/>
  <c r="AA22" i="25"/>
  <c r="AI21" i="25"/>
  <c r="AO20" i="25"/>
  <c r="Z20" i="25"/>
  <c r="AI19" i="25"/>
  <c r="Z19" i="25"/>
  <c r="AJ18" i="25"/>
  <c r="AR17" i="25"/>
  <c r="AI17" i="25"/>
  <c r="AQ16" i="25"/>
  <c r="AI16" i="25"/>
  <c r="AQ15" i="25"/>
  <c r="AI15" i="25"/>
  <c r="AQ14" i="25"/>
  <c r="AI14" i="25"/>
  <c r="AQ13" i="25"/>
  <c r="AI13" i="25"/>
  <c r="AR12" i="25"/>
  <c r="AJ12" i="25"/>
  <c r="AA12" i="25"/>
  <c r="AL11" i="25"/>
  <c r="AC11" i="25"/>
  <c r="AN10" i="25"/>
  <c r="AF10" i="25"/>
  <c r="AQ9" i="25"/>
  <c r="AI9" i="25"/>
  <c r="AA9" i="25"/>
  <c r="AL8" i="25"/>
  <c r="AD8" i="25"/>
  <c r="AO7" i="25"/>
  <c r="AG7" i="25"/>
  <c r="AR6" i="25"/>
  <c r="AJ6" i="25"/>
  <c r="AB6" i="25"/>
  <c r="AM5" i="25"/>
  <c r="AE5" i="25"/>
  <c r="Y18" i="25"/>
  <c r="AR35" i="25"/>
  <c r="AP29" i="25"/>
  <c r="AP26" i="25"/>
  <c r="Z24" i="25"/>
  <c r="AQ22" i="25"/>
  <c r="Z22" i="25"/>
  <c r="AG21" i="25"/>
  <c r="AN20" i="25"/>
  <c r="AR19" i="25"/>
  <c r="AH19" i="25"/>
  <c r="AR18" i="25"/>
  <c r="AI18" i="25"/>
  <c r="AQ17" i="25"/>
  <c r="AH17" i="25"/>
  <c r="AP16" i="25"/>
  <c r="AH16" i="25"/>
  <c r="AP15" i="25"/>
  <c r="AH15" i="25"/>
  <c r="AP14" i="25"/>
  <c r="AH14" i="25"/>
  <c r="AP13" i="25"/>
  <c r="AH13" i="25"/>
  <c r="AQ12" i="25"/>
  <c r="AI12" i="25"/>
  <c r="Z12" i="25"/>
  <c r="AK11" i="25"/>
  <c r="AB11" i="25"/>
  <c r="AM10" i="25"/>
  <c r="AE10" i="25"/>
  <c r="AP9" i="25"/>
  <c r="AH9" i="25"/>
  <c r="Z9" i="25"/>
  <c r="AK8" i="25"/>
  <c r="AC8" i="25"/>
  <c r="AN7" i="25"/>
  <c r="AF7" i="25"/>
  <c r="AQ6" i="25"/>
  <c r="AI6" i="25"/>
  <c r="AA6" i="25"/>
  <c r="AL5" i="25"/>
  <c r="AD5" i="25"/>
  <c r="Y27" i="25"/>
  <c r="Y42" i="25"/>
  <c r="Y10" i="25"/>
  <c r="Y49" i="25"/>
  <c r="Y41" i="25"/>
  <c r="Y33" i="25"/>
  <c r="Y25" i="25"/>
  <c r="Y17" i="25"/>
  <c r="Y9" i="25"/>
  <c r="AF31" i="25"/>
  <c r="AP27" i="25"/>
  <c r="AR23" i="25"/>
  <c r="AP22" i="25"/>
  <c r="AR21" i="25"/>
  <c r="AF21" i="25"/>
  <c r="AM20" i="25"/>
  <c r="AQ19" i="25"/>
  <c r="AG19" i="25"/>
  <c r="AQ18" i="25"/>
  <c r="AH18" i="25"/>
  <c r="AP17" i="25"/>
  <c r="AG17" i="25"/>
  <c r="AO16" i="25"/>
  <c r="AG16" i="25"/>
  <c r="AO15" i="25"/>
  <c r="AG15" i="25"/>
  <c r="AO14" i="25"/>
  <c r="AG14" i="25"/>
  <c r="AO13" i="25"/>
  <c r="AG13" i="25"/>
  <c r="AP12" i="25"/>
  <c r="AH12" i="25"/>
  <c r="AR11" i="25"/>
  <c r="AJ11" i="25"/>
  <c r="AA11" i="25"/>
  <c r="AL10" i="25"/>
  <c r="AD10" i="25"/>
  <c r="AO9" i="25"/>
  <c r="AG9" i="25"/>
  <c r="AR8" i="25"/>
  <c r="AJ8" i="25"/>
  <c r="AB8" i="25"/>
  <c r="AM7" i="25"/>
  <c r="AE7" i="25"/>
  <c r="AP6" i="25"/>
  <c r="AH6" i="25"/>
  <c r="Z6" i="25"/>
  <c r="AK5" i="25"/>
  <c r="AC5" i="25"/>
  <c r="Y35" i="25"/>
  <c r="Y50" i="25"/>
  <c r="AR27" i="25"/>
  <c r="Y48" i="25"/>
  <c r="Y40" i="25"/>
  <c r="Y32" i="25"/>
  <c r="Y24" i="25"/>
  <c r="Y16" i="25"/>
  <c r="Y8" i="25"/>
  <c r="AR32" i="25"/>
  <c r="AR30" i="25"/>
  <c r="AF29" i="25"/>
  <c r="AF26" i="25"/>
  <c r="AA25" i="25"/>
  <c r="AP23" i="25"/>
  <c r="AN22" i="25"/>
  <c r="AQ21" i="25"/>
  <c r="AA21" i="25"/>
  <c r="AJ20" i="25"/>
  <c r="AP19" i="25"/>
  <c r="AF19" i="25"/>
  <c r="AP18" i="25"/>
  <c r="AG18" i="25"/>
  <c r="AO17" i="25"/>
  <c r="AF17" i="25"/>
  <c r="AN16" i="25"/>
  <c r="AF16" i="25"/>
  <c r="AN15" i="25"/>
  <c r="AF15" i="25"/>
  <c r="AN14" i="25"/>
  <c r="AF14" i="25"/>
  <c r="AN13" i="25"/>
  <c r="AF13" i="25"/>
  <c r="AO12" i="25"/>
  <c r="AG12" i="25"/>
  <c r="AQ11" i="25"/>
  <c r="AI11" i="25"/>
  <c r="Z11" i="25"/>
  <c r="AK10" i="25"/>
  <c r="AC10" i="25"/>
  <c r="AN9" i="25"/>
  <c r="AF9" i="25"/>
  <c r="AQ8" i="25"/>
  <c r="AI8" i="25"/>
  <c r="AA8" i="25"/>
  <c r="AL7" i="25"/>
  <c r="AD7" i="25"/>
  <c r="AO6" i="25"/>
  <c r="AG6" i="25"/>
  <c r="AR5" i="25"/>
  <c r="AJ5" i="25"/>
  <c r="AB5" i="25"/>
  <c r="Y51" i="25"/>
  <c r="Y11" i="25"/>
  <c r="Y26" i="25"/>
  <c r="AF33" i="25"/>
  <c r="Y47" i="25"/>
  <c r="Y39" i="25"/>
  <c r="Y31" i="25"/>
  <c r="Y23" i="25"/>
  <c r="Y15" i="25"/>
  <c r="Y7" i="25"/>
  <c r="AR34" i="25"/>
  <c r="AP32" i="25"/>
  <c r="AP30" i="25"/>
  <c r="AA29" i="25"/>
  <c r="AA26" i="25"/>
  <c r="Z25" i="25"/>
  <c r="AN23" i="25"/>
  <c r="AM22" i="25"/>
  <c r="AP21" i="25"/>
  <c r="Z21" i="25"/>
  <c r="AI20" i="25"/>
  <c r="AO19" i="25"/>
  <c r="AO18" i="25"/>
  <c r="AF18" i="25"/>
  <c r="AN17" i="25"/>
  <c r="AB17" i="25"/>
  <c r="AM16" i="25"/>
  <c r="AB16" i="25"/>
  <c r="AM15" i="25"/>
  <c r="AB15" i="25"/>
  <c r="AM14" i="25"/>
  <c r="AB14" i="25"/>
  <c r="AM13" i="25"/>
  <c r="AC13" i="25"/>
  <c r="AN12" i="25"/>
  <c r="AF12" i="25"/>
  <c r="AP11" i="25"/>
  <c r="AH11" i="25"/>
  <c r="AR10" i="25"/>
  <c r="AJ10" i="25"/>
  <c r="AB10" i="25"/>
  <c r="AM9" i="25"/>
  <c r="AE9" i="25"/>
  <c r="AP8" i="25"/>
  <c r="AH8" i="25"/>
  <c r="Z8" i="25"/>
  <c r="AK7" i="25"/>
  <c r="AC7" i="25"/>
  <c r="AN6" i="25"/>
  <c r="AF6" i="25"/>
  <c r="AQ5" i="25"/>
  <c r="AI5" i="25"/>
  <c r="AA5" i="25"/>
  <c r="Y19" i="25"/>
  <c r="Y34" i="25"/>
  <c r="AP31" i="25"/>
  <c r="Y46" i="25"/>
  <c r="Y38" i="25"/>
  <c r="Y30" i="25"/>
  <c r="Y22" i="25"/>
  <c r="Y14" i="25"/>
  <c r="Y6" i="25"/>
  <c r="AF30" i="25"/>
  <c r="AR28" i="25"/>
  <c r="AF27" i="25"/>
  <c r="AR25" i="25"/>
  <c r="AR24" i="25"/>
  <c r="AF23" i="25"/>
  <c r="AO21" i="25"/>
  <c r="AR20" i="25"/>
  <c r="AG20" i="25"/>
  <c r="AN19" i="25"/>
  <c r="AN18" i="25"/>
  <c r="AB18" i="25"/>
  <c r="AM17" i="25"/>
  <c r="AA17" i="25"/>
  <c r="AL16" i="25"/>
  <c r="AA16" i="25"/>
  <c r="AL15" i="25"/>
  <c r="AA15" i="25"/>
  <c r="AL14" i="25"/>
  <c r="AA14" i="25"/>
  <c r="AL13" i="25"/>
  <c r="AB13" i="25"/>
  <c r="AM12" i="25"/>
  <c r="AD12" i="25"/>
  <c r="AO11" i="25"/>
  <c r="AG11" i="25"/>
  <c r="AQ10" i="25"/>
  <c r="AI10" i="25"/>
  <c r="AA10" i="25"/>
  <c r="AL9" i="25"/>
  <c r="AD9" i="25"/>
  <c r="AO8" i="25"/>
  <c r="AG8" i="25"/>
  <c r="AR7" i="25"/>
  <c r="AJ7" i="25"/>
  <c r="AB7" i="25"/>
  <c r="AM6" i="25"/>
  <c r="AE6" i="25"/>
  <c r="AP5" i="25"/>
  <c r="AH5" i="25"/>
  <c r="Y55" i="25" l="1"/>
  <c r="AM55" i="25"/>
  <c r="Y53" i="25"/>
  <c r="Y54" i="25" s="1"/>
  <c r="Y52" i="25"/>
  <c r="AF52" i="25"/>
  <c r="Z53" i="25"/>
  <c r="Z54" i="25" s="1"/>
  <c r="AK53" i="25"/>
  <c r="AK54" i="25" s="1"/>
  <c r="AK55" i="25"/>
  <c r="AK52" i="25"/>
  <c r="AD55" i="25"/>
  <c r="AD53" i="25"/>
  <c r="AD54" i="25" s="1"/>
  <c r="AL53" i="25"/>
  <c r="AL54" i="25" s="1"/>
  <c r="AL52" i="25"/>
  <c r="AE55" i="25"/>
  <c r="AE53" i="25"/>
  <c r="AE54" i="25" s="1"/>
  <c r="AE52" i="25"/>
  <c r="AM53" i="25"/>
  <c r="AM54" i="25" s="1"/>
  <c r="AM52" i="25"/>
  <c r="AD52" i="25"/>
  <c r="AJ53" i="25"/>
  <c r="AJ54" i="25" s="1"/>
  <c r="AJ55" i="25"/>
  <c r="AJ52" i="25"/>
  <c r="AH52" i="25"/>
  <c r="AH55" i="25"/>
  <c r="AH53" i="25"/>
  <c r="AH54" i="25" s="1"/>
  <c r="AR52" i="25"/>
  <c r="AR55" i="25"/>
  <c r="AF53" i="25"/>
  <c r="AF54" i="25" s="1"/>
  <c r="Z52" i="25"/>
  <c r="AQ52" i="25"/>
  <c r="AQ53" i="25"/>
  <c r="AQ54" i="25" s="1"/>
  <c r="AQ55" i="25"/>
  <c r="AB55" i="25"/>
  <c r="AB52" i="25"/>
  <c r="AB53" i="25"/>
  <c r="AB54" i="25" s="1"/>
  <c r="AF55" i="25"/>
  <c r="AP53" i="25"/>
  <c r="AP54" i="25" s="1"/>
  <c r="AP55" i="25"/>
  <c r="AP52" i="25"/>
  <c r="AL55" i="25"/>
  <c r="AA52" i="25"/>
  <c r="AA53" i="25"/>
  <c r="AA54" i="25" s="1"/>
  <c r="AA55" i="25"/>
  <c r="AR53" i="25"/>
  <c r="AR54" i="25" s="1"/>
  <c r="AN52" i="25"/>
  <c r="AN55" i="25"/>
  <c r="AN53" i="25"/>
  <c r="AN54" i="25" s="1"/>
  <c r="AG55" i="25"/>
  <c r="AG53" i="25"/>
  <c r="AG54" i="25" s="1"/>
  <c r="AG52" i="25"/>
  <c r="Z55" i="25"/>
  <c r="AI55" i="25"/>
  <c r="AI53" i="25"/>
  <c r="AI54" i="25" s="1"/>
  <c r="AI52" i="25"/>
  <c r="AC52" i="25"/>
  <c r="AC53" i="25"/>
  <c r="AC54" i="25" s="1"/>
  <c r="AC55" i="25"/>
  <c r="AO52" i="25"/>
  <c r="AO55" i="25"/>
  <c r="AO53" i="25"/>
  <c r="AO54" i="25" s="1"/>
</calcChain>
</file>

<file path=xl/sharedStrings.xml><?xml version="1.0" encoding="utf-8"?>
<sst xmlns="http://schemas.openxmlformats.org/spreadsheetml/2006/main" count="68" uniqueCount="21">
  <si>
    <t>wt</t>
  </si>
  <si>
    <r>
      <t xml:space="preserve">tjp1b </t>
    </r>
    <r>
      <rPr>
        <b/>
        <vertAlign val="superscript"/>
        <sz val="12"/>
        <rFont val="Calibri"/>
        <scheme val="minor"/>
      </rPr>
      <t>Δ16bp / Δ16bp</t>
    </r>
  </si>
  <si>
    <t>avg.</t>
  </si>
  <si>
    <t>stdev</t>
  </si>
  <si>
    <t>sterr</t>
  </si>
  <si>
    <t>n</t>
  </si>
  <si>
    <t>Hindbrain Club Endings</t>
  </si>
  <si>
    <r>
      <t xml:space="preserve">gjd2a </t>
    </r>
    <r>
      <rPr>
        <b/>
        <vertAlign val="superscript"/>
        <sz val="12"/>
        <rFont val="Calibri"/>
        <scheme val="minor"/>
      </rPr>
      <t>Δ5bp / Δ5bp</t>
    </r>
  </si>
  <si>
    <r>
      <t xml:space="preserve">gjd1a </t>
    </r>
    <r>
      <rPr>
        <b/>
        <vertAlign val="superscript"/>
        <sz val="12"/>
        <rFont val="Calibri"/>
        <scheme val="minor"/>
      </rPr>
      <t>Δ8bp / Δ8bp</t>
    </r>
  </si>
  <si>
    <r>
      <t xml:space="preserve">gjd1b </t>
    </r>
    <r>
      <rPr>
        <b/>
        <vertAlign val="superscript"/>
        <sz val="12"/>
        <rFont val="Calibri"/>
        <scheme val="minor"/>
      </rPr>
      <t>Δ8bp / Δ8bp</t>
    </r>
  </si>
  <si>
    <r>
      <t xml:space="preserve">tjp1a </t>
    </r>
    <r>
      <rPr>
        <b/>
        <vertAlign val="superscript"/>
        <sz val="12"/>
        <rFont val="Calibri"/>
        <scheme val="minor"/>
      </rPr>
      <t>Δ2bp / Δ2bp</t>
    </r>
  </si>
  <si>
    <t>num. for animal</t>
  </si>
  <si>
    <t>Fig.S1M</t>
  </si>
  <si>
    <t>Cx35/6</t>
  </si>
  <si>
    <t>Cx34.1</t>
  </si>
  <si>
    <t>ZO1</t>
  </si>
  <si>
    <t>Combined ABs</t>
  </si>
  <si>
    <t>Cx35.5</t>
  </si>
  <si>
    <r>
      <t xml:space="preserve">gjd2b </t>
    </r>
    <r>
      <rPr>
        <b/>
        <vertAlign val="superscript"/>
        <sz val="12"/>
        <rFont val="Calibri"/>
        <scheme val="minor"/>
      </rPr>
      <t>Δ1bp / Δ1bp</t>
    </r>
  </si>
  <si>
    <t>RAW CE count based on designated stain</t>
  </si>
  <si>
    <t>NORMALIZED CE count based on designated stain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</si>
</sst>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Calibri"/>
      <family val="2"/>
      <scheme val="minor"/>
    </font>
    <font>
      <sz val="22"/>
      <name val="Calibri"/>
      <scheme val="minor"/>
    </font>
    <font>
      <b/>
      <sz val="12"/>
      <name val="Calibri"/>
      <scheme val="minor"/>
    </font>
    <font>
      <b/>
      <vertAlign val="superscript"/>
      <sz val="12"/>
      <name val="Calibri"/>
      <scheme val="minor"/>
    </font>
    <font>
      <sz val="12"/>
      <name val="Calibri"/>
      <scheme val="minor"/>
    </font>
    <font>
      <sz val="12"/>
      <name val="Aria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24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30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87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75">
    <xf numFmtId="0" fontId="0" fillId="0" borderId="0" xfId="0"/>
    <xf numFmtId="0" fontId="4" fillId="0" borderId="0" xfId="0" applyFont="1"/>
    <xf numFmtId="2" fontId="4" fillId="0" borderId="0" xfId="0" applyNumberFormat="1" applyFont="1" applyBorder="1"/>
    <xf numFmtId="2" fontId="4" fillId="0" borderId="2" xfId="0" applyNumberFormat="1" applyFont="1" applyBorder="1"/>
    <xf numFmtId="2" fontId="4" fillId="0" borderId="3" xfId="0" applyNumberFormat="1" applyFont="1" applyBorder="1"/>
    <xf numFmtId="2" fontId="4" fillId="0" borderId="5" xfId="0" applyNumberFormat="1" applyFont="1" applyBorder="1"/>
    <xf numFmtId="2" fontId="4" fillId="0" borderId="6" xfId="0" applyNumberFormat="1" applyFont="1" applyBorder="1"/>
    <xf numFmtId="0" fontId="5" fillId="0" borderId="17" xfId="0" applyFont="1" applyBorder="1"/>
    <xf numFmtId="2" fontId="4" fillId="0" borderId="13" xfId="0" applyNumberFormat="1" applyFont="1" applyBorder="1"/>
    <xf numFmtId="2" fontId="4" fillId="0" borderId="9" xfId="0" applyNumberFormat="1" applyFont="1" applyBorder="1" applyAlignment="1">
      <alignment horizontal="left"/>
    </xf>
    <xf numFmtId="2" fontId="4" fillId="0" borderId="18" xfId="0" applyNumberFormat="1" applyFont="1" applyBorder="1"/>
    <xf numFmtId="2" fontId="4" fillId="0" borderId="19" xfId="0" applyNumberFormat="1" applyFont="1" applyBorder="1"/>
    <xf numFmtId="0" fontId="11" fillId="0" borderId="6" xfId="0" applyFont="1" applyBorder="1"/>
    <xf numFmtId="0" fontId="5" fillId="0" borderId="0" xfId="0" applyFont="1"/>
    <xf numFmtId="0" fontId="5" fillId="0" borderId="0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6" xfId="0" applyFont="1" applyBorder="1"/>
    <xf numFmtId="0" fontId="11" fillId="0" borderId="0" xfId="0" applyFont="1" applyBorder="1"/>
    <xf numFmtId="0" fontId="11" fillId="0" borderId="17" xfId="0" applyFont="1" applyBorder="1"/>
    <xf numFmtId="2" fontId="4" fillId="0" borderId="17" xfId="0" applyNumberFormat="1" applyFont="1" applyBorder="1"/>
    <xf numFmtId="2" fontId="4" fillId="0" borderId="10" xfId="0" applyNumberFormat="1" applyFont="1" applyBorder="1"/>
    <xf numFmtId="2" fontId="4" fillId="0" borderId="14" xfId="0" applyNumberFormat="1" applyFont="1" applyBorder="1"/>
    <xf numFmtId="2" fontId="2" fillId="0" borderId="7" xfId="0" applyNumberFormat="1" applyFont="1" applyBorder="1" applyAlignment="1">
      <alignment horizontal="left"/>
    </xf>
    <xf numFmtId="2" fontId="4" fillId="0" borderId="22" xfId="0" applyNumberFormat="1" applyFont="1" applyBorder="1"/>
    <xf numFmtId="0" fontId="5" fillId="0" borderId="0" xfId="0" applyFont="1" applyAlignment="1">
      <alignment horizontal="left"/>
    </xf>
    <xf numFmtId="2" fontId="1" fillId="0" borderId="0" xfId="0" applyNumberFormat="1" applyFont="1" applyAlignment="1">
      <alignment vertical="center" textRotation="90"/>
    </xf>
    <xf numFmtId="0" fontId="11" fillId="0" borderId="2" xfId="0" applyFont="1" applyBorder="1"/>
    <xf numFmtId="2" fontId="10" fillId="0" borderId="2" xfId="0" applyNumberFormat="1" applyFont="1" applyBorder="1" applyAlignment="1">
      <alignment horizontal="center"/>
    </xf>
    <xf numFmtId="0" fontId="11" fillId="0" borderId="3" xfId="0" applyFont="1" applyBorder="1"/>
    <xf numFmtId="2" fontId="10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2" fontId="10" fillId="0" borderId="14" xfId="0" applyNumberFormat="1" applyFont="1" applyBorder="1" applyAlignment="1">
      <alignment horizontal="center"/>
    </xf>
    <xf numFmtId="2" fontId="9" fillId="0" borderId="13" xfId="0" applyNumberFormat="1" applyFont="1" applyBorder="1"/>
    <xf numFmtId="2" fontId="9" fillId="2" borderId="0" xfId="0" applyNumberFormat="1" applyFont="1" applyFill="1" applyBorder="1" applyAlignment="1">
      <alignment horizontal="center"/>
    </xf>
    <xf numFmtId="0" fontId="4" fillId="0" borderId="7" xfId="0" applyFont="1" applyBorder="1"/>
    <xf numFmtId="2" fontId="10" fillId="0" borderId="17" xfId="0" applyNumberFormat="1" applyFont="1" applyBorder="1" applyAlignment="1">
      <alignment horizontal="center"/>
    </xf>
    <xf numFmtId="2" fontId="8" fillId="0" borderId="15" xfId="0" applyNumberFormat="1" applyFont="1" applyBorder="1"/>
    <xf numFmtId="2" fontId="4" fillId="0" borderId="7" xfId="0" applyNumberFormat="1" applyFont="1" applyBorder="1"/>
    <xf numFmtId="2" fontId="4" fillId="0" borderId="8" xfId="0" applyNumberFormat="1" applyFont="1" applyBorder="1"/>
    <xf numFmtId="2" fontId="4" fillId="0" borderId="28" xfId="0" applyNumberFormat="1" applyFont="1" applyBorder="1"/>
    <xf numFmtId="2" fontId="10" fillId="0" borderId="3" xfId="0" applyNumberFormat="1" applyFont="1" applyBorder="1" applyAlignment="1">
      <alignment horizontal="center"/>
    </xf>
    <xf numFmtId="2" fontId="4" fillId="0" borderId="23" xfId="0" applyNumberFormat="1" applyFont="1" applyBorder="1"/>
    <xf numFmtId="2" fontId="4" fillId="0" borderId="26" xfId="0" applyNumberFormat="1" applyFont="1" applyBorder="1"/>
    <xf numFmtId="2" fontId="2" fillId="0" borderId="24" xfId="0" applyNumberFormat="1" applyFont="1" applyBorder="1" applyAlignment="1"/>
    <xf numFmtId="2" fontId="10" fillId="0" borderId="20" xfId="0" applyNumberFormat="1" applyFont="1" applyBorder="1" applyAlignment="1">
      <alignment horizontal="center" wrapText="1"/>
    </xf>
    <xf numFmtId="0" fontId="5" fillId="0" borderId="20" xfId="0" applyFont="1" applyBorder="1"/>
    <xf numFmtId="0" fontId="5" fillId="0" borderId="21" xfId="0" applyFont="1" applyBorder="1"/>
    <xf numFmtId="0" fontId="11" fillId="0" borderId="18" xfId="0" applyFont="1" applyBorder="1"/>
    <xf numFmtId="0" fontId="11" fillId="0" borderId="22" xfId="0" applyFont="1" applyBorder="1"/>
    <xf numFmtId="0" fontId="5" fillId="0" borderId="18" xfId="0" applyFont="1" applyBorder="1"/>
    <xf numFmtId="0" fontId="5" fillId="0" borderId="22" xfId="0" applyFont="1" applyBorder="1"/>
    <xf numFmtId="2" fontId="2" fillId="0" borderId="4" xfId="0" applyNumberFormat="1" applyFont="1" applyBorder="1" applyAlignment="1"/>
    <xf numFmtId="2" fontId="10" fillId="0" borderId="27" xfId="0" applyNumberFormat="1" applyFont="1" applyBorder="1" applyAlignment="1">
      <alignment horizontal="center" wrapText="1"/>
    </xf>
    <xf numFmtId="2" fontId="10" fillId="0" borderId="23" xfId="0" applyNumberFormat="1" applyFont="1" applyBorder="1" applyAlignment="1">
      <alignment horizontal="center"/>
    </xf>
    <xf numFmtId="2" fontId="10" fillId="0" borderId="26" xfId="0" applyNumberFormat="1" applyFont="1" applyBorder="1" applyAlignment="1">
      <alignment horizontal="center"/>
    </xf>
    <xf numFmtId="2" fontId="10" fillId="0" borderId="8" xfId="0" applyNumberFormat="1" applyFont="1" applyBorder="1" applyAlignment="1">
      <alignment horizontal="center"/>
    </xf>
    <xf numFmtId="0" fontId="5" fillId="0" borderId="10" xfId="0" applyFont="1" applyBorder="1"/>
    <xf numFmtId="2" fontId="1" fillId="0" borderId="13" xfId="0" applyNumberFormat="1" applyFont="1" applyBorder="1" applyAlignment="1">
      <alignment horizontal="right" vertical="center" textRotation="90"/>
    </xf>
    <xf numFmtId="2" fontId="1" fillId="0" borderId="9" xfId="0" applyNumberFormat="1" applyFont="1" applyBorder="1" applyAlignment="1">
      <alignment horizontal="right" vertical="center" textRotation="90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2" fontId="2" fillId="0" borderId="25" xfId="0" applyNumberFormat="1" applyFont="1" applyBorder="1" applyAlignment="1">
      <alignment horizontal="center"/>
    </xf>
    <xf numFmtId="2" fontId="10" fillId="0" borderId="25" xfId="0" applyNumberFormat="1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2" fontId="9" fillId="2" borderId="14" xfId="0" applyNumberFormat="1" applyFont="1" applyFill="1" applyBorder="1" applyAlignment="1">
      <alignment horizontal="center"/>
    </xf>
    <xf numFmtId="2" fontId="9" fillId="2" borderId="8" xfId="0" applyNumberFormat="1" applyFont="1" applyFill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2" fontId="10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</cellXfs>
  <cellStyles count="8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D5F01-C871-694C-82FE-714AB12DDFAA}">
  <sheetPr>
    <pageSetUpPr fitToPage="1"/>
  </sheetPr>
  <dimension ref="A1:AR58"/>
  <sheetViews>
    <sheetView tabSelected="1" workbookViewId="0">
      <selection activeCell="AT21" sqref="AT21"/>
    </sheetView>
  </sheetViews>
  <sheetFormatPr baseColWidth="10" defaultRowHeight="16"/>
  <cols>
    <col min="1" max="1" width="14.83203125" style="1" customWidth="1"/>
    <col min="2" max="2" width="7.83203125" style="1" customWidth="1"/>
    <col min="3" max="3" width="9" style="1" customWidth="1"/>
    <col min="4" max="22" width="6.83203125" style="1" customWidth="1"/>
    <col min="23" max="23" width="9" style="1" customWidth="1"/>
    <col min="24" max="24" width="8" style="1" customWidth="1"/>
    <col min="25" max="25" width="9" style="1" customWidth="1"/>
    <col min="26" max="44" width="7" style="1" customWidth="1"/>
    <col min="45" max="16384" width="10.83203125" style="1"/>
  </cols>
  <sheetData>
    <row r="1" spans="1:44" ht="32" thickBot="1">
      <c r="A1" s="35"/>
      <c r="B1" s="60" t="s">
        <v>6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2"/>
    </row>
    <row r="2" spans="1:44" ht="27" customHeight="1" thickBot="1">
      <c r="A2" s="37" t="s">
        <v>12</v>
      </c>
      <c r="B2" s="23"/>
      <c r="C2" s="68" t="s">
        <v>19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9"/>
      <c r="W2" s="34"/>
      <c r="X2" s="23"/>
      <c r="Y2" s="68" t="s">
        <v>20</v>
      </c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9"/>
    </row>
    <row r="3" spans="1:44" ht="22" customHeight="1" thickBot="1">
      <c r="A3" s="58"/>
      <c r="B3" s="8"/>
      <c r="C3" s="44" t="s">
        <v>0</v>
      </c>
      <c r="D3" s="63" t="s">
        <v>1</v>
      </c>
      <c r="E3" s="63"/>
      <c r="F3" s="63"/>
      <c r="G3" s="64" t="s">
        <v>10</v>
      </c>
      <c r="H3" s="64"/>
      <c r="I3" s="64"/>
      <c r="J3" s="65" t="s">
        <v>7</v>
      </c>
      <c r="K3" s="65"/>
      <c r="L3" s="65"/>
      <c r="M3" s="65"/>
      <c r="N3" s="66" t="s">
        <v>8</v>
      </c>
      <c r="O3" s="66"/>
      <c r="P3" s="66"/>
      <c r="Q3" s="66" t="s">
        <v>18</v>
      </c>
      <c r="R3" s="66"/>
      <c r="S3" s="66"/>
      <c r="T3" s="66" t="s">
        <v>9</v>
      </c>
      <c r="U3" s="66"/>
      <c r="V3" s="67"/>
      <c r="W3" s="31"/>
      <c r="X3" s="8"/>
      <c r="Y3" s="52" t="s">
        <v>0</v>
      </c>
      <c r="Z3" s="70" t="s">
        <v>1</v>
      </c>
      <c r="AA3" s="70"/>
      <c r="AB3" s="70"/>
      <c r="AC3" s="71" t="s">
        <v>10</v>
      </c>
      <c r="AD3" s="71"/>
      <c r="AE3" s="71"/>
      <c r="AF3" s="72" t="s">
        <v>7</v>
      </c>
      <c r="AG3" s="72"/>
      <c r="AH3" s="72"/>
      <c r="AI3" s="72"/>
      <c r="AJ3" s="73" t="s">
        <v>8</v>
      </c>
      <c r="AK3" s="73"/>
      <c r="AL3" s="73"/>
      <c r="AM3" s="73" t="s">
        <v>18</v>
      </c>
      <c r="AN3" s="73"/>
      <c r="AO3" s="73"/>
      <c r="AP3" s="74" t="s">
        <v>9</v>
      </c>
      <c r="AQ3" s="73"/>
      <c r="AR3" s="73"/>
    </row>
    <row r="4" spans="1:44" ht="34">
      <c r="A4" s="58"/>
      <c r="B4" s="8"/>
      <c r="C4" s="45" t="s">
        <v>16</v>
      </c>
      <c r="D4" s="28" t="s">
        <v>13</v>
      </c>
      <c r="E4" s="30" t="s">
        <v>14</v>
      </c>
      <c r="F4" s="41" t="s">
        <v>15</v>
      </c>
      <c r="G4" s="28" t="s">
        <v>13</v>
      </c>
      <c r="H4" s="30" t="s">
        <v>14</v>
      </c>
      <c r="I4" s="41" t="s">
        <v>15</v>
      </c>
      <c r="J4" s="28" t="s">
        <v>13</v>
      </c>
      <c r="K4" s="30" t="s">
        <v>14</v>
      </c>
      <c r="L4" s="30" t="s">
        <v>15</v>
      </c>
      <c r="M4" s="41" t="s">
        <v>17</v>
      </c>
      <c r="N4" s="28" t="s">
        <v>13</v>
      </c>
      <c r="O4" s="30" t="s">
        <v>14</v>
      </c>
      <c r="P4" s="41" t="s">
        <v>15</v>
      </c>
      <c r="Q4" s="28" t="s">
        <v>13</v>
      </c>
      <c r="R4" s="30" t="s">
        <v>14</v>
      </c>
      <c r="S4" s="41" t="s">
        <v>15</v>
      </c>
      <c r="T4" s="28" t="s">
        <v>13</v>
      </c>
      <c r="U4" s="30" t="s">
        <v>14</v>
      </c>
      <c r="V4" s="36" t="s">
        <v>15</v>
      </c>
      <c r="W4" s="30"/>
      <c r="X4" s="8"/>
      <c r="Y4" s="53" t="s">
        <v>16</v>
      </c>
      <c r="Z4" s="54" t="s">
        <v>13</v>
      </c>
      <c r="AA4" s="32" t="s">
        <v>14</v>
      </c>
      <c r="AB4" s="55" t="s">
        <v>15</v>
      </c>
      <c r="AC4" s="54" t="s">
        <v>13</v>
      </c>
      <c r="AD4" s="32" t="s">
        <v>14</v>
      </c>
      <c r="AE4" s="55" t="s">
        <v>15</v>
      </c>
      <c r="AF4" s="54" t="s">
        <v>13</v>
      </c>
      <c r="AG4" s="32" t="s">
        <v>14</v>
      </c>
      <c r="AH4" s="32" t="s">
        <v>15</v>
      </c>
      <c r="AI4" s="55" t="s">
        <v>17</v>
      </c>
      <c r="AJ4" s="54" t="s">
        <v>13</v>
      </c>
      <c r="AK4" s="32" t="s">
        <v>14</v>
      </c>
      <c r="AL4" s="55" t="s">
        <v>15</v>
      </c>
      <c r="AM4" s="54" t="s">
        <v>13</v>
      </c>
      <c r="AN4" s="32" t="s">
        <v>14</v>
      </c>
      <c r="AO4" s="55" t="s">
        <v>15</v>
      </c>
      <c r="AP4" s="32" t="s">
        <v>13</v>
      </c>
      <c r="AQ4" s="32" t="s">
        <v>14</v>
      </c>
      <c r="AR4" s="56" t="s">
        <v>15</v>
      </c>
    </row>
    <row r="5" spans="1:44">
      <c r="A5" s="58"/>
      <c r="B5" s="33" t="s">
        <v>11</v>
      </c>
      <c r="C5" s="46">
        <v>9</v>
      </c>
      <c r="D5" s="27">
        <v>6</v>
      </c>
      <c r="E5" s="18">
        <v>10</v>
      </c>
      <c r="F5" s="29">
        <v>8</v>
      </c>
      <c r="G5" s="27">
        <v>13</v>
      </c>
      <c r="H5" s="18">
        <v>11</v>
      </c>
      <c r="I5" s="29">
        <v>12</v>
      </c>
      <c r="J5" s="27">
        <v>9</v>
      </c>
      <c r="K5" s="18">
        <v>13</v>
      </c>
      <c r="L5" s="18">
        <v>10</v>
      </c>
      <c r="M5" s="29">
        <v>0</v>
      </c>
      <c r="N5" s="27">
        <v>12</v>
      </c>
      <c r="O5" s="18">
        <v>0</v>
      </c>
      <c r="P5" s="29">
        <v>14</v>
      </c>
      <c r="Q5" s="27">
        <v>17</v>
      </c>
      <c r="R5" s="18">
        <v>13</v>
      </c>
      <c r="S5" s="29">
        <v>15</v>
      </c>
      <c r="T5" s="27">
        <v>15</v>
      </c>
      <c r="U5" s="18">
        <v>14</v>
      </c>
      <c r="V5" s="19">
        <v>13</v>
      </c>
      <c r="W5" s="18"/>
      <c r="X5" s="33" t="s">
        <v>11</v>
      </c>
      <c r="Y5" s="46">
        <f t="shared" ref="Y5:AR5" si="0">C5/$C$52</f>
        <v>0.75670840787119864</v>
      </c>
      <c r="Z5" s="15">
        <f t="shared" si="0"/>
        <v>0.50447227191413235</v>
      </c>
      <c r="AA5" s="14">
        <f t="shared" si="0"/>
        <v>0.84078711985688737</v>
      </c>
      <c r="AB5" s="16">
        <f t="shared" si="0"/>
        <v>0.6726296958855098</v>
      </c>
      <c r="AC5" s="15">
        <f t="shared" si="0"/>
        <v>1.0930232558139534</v>
      </c>
      <c r="AD5" s="14">
        <f t="shared" si="0"/>
        <v>0.92486583184257609</v>
      </c>
      <c r="AE5" s="16">
        <f t="shared" si="0"/>
        <v>1.0089445438282647</v>
      </c>
      <c r="AF5" s="15">
        <f t="shared" si="0"/>
        <v>0.75670840787119864</v>
      </c>
      <c r="AG5" s="14">
        <f t="shared" si="0"/>
        <v>1.0930232558139534</v>
      </c>
      <c r="AH5" s="14">
        <f t="shared" si="0"/>
        <v>0.84078711985688737</v>
      </c>
      <c r="AI5" s="16">
        <f t="shared" si="0"/>
        <v>0</v>
      </c>
      <c r="AJ5" s="15">
        <f t="shared" si="0"/>
        <v>1.0089445438282647</v>
      </c>
      <c r="AK5" s="14">
        <f t="shared" si="0"/>
        <v>0</v>
      </c>
      <c r="AL5" s="16">
        <f t="shared" si="0"/>
        <v>1.1771019677996422</v>
      </c>
      <c r="AM5" s="15">
        <f t="shared" si="0"/>
        <v>1.4293381037567083</v>
      </c>
      <c r="AN5" s="14">
        <f t="shared" si="0"/>
        <v>1.0930232558139534</v>
      </c>
      <c r="AO5" s="16">
        <f t="shared" si="0"/>
        <v>1.2611806797853309</v>
      </c>
      <c r="AP5" s="14">
        <f t="shared" si="0"/>
        <v>1.2611806797853309</v>
      </c>
      <c r="AQ5" s="14">
        <f t="shared" si="0"/>
        <v>1.1771019677996422</v>
      </c>
      <c r="AR5" s="7">
        <f t="shared" si="0"/>
        <v>1.0930232558139534</v>
      </c>
    </row>
    <row r="6" spans="1:44">
      <c r="A6" s="58"/>
      <c r="B6" s="8"/>
      <c r="C6" s="46">
        <v>10</v>
      </c>
      <c r="D6" s="27">
        <v>7</v>
      </c>
      <c r="E6" s="18">
        <v>7</v>
      </c>
      <c r="F6" s="29">
        <v>8</v>
      </c>
      <c r="G6" s="27">
        <v>12</v>
      </c>
      <c r="H6" s="18">
        <v>12</v>
      </c>
      <c r="I6" s="29">
        <v>11</v>
      </c>
      <c r="J6" s="27">
        <v>8</v>
      </c>
      <c r="K6" s="18">
        <v>9</v>
      </c>
      <c r="L6" s="18">
        <v>15</v>
      </c>
      <c r="M6" s="29">
        <v>0</v>
      </c>
      <c r="N6" s="27">
        <v>13</v>
      </c>
      <c r="O6" s="18">
        <v>0</v>
      </c>
      <c r="P6" s="29">
        <v>11</v>
      </c>
      <c r="Q6" s="27">
        <v>13</v>
      </c>
      <c r="R6" s="18">
        <v>13</v>
      </c>
      <c r="S6" s="29">
        <v>12</v>
      </c>
      <c r="T6" s="27">
        <v>17</v>
      </c>
      <c r="U6" s="18">
        <v>14</v>
      </c>
      <c r="V6" s="19">
        <v>14</v>
      </c>
      <c r="W6" s="18"/>
      <c r="X6" s="8"/>
      <c r="Y6" s="46">
        <f t="shared" ref="Y6:Y51" si="1">C6/$C$52</f>
        <v>0.84078711985688737</v>
      </c>
      <c r="Z6" s="15">
        <f t="shared" ref="Z6:AI10" si="2">D6/$C$52</f>
        <v>0.58855098389982108</v>
      </c>
      <c r="AA6" s="14">
        <f t="shared" si="2"/>
        <v>0.58855098389982108</v>
      </c>
      <c r="AB6" s="16">
        <f t="shared" si="2"/>
        <v>0.6726296958855098</v>
      </c>
      <c r="AC6" s="15">
        <f t="shared" si="2"/>
        <v>1.0089445438282647</v>
      </c>
      <c r="AD6" s="14">
        <f t="shared" si="2"/>
        <v>1.0089445438282647</v>
      </c>
      <c r="AE6" s="16">
        <f t="shared" si="2"/>
        <v>0.92486583184257609</v>
      </c>
      <c r="AF6" s="15">
        <f t="shared" si="2"/>
        <v>0.6726296958855098</v>
      </c>
      <c r="AG6" s="14">
        <f t="shared" si="2"/>
        <v>0.75670840787119864</v>
      </c>
      <c r="AH6" s="14">
        <f t="shared" si="2"/>
        <v>1.2611806797853309</v>
      </c>
      <c r="AI6" s="16">
        <f t="shared" si="2"/>
        <v>0</v>
      </c>
      <c r="AJ6" s="15">
        <f t="shared" ref="AJ6:AR10" si="3">N6/$C$52</f>
        <v>1.0930232558139534</v>
      </c>
      <c r="AK6" s="14">
        <f t="shared" si="3"/>
        <v>0</v>
      </c>
      <c r="AL6" s="16">
        <f t="shared" si="3"/>
        <v>0.92486583184257609</v>
      </c>
      <c r="AM6" s="15">
        <f t="shared" si="3"/>
        <v>1.0930232558139534</v>
      </c>
      <c r="AN6" s="14">
        <f t="shared" si="3"/>
        <v>1.0930232558139534</v>
      </c>
      <c r="AO6" s="16">
        <f t="shared" si="3"/>
        <v>1.0089445438282647</v>
      </c>
      <c r="AP6" s="14">
        <f t="shared" si="3"/>
        <v>1.4293381037567083</v>
      </c>
      <c r="AQ6" s="14">
        <f t="shared" si="3"/>
        <v>1.1771019677996422</v>
      </c>
      <c r="AR6" s="7">
        <f t="shared" si="3"/>
        <v>1.1771019677996422</v>
      </c>
    </row>
    <row r="7" spans="1:44">
      <c r="A7" s="58"/>
      <c r="B7" s="8"/>
      <c r="C7" s="46">
        <v>15</v>
      </c>
      <c r="D7" s="27">
        <v>9</v>
      </c>
      <c r="E7" s="18">
        <v>8</v>
      </c>
      <c r="F7" s="29">
        <v>9</v>
      </c>
      <c r="G7" s="27">
        <v>16</v>
      </c>
      <c r="H7" s="18">
        <v>13</v>
      </c>
      <c r="I7" s="29">
        <v>13</v>
      </c>
      <c r="J7" s="27">
        <v>8</v>
      </c>
      <c r="K7" s="18">
        <v>11</v>
      </c>
      <c r="L7" s="18">
        <v>14</v>
      </c>
      <c r="M7" s="29">
        <v>0</v>
      </c>
      <c r="N7" s="27">
        <v>12</v>
      </c>
      <c r="O7" s="18">
        <v>0</v>
      </c>
      <c r="P7" s="29">
        <v>14</v>
      </c>
      <c r="Q7" s="27">
        <v>17</v>
      </c>
      <c r="R7" s="18">
        <v>11</v>
      </c>
      <c r="S7" s="29">
        <v>17</v>
      </c>
      <c r="T7" s="27">
        <v>16</v>
      </c>
      <c r="U7" s="18">
        <v>13</v>
      </c>
      <c r="V7" s="19">
        <v>16</v>
      </c>
      <c r="W7" s="18"/>
      <c r="X7" s="8"/>
      <c r="Y7" s="46">
        <f t="shared" si="1"/>
        <v>1.2611806797853309</v>
      </c>
      <c r="Z7" s="15">
        <f t="shared" si="2"/>
        <v>0.75670840787119864</v>
      </c>
      <c r="AA7" s="14">
        <f t="shared" si="2"/>
        <v>0.6726296958855098</v>
      </c>
      <c r="AB7" s="16">
        <f t="shared" si="2"/>
        <v>0.75670840787119864</v>
      </c>
      <c r="AC7" s="15">
        <f t="shared" si="2"/>
        <v>1.3452593917710196</v>
      </c>
      <c r="AD7" s="14">
        <f t="shared" si="2"/>
        <v>1.0930232558139534</v>
      </c>
      <c r="AE7" s="16">
        <f t="shared" si="2"/>
        <v>1.0930232558139534</v>
      </c>
      <c r="AF7" s="15">
        <f t="shared" si="2"/>
        <v>0.6726296958855098</v>
      </c>
      <c r="AG7" s="14">
        <f t="shared" si="2"/>
        <v>0.92486583184257609</v>
      </c>
      <c r="AH7" s="14">
        <f t="shared" si="2"/>
        <v>1.1771019677996422</v>
      </c>
      <c r="AI7" s="16">
        <f t="shared" si="2"/>
        <v>0</v>
      </c>
      <c r="AJ7" s="15">
        <f t="shared" si="3"/>
        <v>1.0089445438282647</v>
      </c>
      <c r="AK7" s="14">
        <f t="shared" si="3"/>
        <v>0</v>
      </c>
      <c r="AL7" s="16">
        <f t="shared" si="3"/>
        <v>1.1771019677996422</v>
      </c>
      <c r="AM7" s="15">
        <f t="shared" si="3"/>
        <v>1.4293381037567083</v>
      </c>
      <c r="AN7" s="14">
        <f t="shared" si="3"/>
        <v>0.92486583184257609</v>
      </c>
      <c r="AO7" s="16">
        <f t="shared" si="3"/>
        <v>1.4293381037567083</v>
      </c>
      <c r="AP7" s="14">
        <f t="shared" si="3"/>
        <v>1.3452593917710196</v>
      </c>
      <c r="AQ7" s="14">
        <f t="shared" si="3"/>
        <v>1.0930232558139534</v>
      </c>
      <c r="AR7" s="7">
        <f t="shared" si="3"/>
        <v>1.3452593917710196</v>
      </c>
    </row>
    <row r="8" spans="1:44">
      <c r="A8" s="58"/>
      <c r="B8" s="8"/>
      <c r="C8" s="46">
        <v>13</v>
      </c>
      <c r="D8" s="27">
        <v>7</v>
      </c>
      <c r="E8" s="18">
        <v>5</v>
      </c>
      <c r="F8" s="29">
        <v>8</v>
      </c>
      <c r="G8" s="27">
        <v>13</v>
      </c>
      <c r="H8" s="18">
        <v>11</v>
      </c>
      <c r="I8" s="29">
        <v>10</v>
      </c>
      <c r="J8" s="27">
        <v>7</v>
      </c>
      <c r="K8" s="18">
        <v>11</v>
      </c>
      <c r="L8" s="18">
        <v>10</v>
      </c>
      <c r="M8" s="29">
        <v>0</v>
      </c>
      <c r="N8" s="27">
        <v>14</v>
      </c>
      <c r="O8" s="18">
        <v>0</v>
      </c>
      <c r="P8" s="29">
        <v>14</v>
      </c>
      <c r="Q8" s="27">
        <v>16</v>
      </c>
      <c r="R8" s="18">
        <v>13</v>
      </c>
      <c r="S8" s="29">
        <v>20</v>
      </c>
      <c r="T8" s="27">
        <v>13</v>
      </c>
      <c r="U8" s="18">
        <v>13</v>
      </c>
      <c r="V8" s="19">
        <v>14</v>
      </c>
      <c r="W8" s="18"/>
      <c r="X8" s="8"/>
      <c r="Y8" s="46">
        <f t="shared" si="1"/>
        <v>1.0930232558139534</v>
      </c>
      <c r="Z8" s="15">
        <f t="shared" si="2"/>
        <v>0.58855098389982108</v>
      </c>
      <c r="AA8" s="14">
        <f t="shared" si="2"/>
        <v>0.42039355992844368</v>
      </c>
      <c r="AB8" s="16">
        <f t="shared" si="2"/>
        <v>0.6726296958855098</v>
      </c>
      <c r="AC8" s="15">
        <f t="shared" si="2"/>
        <v>1.0930232558139534</v>
      </c>
      <c r="AD8" s="14">
        <f t="shared" si="2"/>
        <v>0.92486583184257609</v>
      </c>
      <c r="AE8" s="16">
        <f t="shared" si="2"/>
        <v>0.84078711985688737</v>
      </c>
      <c r="AF8" s="15">
        <f t="shared" si="2"/>
        <v>0.58855098389982108</v>
      </c>
      <c r="AG8" s="14">
        <f t="shared" si="2"/>
        <v>0.92486583184257609</v>
      </c>
      <c r="AH8" s="14">
        <f t="shared" si="2"/>
        <v>0.84078711985688737</v>
      </c>
      <c r="AI8" s="16">
        <f t="shared" si="2"/>
        <v>0</v>
      </c>
      <c r="AJ8" s="15">
        <f t="shared" si="3"/>
        <v>1.1771019677996422</v>
      </c>
      <c r="AK8" s="14">
        <f t="shared" si="3"/>
        <v>0</v>
      </c>
      <c r="AL8" s="16">
        <f t="shared" si="3"/>
        <v>1.1771019677996422</v>
      </c>
      <c r="AM8" s="15">
        <f t="shared" si="3"/>
        <v>1.3452593917710196</v>
      </c>
      <c r="AN8" s="14">
        <f t="shared" si="3"/>
        <v>1.0930232558139534</v>
      </c>
      <c r="AO8" s="16">
        <f t="shared" si="3"/>
        <v>1.6815742397137747</v>
      </c>
      <c r="AP8" s="14">
        <f t="shared" si="3"/>
        <v>1.0930232558139534</v>
      </c>
      <c r="AQ8" s="14">
        <f t="shared" si="3"/>
        <v>1.0930232558139534</v>
      </c>
      <c r="AR8" s="7">
        <f t="shared" si="3"/>
        <v>1.1771019677996422</v>
      </c>
    </row>
    <row r="9" spans="1:44">
      <c r="A9" s="58"/>
      <c r="B9" s="8"/>
      <c r="C9" s="46">
        <v>13</v>
      </c>
      <c r="D9" s="27">
        <v>7</v>
      </c>
      <c r="E9" s="18">
        <v>5</v>
      </c>
      <c r="F9" s="29">
        <v>9</v>
      </c>
      <c r="G9" s="27">
        <v>10</v>
      </c>
      <c r="H9" s="18">
        <v>11</v>
      </c>
      <c r="I9" s="29">
        <v>11</v>
      </c>
      <c r="J9" s="27">
        <v>8</v>
      </c>
      <c r="K9" s="18">
        <v>10</v>
      </c>
      <c r="L9" s="18">
        <v>12</v>
      </c>
      <c r="M9" s="29">
        <v>0</v>
      </c>
      <c r="N9" s="27">
        <v>15</v>
      </c>
      <c r="O9" s="18">
        <v>0</v>
      </c>
      <c r="P9" s="29">
        <v>10</v>
      </c>
      <c r="Q9" s="27">
        <v>17</v>
      </c>
      <c r="R9" s="18">
        <v>13</v>
      </c>
      <c r="S9" s="29">
        <v>20</v>
      </c>
      <c r="T9" s="27">
        <v>13</v>
      </c>
      <c r="U9" s="18">
        <v>11</v>
      </c>
      <c r="V9" s="19">
        <v>15</v>
      </c>
      <c r="W9" s="18"/>
      <c r="X9" s="8"/>
      <c r="Y9" s="46">
        <f t="shared" si="1"/>
        <v>1.0930232558139534</v>
      </c>
      <c r="Z9" s="15">
        <f t="shared" si="2"/>
        <v>0.58855098389982108</v>
      </c>
      <c r="AA9" s="14">
        <f t="shared" si="2"/>
        <v>0.42039355992844368</v>
      </c>
      <c r="AB9" s="16">
        <f t="shared" si="2"/>
        <v>0.75670840787119864</v>
      </c>
      <c r="AC9" s="15">
        <f t="shared" si="2"/>
        <v>0.84078711985688737</v>
      </c>
      <c r="AD9" s="14">
        <f t="shared" si="2"/>
        <v>0.92486583184257609</v>
      </c>
      <c r="AE9" s="16">
        <f t="shared" si="2"/>
        <v>0.92486583184257609</v>
      </c>
      <c r="AF9" s="15">
        <f t="shared" si="2"/>
        <v>0.6726296958855098</v>
      </c>
      <c r="AG9" s="14">
        <f t="shared" si="2"/>
        <v>0.84078711985688737</v>
      </c>
      <c r="AH9" s="14">
        <f t="shared" si="2"/>
        <v>1.0089445438282647</v>
      </c>
      <c r="AI9" s="16">
        <f t="shared" si="2"/>
        <v>0</v>
      </c>
      <c r="AJ9" s="15">
        <f t="shared" si="3"/>
        <v>1.2611806797853309</v>
      </c>
      <c r="AK9" s="14">
        <f t="shared" si="3"/>
        <v>0</v>
      </c>
      <c r="AL9" s="16">
        <f t="shared" si="3"/>
        <v>0.84078711985688737</v>
      </c>
      <c r="AM9" s="15">
        <f t="shared" si="3"/>
        <v>1.4293381037567083</v>
      </c>
      <c r="AN9" s="14">
        <f t="shared" si="3"/>
        <v>1.0930232558139534</v>
      </c>
      <c r="AO9" s="16">
        <f t="shared" si="3"/>
        <v>1.6815742397137747</v>
      </c>
      <c r="AP9" s="14">
        <f t="shared" si="3"/>
        <v>1.0930232558139534</v>
      </c>
      <c r="AQ9" s="14">
        <f t="shared" si="3"/>
        <v>0.92486583184257609</v>
      </c>
      <c r="AR9" s="7">
        <f t="shared" si="3"/>
        <v>1.2611806797853309</v>
      </c>
    </row>
    <row r="10" spans="1:44">
      <c r="A10" s="58"/>
      <c r="B10" s="8"/>
      <c r="C10" s="46">
        <v>14</v>
      </c>
      <c r="D10" s="27">
        <v>7</v>
      </c>
      <c r="E10" s="18">
        <v>5</v>
      </c>
      <c r="F10" s="29">
        <v>7</v>
      </c>
      <c r="G10" s="27">
        <v>13</v>
      </c>
      <c r="H10" s="18">
        <v>14</v>
      </c>
      <c r="I10" s="29">
        <v>10</v>
      </c>
      <c r="J10" s="27">
        <v>6</v>
      </c>
      <c r="K10" s="18">
        <v>8</v>
      </c>
      <c r="L10" s="18">
        <v>12</v>
      </c>
      <c r="M10" s="29">
        <v>0</v>
      </c>
      <c r="N10" s="27">
        <v>10</v>
      </c>
      <c r="O10" s="18">
        <v>0</v>
      </c>
      <c r="P10" s="29">
        <v>11</v>
      </c>
      <c r="Q10" s="27">
        <v>15</v>
      </c>
      <c r="R10" s="18">
        <v>12</v>
      </c>
      <c r="S10" s="29">
        <v>10</v>
      </c>
      <c r="T10" s="27">
        <v>15</v>
      </c>
      <c r="U10" s="18">
        <v>14</v>
      </c>
      <c r="V10" s="19">
        <v>16</v>
      </c>
      <c r="W10" s="18"/>
      <c r="X10" s="8"/>
      <c r="Y10" s="46">
        <f t="shared" si="1"/>
        <v>1.1771019677996422</v>
      </c>
      <c r="Z10" s="15">
        <f t="shared" si="2"/>
        <v>0.58855098389982108</v>
      </c>
      <c r="AA10" s="14">
        <f t="shared" si="2"/>
        <v>0.42039355992844368</v>
      </c>
      <c r="AB10" s="16">
        <f t="shared" si="2"/>
        <v>0.58855098389982108</v>
      </c>
      <c r="AC10" s="15">
        <f t="shared" si="2"/>
        <v>1.0930232558139534</v>
      </c>
      <c r="AD10" s="14">
        <f t="shared" si="2"/>
        <v>1.1771019677996422</v>
      </c>
      <c r="AE10" s="16">
        <f t="shared" si="2"/>
        <v>0.84078711985688737</v>
      </c>
      <c r="AF10" s="15">
        <f t="shared" si="2"/>
        <v>0.50447227191413235</v>
      </c>
      <c r="AG10" s="14">
        <f t="shared" si="2"/>
        <v>0.6726296958855098</v>
      </c>
      <c r="AH10" s="14">
        <f t="shared" si="2"/>
        <v>1.0089445438282647</v>
      </c>
      <c r="AI10" s="16">
        <f t="shared" si="2"/>
        <v>0</v>
      </c>
      <c r="AJ10" s="15">
        <f t="shared" si="3"/>
        <v>0.84078711985688737</v>
      </c>
      <c r="AK10" s="14">
        <f t="shared" si="3"/>
        <v>0</v>
      </c>
      <c r="AL10" s="16">
        <f t="shared" si="3"/>
        <v>0.92486583184257609</v>
      </c>
      <c r="AM10" s="15">
        <f t="shared" si="3"/>
        <v>1.2611806797853309</v>
      </c>
      <c r="AN10" s="14">
        <f t="shared" si="3"/>
        <v>1.0089445438282647</v>
      </c>
      <c r="AO10" s="16">
        <f t="shared" si="3"/>
        <v>0.84078711985688737</v>
      </c>
      <c r="AP10" s="14">
        <f t="shared" si="3"/>
        <v>1.2611806797853309</v>
      </c>
      <c r="AQ10" s="14">
        <f t="shared" si="3"/>
        <v>1.1771019677996422</v>
      </c>
      <c r="AR10" s="7">
        <f t="shared" si="3"/>
        <v>1.3452593917710196</v>
      </c>
    </row>
    <row r="11" spans="1:44">
      <c r="A11" s="58"/>
      <c r="B11" s="8"/>
      <c r="C11" s="46">
        <v>9</v>
      </c>
      <c r="D11" s="27">
        <v>6</v>
      </c>
      <c r="E11" s="18">
        <v>4</v>
      </c>
      <c r="F11" s="29">
        <v>6</v>
      </c>
      <c r="G11" s="27">
        <v>12</v>
      </c>
      <c r="H11" s="18">
        <v>12</v>
      </c>
      <c r="I11" s="29"/>
      <c r="J11" s="27">
        <v>7</v>
      </c>
      <c r="K11" s="18">
        <v>7</v>
      </c>
      <c r="L11" s="18">
        <v>11</v>
      </c>
      <c r="M11" s="29">
        <v>0</v>
      </c>
      <c r="N11" s="27">
        <v>12</v>
      </c>
      <c r="O11" s="18">
        <v>0</v>
      </c>
      <c r="P11" s="29">
        <v>13</v>
      </c>
      <c r="Q11" s="27">
        <v>13</v>
      </c>
      <c r="R11" s="18">
        <v>13</v>
      </c>
      <c r="S11" s="29">
        <v>13</v>
      </c>
      <c r="T11" s="27">
        <v>13</v>
      </c>
      <c r="U11" s="18">
        <v>11</v>
      </c>
      <c r="V11" s="19">
        <v>15</v>
      </c>
      <c r="W11" s="18"/>
      <c r="X11" s="8"/>
      <c r="Y11" s="46">
        <f t="shared" si="1"/>
        <v>0.75670840787119864</v>
      </c>
      <c r="Z11" s="15">
        <f t="shared" ref="Z11:AD12" si="4">D11/$C$52</f>
        <v>0.50447227191413235</v>
      </c>
      <c r="AA11" s="14">
        <f t="shared" si="4"/>
        <v>0.3363148479427549</v>
      </c>
      <c r="AB11" s="16">
        <f t="shared" si="4"/>
        <v>0.50447227191413235</v>
      </c>
      <c r="AC11" s="15">
        <f t="shared" si="4"/>
        <v>1.0089445438282647</v>
      </c>
      <c r="AD11" s="14">
        <f t="shared" si="4"/>
        <v>1.0089445438282647</v>
      </c>
      <c r="AE11" s="16"/>
      <c r="AF11" s="15">
        <f t="shared" ref="AF11:AR16" si="5">J11/$C$52</f>
        <v>0.58855098389982108</v>
      </c>
      <c r="AG11" s="14">
        <f t="shared" si="5"/>
        <v>0.58855098389982108</v>
      </c>
      <c r="AH11" s="14">
        <f t="shared" si="5"/>
        <v>0.92486583184257609</v>
      </c>
      <c r="AI11" s="16">
        <f t="shared" si="5"/>
        <v>0</v>
      </c>
      <c r="AJ11" s="15">
        <f t="shared" si="5"/>
        <v>1.0089445438282647</v>
      </c>
      <c r="AK11" s="14">
        <f t="shared" si="5"/>
        <v>0</v>
      </c>
      <c r="AL11" s="16">
        <f t="shared" si="5"/>
        <v>1.0930232558139534</v>
      </c>
      <c r="AM11" s="15">
        <f t="shared" si="5"/>
        <v>1.0930232558139534</v>
      </c>
      <c r="AN11" s="14">
        <f t="shared" si="5"/>
        <v>1.0930232558139534</v>
      </c>
      <c r="AO11" s="16">
        <f t="shared" si="5"/>
        <v>1.0930232558139534</v>
      </c>
      <c r="AP11" s="14">
        <f t="shared" si="5"/>
        <v>1.0930232558139534</v>
      </c>
      <c r="AQ11" s="14">
        <f t="shared" si="5"/>
        <v>0.92486583184257609</v>
      </c>
      <c r="AR11" s="7">
        <f t="shared" si="5"/>
        <v>1.2611806797853309</v>
      </c>
    </row>
    <row r="12" spans="1:44">
      <c r="A12" s="58"/>
      <c r="B12" s="8"/>
      <c r="C12" s="46">
        <v>13</v>
      </c>
      <c r="D12" s="27">
        <v>6</v>
      </c>
      <c r="E12" s="18">
        <v>6</v>
      </c>
      <c r="F12" s="29">
        <v>9</v>
      </c>
      <c r="G12" s="27">
        <v>11</v>
      </c>
      <c r="H12" s="18">
        <v>9</v>
      </c>
      <c r="I12" s="29"/>
      <c r="J12" s="27">
        <v>7</v>
      </c>
      <c r="K12" s="18">
        <v>14</v>
      </c>
      <c r="L12" s="18">
        <v>11</v>
      </c>
      <c r="M12" s="29">
        <v>0</v>
      </c>
      <c r="N12" s="27">
        <v>12</v>
      </c>
      <c r="O12" s="18">
        <v>0</v>
      </c>
      <c r="P12" s="29">
        <v>13</v>
      </c>
      <c r="Q12" s="27">
        <v>13</v>
      </c>
      <c r="R12" s="18">
        <v>13</v>
      </c>
      <c r="S12" s="29">
        <v>16</v>
      </c>
      <c r="T12" s="27">
        <v>16</v>
      </c>
      <c r="U12" s="18">
        <v>10</v>
      </c>
      <c r="V12" s="19">
        <v>12</v>
      </c>
      <c r="W12" s="18"/>
      <c r="X12" s="8"/>
      <c r="Y12" s="46">
        <f t="shared" si="1"/>
        <v>1.0930232558139534</v>
      </c>
      <c r="Z12" s="15">
        <f t="shared" si="4"/>
        <v>0.50447227191413235</v>
      </c>
      <c r="AA12" s="14">
        <f t="shared" si="4"/>
        <v>0.50447227191413235</v>
      </c>
      <c r="AB12" s="16">
        <f t="shared" si="4"/>
        <v>0.75670840787119864</v>
      </c>
      <c r="AC12" s="15">
        <f t="shared" si="4"/>
        <v>0.92486583184257609</v>
      </c>
      <c r="AD12" s="14">
        <f t="shared" si="4"/>
        <v>0.75670840787119864</v>
      </c>
      <c r="AE12" s="16"/>
      <c r="AF12" s="15">
        <f t="shared" si="5"/>
        <v>0.58855098389982108</v>
      </c>
      <c r="AG12" s="14">
        <f t="shared" si="5"/>
        <v>1.1771019677996422</v>
      </c>
      <c r="AH12" s="14">
        <f t="shared" si="5"/>
        <v>0.92486583184257609</v>
      </c>
      <c r="AI12" s="16">
        <f t="shared" si="5"/>
        <v>0</v>
      </c>
      <c r="AJ12" s="15">
        <f t="shared" si="5"/>
        <v>1.0089445438282647</v>
      </c>
      <c r="AK12" s="14">
        <f t="shared" si="5"/>
        <v>0</v>
      </c>
      <c r="AL12" s="16">
        <f t="shared" si="5"/>
        <v>1.0930232558139534</v>
      </c>
      <c r="AM12" s="15">
        <f t="shared" si="5"/>
        <v>1.0930232558139534</v>
      </c>
      <c r="AN12" s="14">
        <f t="shared" si="5"/>
        <v>1.0930232558139534</v>
      </c>
      <c r="AO12" s="16">
        <f t="shared" si="5"/>
        <v>1.3452593917710196</v>
      </c>
      <c r="AP12" s="14">
        <f t="shared" si="5"/>
        <v>1.3452593917710196</v>
      </c>
      <c r="AQ12" s="14">
        <f t="shared" si="5"/>
        <v>0.84078711985688737</v>
      </c>
      <c r="AR12" s="7">
        <f t="shared" si="5"/>
        <v>1.0089445438282647</v>
      </c>
    </row>
    <row r="13" spans="1:44">
      <c r="A13" s="58"/>
      <c r="B13" s="8"/>
      <c r="C13" s="46">
        <v>12</v>
      </c>
      <c r="D13" s="27">
        <v>7</v>
      </c>
      <c r="E13" s="18">
        <v>4</v>
      </c>
      <c r="F13" s="29">
        <v>7</v>
      </c>
      <c r="G13" s="27">
        <v>9</v>
      </c>
      <c r="H13" s="18"/>
      <c r="I13" s="29"/>
      <c r="J13" s="27">
        <v>12</v>
      </c>
      <c r="K13" s="18">
        <v>10</v>
      </c>
      <c r="L13" s="18">
        <v>11</v>
      </c>
      <c r="M13" s="29">
        <v>0</v>
      </c>
      <c r="N13" s="27">
        <v>13</v>
      </c>
      <c r="O13" s="18">
        <v>0</v>
      </c>
      <c r="P13" s="29">
        <v>9</v>
      </c>
      <c r="Q13" s="27">
        <v>11</v>
      </c>
      <c r="R13" s="18">
        <v>11</v>
      </c>
      <c r="S13" s="29">
        <v>13</v>
      </c>
      <c r="T13" s="27">
        <v>18</v>
      </c>
      <c r="U13" s="18">
        <v>12</v>
      </c>
      <c r="V13" s="19">
        <v>13</v>
      </c>
      <c r="W13" s="18"/>
      <c r="X13" s="8"/>
      <c r="Y13" s="46">
        <f t="shared" si="1"/>
        <v>1.0089445438282647</v>
      </c>
      <c r="Z13" s="15">
        <f>D13/$C$52</f>
        <v>0.58855098389982108</v>
      </c>
      <c r="AA13" s="14">
        <f>E13/$C$52</f>
        <v>0.3363148479427549</v>
      </c>
      <c r="AB13" s="16">
        <f>F13/$C$52</f>
        <v>0.58855098389982108</v>
      </c>
      <c r="AC13" s="15">
        <f>G13/$C$52</f>
        <v>0.75670840787119864</v>
      </c>
      <c r="AD13" s="14"/>
      <c r="AE13" s="16"/>
      <c r="AF13" s="15">
        <f t="shared" si="5"/>
        <v>1.0089445438282647</v>
      </c>
      <c r="AG13" s="14">
        <f t="shared" si="5"/>
        <v>0.84078711985688737</v>
      </c>
      <c r="AH13" s="14">
        <f t="shared" si="5"/>
        <v>0.92486583184257609</v>
      </c>
      <c r="AI13" s="16">
        <f t="shared" si="5"/>
        <v>0</v>
      </c>
      <c r="AJ13" s="15">
        <f t="shared" si="5"/>
        <v>1.0930232558139534</v>
      </c>
      <c r="AK13" s="14">
        <f t="shared" si="5"/>
        <v>0</v>
      </c>
      <c r="AL13" s="16">
        <f t="shared" si="5"/>
        <v>0.75670840787119864</v>
      </c>
      <c r="AM13" s="15">
        <f t="shared" si="5"/>
        <v>0.92486583184257609</v>
      </c>
      <c r="AN13" s="14">
        <f t="shared" si="5"/>
        <v>0.92486583184257609</v>
      </c>
      <c r="AO13" s="16">
        <f t="shared" si="5"/>
        <v>1.0930232558139534</v>
      </c>
      <c r="AP13" s="14">
        <f t="shared" si="5"/>
        <v>1.5134168157423973</v>
      </c>
      <c r="AQ13" s="14">
        <f t="shared" si="5"/>
        <v>1.0089445438282647</v>
      </c>
      <c r="AR13" s="7">
        <f t="shared" si="5"/>
        <v>1.0930232558139534</v>
      </c>
    </row>
    <row r="14" spans="1:44">
      <c r="A14" s="58"/>
      <c r="B14" s="8"/>
      <c r="C14" s="46">
        <v>12</v>
      </c>
      <c r="D14" s="27">
        <v>6</v>
      </c>
      <c r="E14" s="18">
        <v>5</v>
      </c>
      <c r="F14" s="29">
        <v>6</v>
      </c>
      <c r="G14" s="28"/>
      <c r="H14" s="30"/>
      <c r="I14" s="41"/>
      <c r="J14" s="27">
        <v>8</v>
      </c>
      <c r="K14" s="18">
        <v>8</v>
      </c>
      <c r="L14" s="18">
        <v>14</v>
      </c>
      <c r="M14" s="29">
        <v>0</v>
      </c>
      <c r="N14" s="27">
        <v>12</v>
      </c>
      <c r="O14" s="18">
        <v>0</v>
      </c>
      <c r="P14" s="29">
        <v>11</v>
      </c>
      <c r="Q14" s="27">
        <v>12</v>
      </c>
      <c r="R14" s="18">
        <v>14</v>
      </c>
      <c r="S14" s="29">
        <v>15</v>
      </c>
      <c r="T14" s="27">
        <v>11</v>
      </c>
      <c r="U14" s="18">
        <v>11</v>
      </c>
      <c r="V14" s="19">
        <v>11</v>
      </c>
      <c r="W14" s="18"/>
      <c r="X14" s="8"/>
      <c r="Y14" s="46">
        <f t="shared" si="1"/>
        <v>1.0089445438282647</v>
      </c>
      <c r="Z14" s="15">
        <f t="shared" ref="Z14:AB19" si="6">D14/$C$52</f>
        <v>0.50447227191413235</v>
      </c>
      <c r="AA14" s="14">
        <f t="shared" si="6"/>
        <v>0.42039355992844368</v>
      </c>
      <c r="AB14" s="16">
        <f t="shared" si="6"/>
        <v>0.50447227191413235</v>
      </c>
      <c r="AC14" s="15"/>
      <c r="AD14" s="14"/>
      <c r="AE14" s="16"/>
      <c r="AF14" s="15">
        <f t="shared" si="5"/>
        <v>0.6726296958855098</v>
      </c>
      <c r="AG14" s="14">
        <f t="shared" si="5"/>
        <v>0.6726296958855098</v>
      </c>
      <c r="AH14" s="14">
        <f t="shared" si="5"/>
        <v>1.1771019677996422</v>
      </c>
      <c r="AI14" s="16">
        <f t="shared" si="5"/>
        <v>0</v>
      </c>
      <c r="AJ14" s="15">
        <f t="shared" si="5"/>
        <v>1.0089445438282647</v>
      </c>
      <c r="AK14" s="14">
        <f t="shared" si="5"/>
        <v>0</v>
      </c>
      <c r="AL14" s="16">
        <f t="shared" si="5"/>
        <v>0.92486583184257609</v>
      </c>
      <c r="AM14" s="15">
        <f t="shared" si="5"/>
        <v>1.0089445438282647</v>
      </c>
      <c r="AN14" s="14">
        <f t="shared" si="5"/>
        <v>1.1771019677996422</v>
      </c>
      <c r="AO14" s="16">
        <f t="shared" si="5"/>
        <v>1.2611806797853309</v>
      </c>
      <c r="AP14" s="14">
        <f t="shared" si="5"/>
        <v>0.92486583184257609</v>
      </c>
      <c r="AQ14" s="14">
        <f t="shared" si="5"/>
        <v>0.92486583184257609</v>
      </c>
      <c r="AR14" s="7">
        <f t="shared" si="5"/>
        <v>0.92486583184257609</v>
      </c>
    </row>
    <row r="15" spans="1:44">
      <c r="A15" s="58"/>
      <c r="B15" s="8"/>
      <c r="C15" s="46">
        <v>12</v>
      </c>
      <c r="D15" s="27">
        <v>8</v>
      </c>
      <c r="E15" s="18">
        <v>8</v>
      </c>
      <c r="F15" s="29">
        <v>7</v>
      </c>
      <c r="G15" s="28"/>
      <c r="H15" s="30"/>
      <c r="I15" s="41"/>
      <c r="J15" s="27">
        <v>10</v>
      </c>
      <c r="K15" s="18">
        <v>9</v>
      </c>
      <c r="L15" s="18">
        <v>12</v>
      </c>
      <c r="M15" s="29">
        <v>0</v>
      </c>
      <c r="N15" s="27">
        <v>12</v>
      </c>
      <c r="O15" s="18">
        <v>0</v>
      </c>
      <c r="P15" s="29">
        <v>12</v>
      </c>
      <c r="Q15" s="27">
        <v>12</v>
      </c>
      <c r="R15" s="18">
        <v>13</v>
      </c>
      <c r="S15" s="29">
        <v>14</v>
      </c>
      <c r="T15" s="27">
        <v>19</v>
      </c>
      <c r="U15" s="18">
        <v>12</v>
      </c>
      <c r="V15" s="19">
        <v>11</v>
      </c>
      <c r="W15" s="18"/>
      <c r="X15" s="8"/>
      <c r="Y15" s="46">
        <f t="shared" si="1"/>
        <v>1.0089445438282647</v>
      </c>
      <c r="Z15" s="15">
        <f t="shared" si="6"/>
        <v>0.6726296958855098</v>
      </c>
      <c r="AA15" s="14">
        <f t="shared" si="6"/>
        <v>0.6726296958855098</v>
      </c>
      <c r="AB15" s="16">
        <f t="shared" si="6"/>
        <v>0.58855098389982108</v>
      </c>
      <c r="AC15" s="15"/>
      <c r="AD15" s="14"/>
      <c r="AE15" s="16"/>
      <c r="AF15" s="15">
        <f t="shared" si="5"/>
        <v>0.84078711985688737</v>
      </c>
      <c r="AG15" s="14">
        <f t="shared" si="5"/>
        <v>0.75670840787119864</v>
      </c>
      <c r="AH15" s="14">
        <f t="shared" si="5"/>
        <v>1.0089445438282647</v>
      </c>
      <c r="AI15" s="16">
        <f t="shared" si="5"/>
        <v>0</v>
      </c>
      <c r="AJ15" s="15">
        <f t="shared" si="5"/>
        <v>1.0089445438282647</v>
      </c>
      <c r="AK15" s="14">
        <f t="shared" si="5"/>
        <v>0</v>
      </c>
      <c r="AL15" s="16">
        <f t="shared" si="5"/>
        <v>1.0089445438282647</v>
      </c>
      <c r="AM15" s="15">
        <f t="shared" si="5"/>
        <v>1.0089445438282647</v>
      </c>
      <c r="AN15" s="14">
        <f t="shared" si="5"/>
        <v>1.0930232558139534</v>
      </c>
      <c r="AO15" s="16">
        <f t="shared" si="5"/>
        <v>1.1771019677996422</v>
      </c>
      <c r="AP15" s="14">
        <f t="shared" si="5"/>
        <v>1.597495527728086</v>
      </c>
      <c r="AQ15" s="14">
        <f t="shared" si="5"/>
        <v>1.0089445438282647</v>
      </c>
      <c r="AR15" s="7">
        <f t="shared" si="5"/>
        <v>0.92486583184257609</v>
      </c>
    </row>
    <row r="16" spans="1:44">
      <c r="A16" s="58"/>
      <c r="B16" s="8"/>
      <c r="C16" s="46">
        <v>14</v>
      </c>
      <c r="D16" s="27">
        <v>7</v>
      </c>
      <c r="E16" s="18">
        <v>5</v>
      </c>
      <c r="F16" s="29">
        <v>10</v>
      </c>
      <c r="G16" s="28"/>
      <c r="H16" s="30"/>
      <c r="I16" s="41"/>
      <c r="J16" s="27">
        <v>6</v>
      </c>
      <c r="K16" s="18">
        <v>14</v>
      </c>
      <c r="L16" s="18">
        <v>12</v>
      </c>
      <c r="M16" s="29">
        <v>0</v>
      </c>
      <c r="N16" s="27">
        <v>10</v>
      </c>
      <c r="O16" s="18">
        <v>0</v>
      </c>
      <c r="P16" s="29">
        <v>11</v>
      </c>
      <c r="Q16" s="27">
        <v>12</v>
      </c>
      <c r="R16" s="18">
        <v>9</v>
      </c>
      <c r="S16" s="29">
        <v>15</v>
      </c>
      <c r="T16" s="27">
        <v>16</v>
      </c>
      <c r="U16" s="18">
        <v>13</v>
      </c>
      <c r="V16" s="19">
        <v>13</v>
      </c>
      <c r="W16" s="18"/>
      <c r="X16" s="8"/>
      <c r="Y16" s="46">
        <f t="shared" si="1"/>
        <v>1.1771019677996422</v>
      </c>
      <c r="Z16" s="15">
        <f t="shared" si="6"/>
        <v>0.58855098389982108</v>
      </c>
      <c r="AA16" s="14">
        <f t="shared" si="6"/>
        <v>0.42039355992844368</v>
      </c>
      <c r="AB16" s="16">
        <f t="shared" si="6"/>
        <v>0.84078711985688737</v>
      </c>
      <c r="AC16" s="15"/>
      <c r="AD16" s="14"/>
      <c r="AE16" s="16"/>
      <c r="AF16" s="15">
        <f t="shared" si="5"/>
        <v>0.50447227191413235</v>
      </c>
      <c r="AG16" s="14">
        <f t="shared" si="5"/>
        <v>1.1771019677996422</v>
      </c>
      <c r="AH16" s="14">
        <f t="shared" si="5"/>
        <v>1.0089445438282647</v>
      </c>
      <c r="AI16" s="16">
        <f t="shared" si="5"/>
        <v>0</v>
      </c>
      <c r="AJ16" s="15">
        <f t="shared" si="5"/>
        <v>0.84078711985688737</v>
      </c>
      <c r="AK16" s="14">
        <f t="shared" si="5"/>
        <v>0</v>
      </c>
      <c r="AL16" s="16">
        <f t="shared" si="5"/>
        <v>0.92486583184257609</v>
      </c>
      <c r="AM16" s="15">
        <f t="shared" si="5"/>
        <v>1.0089445438282647</v>
      </c>
      <c r="AN16" s="14">
        <f t="shared" si="5"/>
        <v>0.75670840787119864</v>
      </c>
      <c r="AO16" s="16">
        <f t="shared" si="5"/>
        <v>1.2611806797853309</v>
      </c>
      <c r="AP16" s="14">
        <f t="shared" si="5"/>
        <v>1.3452593917710196</v>
      </c>
      <c r="AQ16" s="14">
        <f t="shared" si="5"/>
        <v>1.0930232558139534</v>
      </c>
      <c r="AR16" s="7">
        <f t="shared" si="5"/>
        <v>1.0930232558139534</v>
      </c>
    </row>
    <row r="17" spans="1:44">
      <c r="A17" s="58"/>
      <c r="B17" s="8"/>
      <c r="C17" s="46">
        <v>13</v>
      </c>
      <c r="D17" s="27">
        <v>7</v>
      </c>
      <c r="E17" s="18">
        <v>6</v>
      </c>
      <c r="F17" s="29">
        <v>6</v>
      </c>
      <c r="G17" s="28"/>
      <c r="H17" s="30"/>
      <c r="I17" s="41"/>
      <c r="J17" s="27">
        <v>2</v>
      </c>
      <c r="K17" s="18">
        <v>11</v>
      </c>
      <c r="L17" s="18">
        <v>13</v>
      </c>
      <c r="M17" s="29">
        <v>0</v>
      </c>
      <c r="N17" s="27">
        <v>11</v>
      </c>
      <c r="O17" s="18"/>
      <c r="P17" s="29">
        <v>11</v>
      </c>
      <c r="Q17" s="27">
        <v>14</v>
      </c>
      <c r="R17" s="18">
        <v>13</v>
      </c>
      <c r="S17" s="29">
        <v>16</v>
      </c>
      <c r="T17" s="27">
        <v>16</v>
      </c>
      <c r="U17" s="18">
        <v>14</v>
      </c>
      <c r="V17" s="19">
        <v>13</v>
      </c>
      <c r="W17" s="18"/>
      <c r="X17" s="8"/>
      <c r="Y17" s="46">
        <f t="shared" si="1"/>
        <v>1.0930232558139534</v>
      </c>
      <c r="Z17" s="15">
        <f t="shared" si="6"/>
        <v>0.58855098389982108</v>
      </c>
      <c r="AA17" s="14">
        <f t="shared" si="6"/>
        <v>0.50447227191413235</v>
      </c>
      <c r="AB17" s="16">
        <f t="shared" si="6"/>
        <v>0.50447227191413235</v>
      </c>
      <c r="AC17" s="15"/>
      <c r="AD17" s="14"/>
      <c r="AE17" s="16"/>
      <c r="AF17" s="15">
        <f t="shared" ref="AF17:AJ19" si="7">J17/$C$52</f>
        <v>0.16815742397137745</v>
      </c>
      <c r="AG17" s="14">
        <f t="shared" si="7"/>
        <v>0.92486583184257609</v>
      </c>
      <c r="AH17" s="14">
        <f t="shared" si="7"/>
        <v>1.0930232558139534</v>
      </c>
      <c r="AI17" s="16">
        <f t="shared" si="7"/>
        <v>0</v>
      </c>
      <c r="AJ17" s="15">
        <f t="shared" si="7"/>
        <v>0.92486583184257609</v>
      </c>
      <c r="AK17" s="14"/>
      <c r="AL17" s="16">
        <f t="shared" ref="AL17:AR18" si="8">P17/$C$52</f>
        <v>0.92486583184257609</v>
      </c>
      <c r="AM17" s="15">
        <f t="shared" si="8"/>
        <v>1.1771019677996422</v>
      </c>
      <c r="AN17" s="14">
        <f t="shared" si="8"/>
        <v>1.0930232558139534</v>
      </c>
      <c r="AO17" s="16">
        <f t="shared" si="8"/>
        <v>1.3452593917710196</v>
      </c>
      <c r="AP17" s="14">
        <f t="shared" si="8"/>
        <v>1.3452593917710196</v>
      </c>
      <c r="AQ17" s="14">
        <f t="shared" si="8"/>
        <v>1.1771019677996422</v>
      </c>
      <c r="AR17" s="7">
        <f t="shared" si="8"/>
        <v>1.0930232558139534</v>
      </c>
    </row>
    <row r="18" spans="1:44">
      <c r="A18" s="58"/>
      <c r="B18" s="8"/>
      <c r="C18" s="46">
        <v>12</v>
      </c>
      <c r="D18" s="27">
        <v>7</v>
      </c>
      <c r="E18" s="18">
        <v>7</v>
      </c>
      <c r="F18" s="29">
        <v>7</v>
      </c>
      <c r="G18" s="28"/>
      <c r="H18" s="30"/>
      <c r="I18" s="41"/>
      <c r="J18" s="27">
        <v>3</v>
      </c>
      <c r="K18" s="18">
        <v>10</v>
      </c>
      <c r="L18" s="18">
        <v>9</v>
      </c>
      <c r="M18" s="29">
        <v>0</v>
      </c>
      <c r="N18" s="27">
        <v>13</v>
      </c>
      <c r="O18" s="18"/>
      <c r="P18" s="29">
        <v>10</v>
      </c>
      <c r="Q18" s="27">
        <v>14</v>
      </c>
      <c r="R18" s="18">
        <v>13</v>
      </c>
      <c r="S18" s="29">
        <v>12</v>
      </c>
      <c r="T18" s="27">
        <v>14</v>
      </c>
      <c r="U18" s="18">
        <v>10</v>
      </c>
      <c r="V18" s="19">
        <v>17</v>
      </c>
      <c r="W18" s="18"/>
      <c r="X18" s="8"/>
      <c r="Y18" s="46">
        <f t="shared" si="1"/>
        <v>1.0089445438282647</v>
      </c>
      <c r="Z18" s="15">
        <f t="shared" si="6"/>
        <v>0.58855098389982108</v>
      </c>
      <c r="AA18" s="14">
        <f t="shared" si="6"/>
        <v>0.58855098389982108</v>
      </c>
      <c r="AB18" s="16">
        <f t="shared" si="6"/>
        <v>0.58855098389982108</v>
      </c>
      <c r="AC18" s="15"/>
      <c r="AD18" s="14"/>
      <c r="AE18" s="16"/>
      <c r="AF18" s="15">
        <f t="shared" si="7"/>
        <v>0.25223613595706618</v>
      </c>
      <c r="AG18" s="14">
        <f t="shared" si="7"/>
        <v>0.84078711985688737</v>
      </c>
      <c r="AH18" s="14">
        <f t="shared" si="7"/>
        <v>0.75670840787119864</v>
      </c>
      <c r="AI18" s="16">
        <f t="shared" si="7"/>
        <v>0</v>
      </c>
      <c r="AJ18" s="15">
        <f t="shared" si="7"/>
        <v>1.0930232558139534</v>
      </c>
      <c r="AK18" s="14"/>
      <c r="AL18" s="16">
        <f t="shared" si="8"/>
        <v>0.84078711985688737</v>
      </c>
      <c r="AM18" s="15">
        <f t="shared" si="8"/>
        <v>1.1771019677996422</v>
      </c>
      <c r="AN18" s="14">
        <f t="shared" si="8"/>
        <v>1.0930232558139534</v>
      </c>
      <c r="AO18" s="16">
        <f t="shared" si="8"/>
        <v>1.0089445438282647</v>
      </c>
      <c r="AP18" s="14">
        <f t="shared" si="8"/>
        <v>1.1771019677996422</v>
      </c>
      <c r="AQ18" s="14">
        <f t="shared" si="8"/>
        <v>0.84078711985688737</v>
      </c>
      <c r="AR18" s="7">
        <f t="shared" si="8"/>
        <v>1.4293381037567083</v>
      </c>
    </row>
    <row r="19" spans="1:44">
      <c r="A19" s="58"/>
      <c r="B19" s="8"/>
      <c r="C19" s="46">
        <v>13</v>
      </c>
      <c r="D19" s="27">
        <v>8</v>
      </c>
      <c r="E19" s="18">
        <v>7</v>
      </c>
      <c r="F19" s="29">
        <v>9</v>
      </c>
      <c r="G19" s="28"/>
      <c r="H19" s="30"/>
      <c r="I19" s="41"/>
      <c r="J19" s="27">
        <v>6</v>
      </c>
      <c r="K19" s="18">
        <v>11</v>
      </c>
      <c r="L19" s="18">
        <v>9</v>
      </c>
      <c r="M19" s="29">
        <v>0</v>
      </c>
      <c r="N19" s="27">
        <v>13</v>
      </c>
      <c r="O19" s="18"/>
      <c r="P19" s="29"/>
      <c r="Q19" s="27">
        <v>18</v>
      </c>
      <c r="R19" s="18">
        <v>11</v>
      </c>
      <c r="S19" s="29">
        <v>11</v>
      </c>
      <c r="T19" s="27">
        <v>15</v>
      </c>
      <c r="U19" s="18">
        <v>11</v>
      </c>
      <c r="V19" s="19">
        <v>14</v>
      </c>
      <c r="W19" s="18"/>
      <c r="X19" s="8"/>
      <c r="Y19" s="46">
        <f t="shared" si="1"/>
        <v>1.0930232558139534</v>
      </c>
      <c r="Z19" s="15">
        <f t="shared" si="6"/>
        <v>0.6726296958855098</v>
      </c>
      <c r="AA19" s="14">
        <f t="shared" si="6"/>
        <v>0.58855098389982108</v>
      </c>
      <c r="AB19" s="16">
        <f t="shared" si="6"/>
        <v>0.75670840787119864</v>
      </c>
      <c r="AC19" s="15"/>
      <c r="AD19" s="14"/>
      <c r="AE19" s="16"/>
      <c r="AF19" s="15">
        <f t="shared" si="7"/>
        <v>0.50447227191413235</v>
      </c>
      <c r="AG19" s="14">
        <f t="shared" si="7"/>
        <v>0.92486583184257609</v>
      </c>
      <c r="AH19" s="14">
        <f t="shared" si="7"/>
        <v>0.75670840787119864</v>
      </c>
      <c r="AI19" s="16">
        <f t="shared" si="7"/>
        <v>0</v>
      </c>
      <c r="AJ19" s="15">
        <f t="shared" si="7"/>
        <v>1.0930232558139534</v>
      </c>
      <c r="AK19" s="14"/>
      <c r="AL19" s="16"/>
      <c r="AM19" s="15">
        <f t="shared" ref="AM19:AR21" si="9">Q19/$C$52</f>
        <v>1.5134168157423973</v>
      </c>
      <c r="AN19" s="14">
        <f t="shared" si="9"/>
        <v>0.92486583184257609</v>
      </c>
      <c r="AO19" s="16">
        <f t="shared" si="9"/>
        <v>0.92486583184257609</v>
      </c>
      <c r="AP19" s="14">
        <f t="shared" si="9"/>
        <v>1.2611806797853309</v>
      </c>
      <c r="AQ19" s="14">
        <f t="shared" si="9"/>
        <v>0.92486583184257609</v>
      </c>
      <c r="AR19" s="7">
        <f t="shared" si="9"/>
        <v>1.1771019677996422</v>
      </c>
    </row>
    <row r="20" spans="1:44">
      <c r="A20" s="58"/>
      <c r="B20" s="8"/>
      <c r="C20" s="46">
        <v>11</v>
      </c>
      <c r="D20" s="27">
        <v>9</v>
      </c>
      <c r="E20" s="18">
        <v>6</v>
      </c>
      <c r="F20" s="29"/>
      <c r="G20" s="28"/>
      <c r="H20" s="30"/>
      <c r="I20" s="41"/>
      <c r="J20" s="27">
        <v>0</v>
      </c>
      <c r="K20" s="18">
        <v>10</v>
      </c>
      <c r="L20" s="18"/>
      <c r="M20" s="29">
        <v>0</v>
      </c>
      <c r="N20" s="27">
        <v>10</v>
      </c>
      <c r="O20" s="18"/>
      <c r="P20" s="29"/>
      <c r="Q20" s="27">
        <v>13</v>
      </c>
      <c r="R20" s="18">
        <v>13</v>
      </c>
      <c r="S20" s="29">
        <v>13</v>
      </c>
      <c r="T20" s="27">
        <v>12</v>
      </c>
      <c r="U20" s="18">
        <v>11</v>
      </c>
      <c r="V20" s="19">
        <v>12</v>
      </c>
      <c r="W20" s="18"/>
      <c r="X20" s="8"/>
      <c r="Y20" s="46">
        <f t="shared" si="1"/>
        <v>0.92486583184257609</v>
      </c>
      <c r="Z20" s="15">
        <f t="shared" ref="Z20:AA25" si="10">D20/$C$52</f>
        <v>0.75670840787119864</v>
      </c>
      <c r="AA20" s="14">
        <f t="shared" si="10"/>
        <v>0.50447227191413235</v>
      </c>
      <c r="AB20" s="16"/>
      <c r="AC20" s="15"/>
      <c r="AD20" s="14"/>
      <c r="AE20" s="16"/>
      <c r="AF20" s="15">
        <f>J20/$C$52</f>
        <v>0</v>
      </c>
      <c r="AG20" s="14">
        <f>K20/$C$52</f>
        <v>0.84078711985688737</v>
      </c>
      <c r="AH20" s="14"/>
      <c r="AI20" s="16">
        <f>M20/$C$52</f>
        <v>0</v>
      </c>
      <c r="AJ20" s="15">
        <f>N20/$C$52</f>
        <v>0.84078711985688737</v>
      </c>
      <c r="AK20" s="14"/>
      <c r="AL20" s="16"/>
      <c r="AM20" s="15">
        <f t="shared" si="9"/>
        <v>1.0930232558139534</v>
      </c>
      <c r="AN20" s="14">
        <f t="shared" si="9"/>
        <v>1.0930232558139534</v>
      </c>
      <c r="AO20" s="16">
        <f t="shared" si="9"/>
        <v>1.0930232558139534</v>
      </c>
      <c r="AP20" s="14">
        <f t="shared" si="9"/>
        <v>1.0089445438282647</v>
      </c>
      <c r="AQ20" s="14">
        <f t="shared" si="9"/>
        <v>0.92486583184257609</v>
      </c>
      <c r="AR20" s="7">
        <f t="shared" si="9"/>
        <v>1.0089445438282647</v>
      </c>
    </row>
    <row r="21" spans="1:44">
      <c r="A21" s="58"/>
      <c r="B21" s="8"/>
      <c r="C21" s="46">
        <v>14</v>
      </c>
      <c r="D21" s="27">
        <v>8</v>
      </c>
      <c r="E21" s="18">
        <v>4</v>
      </c>
      <c r="F21" s="29"/>
      <c r="G21" s="28"/>
      <c r="H21" s="30"/>
      <c r="I21" s="41"/>
      <c r="J21" s="27">
        <v>1</v>
      </c>
      <c r="K21" s="18">
        <v>9</v>
      </c>
      <c r="L21" s="18"/>
      <c r="M21" s="29">
        <v>0</v>
      </c>
      <c r="N21" s="27"/>
      <c r="O21" s="18"/>
      <c r="P21" s="29"/>
      <c r="Q21" s="27">
        <v>12</v>
      </c>
      <c r="R21" s="18">
        <v>11</v>
      </c>
      <c r="S21" s="29">
        <v>15</v>
      </c>
      <c r="T21" s="27">
        <v>14</v>
      </c>
      <c r="U21" s="18">
        <v>12</v>
      </c>
      <c r="V21" s="19">
        <v>16</v>
      </c>
      <c r="W21" s="18"/>
      <c r="X21" s="8"/>
      <c r="Y21" s="46">
        <f t="shared" si="1"/>
        <v>1.1771019677996422</v>
      </c>
      <c r="Z21" s="15">
        <f t="shared" si="10"/>
        <v>0.6726296958855098</v>
      </c>
      <c r="AA21" s="14">
        <f t="shared" si="10"/>
        <v>0.3363148479427549</v>
      </c>
      <c r="AB21" s="16"/>
      <c r="AC21" s="15"/>
      <c r="AD21" s="14"/>
      <c r="AE21" s="16"/>
      <c r="AF21" s="15">
        <f>J21/$C$52</f>
        <v>8.4078711985688726E-2</v>
      </c>
      <c r="AG21" s="14">
        <f>K21/$C$52</f>
        <v>0.75670840787119864</v>
      </c>
      <c r="AH21" s="14"/>
      <c r="AI21" s="16">
        <f>M21/$C$52</f>
        <v>0</v>
      </c>
      <c r="AJ21" s="15"/>
      <c r="AK21" s="14"/>
      <c r="AL21" s="16"/>
      <c r="AM21" s="15">
        <f t="shared" si="9"/>
        <v>1.0089445438282647</v>
      </c>
      <c r="AN21" s="14">
        <f t="shared" si="9"/>
        <v>0.92486583184257609</v>
      </c>
      <c r="AO21" s="16">
        <f t="shared" si="9"/>
        <v>1.2611806797853309</v>
      </c>
      <c r="AP21" s="14">
        <f t="shared" si="9"/>
        <v>1.1771019677996422</v>
      </c>
      <c r="AQ21" s="14">
        <f t="shared" si="9"/>
        <v>1.0089445438282647</v>
      </c>
      <c r="AR21" s="7">
        <f t="shared" si="9"/>
        <v>1.3452593917710196</v>
      </c>
    </row>
    <row r="22" spans="1:44">
      <c r="A22" s="58"/>
      <c r="B22" s="8"/>
      <c r="C22" s="46">
        <v>10</v>
      </c>
      <c r="D22" s="27">
        <v>11</v>
      </c>
      <c r="E22" s="18">
        <v>5</v>
      </c>
      <c r="F22" s="29"/>
      <c r="G22" s="28"/>
      <c r="H22" s="30"/>
      <c r="I22" s="41"/>
      <c r="J22" s="27">
        <v>9</v>
      </c>
      <c r="K22" s="18"/>
      <c r="L22" s="18"/>
      <c r="M22" s="29">
        <v>0</v>
      </c>
      <c r="N22" s="27"/>
      <c r="O22" s="18"/>
      <c r="P22" s="29"/>
      <c r="Q22" s="27">
        <v>13</v>
      </c>
      <c r="R22" s="18">
        <v>15</v>
      </c>
      <c r="S22" s="29"/>
      <c r="T22" s="27">
        <v>13</v>
      </c>
      <c r="U22" s="18">
        <v>15</v>
      </c>
      <c r="V22" s="19">
        <v>12</v>
      </c>
      <c r="W22" s="18"/>
      <c r="X22" s="8"/>
      <c r="Y22" s="46">
        <f t="shared" si="1"/>
        <v>0.84078711985688737</v>
      </c>
      <c r="Z22" s="15">
        <f t="shared" si="10"/>
        <v>0.92486583184257609</v>
      </c>
      <c r="AA22" s="14">
        <f t="shared" si="10"/>
        <v>0.42039355992844368</v>
      </c>
      <c r="AB22" s="16"/>
      <c r="AC22" s="15"/>
      <c r="AD22" s="14"/>
      <c r="AE22" s="16"/>
      <c r="AF22" s="15">
        <f t="shared" ref="AF22:AF33" si="11">J22/$C$52</f>
        <v>0.75670840787119864</v>
      </c>
      <c r="AG22" s="14"/>
      <c r="AH22" s="14"/>
      <c r="AI22" s="16">
        <f>M22/$C$52</f>
        <v>0</v>
      </c>
      <c r="AJ22" s="15"/>
      <c r="AK22" s="14"/>
      <c r="AL22" s="16"/>
      <c r="AM22" s="15">
        <f>Q22/$C$52</f>
        <v>1.0930232558139534</v>
      </c>
      <c r="AN22" s="14">
        <f>R22/$C$52</f>
        <v>1.2611806797853309</v>
      </c>
      <c r="AO22" s="16"/>
      <c r="AP22" s="14">
        <f>T22/$C$52</f>
        <v>1.0930232558139534</v>
      </c>
      <c r="AQ22" s="14">
        <f>U22/$C$52</f>
        <v>1.2611806797853309</v>
      </c>
      <c r="AR22" s="7">
        <f>V22/$C$52</f>
        <v>1.0089445438282647</v>
      </c>
    </row>
    <row r="23" spans="1:44">
      <c r="A23" s="58"/>
      <c r="B23" s="8"/>
      <c r="C23" s="46">
        <v>9</v>
      </c>
      <c r="D23" s="27">
        <v>10</v>
      </c>
      <c r="E23" s="18">
        <v>6</v>
      </c>
      <c r="F23" s="29"/>
      <c r="G23" s="15"/>
      <c r="H23" s="14"/>
      <c r="I23" s="16"/>
      <c r="J23" s="27">
        <v>5</v>
      </c>
      <c r="K23" s="18"/>
      <c r="L23" s="18"/>
      <c r="M23" s="29"/>
      <c r="N23" s="27"/>
      <c r="O23" s="18"/>
      <c r="P23" s="29"/>
      <c r="Q23" s="27"/>
      <c r="R23" s="18">
        <v>15</v>
      </c>
      <c r="S23" s="29"/>
      <c r="T23" s="27">
        <v>14</v>
      </c>
      <c r="U23" s="18"/>
      <c r="V23" s="19">
        <v>15</v>
      </c>
      <c r="W23" s="18"/>
      <c r="X23" s="8"/>
      <c r="Y23" s="46">
        <f t="shared" si="1"/>
        <v>0.75670840787119864</v>
      </c>
      <c r="Z23" s="15">
        <f t="shared" si="10"/>
        <v>0.84078711985688737</v>
      </c>
      <c r="AA23" s="14">
        <f t="shared" si="10"/>
        <v>0.50447227191413235</v>
      </c>
      <c r="AB23" s="16"/>
      <c r="AC23" s="15"/>
      <c r="AD23" s="14"/>
      <c r="AE23" s="16"/>
      <c r="AF23" s="15">
        <f t="shared" si="11"/>
        <v>0.42039355992844368</v>
      </c>
      <c r="AG23" s="14"/>
      <c r="AH23" s="14"/>
      <c r="AI23" s="16"/>
      <c r="AJ23" s="15"/>
      <c r="AK23" s="14"/>
      <c r="AL23" s="16"/>
      <c r="AM23" s="15"/>
      <c r="AN23" s="14">
        <f>R23/$C$52</f>
        <v>1.2611806797853309</v>
      </c>
      <c r="AO23" s="16"/>
      <c r="AP23" s="14">
        <f t="shared" ref="AP23:AP33" si="12">T23/$C$52</f>
        <v>1.1771019677996422</v>
      </c>
      <c r="AQ23" s="14"/>
      <c r="AR23" s="7">
        <f t="shared" ref="AR23:AR35" si="13">V23/$C$52</f>
        <v>1.2611806797853309</v>
      </c>
    </row>
    <row r="24" spans="1:44">
      <c r="A24" s="58"/>
      <c r="B24" s="8"/>
      <c r="C24" s="46">
        <v>10</v>
      </c>
      <c r="D24" s="27">
        <v>8</v>
      </c>
      <c r="E24" s="18">
        <v>4</v>
      </c>
      <c r="F24" s="29"/>
      <c r="G24" s="15"/>
      <c r="H24" s="14"/>
      <c r="I24" s="16"/>
      <c r="J24" s="27">
        <v>7</v>
      </c>
      <c r="K24" s="18"/>
      <c r="L24" s="18"/>
      <c r="M24" s="29"/>
      <c r="N24" s="27"/>
      <c r="O24" s="18"/>
      <c r="P24" s="29"/>
      <c r="Q24" s="27"/>
      <c r="R24" s="18"/>
      <c r="S24" s="29"/>
      <c r="T24" s="27">
        <v>14</v>
      </c>
      <c r="U24" s="18"/>
      <c r="V24" s="19">
        <v>17</v>
      </c>
      <c r="W24" s="18"/>
      <c r="X24" s="8"/>
      <c r="Y24" s="46">
        <f t="shared" si="1"/>
        <v>0.84078711985688737</v>
      </c>
      <c r="Z24" s="15">
        <f t="shared" si="10"/>
        <v>0.6726296958855098</v>
      </c>
      <c r="AA24" s="14">
        <f t="shared" si="10"/>
        <v>0.3363148479427549</v>
      </c>
      <c r="AB24" s="16"/>
      <c r="AC24" s="15"/>
      <c r="AD24" s="14"/>
      <c r="AE24" s="16"/>
      <c r="AF24" s="15">
        <f t="shared" si="11"/>
        <v>0.58855098389982108</v>
      </c>
      <c r="AG24" s="14"/>
      <c r="AH24" s="14"/>
      <c r="AI24" s="16"/>
      <c r="AJ24" s="15"/>
      <c r="AK24" s="14"/>
      <c r="AL24" s="16"/>
      <c r="AM24" s="15"/>
      <c r="AN24" s="14"/>
      <c r="AO24" s="16"/>
      <c r="AP24" s="14">
        <f t="shared" si="12"/>
        <v>1.1771019677996422</v>
      </c>
      <c r="AQ24" s="14"/>
      <c r="AR24" s="7">
        <f t="shared" si="13"/>
        <v>1.4293381037567083</v>
      </c>
    </row>
    <row r="25" spans="1:44">
      <c r="A25" s="58"/>
      <c r="B25" s="8"/>
      <c r="C25" s="46">
        <v>10</v>
      </c>
      <c r="D25" s="27">
        <v>9</v>
      </c>
      <c r="E25" s="18">
        <v>7</v>
      </c>
      <c r="F25" s="29"/>
      <c r="G25" s="15"/>
      <c r="H25" s="14"/>
      <c r="I25" s="16"/>
      <c r="J25" s="27">
        <v>5</v>
      </c>
      <c r="K25" s="18"/>
      <c r="L25" s="18"/>
      <c r="M25" s="29"/>
      <c r="N25" s="27"/>
      <c r="O25" s="18"/>
      <c r="P25" s="29"/>
      <c r="Q25" s="27"/>
      <c r="R25" s="18"/>
      <c r="S25" s="29"/>
      <c r="T25" s="27">
        <v>16</v>
      </c>
      <c r="U25" s="18"/>
      <c r="V25" s="19">
        <v>15</v>
      </c>
      <c r="W25" s="18"/>
      <c r="X25" s="8"/>
      <c r="Y25" s="46">
        <f t="shared" si="1"/>
        <v>0.84078711985688737</v>
      </c>
      <c r="Z25" s="15">
        <f t="shared" si="10"/>
        <v>0.75670840787119864</v>
      </c>
      <c r="AA25" s="14">
        <f t="shared" si="10"/>
        <v>0.58855098389982108</v>
      </c>
      <c r="AB25" s="16"/>
      <c r="AC25" s="15"/>
      <c r="AD25" s="14"/>
      <c r="AE25" s="16"/>
      <c r="AF25" s="15">
        <f t="shared" si="11"/>
        <v>0.42039355992844368</v>
      </c>
      <c r="AG25" s="14"/>
      <c r="AH25" s="14"/>
      <c r="AI25" s="16"/>
      <c r="AJ25" s="15"/>
      <c r="AK25" s="14"/>
      <c r="AL25" s="16"/>
      <c r="AM25" s="15"/>
      <c r="AN25" s="14"/>
      <c r="AO25" s="16"/>
      <c r="AP25" s="14">
        <f t="shared" si="12"/>
        <v>1.3452593917710196</v>
      </c>
      <c r="AQ25" s="14"/>
      <c r="AR25" s="7">
        <f t="shared" si="13"/>
        <v>1.2611806797853309</v>
      </c>
    </row>
    <row r="26" spans="1:44">
      <c r="A26" s="58"/>
      <c r="B26" s="8"/>
      <c r="C26" s="46">
        <v>14</v>
      </c>
      <c r="D26" s="27"/>
      <c r="E26" s="18">
        <v>7</v>
      </c>
      <c r="F26" s="29"/>
      <c r="G26" s="15"/>
      <c r="H26" s="14"/>
      <c r="I26" s="16"/>
      <c r="J26" s="27">
        <v>4</v>
      </c>
      <c r="K26" s="18"/>
      <c r="L26" s="18"/>
      <c r="M26" s="29"/>
      <c r="N26" s="27"/>
      <c r="O26" s="18"/>
      <c r="P26" s="29"/>
      <c r="Q26" s="27"/>
      <c r="R26" s="18"/>
      <c r="S26" s="29"/>
      <c r="T26" s="27">
        <v>19</v>
      </c>
      <c r="U26" s="18"/>
      <c r="V26" s="19">
        <v>14</v>
      </c>
      <c r="W26" s="18"/>
      <c r="X26" s="8"/>
      <c r="Y26" s="46">
        <f t="shared" si="1"/>
        <v>1.1771019677996422</v>
      </c>
      <c r="Z26" s="15"/>
      <c r="AA26" s="14">
        <f>E26/$C$52</f>
        <v>0.58855098389982108</v>
      </c>
      <c r="AB26" s="16"/>
      <c r="AC26" s="15"/>
      <c r="AD26" s="14"/>
      <c r="AE26" s="16"/>
      <c r="AF26" s="15">
        <f t="shared" si="11"/>
        <v>0.3363148479427549</v>
      </c>
      <c r="AG26" s="14"/>
      <c r="AH26" s="14"/>
      <c r="AI26" s="16"/>
      <c r="AJ26" s="15"/>
      <c r="AK26" s="14"/>
      <c r="AL26" s="16"/>
      <c r="AM26" s="15"/>
      <c r="AN26" s="14"/>
      <c r="AO26" s="16"/>
      <c r="AP26" s="14">
        <f t="shared" si="12"/>
        <v>1.597495527728086</v>
      </c>
      <c r="AQ26" s="14"/>
      <c r="AR26" s="7">
        <f t="shared" si="13"/>
        <v>1.1771019677996422</v>
      </c>
    </row>
    <row r="27" spans="1:44">
      <c r="A27" s="58"/>
      <c r="B27" s="8"/>
      <c r="C27" s="46">
        <v>8</v>
      </c>
      <c r="D27" s="27"/>
      <c r="E27" s="18">
        <v>5</v>
      </c>
      <c r="F27" s="29"/>
      <c r="G27" s="15"/>
      <c r="H27" s="14"/>
      <c r="I27" s="16"/>
      <c r="J27" s="27">
        <v>2</v>
      </c>
      <c r="K27" s="18"/>
      <c r="L27" s="18"/>
      <c r="M27" s="29"/>
      <c r="N27" s="27"/>
      <c r="O27" s="18"/>
      <c r="P27" s="29"/>
      <c r="Q27" s="27"/>
      <c r="R27" s="18"/>
      <c r="S27" s="29"/>
      <c r="T27" s="27">
        <v>15</v>
      </c>
      <c r="U27" s="18"/>
      <c r="V27" s="19">
        <v>15</v>
      </c>
      <c r="W27" s="18"/>
      <c r="X27" s="8"/>
      <c r="Y27" s="46">
        <f t="shared" si="1"/>
        <v>0.6726296958855098</v>
      </c>
      <c r="Z27" s="15"/>
      <c r="AA27" s="14">
        <f>E27/$C$52</f>
        <v>0.42039355992844368</v>
      </c>
      <c r="AB27" s="16"/>
      <c r="AC27" s="15"/>
      <c r="AD27" s="14"/>
      <c r="AE27" s="16"/>
      <c r="AF27" s="15">
        <f t="shared" si="11"/>
        <v>0.16815742397137745</v>
      </c>
      <c r="AG27" s="14"/>
      <c r="AH27" s="14"/>
      <c r="AI27" s="16"/>
      <c r="AJ27" s="15"/>
      <c r="AK27" s="14"/>
      <c r="AL27" s="16"/>
      <c r="AM27" s="15"/>
      <c r="AN27" s="14"/>
      <c r="AO27" s="16"/>
      <c r="AP27" s="14">
        <f t="shared" si="12"/>
        <v>1.2611806797853309</v>
      </c>
      <c r="AQ27" s="14"/>
      <c r="AR27" s="7">
        <f t="shared" si="13"/>
        <v>1.2611806797853309</v>
      </c>
    </row>
    <row r="28" spans="1:44">
      <c r="A28" s="58"/>
      <c r="B28" s="8"/>
      <c r="C28" s="46">
        <v>14</v>
      </c>
      <c r="D28" s="27"/>
      <c r="E28" s="18">
        <v>3</v>
      </c>
      <c r="F28" s="29"/>
      <c r="G28" s="15"/>
      <c r="H28" s="14"/>
      <c r="I28" s="16"/>
      <c r="J28" s="27">
        <v>4</v>
      </c>
      <c r="K28" s="18"/>
      <c r="L28" s="18"/>
      <c r="M28" s="29"/>
      <c r="N28" s="27"/>
      <c r="O28" s="18"/>
      <c r="P28" s="29"/>
      <c r="Q28" s="27"/>
      <c r="R28" s="18"/>
      <c r="S28" s="29"/>
      <c r="T28" s="27">
        <v>15</v>
      </c>
      <c r="U28" s="18"/>
      <c r="V28" s="19">
        <v>16</v>
      </c>
      <c r="W28" s="18"/>
      <c r="X28" s="8"/>
      <c r="Y28" s="46">
        <f t="shared" si="1"/>
        <v>1.1771019677996422</v>
      </c>
      <c r="Z28" s="15"/>
      <c r="AA28" s="14">
        <f>E28/$C$52</f>
        <v>0.25223613595706618</v>
      </c>
      <c r="AB28" s="16"/>
      <c r="AC28" s="15"/>
      <c r="AD28" s="14"/>
      <c r="AE28" s="16"/>
      <c r="AF28" s="15">
        <f t="shared" si="11"/>
        <v>0.3363148479427549</v>
      </c>
      <c r="AG28" s="14"/>
      <c r="AH28" s="14"/>
      <c r="AI28" s="16"/>
      <c r="AJ28" s="15"/>
      <c r="AK28" s="14"/>
      <c r="AL28" s="16"/>
      <c r="AM28" s="15"/>
      <c r="AN28" s="14"/>
      <c r="AO28" s="16"/>
      <c r="AP28" s="14">
        <f t="shared" si="12"/>
        <v>1.2611806797853309</v>
      </c>
      <c r="AQ28" s="14"/>
      <c r="AR28" s="7">
        <f t="shared" si="13"/>
        <v>1.3452593917710196</v>
      </c>
    </row>
    <row r="29" spans="1:44">
      <c r="A29" s="58"/>
      <c r="B29" s="8"/>
      <c r="C29" s="46">
        <v>13</v>
      </c>
      <c r="D29" s="27"/>
      <c r="E29" s="18">
        <v>6</v>
      </c>
      <c r="F29" s="29"/>
      <c r="G29" s="15"/>
      <c r="H29" s="14"/>
      <c r="I29" s="16"/>
      <c r="J29" s="27">
        <v>7</v>
      </c>
      <c r="K29" s="18"/>
      <c r="L29" s="18"/>
      <c r="M29" s="29"/>
      <c r="N29" s="27"/>
      <c r="O29" s="18"/>
      <c r="P29" s="29"/>
      <c r="Q29" s="27"/>
      <c r="R29" s="18"/>
      <c r="S29" s="29"/>
      <c r="T29" s="27">
        <v>13</v>
      </c>
      <c r="U29" s="18"/>
      <c r="V29" s="19">
        <v>13</v>
      </c>
      <c r="W29" s="18"/>
      <c r="X29" s="8"/>
      <c r="Y29" s="46">
        <f t="shared" si="1"/>
        <v>1.0930232558139534</v>
      </c>
      <c r="Z29" s="15"/>
      <c r="AA29" s="14">
        <f>E29/$C$52</f>
        <v>0.50447227191413235</v>
      </c>
      <c r="AB29" s="16"/>
      <c r="AC29" s="15"/>
      <c r="AD29" s="14"/>
      <c r="AE29" s="16"/>
      <c r="AF29" s="15">
        <f t="shared" si="11"/>
        <v>0.58855098389982108</v>
      </c>
      <c r="AG29" s="14"/>
      <c r="AH29" s="14"/>
      <c r="AI29" s="16"/>
      <c r="AJ29" s="15"/>
      <c r="AK29" s="14"/>
      <c r="AL29" s="16"/>
      <c r="AM29" s="15"/>
      <c r="AN29" s="14"/>
      <c r="AO29" s="16"/>
      <c r="AP29" s="14">
        <f t="shared" si="12"/>
        <v>1.0930232558139534</v>
      </c>
      <c r="AQ29" s="14"/>
      <c r="AR29" s="7">
        <f t="shared" si="13"/>
        <v>1.0930232558139534</v>
      </c>
    </row>
    <row r="30" spans="1:44">
      <c r="A30" s="58"/>
      <c r="B30" s="8"/>
      <c r="C30" s="46">
        <v>13</v>
      </c>
      <c r="D30" s="27"/>
      <c r="E30" s="18">
        <v>7</v>
      </c>
      <c r="F30" s="29"/>
      <c r="G30" s="15"/>
      <c r="H30" s="14"/>
      <c r="I30" s="16"/>
      <c r="J30" s="27">
        <v>3</v>
      </c>
      <c r="K30" s="18"/>
      <c r="L30" s="18"/>
      <c r="M30" s="29"/>
      <c r="N30" s="27"/>
      <c r="O30" s="18"/>
      <c r="P30" s="29"/>
      <c r="Q30" s="27"/>
      <c r="R30" s="18"/>
      <c r="S30" s="29"/>
      <c r="T30" s="27">
        <v>14</v>
      </c>
      <c r="U30" s="18"/>
      <c r="V30" s="19">
        <v>14</v>
      </c>
      <c r="W30" s="18"/>
      <c r="X30" s="8"/>
      <c r="Y30" s="46">
        <f t="shared" si="1"/>
        <v>1.0930232558139534</v>
      </c>
      <c r="Z30" s="15"/>
      <c r="AA30" s="14">
        <f>E30/$C$52</f>
        <v>0.58855098389982108</v>
      </c>
      <c r="AB30" s="16"/>
      <c r="AC30" s="15"/>
      <c r="AD30" s="14"/>
      <c r="AE30" s="16"/>
      <c r="AF30" s="15">
        <f t="shared" si="11"/>
        <v>0.25223613595706618</v>
      </c>
      <c r="AG30" s="14"/>
      <c r="AH30" s="14"/>
      <c r="AI30" s="16"/>
      <c r="AJ30" s="15"/>
      <c r="AK30" s="14"/>
      <c r="AL30" s="16"/>
      <c r="AM30" s="15"/>
      <c r="AN30" s="14"/>
      <c r="AO30" s="16"/>
      <c r="AP30" s="14">
        <f t="shared" si="12"/>
        <v>1.1771019677996422</v>
      </c>
      <c r="AQ30" s="14"/>
      <c r="AR30" s="7">
        <f t="shared" si="13"/>
        <v>1.1771019677996422</v>
      </c>
    </row>
    <row r="31" spans="1:44">
      <c r="A31" s="58"/>
      <c r="B31" s="8"/>
      <c r="C31" s="46">
        <v>13</v>
      </c>
      <c r="D31" s="27"/>
      <c r="E31" s="18"/>
      <c r="F31" s="29"/>
      <c r="G31" s="15"/>
      <c r="H31" s="14"/>
      <c r="I31" s="16"/>
      <c r="J31" s="27">
        <v>4</v>
      </c>
      <c r="K31" s="18"/>
      <c r="L31" s="18"/>
      <c r="M31" s="29"/>
      <c r="N31" s="27"/>
      <c r="O31" s="18"/>
      <c r="P31" s="29"/>
      <c r="Q31" s="27"/>
      <c r="R31" s="18"/>
      <c r="S31" s="29"/>
      <c r="T31" s="27">
        <v>15</v>
      </c>
      <c r="U31" s="18"/>
      <c r="V31" s="19">
        <v>15</v>
      </c>
      <c r="W31" s="18"/>
      <c r="X31" s="8"/>
      <c r="Y31" s="46">
        <f t="shared" si="1"/>
        <v>1.0930232558139534</v>
      </c>
      <c r="Z31" s="15"/>
      <c r="AA31" s="14"/>
      <c r="AB31" s="16"/>
      <c r="AC31" s="15"/>
      <c r="AD31" s="14"/>
      <c r="AE31" s="16"/>
      <c r="AF31" s="15">
        <f t="shared" si="11"/>
        <v>0.3363148479427549</v>
      </c>
      <c r="AG31" s="14"/>
      <c r="AH31" s="14"/>
      <c r="AI31" s="16"/>
      <c r="AJ31" s="15"/>
      <c r="AK31" s="14"/>
      <c r="AL31" s="16"/>
      <c r="AM31" s="15"/>
      <c r="AN31" s="14"/>
      <c r="AO31" s="16"/>
      <c r="AP31" s="14">
        <f t="shared" si="12"/>
        <v>1.2611806797853309</v>
      </c>
      <c r="AQ31" s="14"/>
      <c r="AR31" s="7">
        <f t="shared" si="13"/>
        <v>1.2611806797853309</v>
      </c>
    </row>
    <row r="32" spans="1:44">
      <c r="A32" s="58"/>
      <c r="B32" s="8"/>
      <c r="C32" s="46">
        <v>15</v>
      </c>
      <c r="D32" s="27"/>
      <c r="E32" s="18"/>
      <c r="F32" s="29"/>
      <c r="G32" s="15"/>
      <c r="H32" s="14"/>
      <c r="I32" s="16"/>
      <c r="J32" s="27">
        <v>6</v>
      </c>
      <c r="K32" s="18"/>
      <c r="L32" s="18"/>
      <c r="M32" s="29"/>
      <c r="N32" s="27"/>
      <c r="O32" s="18"/>
      <c r="P32" s="29"/>
      <c r="Q32" s="27"/>
      <c r="R32" s="18"/>
      <c r="S32" s="29"/>
      <c r="T32" s="27">
        <v>13</v>
      </c>
      <c r="U32" s="18"/>
      <c r="V32" s="19">
        <v>12</v>
      </c>
      <c r="W32" s="18"/>
      <c r="X32" s="8"/>
      <c r="Y32" s="46">
        <f t="shared" si="1"/>
        <v>1.2611806797853309</v>
      </c>
      <c r="Z32" s="15"/>
      <c r="AA32" s="14"/>
      <c r="AB32" s="16"/>
      <c r="AC32" s="15"/>
      <c r="AD32" s="14"/>
      <c r="AE32" s="16"/>
      <c r="AF32" s="15">
        <f t="shared" si="11"/>
        <v>0.50447227191413235</v>
      </c>
      <c r="AG32" s="14"/>
      <c r="AH32" s="14"/>
      <c r="AI32" s="16"/>
      <c r="AJ32" s="15"/>
      <c r="AK32" s="14"/>
      <c r="AL32" s="16"/>
      <c r="AM32" s="15"/>
      <c r="AN32" s="14"/>
      <c r="AO32" s="16"/>
      <c r="AP32" s="14">
        <f t="shared" si="12"/>
        <v>1.0930232558139534</v>
      </c>
      <c r="AQ32" s="14"/>
      <c r="AR32" s="7">
        <f t="shared" si="13"/>
        <v>1.0089445438282647</v>
      </c>
    </row>
    <row r="33" spans="1:44">
      <c r="A33" s="58"/>
      <c r="B33" s="8"/>
      <c r="C33" s="46">
        <v>10</v>
      </c>
      <c r="D33" s="27"/>
      <c r="E33" s="18"/>
      <c r="F33" s="29"/>
      <c r="G33" s="15"/>
      <c r="H33" s="14"/>
      <c r="I33" s="16"/>
      <c r="J33" s="27">
        <v>5</v>
      </c>
      <c r="K33" s="18"/>
      <c r="L33" s="18"/>
      <c r="M33" s="29"/>
      <c r="N33" s="27"/>
      <c r="O33" s="18"/>
      <c r="P33" s="29"/>
      <c r="Q33" s="27"/>
      <c r="R33" s="18"/>
      <c r="S33" s="29"/>
      <c r="T33" s="27">
        <v>14</v>
      </c>
      <c r="U33" s="18"/>
      <c r="V33" s="19">
        <v>15</v>
      </c>
      <c r="W33" s="18"/>
      <c r="X33" s="8"/>
      <c r="Y33" s="46">
        <f t="shared" si="1"/>
        <v>0.84078711985688737</v>
      </c>
      <c r="Z33" s="15"/>
      <c r="AA33" s="14"/>
      <c r="AB33" s="16"/>
      <c r="AC33" s="15"/>
      <c r="AD33" s="14"/>
      <c r="AE33" s="16"/>
      <c r="AF33" s="15">
        <f t="shared" si="11"/>
        <v>0.42039355992844368</v>
      </c>
      <c r="AG33" s="14"/>
      <c r="AH33" s="14"/>
      <c r="AI33" s="16"/>
      <c r="AJ33" s="15"/>
      <c r="AK33" s="14"/>
      <c r="AL33" s="16"/>
      <c r="AM33" s="15"/>
      <c r="AN33" s="14"/>
      <c r="AO33" s="16"/>
      <c r="AP33" s="14">
        <f t="shared" si="12"/>
        <v>1.1771019677996422</v>
      </c>
      <c r="AQ33" s="14"/>
      <c r="AR33" s="7">
        <f t="shared" si="13"/>
        <v>1.2611806797853309</v>
      </c>
    </row>
    <row r="34" spans="1:44">
      <c r="A34" s="58"/>
      <c r="B34" s="8"/>
      <c r="C34" s="46">
        <v>9</v>
      </c>
      <c r="D34" s="27"/>
      <c r="E34" s="18"/>
      <c r="F34" s="29"/>
      <c r="G34" s="15"/>
      <c r="H34" s="14"/>
      <c r="I34" s="16"/>
      <c r="J34" s="15"/>
      <c r="K34" s="14"/>
      <c r="L34" s="14"/>
      <c r="M34" s="16"/>
      <c r="N34" s="15"/>
      <c r="O34" s="14"/>
      <c r="P34" s="16"/>
      <c r="Q34" s="15"/>
      <c r="R34" s="14"/>
      <c r="S34" s="16"/>
      <c r="T34" s="27"/>
      <c r="U34" s="18"/>
      <c r="V34" s="19">
        <v>12</v>
      </c>
      <c r="W34" s="18"/>
      <c r="X34" s="8"/>
      <c r="Y34" s="46">
        <f t="shared" si="1"/>
        <v>0.75670840787119864</v>
      </c>
      <c r="Z34" s="15"/>
      <c r="AA34" s="14"/>
      <c r="AB34" s="16"/>
      <c r="AC34" s="15"/>
      <c r="AD34" s="14"/>
      <c r="AE34" s="16"/>
      <c r="AF34" s="15"/>
      <c r="AG34" s="14"/>
      <c r="AH34" s="14"/>
      <c r="AI34" s="16"/>
      <c r="AJ34" s="15"/>
      <c r="AK34" s="14"/>
      <c r="AL34" s="16"/>
      <c r="AM34" s="15"/>
      <c r="AN34" s="14"/>
      <c r="AO34" s="16"/>
      <c r="AP34" s="14"/>
      <c r="AQ34" s="14"/>
      <c r="AR34" s="7">
        <f t="shared" si="13"/>
        <v>1.0089445438282647</v>
      </c>
    </row>
    <row r="35" spans="1:44">
      <c r="A35" s="58"/>
      <c r="B35" s="8"/>
      <c r="C35" s="46">
        <v>13</v>
      </c>
      <c r="D35" s="27"/>
      <c r="E35" s="18"/>
      <c r="F35" s="29"/>
      <c r="G35" s="15"/>
      <c r="H35" s="14"/>
      <c r="I35" s="16"/>
      <c r="J35" s="15"/>
      <c r="K35" s="14"/>
      <c r="L35" s="14"/>
      <c r="M35" s="16"/>
      <c r="N35" s="15"/>
      <c r="O35" s="14"/>
      <c r="P35" s="16"/>
      <c r="Q35" s="15"/>
      <c r="R35" s="14"/>
      <c r="S35" s="16"/>
      <c r="T35" s="27"/>
      <c r="U35" s="18"/>
      <c r="V35" s="19">
        <v>13</v>
      </c>
      <c r="W35" s="18"/>
      <c r="X35" s="8"/>
      <c r="Y35" s="46">
        <f t="shared" si="1"/>
        <v>1.0930232558139534</v>
      </c>
      <c r="Z35" s="15"/>
      <c r="AA35" s="14"/>
      <c r="AB35" s="16"/>
      <c r="AC35" s="15"/>
      <c r="AD35" s="14"/>
      <c r="AE35" s="16"/>
      <c r="AF35" s="15"/>
      <c r="AG35" s="14"/>
      <c r="AH35" s="14"/>
      <c r="AI35" s="16"/>
      <c r="AJ35" s="15"/>
      <c r="AK35" s="14"/>
      <c r="AL35" s="16"/>
      <c r="AM35" s="15"/>
      <c r="AN35" s="14"/>
      <c r="AO35" s="16"/>
      <c r="AP35" s="14"/>
      <c r="AQ35" s="14"/>
      <c r="AR35" s="7">
        <f t="shared" si="13"/>
        <v>1.0930232558139534</v>
      </c>
    </row>
    <row r="36" spans="1:44">
      <c r="A36" s="58"/>
      <c r="B36" s="8"/>
      <c r="C36" s="46">
        <v>13</v>
      </c>
      <c r="D36" s="27"/>
      <c r="E36" s="18"/>
      <c r="F36" s="29"/>
      <c r="G36" s="15"/>
      <c r="H36" s="14"/>
      <c r="I36" s="16"/>
      <c r="J36" s="15"/>
      <c r="K36" s="14"/>
      <c r="L36" s="14"/>
      <c r="M36" s="16"/>
      <c r="N36" s="15"/>
      <c r="O36" s="14"/>
      <c r="P36" s="16"/>
      <c r="Q36" s="15"/>
      <c r="R36" s="14"/>
      <c r="S36" s="16"/>
      <c r="T36" s="15"/>
      <c r="U36" s="2"/>
      <c r="V36" s="20"/>
      <c r="W36" s="2"/>
      <c r="X36" s="8"/>
      <c r="Y36" s="46">
        <f t="shared" si="1"/>
        <v>1.0930232558139534</v>
      </c>
      <c r="Z36" s="15"/>
      <c r="AA36" s="14"/>
      <c r="AB36" s="16"/>
      <c r="AC36" s="15"/>
      <c r="AD36" s="14"/>
      <c r="AE36" s="16"/>
      <c r="AF36" s="15"/>
      <c r="AG36" s="14"/>
      <c r="AH36" s="14"/>
      <c r="AI36" s="16"/>
      <c r="AJ36" s="15"/>
      <c r="AK36" s="14"/>
      <c r="AL36" s="16"/>
      <c r="AM36" s="15"/>
      <c r="AN36" s="14"/>
      <c r="AO36" s="16"/>
      <c r="AP36" s="14"/>
      <c r="AQ36" s="14"/>
      <c r="AR36" s="7"/>
    </row>
    <row r="37" spans="1:44">
      <c r="A37" s="58"/>
      <c r="B37" s="8"/>
      <c r="C37" s="46">
        <v>14</v>
      </c>
      <c r="D37" s="27"/>
      <c r="E37" s="18"/>
      <c r="F37" s="29"/>
      <c r="G37" s="15"/>
      <c r="H37" s="14"/>
      <c r="I37" s="16"/>
      <c r="J37" s="15"/>
      <c r="K37" s="14"/>
      <c r="L37" s="14"/>
      <c r="M37" s="16"/>
      <c r="N37" s="15"/>
      <c r="O37" s="14"/>
      <c r="P37" s="16"/>
      <c r="Q37" s="15"/>
      <c r="R37" s="14"/>
      <c r="S37" s="16"/>
      <c r="T37" s="15"/>
      <c r="U37" s="2"/>
      <c r="V37" s="20"/>
      <c r="W37" s="2"/>
      <c r="X37" s="8"/>
      <c r="Y37" s="46">
        <f t="shared" si="1"/>
        <v>1.1771019677996422</v>
      </c>
      <c r="Z37" s="15"/>
      <c r="AA37" s="14"/>
      <c r="AB37" s="16"/>
      <c r="AC37" s="15"/>
      <c r="AD37" s="14"/>
      <c r="AE37" s="16"/>
      <c r="AF37" s="15"/>
      <c r="AG37" s="14"/>
      <c r="AH37" s="14"/>
      <c r="AI37" s="16"/>
      <c r="AJ37" s="15"/>
      <c r="AK37" s="14"/>
      <c r="AL37" s="16"/>
      <c r="AM37" s="15"/>
      <c r="AN37" s="14"/>
      <c r="AO37" s="16"/>
      <c r="AP37" s="14"/>
      <c r="AQ37" s="14"/>
      <c r="AR37" s="7"/>
    </row>
    <row r="38" spans="1:44">
      <c r="A38" s="58"/>
      <c r="B38" s="8"/>
      <c r="C38" s="46">
        <v>14</v>
      </c>
      <c r="D38" s="27"/>
      <c r="E38" s="18"/>
      <c r="F38" s="29"/>
      <c r="G38" s="15"/>
      <c r="H38" s="14"/>
      <c r="I38" s="16"/>
      <c r="J38" s="15"/>
      <c r="K38" s="14"/>
      <c r="L38" s="14"/>
      <c r="M38" s="16"/>
      <c r="N38" s="15"/>
      <c r="O38" s="14"/>
      <c r="P38" s="16"/>
      <c r="Q38" s="15"/>
      <c r="R38" s="14"/>
      <c r="S38" s="16"/>
      <c r="T38" s="15"/>
      <c r="U38" s="2"/>
      <c r="V38" s="20"/>
      <c r="W38" s="2"/>
      <c r="X38" s="8"/>
      <c r="Y38" s="46">
        <f t="shared" si="1"/>
        <v>1.1771019677996422</v>
      </c>
      <c r="Z38" s="15"/>
      <c r="AA38" s="14"/>
      <c r="AB38" s="16"/>
      <c r="AC38" s="15"/>
      <c r="AD38" s="14"/>
      <c r="AE38" s="16"/>
      <c r="AF38" s="15"/>
      <c r="AG38" s="14"/>
      <c r="AH38" s="14"/>
      <c r="AI38" s="16"/>
      <c r="AJ38" s="15"/>
      <c r="AK38" s="14"/>
      <c r="AL38" s="16"/>
      <c r="AM38" s="15"/>
      <c r="AN38" s="14"/>
      <c r="AO38" s="16"/>
      <c r="AP38" s="14"/>
      <c r="AQ38" s="14"/>
      <c r="AR38" s="7"/>
    </row>
    <row r="39" spans="1:44">
      <c r="A39" s="58"/>
      <c r="B39" s="8"/>
      <c r="C39" s="46">
        <v>11</v>
      </c>
      <c r="D39" s="27"/>
      <c r="E39" s="18"/>
      <c r="F39" s="29"/>
      <c r="G39" s="15"/>
      <c r="H39" s="14"/>
      <c r="I39" s="16"/>
      <c r="J39" s="15"/>
      <c r="K39" s="14"/>
      <c r="L39" s="14"/>
      <c r="M39" s="16"/>
      <c r="N39" s="15"/>
      <c r="O39" s="14"/>
      <c r="P39" s="16"/>
      <c r="Q39" s="15"/>
      <c r="R39" s="14"/>
      <c r="S39" s="16"/>
      <c r="T39" s="15"/>
      <c r="U39" s="2"/>
      <c r="V39" s="20"/>
      <c r="W39" s="2"/>
      <c r="X39" s="8"/>
      <c r="Y39" s="46">
        <f t="shared" si="1"/>
        <v>0.92486583184257609</v>
      </c>
      <c r="Z39" s="15"/>
      <c r="AA39" s="14"/>
      <c r="AB39" s="16"/>
      <c r="AC39" s="15"/>
      <c r="AD39" s="14"/>
      <c r="AE39" s="16"/>
      <c r="AF39" s="15"/>
      <c r="AG39" s="14"/>
      <c r="AH39" s="14"/>
      <c r="AI39" s="16"/>
      <c r="AJ39" s="15"/>
      <c r="AK39" s="14"/>
      <c r="AL39" s="16"/>
      <c r="AM39" s="15"/>
      <c r="AN39" s="14"/>
      <c r="AO39" s="16"/>
      <c r="AP39" s="14"/>
      <c r="AQ39" s="14"/>
      <c r="AR39" s="7"/>
    </row>
    <row r="40" spans="1:44">
      <c r="A40" s="58"/>
      <c r="B40" s="8"/>
      <c r="C40" s="46">
        <v>12</v>
      </c>
      <c r="D40" s="27"/>
      <c r="E40" s="18"/>
      <c r="F40" s="29"/>
      <c r="G40" s="15"/>
      <c r="H40" s="14"/>
      <c r="I40" s="16"/>
      <c r="J40" s="15"/>
      <c r="K40" s="14"/>
      <c r="L40" s="14"/>
      <c r="M40" s="16"/>
      <c r="N40" s="15"/>
      <c r="O40" s="14"/>
      <c r="P40" s="16"/>
      <c r="Q40" s="15"/>
      <c r="R40" s="14"/>
      <c r="S40" s="16"/>
      <c r="T40" s="15"/>
      <c r="U40" s="2"/>
      <c r="V40" s="20"/>
      <c r="W40" s="2"/>
      <c r="X40" s="8"/>
      <c r="Y40" s="46">
        <f t="shared" si="1"/>
        <v>1.0089445438282647</v>
      </c>
      <c r="Z40" s="15"/>
      <c r="AA40" s="14"/>
      <c r="AB40" s="16"/>
      <c r="AC40" s="15"/>
      <c r="AD40" s="14"/>
      <c r="AE40" s="16"/>
      <c r="AF40" s="15"/>
      <c r="AG40" s="14"/>
      <c r="AH40" s="14"/>
      <c r="AI40" s="16"/>
      <c r="AJ40" s="15"/>
      <c r="AK40" s="14"/>
      <c r="AL40" s="16"/>
      <c r="AM40" s="15"/>
      <c r="AN40" s="14"/>
      <c r="AO40" s="16"/>
      <c r="AP40" s="14"/>
      <c r="AQ40" s="14"/>
      <c r="AR40" s="7"/>
    </row>
    <row r="41" spans="1:44">
      <c r="A41" s="58"/>
      <c r="B41" s="8"/>
      <c r="C41" s="46">
        <v>10</v>
      </c>
      <c r="D41" s="27"/>
      <c r="E41" s="18"/>
      <c r="F41" s="29"/>
      <c r="G41" s="15"/>
      <c r="H41" s="14"/>
      <c r="I41" s="16"/>
      <c r="J41" s="15"/>
      <c r="K41" s="14"/>
      <c r="L41" s="14"/>
      <c r="M41" s="16"/>
      <c r="N41" s="15"/>
      <c r="O41" s="14"/>
      <c r="P41" s="16"/>
      <c r="Q41" s="15"/>
      <c r="R41" s="14"/>
      <c r="S41" s="16"/>
      <c r="T41" s="15"/>
      <c r="U41" s="2"/>
      <c r="V41" s="20"/>
      <c r="W41" s="2"/>
      <c r="X41" s="8"/>
      <c r="Y41" s="46">
        <f t="shared" si="1"/>
        <v>0.84078711985688737</v>
      </c>
      <c r="Z41" s="15"/>
      <c r="AA41" s="14"/>
      <c r="AB41" s="16"/>
      <c r="AC41" s="15"/>
      <c r="AD41" s="14"/>
      <c r="AE41" s="16"/>
      <c r="AF41" s="15"/>
      <c r="AG41" s="14"/>
      <c r="AH41" s="14"/>
      <c r="AI41" s="16"/>
      <c r="AJ41" s="15"/>
      <c r="AK41" s="14"/>
      <c r="AL41" s="16"/>
      <c r="AM41" s="15"/>
      <c r="AN41" s="14"/>
      <c r="AO41" s="16"/>
      <c r="AP41" s="14"/>
      <c r="AQ41" s="14"/>
      <c r="AR41" s="7"/>
    </row>
    <row r="42" spans="1:44">
      <c r="A42" s="58"/>
      <c r="B42" s="8"/>
      <c r="C42" s="46">
        <v>11</v>
      </c>
      <c r="D42" s="27"/>
      <c r="E42" s="18"/>
      <c r="F42" s="29"/>
      <c r="G42" s="15"/>
      <c r="H42" s="14"/>
      <c r="I42" s="16"/>
      <c r="J42" s="15"/>
      <c r="K42" s="14"/>
      <c r="L42" s="14"/>
      <c r="M42" s="16"/>
      <c r="N42" s="15"/>
      <c r="O42" s="14"/>
      <c r="P42" s="16"/>
      <c r="Q42" s="15"/>
      <c r="R42" s="14"/>
      <c r="S42" s="16"/>
      <c r="T42" s="15"/>
      <c r="U42" s="2"/>
      <c r="V42" s="20"/>
      <c r="W42" s="2"/>
      <c r="X42" s="8"/>
      <c r="Y42" s="46">
        <f t="shared" si="1"/>
        <v>0.92486583184257609</v>
      </c>
      <c r="Z42" s="15"/>
      <c r="AA42" s="14"/>
      <c r="AB42" s="16"/>
      <c r="AC42" s="15"/>
      <c r="AD42" s="14"/>
      <c r="AE42" s="16"/>
      <c r="AF42" s="15"/>
      <c r="AG42" s="14"/>
      <c r="AH42" s="14"/>
      <c r="AI42" s="16"/>
      <c r="AJ42" s="15"/>
      <c r="AK42" s="14"/>
      <c r="AL42" s="16"/>
      <c r="AM42" s="15"/>
      <c r="AN42" s="14"/>
      <c r="AO42" s="16"/>
      <c r="AP42" s="14"/>
      <c r="AQ42" s="14"/>
      <c r="AR42" s="7"/>
    </row>
    <row r="43" spans="1:44">
      <c r="A43" s="58"/>
      <c r="B43" s="8"/>
      <c r="C43" s="46">
        <v>12</v>
      </c>
      <c r="D43" s="27"/>
      <c r="E43" s="18"/>
      <c r="F43" s="29"/>
      <c r="G43" s="15"/>
      <c r="H43" s="14"/>
      <c r="I43" s="16"/>
      <c r="J43" s="15"/>
      <c r="K43" s="14"/>
      <c r="L43" s="14"/>
      <c r="M43" s="16"/>
      <c r="N43" s="15"/>
      <c r="O43" s="14"/>
      <c r="P43" s="16"/>
      <c r="Q43" s="15"/>
      <c r="R43" s="14"/>
      <c r="S43" s="16"/>
      <c r="T43" s="15"/>
      <c r="U43" s="2"/>
      <c r="V43" s="20"/>
      <c r="W43" s="2"/>
      <c r="X43" s="8"/>
      <c r="Y43" s="46">
        <f t="shared" si="1"/>
        <v>1.0089445438282647</v>
      </c>
      <c r="Z43" s="15"/>
      <c r="AA43" s="14"/>
      <c r="AB43" s="16"/>
      <c r="AC43" s="15"/>
      <c r="AD43" s="14"/>
      <c r="AE43" s="16"/>
      <c r="AF43" s="15"/>
      <c r="AG43" s="14"/>
      <c r="AH43" s="14"/>
      <c r="AI43" s="16"/>
      <c r="AJ43" s="15"/>
      <c r="AK43" s="14"/>
      <c r="AL43" s="16"/>
      <c r="AM43" s="15"/>
      <c r="AN43" s="14"/>
      <c r="AO43" s="16"/>
      <c r="AP43" s="14"/>
      <c r="AQ43" s="14"/>
      <c r="AR43" s="7"/>
    </row>
    <row r="44" spans="1:44">
      <c r="A44" s="58"/>
      <c r="B44" s="8"/>
      <c r="C44" s="46">
        <v>10</v>
      </c>
      <c r="D44" s="27"/>
      <c r="E44" s="18"/>
      <c r="F44" s="29"/>
      <c r="G44" s="15"/>
      <c r="H44" s="14"/>
      <c r="I44" s="16"/>
      <c r="J44" s="15"/>
      <c r="K44" s="14"/>
      <c r="L44" s="14"/>
      <c r="M44" s="16"/>
      <c r="N44" s="15"/>
      <c r="O44" s="14"/>
      <c r="P44" s="16"/>
      <c r="Q44" s="15"/>
      <c r="R44" s="14"/>
      <c r="S44" s="16"/>
      <c r="T44" s="15"/>
      <c r="U44" s="2"/>
      <c r="V44" s="20"/>
      <c r="W44" s="2"/>
      <c r="X44" s="8"/>
      <c r="Y44" s="46">
        <f t="shared" si="1"/>
        <v>0.84078711985688737</v>
      </c>
      <c r="Z44" s="15"/>
      <c r="AA44" s="14"/>
      <c r="AB44" s="16"/>
      <c r="AC44" s="15"/>
      <c r="AD44" s="14"/>
      <c r="AE44" s="16"/>
      <c r="AF44" s="15"/>
      <c r="AG44" s="14"/>
      <c r="AH44" s="14"/>
      <c r="AI44" s="16"/>
      <c r="AJ44" s="15"/>
      <c r="AK44" s="14"/>
      <c r="AL44" s="16"/>
      <c r="AM44" s="15"/>
      <c r="AN44" s="14"/>
      <c r="AO44" s="16"/>
      <c r="AP44" s="14"/>
      <c r="AQ44" s="14"/>
      <c r="AR44" s="7"/>
    </row>
    <row r="45" spans="1:44">
      <c r="A45" s="58"/>
      <c r="B45" s="8"/>
      <c r="C45" s="46">
        <v>12</v>
      </c>
      <c r="D45" s="27"/>
      <c r="E45" s="18"/>
      <c r="F45" s="29"/>
      <c r="G45" s="15"/>
      <c r="H45" s="14"/>
      <c r="I45" s="16"/>
      <c r="J45" s="15"/>
      <c r="K45" s="14"/>
      <c r="L45" s="14"/>
      <c r="M45" s="16"/>
      <c r="N45" s="15"/>
      <c r="O45" s="14"/>
      <c r="P45" s="16"/>
      <c r="Q45" s="15"/>
      <c r="R45" s="14"/>
      <c r="S45" s="16"/>
      <c r="T45" s="15"/>
      <c r="U45" s="2"/>
      <c r="V45" s="20"/>
      <c r="W45" s="2"/>
      <c r="X45" s="8"/>
      <c r="Y45" s="46">
        <f t="shared" si="1"/>
        <v>1.0089445438282647</v>
      </c>
      <c r="Z45" s="15"/>
      <c r="AA45" s="14"/>
      <c r="AB45" s="16"/>
      <c r="AC45" s="15"/>
      <c r="AD45" s="14"/>
      <c r="AE45" s="16"/>
      <c r="AF45" s="15"/>
      <c r="AG45" s="14"/>
      <c r="AH45" s="14"/>
      <c r="AI45" s="16"/>
      <c r="AJ45" s="15"/>
      <c r="AK45" s="14"/>
      <c r="AL45" s="16"/>
      <c r="AM45" s="15"/>
      <c r="AN45" s="14"/>
      <c r="AO45" s="16"/>
      <c r="AP45" s="14"/>
      <c r="AQ45" s="14"/>
      <c r="AR45" s="7"/>
    </row>
    <row r="46" spans="1:44">
      <c r="A46" s="58"/>
      <c r="B46" s="8"/>
      <c r="C46" s="46">
        <v>9</v>
      </c>
      <c r="D46" s="27"/>
      <c r="E46" s="18"/>
      <c r="F46" s="29"/>
      <c r="G46" s="15"/>
      <c r="H46" s="14"/>
      <c r="I46" s="16"/>
      <c r="J46" s="15"/>
      <c r="K46" s="14"/>
      <c r="L46" s="14"/>
      <c r="M46" s="16"/>
      <c r="N46" s="15"/>
      <c r="O46" s="14"/>
      <c r="P46" s="16"/>
      <c r="Q46" s="15"/>
      <c r="R46" s="14"/>
      <c r="S46" s="16"/>
      <c r="T46" s="15"/>
      <c r="U46" s="2"/>
      <c r="V46" s="20"/>
      <c r="W46" s="2"/>
      <c r="X46" s="8"/>
      <c r="Y46" s="46">
        <f t="shared" si="1"/>
        <v>0.75670840787119864</v>
      </c>
      <c r="Z46" s="15"/>
      <c r="AA46" s="14"/>
      <c r="AB46" s="16"/>
      <c r="AC46" s="15"/>
      <c r="AD46" s="14"/>
      <c r="AE46" s="16"/>
      <c r="AF46" s="15"/>
      <c r="AG46" s="14"/>
      <c r="AH46" s="14"/>
      <c r="AI46" s="16"/>
      <c r="AJ46" s="15"/>
      <c r="AK46" s="14"/>
      <c r="AL46" s="16"/>
      <c r="AM46" s="15"/>
      <c r="AN46" s="14"/>
      <c r="AO46" s="16"/>
      <c r="AP46" s="14"/>
      <c r="AQ46" s="14"/>
      <c r="AR46" s="7"/>
    </row>
    <row r="47" spans="1:44">
      <c r="A47" s="58"/>
      <c r="B47" s="8"/>
      <c r="C47" s="46">
        <v>12</v>
      </c>
      <c r="D47" s="27"/>
      <c r="E47" s="18"/>
      <c r="F47" s="29"/>
      <c r="G47" s="15"/>
      <c r="H47" s="14"/>
      <c r="I47" s="16"/>
      <c r="J47" s="15"/>
      <c r="K47" s="14"/>
      <c r="L47" s="14"/>
      <c r="M47" s="16"/>
      <c r="N47" s="15"/>
      <c r="O47" s="14"/>
      <c r="P47" s="16"/>
      <c r="Q47" s="15"/>
      <c r="R47" s="14"/>
      <c r="S47" s="16"/>
      <c r="T47" s="15"/>
      <c r="U47" s="2"/>
      <c r="V47" s="20"/>
      <c r="W47" s="2"/>
      <c r="X47" s="8"/>
      <c r="Y47" s="46">
        <f t="shared" si="1"/>
        <v>1.0089445438282647</v>
      </c>
      <c r="Z47" s="15"/>
      <c r="AA47" s="14"/>
      <c r="AB47" s="16"/>
      <c r="AC47" s="15"/>
      <c r="AD47" s="14"/>
      <c r="AE47" s="16"/>
      <c r="AF47" s="15"/>
      <c r="AG47" s="14"/>
      <c r="AH47" s="14"/>
      <c r="AI47" s="16"/>
      <c r="AJ47" s="15"/>
      <c r="AK47" s="14"/>
      <c r="AL47" s="16"/>
      <c r="AM47" s="15"/>
      <c r="AN47" s="14"/>
      <c r="AO47" s="16"/>
      <c r="AP47" s="14"/>
      <c r="AQ47" s="14"/>
      <c r="AR47" s="7"/>
    </row>
    <row r="48" spans="1:44">
      <c r="A48" s="58"/>
      <c r="B48" s="8"/>
      <c r="C48" s="46">
        <v>12</v>
      </c>
      <c r="D48" s="27"/>
      <c r="E48" s="18"/>
      <c r="F48" s="29"/>
      <c r="G48" s="15"/>
      <c r="H48" s="14"/>
      <c r="I48" s="16"/>
      <c r="J48" s="15"/>
      <c r="K48" s="14"/>
      <c r="L48" s="14"/>
      <c r="M48" s="16"/>
      <c r="N48" s="15"/>
      <c r="O48" s="14"/>
      <c r="P48" s="16"/>
      <c r="Q48" s="15"/>
      <c r="R48" s="14"/>
      <c r="S48" s="16"/>
      <c r="T48" s="15"/>
      <c r="U48" s="2"/>
      <c r="V48" s="20"/>
      <c r="W48" s="2"/>
      <c r="X48" s="8"/>
      <c r="Y48" s="46">
        <f t="shared" si="1"/>
        <v>1.0089445438282647</v>
      </c>
      <c r="Z48" s="15"/>
      <c r="AA48" s="14"/>
      <c r="AB48" s="16"/>
      <c r="AC48" s="15"/>
      <c r="AD48" s="14"/>
      <c r="AE48" s="16"/>
      <c r="AF48" s="15"/>
      <c r="AG48" s="14"/>
      <c r="AH48" s="14"/>
      <c r="AI48" s="16"/>
      <c r="AJ48" s="15"/>
      <c r="AK48" s="14"/>
      <c r="AL48" s="16"/>
      <c r="AM48" s="15"/>
      <c r="AN48" s="14"/>
      <c r="AO48" s="16"/>
      <c r="AP48" s="14"/>
      <c r="AQ48" s="14"/>
      <c r="AR48" s="7"/>
    </row>
    <row r="49" spans="1:44">
      <c r="A49" s="58"/>
      <c r="B49" s="8"/>
      <c r="C49" s="46">
        <v>12</v>
      </c>
      <c r="D49" s="27"/>
      <c r="E49" s="18"/>
      <c r="F49" s="29"/>
      <c r="G49" s="15"/>
      <c r="H49" s="14"/>
      <c r="I49" s="16"/>
      <c r="J49" s="15"/>
      <c r="K49" s="14"/>
      <c r="L49" s="14"/>
      <c r="M49" s="16"/>
      <c r="N49" s="15"/>
      <c r="O49" s="14"/>
      <c r="P49" s="16"/>
      <c r="Q49" s="15"/>
      <c r="R49" s="14"/>
      <c r="S49" s="16"/>
      <c r="T49" s="15"/>
      <c r="U49" s="2"/>
      <c r="V49" s="20"/>
      <c r="W49" s="2"/>
      <c r="X49" s="8"/>
      <c r="Y49" s="46">
        <f t="shared" si="1"/>
        <v>1.0089445438282647</v>
      </c>
      <c r="Z49" s="15"/>
      <c r="AA49" s="14"/>
      <c r="AB49" s="16"/>
      <c r="AC49" s="15"/>
      <c r="AD49" s="14"/>
      <c r="AE49" s="16"/>
      <c r="AF49" s="15"/>
      <c r="AG49" s="14"/>
      <c r="AH49" s="14"/>
      <c r="AI49" s="16"/>
      <c r="AJ49" s="15"/>
      <c r="AK49" s="14"/>
      <c r="AL49" s="16"/>
      <c r="AM49" s="15"/>
      <c r="AN49" s="14"/>
      <c r="AO49" s="16"/>
      <c r="AP49" s="14"/>
      <c r="AQ49" s="14"/>
      <c r="AR49" s="7"/>
    </row>
    <row r="50" spans="1:44">
      <c r="A50" s="58"/>
      <c r="B50" s="8"/>
      <c r="C50" s="46">
        <v>14</v>
      </c>
      <c r="D50" s="27"/>
      <c r="E50" s="18"/>
      <c r="F50" s="29"/>
      <c r="G50" s="15"/>
      <c r="H50" s="14"/>
      <c r="I50" s="16"/>
      <c r="J50" s="15"/>
      <c r="K50" s="14"/>
      <c r="L50" s="14"/>
      <c r="M50" s="16"/>
      <c r="N50" s="15"/>
      <c r="O50" s="14"/>
      <c r="P50" s="16"/>
      <c r="Q50" s="15"/>
      <c r="R50" s="14"/>
      <c r="S50" s="16"/>
      <c r="T50" s="15"/>
      <c r="U50" s="2"/>
      <c r="V50" s="20"/>
      <c r="W50" s="2"/>
      <c r="X50" s="8"/>
      <c r="Y50" s="46">
        <f t="shared" si="1"/>
        <v>1.1771019677996422</v>
      </c>
      <c r="Z50" s="15"/>
      <c r="AA50" s="14"/>
      <c r="AB50" s="16"/>
      <c r="AC50" s="15"/>
      <c r="AD50" s="14"/>
      <c r="AE50" s="16"/>
      <c r="AF50" s="15"/>
      <c r="AG50" s="14"/>
      <c r="AH50" s="14"/>
      <c r="AI50" s="16"/>
      <c r="AJ50" s="15"/>
      <c r="AK50" s="14"/>
      <c r="AL50" s="16"/>
      <c r="AM50" s="15"/>
      <c r="AN50" s="14"/>
      <c r="AO50" s="16"/>
      <c r="AP50" s="14"/>
      <c r="AQ50" s="14"/>
      <c r="AR50" s="7"/>
    </row>
    <row r="51" spans="1:44" ht="17" thickBot="1">
      <c r="A51" s="58"/>
      <c r="B51" s="8"/>
      <c r="C51" s="47">
        <v>11</v>
      </c>
      <c r="D51" s="48"/>
      <c r="E51" s="12"/>
      <c r="F51" s="49"/>
      <c r="G51" s="50"/>
      <c r="H51" s="17"/>
      <c r="I51" s="51"/>
      <c r="J51" s="50"/>
      <c r="K51" s="17"/>
      <c r="L51" s="17"/>
      <c r="M51" s="51"/>
      <c r="N51" s="50"/>
      <c r="O51" s="17"/>
      <c r="P51" s="51"/>
      <c r="Q51" s="50"/>
      <c r="R51" s="17"/>
      <c r="S51" s="51"/>
      <c r="T51" s="50"/>
      <c r="U51" s="6"/>
      <c r="V51" s="21"/>
      <c r="W51" s="2"/>
      <c r="X51" s="8"/>
      <c r="Y51" s="47">
        <f t="shared" si="1"/>
        <v>0.92486583184257609</v>
      </c>
      <c r="Z51" s="50"/>
      <c r="AA51" s="17"/>
      <c r="AB51" s="51"/>
      <c r="AC51" s="50"/>
      <c r="AD51" s="17"/>
      <c r="AE51" s="51"/>
      <c r="AF51" s="50"/>
      <c r="AG51" s="17"/>
      <c r="AH51" s="17"/>
      <c r="AI51" s="51"/>
      <c r="AJ51" s="50"/>
      <c r="AK51" s="17"/>
      <c r="AL51" s="51"/>
      <c r="AM51" s="50"/>
      <c r="AN51" s="17"/>
      <c r="AO51" s="51"/>
      <c r="AP51" s="17"/>
      <c r="AQ51" s="17"/>
      <c r="AR51" s="57"/>
    </row>
    <row r="52" spans="1:44">
      <c r="A52" s="58"/>
      <c r="B52" s="38" t="s">
        <v>2</v>
      </c>
      <c r="C52" s="40">
        <f>AVERAGE(C5:C51)</f>
        <v>11.893617021276595</v>
      </c>
      <c r="D52" s="42">
        <f t="shared" ref="D52:V52" si="14">AVERAGE(D5:D51)</f>
        <v>7.6190476190476186</v>
      </c>
      <c r="E52" s="22">
        <f t="shared" si="14"/>
        <v>5.8461538461538458</v>
      </c>
      <c r="F52" s="43">
        <f t="shared" si="14"/>
        <v>7.7333333333333334</v>
      </c>
      <c r="G52" s="42">
        <f t="shared" si="14"/>
        <v>12.111111111111111</v>
      </c>
      <c r="H52" s="22">
        <f t="shared" si="14"/>
        <v>11.625</v>
      </c>
      <c r="I52" s="43">
        <f t="shared" si="14"/>
        <v>11.166666666666666</v>
      </c>
      <c r="J52" s="42">
        <f t="shared" si="14"/>
        <v>5.8275862068965516</v>
      </c>
      <c r="K52" s="22">
        <f t="shared" si="14"/>
        <v>10.294117647058824</v>
      </c>
      <c r="L52" s="22">
        <f t="shared" si="14"/>
        <v>11.666666666666666</v>
      </c>
      <c r="M52" s="43">
        <f t="shared" si="14"/>
        <v>0</v>
      </c>
      <c r="N52" s="42">
        <f t="shared" si="14"/>
        <v>12.125</v>
      </c>
      <c r="O52" s="22">
        <f t="shared" si="14"/>
        <v>0</v>
      </c>
      <c r="P52" s="43">
        <f t="shared" si="14"/>
        <v>11.714285714285714</v>
      </c>
      <c r="Q52" s="42">
        <f t="shared" si="14"/>
        <v>14</v>
      </c>
      <c r="R52" s="22">
        <f t="shared" si="14"/>
        <v>12.578947368421053</v>
      </c>
      <c r="S52" s="43">
        <f t="shared" si="14"/>
        <v>14.529411764705882</v>
      </c>
      <c r="T52" s="42">
        <f t="shared" si="14"/>
        <v>14.758620689655173</v>
      </c>
      <c r="U52" s="22">
        <f t="shared" si="14"/>
        <v>12.277777777777779</v>
      </c>
      <c r="V52" s="43">
        <f t="shared" si="14"/>
        <v>13.96774193548387</v>
      </c>
      <c r="W52" s="22"/>
      <c r="X52" s="38" t="s">
        <v>2</v>
      </c>
      <c r="Y52" s="40">
        <f>AVERAGE(Y5:Y51)</f>
        <v>0.99999999999999967</v>
      </c>
      <c r="Z52" s="42">
        <f t="shared" ref="Z52" si="15">AVERAGE(Z5:Z51)</f>
        <v>0.64059971036715213</v>
      </c>
      <c r="AA52" s="22">
        <f t="shared" ref="AA52" si="16">AVERAGE(AA5:AA51)</f>
        <v>0.49153708545479563</v>
      </c>
      <c r="AB52" s="43">
        <f t="shared" ref="AB52" si="17">AVERAGE(AB5:AB51)</f>
        <v>0.65020870602265957</v>
      </c>
      <c r="AC52" s="42">
        <f t="shared" ref="AC52" si="18">AVERAGE(AC5:AC51)</f>
        <v>1.0182866229377856</v>
      </c>
      <c r="AD52" s="22">
        <f t="shared" ref="AD52" si="19">AVERAGE(AD5:AD51)</f>
        <v>0.97741502683363146</v>
      </c>
      <c r="AE52" s="43">
        <f t="shared" ref="AE52" si="20">AVERAGE(AE5:AE51)</f>
        <v>0.93887895050685755</v>
      </c>
      <c r="AF52" s="42">
        <f t="shared" ref="AF52" si="21">AVERAGE(AF5:AF51)</f>
        <v>0.48997594226142743</v>
      </c>
      <c r="AG52" s="22">
        <f t="shared" ref="AG52" si="22">AVERAGE(AG5:AG51)</f>
        <v>0.86551615279385441</v>
      </c>
      <c r="AH52" s="22">
        <f t="shared" ref="AH52" si="23">AVERAGE(AH5:AH51)</f>
        <v>0.98091830649970169</v>
      </c>
      <c r="AI52" s="43">
        <f t="shared" ref="AI52" si="24">AVERAGE(AI5:AI51)</f>
        <v>0</v>
      </c>
      <c r="AJ52" s="42">
        <f t="shared" ref="AJ52" si="25">AVERAGE(AJ5:AJ51)</f>
        <v>1.0194543828264757</v>
      </c>
      <c r="AK52" s="22">
        <f t="shared" ref="AK52" si="26">AVERAGE(AK5:AK51)</f>
        <v>0</v>
      </c>
      <c r="AL52" s="43">
        <f t="shared" ref="AL52" si="27">AVERAGE(AL5:AL51)</f>
        <v>0.98492205468949656</v>
      </c>
      <c r="AM52" s="42">
        <f t="shared" ref="AM52" si="28">AVERAGE(AM5:AM51)</f>
        <v>1.1771019677996419</v>
      </c>
      <c r="AN52" s="22">
        <f t="shared" ref="AN52" si="29">AVERAGE(AN5:AN51)</f>
        <v>1.0576216928726108</v>
      </c>
      <c r="AO52" s="43">
        <f t="shared" ref="AO52" si="30">AVERAGE(AO5:AO51)</f>
        <v>1.2216142270861834</v>
      </c>
      <c r="AP52" s="22">
        <f t="shared" ref="AP52" si="31">AVERAGE(AP5:AP51)</f>
        <v>1.2408858182715441</v>
      </c>
      <c r="AQ52" s="22">
        <f t="shared" ref="AQ52" si="32">AVERAGE(AQ5:AQ51)</f>
        <v>1.0322997416020672</v>
      </c>
      <c r="AR52" s="39">
        <f t="shared" ref="AR52" si="33">AVERAGE(AR5:AR51)</f>
        <v>1.1743897512839749</v>
      </c>
    </row>
    <row r="53" spans="1:44">
      <c r="A53" s="58"/>
      <c r="B53" s="8" t="s">
        <v>3</v>
      </c>
      <c r="C53" s="5">
        <f>STDEV(C5:C51)</f>
        <v>1.8205833101699023</v>
      </c>
      <c r="D53" s="3">
        <f t="shared" ref="D53:V53" si="34">STDEV(D5:D51)</f>
        <v>1.3592715135759479</v>
      </c>
      <c r="E53" s="2">
        <f t="shared" si="34"/>
        <v>1.56696669249369</v>
      </c>
      <c r="F53" s="4">
        <f t="shared" si="34"/>
        <v>1.2798809468443673</v>
      </c>
      <c r="G53" s="3">
        <f t="shared" si="34"/>
        <v>2.0275875100994072</v>
      </c>
      <c r="H53" s="2">
        <f t="shared" si="34"/>
        <v>1.5059406173077154</v>
      </c>
      <c r="I53" s="4">
        <f t="shared" si="34"/>
        <v>1.1690451944500122</v>
      </c>
      <c r="J53" s="3">
        <f t="shared" si="34"/>
        <v>2.7783469586536702</v>
      </c>
      <c r="K53" s="2">
        <f t="shared" si="34"/>
        <v>1.992633492465214</v>
      </c>
      <c r="L53" s="2">
        <f t="shared" si="34"/>
        <v>1.7994708216848732</v>
      </c>
      <c r="M53" s="4">
        <f t="shared" si="34"/>
        <v>0</v>
      </c>
      <c r="N53" s="3">
        <f t="shared" si="34"/>
        <v>1.4083086782851739</v>
      </c>
      <c r="O53" s="2">
        <f t="shared" si="34"/>
        <v>0</v>
      </c>
      <c r="P53" s="4">
        <f t="shared" si="34"/>
        <v>1.6374732612530452</v>
      </c>
      <c r="Q53" s="3">
        <f t="shared" si="34"/>
        <v>2.1420166418862499</v>
      </c>
      <c r="R53" s="2">
        <f t="shared" si="34"/>
        <v>1.4649910683718694</v>
      </c>
      <c r="S53" s="4">
        <f t="shared" si="34"/>
        <v>2.7865221840769414</v>
      </c>
      <c r="T53" s="3">
        <f t="shared" si="34"/>
        <v>1.9208475140973027</v>
      </c>
      <c r="U53" s="2">
        <f t="shared" si="34"/>
        <v>1.5264551613058066</v>
      </c>
      <c r="V53" s="4">
        <f t="shared" si="34"/>
        <v>1.6829313903175407</v>
      </c>
      <c r="W53" s="2"/>
      <c r="X53" s="8" t="s">
        <v>3</v>
      </c>
      <c r="Y53" s="5">
        <f>STDEV(Y5:Y51)</f>
        <v>0.15307229978172782</v>
      </c>
      <c r="Z53" s="3">
        <f t="shared" ref="Z53:AR53" si="35">STDEV(Z5:Z51)</f>
        <v>0.11428579810030409</v>
      </c>
      <c r="AA53" s="2">
        <f t="shared" si="35"/>
        <v>0.13174854122934473</v>
      </c>
      <c r="AB53" s="4">
        <f t="shared" si="35"/>
        <v>0.1076107415056986</v>
      </c>
      <c r="AC53" s="3">
        <f t="shared" si="35"/>
        <v>0.17047694628742682</v>
      </c>
      <c r="AD53" s="2">
        <f t="shared" si="35"/>
        <v>0.12661754743016604</v>
      </c>
      <c r="AE53" s="4">
        <f t="shared" si="35"/>
        <v>9.8291814202415992E-2</v>
      </c>
      <c r="AF53" s="3">
        <f t="shared" si="35"/>
        <v>0.23359983373295631</v>
      </c>
      <c r="AG53" s="2">
        <f t="shared" si="35"/>
        <v>0.16753805750602022</v>
      </c>
      <c r="AH53" s="2">
        <f t="shared" si="35"/>
        <v>0.15129718894309382</v>
      </c>
      <c r="AI53" s="4">
        <f t="shared" si="35"/>
        <v>0</v>
      </c>
      <c r="AJ53" s="3">
        <f t="shared" si="35"/>
        <v>0.1184087797484866</v>
      </c>
      <c r="AK53" s="2">
        <f t="shared" si="35"/>
        <v>0</v>
      </c>
      <c r="AL53" s="4">
        <f t="shared" si="35"/>
        <v>0.13767664271716054</v>
      </c>
      <c r="AM53" s="3">
        <f t="shared" si="35"/>
        <v>0.18009800030170911</v>
      </c>
      <c r="AN53" s="2">
        <f t="shared" si="35"/>
        <v>0.12317456209924529</v>
      </c>
      <c r="AO53" s="4">
        <f t="shared" si="35"/>
        <v>0.23428719615673763</v>
      </c>
      <c r="AP53" s="2">
        <f t="shared" si="35"/>
        <v>0.16150238490621116</v>
      </c>
      <c r="AQ53" s="2">
        <f t="shared" si="35"/>
        <v>0.12834238386649841</v>
      </c>
      <c r="AR53" s="20">
        <f t="shared" si="35"/>
        <v>0.14149870365818173</v>
      </c>
    </row>
    <row r="54" spans="1:44" ht="18" customHeight="1">
      <c r="A54" s="58"/>
      <c r="B54" s="8" t="s">
        <v>4</v>
      </c>
      <c r="C54" s="5">
        <f>C53/SQRT(COUNT(C5:C51))</f>
        <v>0.26555936905914151</v>
      </c>
      <c r="D54" s="3">
        <f t="shared" ref="D54:V54" si="36">D53/SQRT(COUNT(D5:D51))</f>
        <v>0.29661736195042743</v>
      </c>
      <c r="E54" s="2">
        <f t="shared" si="36"/>
        <v>0.3073074516221258</v>
      </c>
      <c r="F54" s="4">
        <f t="shared" si="36"/>
        <v>0.33046383948376096</v>
      </c>
      <c r="G54" s="3">
        <f t="shared" si="36"/>
        <v>0.67586250336646903</v>
      </c>
      <c r="H54" s="2">
        <f t="shared" si="36"/>
        <v>0.53243041128127044</v>
      </c>
      <c r="I54" s="4">
        <f t="shared" si="36"/>
        <v>0.47726070210921184</v>
      </c>
      <c r="J54" s="3">
        <f t="shared" si="36"/>
        <v>0.51592607806037682</v>
      </c>
      <c r="K54" s="2">
        <f t="shared" si="36"/>
        <v>0.48328460956338176</v>
      </c>
      <c r="L54" s="2">
        <f t="shared" si="36"/>
        <v>0.46462136829144601</v>
      </c>
      <c r="M54" s="4">
        <f t="shared" si="36"/>
        <v>0</v>
      </c>
      <c r="N54" s="3">
        <f t="shared" si="36"/>
        <v>0.35207716957129348</v>
      </c>
      <c r="O54" s="2">
        <f t="shared" si="36"/>
        <v>0</v>
      </c>
      <c r="P54" s="4">
        <f t="shared" si="36"/>
        <v>0.43763313740087662</v>
      </c>
      <c r="Q54" s="3">
        <f t="shared" si="36"/>
        <v>0.50487816429740129</v>
      </c>
      <c r="R54" s="2">
        <f t="shared" si="36"/>
        <v>0.33609200106435072</v>
      </c>
      <c r="S54" s="4">
        <f t="shared" si="36"/>
        <v>0.6758308995927087</v>
      </c>
      <c r="T54" s="3">
        <f t="shared" si="36"/>
        <v>0.35669242871684803</v>
      </c>
      <c r="U54" s="2">
        <f t="shared" si="36"/>
        <v>0.35978893191218042</v>
      </c>
      <c r="V54" s="4">
        <f t="shared" si="36"/>
        <v>0.30226340064832213</v>
      </c>
      <c r="W54" s="2"/>
      <c r="X54" s="8" t="s">
        <v>4</v>
      </c>
      <c r="Y54" s="5">
        <f>Y53/SQRT(COUNT(Y5:Y51))</f>
        <v>2.2327889706224895E-2</v>
      </c>
      <c r="Z54" s="3">
        <f t="shared" ref="Z54" si="37">Z53/SQRT(COUNT(Z5:Z51))</f>
        <v>2.4939205745384947E-2</v>
      </c>
      <c r="AA54" s="2">
        <f t="shared" ref="AA54" si="38">AA53/SQRT(COUNT(AA5:AA51))</f>
        <v>2.5838014715992785E-2</v>
      </c>
      <c r="AB54" s="4">
        <f t="shared" ref="AB54" si="39">AB53/SQRT(COUNT(AB5:AB51))</f>
        <v>2.7784973981640128E-2</v>
      </c>
      <c r="AC54" s="3">
        <f t="shared" ref="AC54" si="40">AC53/SQRT(COUNT(AC5:AC51))</f>
        <v>5.682564876247561E-2</v>
      </c>
      <c r="AD54" s="2">
        <f t="shared" ref="AD54" si="41">AD53/SQRT(COUNT(AD5:AD51))</f>
        <v>4.4766063202539855E-2</v>
      </c>
      <c r="AE54" s="4">
        <f t="shared" ref="AE54" si="42">AE53/SQRT(COUNT(AE5:AE51))</f>
        <v>4.0127465114727985E-2</v>
      </c>
      <c r="AF54" s="3">
        <f t="shared" ref="AF54" si="43">AF53/SQRT(COUNT(AF5:AF51))</f>
        <v>4.3378400123144416E-2</v>
      </c>
      <c r="AG54" s="2">
        <f t="shared" ref="AG54" si="44">AG53/SQRT(COUNT(AG5:AG51))</f>
        <v>4.0633947494595708E-2</v>
      </c>
      <c r="AH54" s="2">
        <f t="shared" ref="AH54" si="45">AH53/SQRT(COUNT(AH5:AH51))</f>
        <v>3.9064766206973286E-2</v>
      </c>
      <c r="AI54" s="4">
        <f t="shared" ref="AI54" si="46">AI53/SQRT(COUNT(AI5:AI51))</f>
        <v>0</v>
      </c>
      <c r="AJ54" s="3">
        <f t="shared" ref="AJ54" si="47">AJ53/SQRT(COUNT(AJ5:AJ51))</f>
        <v>2.9602194937121649E-2</v>
      </c>
      <c r="AK54" s="2">
        <f t="shared" ref="AK54" si="48">AK53/SQRT(COUNT(AK5:AK51))</f>
        <v>0</v>
      </c>
      <c r="AL54" s="4">
        <f t="shared" ref="AL54" si="49">AL53/SQRT(COUNT(AL5:AL51))</f>
        <v>3.6795630514921462E-2</v>
      </c>
      <c r="AM54" s="3">
        <f t="shared" ref="AM54" si="50">AM53/SQRT(COUNT(AM5:AM51))</f>
        <v>4.2449505763825134E-2</v>
      </c>
      <c r="AN54" s="2">
        <f t="shared" ref="AN54" si="51">AN53/SQRT(COUNT(AN5:AN51))</f>
        <v>2.825818255818344E-2</v>
      </c>
      <c r="AO54" s="4">
        <f t="shared" ref="AO54" si="52">AO53/SQRT(COUNT(AO5:AO51))</f>
        <v>5.6822991557884311E-2</v>
      </c>
      <c r="AP54" s="2">
        <f t="shared" ref="AP54" si="53">AP53/SQRT(COUNT(AP5:AP51))</f>
        <v>2.999023998155928E-2</v>
      </c>
      <c r="AQ54" s="2">
        <f t="shared" ref="AQ54" si="54">AQ53/SQRT(COUNT(AQ5:AQ51))</f>
        <v>3.025058998188266E-2</v>
      </c>
      <c r="AR54" s="20">
        <f t="shared" ref="AR54" si="55">AR53/SQRT(COUNT(AR5:AR51))</f>
        <v>2.5413917406924849E-2</v>
      </c>
    </row>
    <row r="55" spans="1:44" ht="16" customHeight="1" thickBot="1">
      <c r="A55" s="59"/>
      <c r="B55" s="9" t="s">
        <v>5</v>
      </c>
      <c r="C55" s="11">
        <f>COUNT(C5:C51)</f>
        <v>47</v>
      </c>
      <c r="D55" s="10">
        <f t="shared" ref="D55:V55" si="56">COUNT(D5:D51)</f>
        <v>21</v>
      </c>
      <c r="E55" s="6">
        <f t="shared" si="56"/>
        <v>26</v>
      </c>
      <c r="F55" s="24">
        <f t="shared" si="56"/>
        <v>15</v>
      </c>
      <c r="G55" s="10">
        <f t="shared" si="56"/>
        <v>9</v>
      </c>
      <c r="H55" s="6">
        <f t="shared" si="56"/>
        <v>8</v>
      </c>
      <c r="I55" s="24">
        <f t="shared" si="56"/>
        <v>6</v>
      </c>
      <c r="J55" s="10">
        <f t="shared" si="56"/>
        <v>29</v>
      </c>
      <c r="K55" s="6">
        <f t="shared" si="56"/>
        <v>17</v>
      </c>
      <c r="L55" s="6">
        <f t="shared" si="56"/>
        <v>15</v>
      </c>
      <c r="M55" s="24">
        <f t="shared" si="56"/>
        <v>18</v>
      </c>
      <c r="N55" s="10">
        <f t="shared" si="56"/>
        <v>16</v>
      </c>
      <c r="O55" s="6">
        <f t="shared" si="56"/>
        <v>12</v>
      </c>
      <c r="P55" s="24">
        <f t="shared" si="56"/>
        <v>14</v>
      </c>
      <c r="Q55" s="10">
        <f t="shared" si="56"/>
        <v>18</v>
      </c>
      <c r="R55" s="6">
        <f t="shared" si="56"/>
        <v>19</v>
      </c>
      <c r="S55" s="24">
        <f t="shared" si="56"/>
        <v>17</v>
      </c>
      <c r="T55" s="10">
        <f t="shared" si="56"/>
        <v>29</v>
      </c>
      <c r="U55" s="6">
        <f t="shared" si="56"/>
        <v>18</v>
      </c>
      <c r="V55" s="24">
        <f t="shared" si="56"/>
        <v>31</v>
      </c>
      <c r="W55" s="6"/>
      <c r="X55" s="9" t="s">
        <v>5</v>
      </c>
      <c r="Y55" s="11">
        <f>COUNT(Y5:Y51)</f>
        <v>47</v>
      </c>
      <c r="Z55" s="10">
        <f t="shared" ref="Z55:AR55" si="57">COUNT(Z5:Z51)</f>
        <v>21</v>
      </c>
      <c r="AA55" s="6">
        <f t="shared" si="57"/>
        <v>26</v>
      </c>
      <c r="AB55" s="24">
        <f t="shared" si="57"/>
        <v>15</v>
      </c>
      <c r="AC55" s="10">
        <f t="shared" si="57"/>
        <v>9</v>
      </c>
      <c r="AD55" s="6">
        <f t="shared" si="57"/>
        <v>8</v>
      </c>
      <c r="AE55" s="24">
        <f t="shared" si="57"/>
        <v>6</v>
      </c>
      <c r="AF55" s="10">
        <f t="shared" si="57"/>
        <v>29</v>
      </c>
      <c r="AG55" s="6">
        <f t="shared" si="57"/>
        <v>17</v>
      </c>
      <c r="AH55" s="6">
        <f t="shared" si="57"/>
        <v>15</v>
      </c>
      <c r="AI55" s="24">
        <f t="shared" si="57"/>
        <v>18</v>
      </c>
      <c r="AJ55" s="10">
        <f t="shared" si="57"/>
        <v>16</v>
      </c>
      <c r="AK55" s="6">
        <f t="shared" si="57"/>
        <v>12</v>
      </c>
      <c r="AL55" s="24">
        <f t="shared" si="57"/>
        <v>14</v>
      </c>
      <c r="AM55" s="10">
        <f t="shared" si="57"/>
        <v>18</v>
      </c>
      <c r="AN55" s="6">
        <f t="shared" si="57"/>
        <v>19</v>
      </c>
      <c r="AO55" s="24">
        <f t="shared" si="57"/>
        <v>17</v>
      </c>
      <c r="AP55" s="6">
        <f t="shared" si="57"/>
        <v>29</v>
      </c>
      <c r="AQ55" s="6">
        <f t="shared" si="57"/>
        <v>18</v>
      </c>
      <c r="AR55" s="21">
        <f t="shared" si="57"/>
        <v>31</v>
      </c>
    </row>
    <row r="58" spans="1:44">
      <c r="A58" s="26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 s="25"/>
      <c r="Z58" s="13"/>
      <c r="AA58" s="13"/>
    </row>
  </sheetData>
  <mergeCells count="15">
    <mergeCell ref="B1:AR1"/>
    <mergeCell ref="D3:F3"/>
    <mergeCell ref="G3:I3"/>
    <mergeCell ref="J3:M3"/>
    <mergeCell ref="N3:P3"/>
    <mergeCell ref="Q3:S3"/>
    <mergeCell ref="T3:V3"/>
    <mergeCell ref="C2:V2"/>
    <mergeCell ref="Y2:AR2"/>
    <mergeCell ref="Z3:AB3"/>
    <mergeCell ref="AC3:AE3"/>
    <mergeCell ref="AF3:AI3"/>
    <mergeCell ref="AJ3:AL3"/>
    <mergeCell ref="AM3:AO3"/>
    <mergeCell ref="AP3:AR3"/>
  </mergeCells>
  <pageMargins left="0.7" right="0.7" top="0.75" bottom="0.75" header="0.3" footer="0.3"/>
  <pageSetup scale="58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Fig1-figsupp1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Audrey</dc:creator>
  <cp:lastModifiedBy>Adam Miller</cp:lastModifiedBy>
  <cp:lastPrinted>2017-09-27T19:59:09Z</cp:lastPrinted>
  <dcterms:created xsi:type="dcterms:W3CDTF">2017-06-27T23:32:03Z</dcterms:created>
  <dcterms:modified xsi:type="dcterms:W3CDTF">2021-03-29T15:52:00Z</dcterms:modified>
</cp:coreProperties>
</file>