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dam/Documents/__Papers/ScaffoldHierarchy/data/"/>
    </mc:Choice>
  </mc:AlternateContent>
  <xr:revisionPtr revIDLastSave="0" documentId="13_ncr:1_{713901AE-1374-1840-ABC8-3FF400C89EF6}" xr6:coauthVersionLast="45" xr6:coauthVersionMax="45" xr10:uidLastSave="{00000000-0000-0000-0000-000000000000}"/>
  <bookViews>
    <workbookView xWindow="30300" yWindow="460" windowWidth="45740" windowHeight="28340" tabRatio="500" xr2:uid="{00000000-000D-0000-FFFF-FFFF00000000}"/>
  </bookViews>
  <sheets>
    <sheet name="Fig2" sheetId="1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84" i="17" l="1"/>
  <c r="O184" i="17"/>
  <c r="H184" i="17"/>
  <c r="G184" i="17"/>
  <c r="D184" i="17"/>
  <c r="C184" i="17"/>
  <c r="P182" i="17"/>
  <c r="P183" i="17" s="1"/>
  <c r="O182" i="17"/>
  <c r="O183" i="17" s="1"/>
  <c r="H182" i="17"/>
  <c r="H183" i="17" s="1"/>
  <c r="G182" i="17"/>
  <c r="G183" i="17" s="1"/>
  <c r="D182" i="17"/>
  <c r="D183" i="17" s="1"/>
  <c r="C182" i="17"/>
  <c r="C183" i="17" s="1"/>
  <c r="P181" i="17"/>
  <c r="O181" i="17"/>
  <c r="H181" i="17"/>
  <c r="G181" i="17"/>
  <c r="D181" i="17"/>
  <c r="C181" i="17"/>
  <c r="P164" i="17"/>
  <c r="O164" i="17"/>
  <c r="H164" i="17"/>
  <c r="G164" i="17"/>
  <c r="D164" i="17"/>
  <c r="C164" i="17"/>
  <c r="P162" i="17"/>
  <c r="P163" i="17" s="1"/>
  <c r="O162" i="17"/>
  <c r="O163" i="17" s="1"/>
  <c r="H162" i="17"/>
  <c r="H163" i="17" s="1"/>
  <c r="G162" i="17"/>
  <c r="G163" i="17" s="1"/>
  <c r="D162" i="17"/>
  <c r="D163" i="17" s="1"/>
  <c r="C162" i="17"/>
  <c r="C163" i="17" s="1"/>
  <c r="P161" i="17"/>
  <c r="O161" i="17"/>
  <c r="H161" i="17"/>
  <c r="G161" i="17"/>
  <c r="D161" i="17"/>
  <c r="C161" i="17"/>
  <c r="P144" i="17"/>
  <c r="O144" i="17"/>
  <c r="H144" i="17"/>
  <c r="G144" i="17"/>
  <c r="D144" i="17"/>
  <c r="C144" i="17"/>
  <c r="P142" i="17"/>
  <c r="P143" i="17" s="1"/>
  <c r="O142" i="17"/>
  <c r="O143" i="17" s="1"/>
  <c r="H142" i="17"/>
  <c r="H143" i="17" s="1"/>
  <c r="G142" i="17"/>
  <c r="G143" i="17" s="1"/>
  <c r="D142" i="17"/>
  <c r="D143" i="17" s="1"/>
  <c r="C142" i="17"/>
  <c r="C143" i="17" s="1"/>
  <c r="P141" i="17"/>
  <c r="O141" i="17"/>
  <c r="H141" i="17"/>
  <c r="G141" i="17"/>
  <c r="D141" i="17"/>
  <c r="C141" i="17"/>
  <c r="P122" i="17"/>
  <c r="O122" i="17"/>
  <c r="D122" i="17"/>
  <c r="C122" i="17"/>
  <c r="P120" i="17"/>
  <c r="P121" i="17" s="1"/>
  <c r="O120" i="17"/>
  <c r="O121" i="17" s="1"/>
  <c r="D120" i="17"/>
  <c r="D121" i="17" s="1"/>
  <c r="C120" i="17"/>
  <c r="C121" i="17" s="1"/>
  <c r="P119" i="17"/>
  <c r="O119" i="17"/>
  <c r="D119" i="17"/>
  <c r="C119" i="17"/>
  <c r="P102" i="17"/>
  <c r="O102" i="17"/>
  <c r="D102" i="17"/>
  <c r="C102" i="17"/>
  <c r="P100" i="17"/>
  <c r="P101" i="17" s="1"/>
  <c r="O100" i="17"/>
  <c r="O101" i="17" s="1"/>
  <c r="D100" i="17"/>
  <c r="D101" i="17" s="1"/>
  <c r="C100" i="17"/>
  <c r="C101" i="17" s="1"/>
  <c r="P99" i="17"/>
  <c r="O99" i="17"/>
  <c r="D99" i="17"/>
  <c r="C99" i="17"/>
  <c r="P82" i="17"/>
  <c r="O82" i="17"/>
  <c r="D82" i="17"/>
  <c r="C82" i="17"/>
  <c r="P80" i="17"/>
  <c r="P81" i="17" s="1"/>
  <c r="O80" i="17"/>
  <c r="O81" i="17" s="1"/>
  <c r="D80" i="17"/>
  <c r="D81" i="17" s="1"/>
  <c r="C80" i="17"/>
  <c r="C81" i="17" s="1"/>
  <c r="P79" i="17"/>
  <c r="O79" i="17"/>
  <c r="D79" i="17"/>
  <c r="C79" i="17"/>
  <c r="P60" i="17" l="1"/>
  <c r="O60" i="17"/>
  <c r="D60" i="17"/>
  <c r="C60" i="17"/>
  <c r="P58" i="17"/>
  <c r="P59" i="17" s="1"/>
  <c r="O58" i="17"/>
  <c r="O59" i="17" s="1"/>
  <c r="D58" i="17"/>
  <c r="D59" i="17" s="1"/>
  <c r="C58" i="17"/>
  <c r="C59" i="17" s="1"/>
  <c r="P57" i="17"/>
  <c r="O57" i="17"/>
  <c r="D57" i="17"/>
  <c r="C57" i="17"/>
  <c r="H50" i="17" s="1"/>
  <c r="P40" i="17"/>
  <c r="O40" i="17"/>
  <c r="D40" i="17"/>
  <c r="C40" i="17"/>
  <c r="P38" i="17"/>
  <c r="P39" i="17" s="1"/>
  <c r="O38" i="17"/>
  <c r="O39" i="17" s="1"/>
  <c r="D38" i="17"/>
  <c r="D39" i="17" s="1"/>
  <c r="C38" i="17"/>
  <c r="C39" i="17" s="1"/>
  <c r="P37" i="17"/>
  <c r="O37" i="17"/>
  <c r="D37" i="17"/>
  <c r="C37" i="17"/>
  <c r="H27" i="17" s="1"/>
  <c r="P20" i="17"/>
  <c r="O20" i="17"/>
  <c r="D20" i="17"/>
  <c r="C20" i="17"/>
  <c r="P18" i="17"/>
  <c r="P19" i="17" s="1"/>
  <c r="O18" i="17"/>
  <c r="O19" i="17" s="1"/>
  <c r="D18" i="17"/>
  <c r="D19" i="17" s="1"/>
  <c r="C18" i="17"/>
  <c r="C19" i="17" s="1"/>
  <c r="P17" i="17"/>
  <c r="O17" i="17"/>
  <c r="D17" i="17"/>
  <c r="C17" i="17"/>
  <c r="H10" i="17"/>
  <c r="T31" i="17" l="1"/>
  <c r="T152" i="17"/>
  <c r="S152" i="17"/>
  <c r="T151" i="17"/>
  <c r="S151" i="17"/>
  <c r="T155" i="17"/>
  <c r="T154" i="17"/>
  <c r="T153" i="17"/>
  <c r="S153" i="17"/>
  <c r="T171" i="17"/>
  <c r="S171" i="17"/>
  <c r="T175" i="17"/>
  <c r="T174" i="17"/>
  <c r="T173" i="17"/>
  <c r="S173" i="17"/>
  <c r="T172" i="17"/>
  <c r="S172" i="17"/>
  <c r="T8" i="17"/>
  <c r="T133" i="17"/>
  <c r="S132" i="17"/>
  <c r="S133" i="17"/>
  <c r="T132" i="17"/>
  <c r="T131" i="17"/>
  <c r="S131" i="17"/>
  <c r="T135" i="17"/>
  <c r="T134" i="17"/>
  <c r="S30" i="17"/>
  <c r="T10" i="17"/>
  <c r="T49" i="17"/>
  <c r="T113" i="17"/>
  <c r="T110" i="17"/>
  <c r="T112" i="17"/>
  <c r="S110" i="17"/>
  <c r="T111" i="17"/>
  <c r="T109" i="17"/>
  <c r="S111" i="17"/>
  <c r="S109" i="17"/>
  <c r="G31" i="17"/>
  <c r="H93" i="17"/>
  <c r="H92" i="17"/>
  <c r="H90" i="17"/>
  <c r="G92" i="17"/>
  <c r="G90" i="17"/>
  <c r="H95" i="17"/>
  <c r="H94" i="17"/>
  <c r="H91" i="17"/>
  <c r="H89" i="17"/>
  <c r="G91" i="17"/>
  <c r="G89" i="17"/>
  <c r="H8" i="17"/>
  <c r="G71" i="17"/>
  <c r="G69" i="17"/>
  <c r="H73" i="17"/>
  <c r="H72" i="17"/>
  <c r="H70" i="17"/>
  <c r="G72" i="17"/>
  <c r="G70" i="17"/>
  <c r="H75" i="17"/>
  <c r="H74" i="17"/>
  <c r="H71" i="17"/>
  <c r="H69" i="17"/>
  <c r="S27" i="17"/>
  <c r="T90" i="17"/>
  <c r="T92" i="17"/>
  <c r="S90" i="17"/>
  <c r="T91" i="17"/>
  <c r="T89" i="17"/>
  <c r="S91" i="17"/>
  <c r="S89" i="17"/>
  <c r="T93" i="17"/>
  <c r="S51" i="17"/>
  <c r="T9" i="17"/>
  <c r="T73" i="17"/>
  <c r="T70" i="17"/>
  <c r="T72" i="17"/>
  <c r="S70" i="17"/>
  <c r="T71" i="17"/>
  <c r="T69" i="17"/>
  <c r="S71" i="17"/>
  <c r="S69" i="17"/>
  <c r="S8" i="17"/>
  <c r="G27" i="17"/>
  <c r="G111" i="17"/>
  <c r="G109" i="17"/>
  <c r="H113" i="17"/>
  <c r="H112" i="17"/>
  <c r="H110" i="17"/>
  <c r="G112" i="17"/>
  <c r="G110" i="17"/>
  <c r="H115" i="17"/>
  <c r="H114" i="17"/>
  <c r="H111" i="17"/>
  <c r="H109" i="17"/>
  <c r="S50" i="17"/>
  <c r="S11" i="17"/>
  <c r="S10" i="17"/>
  <c r="S31" i="17"/>
  <c r="S48" i="17"/>
  <c r="T48" i="17"/>
  <c r="T50" i="17"/>
  <c r="H29" i="17"/>
  <c r="G28" i="17"/>
  <c r="G29" i="17"/>
  <c r="G30" i="17"/>
  <c r="H31" i="17"/>
  <c r="H49" i="17"/>
  <c r="H47" i="17"/>
  <c r="H51" i="17"/>
  <c r="G49" i="17"/>
  <c r="G47" i="17"/>
  <c r="G51" i="17"/>
  <c r="G48" i="17"/>
  <c r="G8" i="17"/>
  <c r="H48" i="17"/>
  <c r="H9" i="17"/>
  <c r="H7" i="17"/>
  <c r="H11" i="17"/>
  <c r="G9" i="17"/>
  <c r="G7" i="17"/>
  <c r="G11" i="17"/>
  <c r="G10" i="17"/>
  <c r="T28" i="17"/>
  <c r="T30" i="17"/>
  <c r="S28" i="17"/>
  <c r="T29" i="17"/>
  <c r="T27" i="17"/>
  <c r="S29" i="17"/>
  <c r="G50" i="17"/>
  <c r="T11" i="17"/>
  <c r="H28" i="17"/>
  <c r="H30" i="17"/>
  <c r="T51" i="17"/>
  <c r="S7" i="17"/>
  <c r="S9" i="17"/>
  <c r="S47" i="17"/>
  <c r="S49" i="17"/>
  <c r="T7" i="17"/>
  <c r="T47" i="17"/>
  <c r="S164" i="17" l="1"/>
  <c r="S161" i="17"/>
  <c r="S162" i="17"/>
  <c r="S163" i="17" s="1"/>
  <c r="T164" i="17"/>
  <c r="T161" i="17"/>
  <c r="T162" i="17"/>
  <c r="T163" i="17" s="1"/>
  <c r="S184" i="17"/>
  <c r="S181" i="17"/>
  <c r="S182" i="17"/>
  <c r="S183" i="17" s="1"/>
  <c r="T184" i="17"/>
  <c r="T181" i="17"/>
  <c r="T182" i="17"/>
  <c r="T183" i="17" s="1"/>
  <c r="S144" i="17"/>
  <c r="S141" i="17"/>
  <c r="S142" i="17"/>
  <c r="S143" i="17" s="1"/>
  <c r="T144" i="17"/>
  <c r="T141" i="17"/>
  <c r="T142" i="17"/>
  <c r="T143" i="17" s="1"/>
  <c r="G102" i="17"/>
  <c r="T99" i="17"/>
  <c r="T100" i="17"/>
  <c r="T101" i="17" s="1"/>
  <c r="T122" i="17"/>
  <c r="T119" i="17"/>
  <c r="T120" i="17"/>
  <c r="T121" i="17" s="1"/>
  <c r="T79" i="17"/>
  <c r="H99" i="17"/>
  <c r="G122" i="17"/>
  <c r="G119" i="17"/>
  <c r="G120" i="17"/>
  <c r="G121" i="17" s="1"/>
  <c r="G82" i="17"/>
  <c r="G79" i="17"/>
  <c r="G80" i="17"/>
  <c r="G81" i="17" s="1"/>
  <c r="G99" i="17"/>
  <c r="G100" i="17"/>
  <c r="G101" i="17" s="1"/>
  <c r="S82" i="17"/>
  <c r="S79" i="17"/>
  <c r="S80" i="17"/>
  <c r="S81" i="17" s="1"/>
  <c r="T102" i="17"/>
  <c r="H100" i="17"/>
  <c r="H101" i="17" s="1"/>
  <c r="H102" i="17"/>
  <c r="S40" i="17"/>
  <c r="T82" i="17"/>
  <c r="T80" i="17"/>
  <c r="T81" i="17" s="1"/>
  <c r="G37" i="17"/>
  <c r="H122" i="17"/>
  <c r="H119" i="17"/>
  <c r="H120" i="17"/>
  <c r="H121" i="17" s="1"/>
  <c r="S102" i="17"/>
  <c r="S100" i="17"/>
  <c r="S101" i="17" s="1"/>
  <c r="S99" i="17"/>
  <c r="H82" i="17"/>
  <c r="H79" i="17"/>
  <c r="H80" i="17"/>
  <c r="H81" i="17" s="1"/>
  <c r="S122" i="17"/>
  <c r="S119" i="17"/>
  <c r="S120" i="17"/>
  <c r="S121" i="17" s="1"/>
  <c r="G38" i="17"/>
  <c r="G39" i="17" s="1"/>
  <c r="G40" i="17"/>
  <c r="S38" i="17"/>
  <c r="S39" i="17" s="1"/>
  <c r="H40" i="17"/>
  <c r="H60" i="17"/>
  <c r="H58" i="17"/>
  <c r="H59" i="17" s="1"/>
  <c r="H57" i="17"/>
  <c r="T20" i="17"/>
  <c r="T18" i="17"/>
  <c r="T19" i="17" s="1"/>
  <c r="T17" i="17"/>
  <c r="H20" i="17"/>
  <c r="H18" i="17"/>
  <c r="H19" i="17" s="1"/>
  <c r="H17" i="17"/>
  <c r="H38" i="17"/>
  <c r="H39" i="17" s="1"/>
  <c r="S20" i="17"/>
  <c r="S18" i="17"/>
  <c r="S19" i="17" s="1"/>
  <c r="S17" i="17"/>
  <c r="G20" i="17"/>
  <c r="G18" i="17"/>
  <c r="G19" i="17" s="1"/>
  <c r="G17" i="17"/>
  <c r="T60" i="17"/>
  <c r="T58" i="17"/>
  <c r="T59" i="17" s="1"/>
  <c r="T57" i="17"/>
  <c r="H37" i="17"/>
  <c r="S60" i="17"/>
  <c r="S58" i="17"/>
  <c r="S59" i="17" s="1"/>
  <c r="S57" i="17"/>
  <c r="S37" i="17"/>
  <c r="T40" i="17"/>
  <c r="T38" i="17"/>
  <c r="T39" i="17" s="1"/>
  <c r="T37" i="17"/>
  <c r="G60" i="17"/>
  <c r="G58" i="17"/>
  <c r="G59" i="17" s="1"/>
  <c r="G57" i="17"/>
</calcChain>
</file>

<file path=xl/sharedStrings.xml><?xml version="1.0" encoding="utf-8"?>
<sst xmlns="http://schemas.openxmlformats.org/spreadsheetml/2006/main" count="819" uniqueCount="117">
  <si>
    <t>wt</t>
  </si>
  <si>
    <t>avg. for animal</t>
  </si>
  <si>
    <t>avg.</t>
  </si>
  <si>
    <t>stdev</t>
  </si>
  <si>
    <t>sterr</t>
  </si>
  <si>
    <t>n</t>
  </si>
  <si>
    <t>Cx35.5 Pixel Intensity</t>
  </si>
  <si>
    <t>Cx34.1 Pixel Intensity</t>
  </si>
  <si>
    <t>P value</t>
  </si>
  <si>
    <t>P value summary</t>
  </si>
  <si>
    <t>****</t>
  </si>
  <si>
    <t>Are means signif. different? (P &lt; 0.05)</t>
  </si>
  <si>
    <t>Yes</t>
  </si>
  <si>
    <t>One- or two-tailed P value?</t>
  </si>
  <si>
    <t>Two-tailed</t>
  </si>
  <si>
    <t>Welch-corrected t, df</t>
  </si>
  <si>
    <t>How big is the difference?</t>
  </si>
  <si>
    <t>Mean ± SEM of column A</t>
  </si>
  <si>
    <t>Mean ± SEM of column B</t>
  </si>
  <si>
    <t>Difference between means</t>
  </si>
  <si>
    <t>95% confidence interval</t>
  </si>
  <si>
    <t>R square</t>
  </si>
  <si>
    <t>F test to compare variances</t>
  </si>
  <si>
    <t>F,DFn, Dfd</t>
  </si>
  <si>
    <t>Are variances significantly different?</t>
  </si>
  <si>
    <t>ns</t>
  </si>
  <si>
    <t>No</t>
  </si>
  <si>
    <t>ZO-1 Pixel Intensity</t>
  </si>
  <si>
    <t>Hindbrain Club Endings</t>
  </si>
  <si>
    <t>Spinal cord M/CoLo</t>
  </si>
  <si>
    <t>RAW pixel values</t>
  </si>
  <si>
    <t>NORMALIZED to wt avg.</t>
  </si>
  <si>
    <t>&lt;0.0001</t>
  </si>
  <si>
    <t>*</t>
  </si>
  <si>
    <t>***</t>
  </si>
  <si>
    <t>**</t>
  </si>
  <si>
    <r>
      <t xml:space="preserve">gjd2a </t>
    </r>
    <r>
      <rPr>
        <b/>
        <vertAlign val="superscript"/>
        <sz val="12"/>
        <rFont val="Calibri"/>
        <scheme val="minor"/>
      </rPr>
      <t>Δ5bp / Δ5bp</t>
    </r>
  </si>
  <si>
    <t>gjd2a 5bp (fh437)</t>
  </si>
  <si>
    <t>t=8.842, df=4.456</t>
  </si>
  <si>
    <t>-0.9720 ± 0.1099</t>
  </si>
  <si>
    <t>-1.265 to -0.6787</t>
  </si>
  <si>
    <t>17.48, 4, 4</t>
  </si>
  <si>
    <t>t=8.770, df=4.411</t>
  </si>
  <si>
    <t>-0.8980 ± 0.1024</t>
  </si>
  <si>
    <t>-1.172 to -0.6239</t>
  </si>
  <si>
    <t>19.40, 4, 4</t>
  </si>
  <si>
    <t>t=4.770, df=6.533</t>
  </si>
  <si>
    <t>-0.5380 ± 0.1128</t>
  </si>
  <si>
    <t>-0.8086 to -0.2674</t>
  </si>
  <si>
    <t>2.802, 4, 4</t>
  </si>
  <si>
    <t>t=18.04, df=4.003</t>
  </si>
  <si>
    <t>-0.9786 ± 0.05423</t>
  </si>
  <si>
    <t>-1.129 to -0.8281</t>
  </si>
  <si>
    <t>2555, 4, 4</t>
  </si>
  <si>
    <t>t=24.63, df=4.647</t>
  </si>
  <si>
    <t>-0.8666 ± 0.03519</t>
  </si>
  <si>
    <t>-0.9591 to -0.7740</t>
  </si>
  <si>
    <t>12.27, 4, 4</t>
  </si>
  <si>
    <t>t=6.374, df=5.246</t>
  </si>
  <si>
    <t>-0.5391 ± 0.08458</t>
  </si>
  <si>
    <t>-0.7535 to -0.3247</t>
  </si>
  <si>
    <t>6.261, 4, 4</t>
  </si>
  <si>
    <t>Unpaired t test with Welch's correction - wt to mut</t>
  </si>
  <si>
    <t>Fig.2M</t>
  </si>
  <si>
    <t>Fig.2N</t>
  </si>
  <si>
    <t>gjd1a 8bp (fh436)</t>
  </si>
  <si>
    <r>
      <t xml:space="preserve">gjd1a </t>
    </r>
    <r>
      <rPr>
        <b/>
        <vertAlign val="superscript"/>
        <sz val="12"/>
        <rFont val="Calibri"/>
        <scheme val="minor"/>
      </rPr>
      <t>Δ8bp / Δ8bp</t>
    </r>
  </si>
  <si>
    <t>t=9.284, df=7.060</t>
  </si>
  <si>
    <t>-0.8375 ± 0.09021</t>
  </si>
  <si>
    <t>-1.050 to -0.6246</t>
  </si>
  <si>
    <t>1.265, 6, 3</t>
  </si>
  <si>
    <t>t=6.796, df=3.000</t>
  </si>
  <si>
    <t>-1.000 ± 0.1471</t>
  </si>
  <si>
    <t>-1.468 to -0.5317</t>
  </si>
  <si>
    <t>Infinity, 3, 6</t>
  </si>
  <si>
    <t>t=6.082, df=7.613</t>
  </si>
  <si>
    <t>-0.5071 ± 0.08339</t>
  </si>
  <si>
    <t>-0.7011 to -0.3131</t>
  </si>
  <si>
    <t>1.524, 6, 3</t>
  </si>
  <si>
    <t>t=24.38, df=2.034</t>
  </si>
  <si>
    <t>-0.9289 ± 0.03810</t>
  </si>
  <si>
    <t>-1.090 to -0.7676</t>
  </si>
  <si>
    <t>69.76, 2, 4</t>
  </si>
  <si>
    <t>t=20.71, df=2.000</t>
  </si>
  <si>
    <t>-0.9949 ± 0.04805</t>
  </si>
  <si>
    <t>-1.202 to -0.7882</t>
  </si>
  <si>
    <t>30160, 2, 4</t>
  </si>
  <si>
    <t>t=14.56, df=2.683</t>
  </si>
  <si>
    <t>-0.5476 ± 0.03760</t>
  </si>
  <si>
    <t>-0.6757 to -0.4196</t>
  </si>
  <si>
    <t>3.609, 2, 4</t>
  </si>
  <si>
    <t>gjd2a 5bp (fh437); gjd1a dis3 (fh360) double mutants</t>
  </si>
  <si>
    <t>gjd2a; gjd1a</t>
  </si>
  <si>
    <t>t=6.597, df=6.001</t>
  </si>
  <si>
    <t>-0.9961 ± 0.1510</t>
  </si>
  <si>
    <t>-1.366 to -0.6267</t>
  </si>
  <si>
    <t>26097, 6, 4</t>
  </si>
  <si>
    <t>t=7.151, df=6.328</t>
  </si>
  <si>
    <t>-0.9210 ± 0.1288</t>
  </si>
  <si>
    <t>-1.232 to -0.6098</t>
  </si>
  <si>
    <t>50.82, 6, 4</t>
  </si>
  <si>
    <t>t=1.957, df=8.426</t>
  </si>
  <si>
    <t>-0.3253 ± 0.1662</t>
  </si>
  <si>
    <t>-0.7053 to 0.05469</t>
  </si>
  <si>
    <t>1.125, 4, 6</t>
  </si>
  <si>
    <t>t=17.99, df=2.017</t>
  </si>
  <si>
    <t>-0.9743 ± 0.05416</t>
  </si>
  <si>
    <t>-1.205 to -0.7431</t>
  </si>
  <si>
    <t>143.2, 2, 4</t>
  </si>
  <si>
    <t>t=34.48, df=2.137</t>
  </si>
  <si>
    <t>-0.9565 ± 0.02774</t>
  </si>
  <si>
    <t>-1.069 to -0.8442</t>
  </si>
  <si>
    <t>17.64, 2, 4</t>
  </si>
  <si>
    <t>t=7.854, df=3.526</t>
  </si>
  <si>
    <t>-0.4398 ± 0.05599</t>
  </si>
  <si>
    <t>-0.6038 to -0.2757</t>
  </si>
  <si>
    <t>1.608, 2, 4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</si>
</sst>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name val="Calibri"/>
      <scheme val="minor"/>
    </font>
    <font>
      <b/>
      <sz val="12"/>
      <name val="Calibri"/>
      <scheme val="minor"/>
    </font>
    <font>
      <b/>
      <vertAlign val="superscript"/>
      <sz val="12"/>
      <name val="Calibri"/>
      <scheme val="minor"/>
    </font>
    <font>
      <sz val="12"/>
      <name val="Calibri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</borders>
  <cellStyleXfs count="8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3">
    <xf numFmtId="0" fontId="0" fillId="0" borderId="0" xfId="0"/>
    <xf numFmtId="2" fontId="5" fillId="0" borderId="13" xfId="0" applyNumberFormat="1" applyFont="1" applyBorder="1" applyAlignment="1">
      <alignment horizontal="left"/>
    </xf>
    <xf numFmtId="2" fontId="3" fillId="0" borderId="8" xfId="0" applyNumberFormat="1" applyFont="1" applyBorder="1" applyAlignment="1">
      <alignment horizontal="center"/>
    </xf>
    <xf numFmtId="2" fontId="5" fillId="0" borderId="0" xfId="0" applyNumberFormat="1" applyFont="1" applyFill="1" applyBorder="1"/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5" fillId="0" borderId="0" xfId="0" applyFont="1"/>
    <xf numFmtId="0" fontId="5" fillId="0" borderId="24" xfId="0" applyFont="1" applyBorder="1"/>
    <xf numFmtId="0" fontId="5" fillId="0" borderId="0" xfId="0" applyFont="1" applyBorder="1"/>
    <xf numFmtId="2" fontId="3" fillId="0" borderId="28" xfId="0" applyNumberFormat="1" applyFont="1" applyBorder="1" applyAlignment="1">
      <alignment horizontal="left"/>
    </xf>
    <xf numFmtId="2" fontId="5" fillId="0" borderId="28" xfId="0" applyNumberFormat="1" applyFont="1" applyBorder="1"/>
    <xf numFmtId="2" fontId="5" fillId="0" borderId="0" xfId="0" applyNumberFormat="1" applyFont="1" applyBorder="1"/>
    <xf numFmtId="2" fontId="3" fillId="0" borderId="0" xfId="0" applyNumberFormat="1" applyFont="1" applyBorder="1" applyAlignment="1">
      <alignment horizontal="left"/>
    </xf>
    <xf numFmtId="2" fontId="5" fillId="0" borderId="9" xfId="0" applyNumberFormat="1" applyFont="1" applyBorder="1"/>
    <xf numFmtId="2" fontId="5" fillId="0" borderId="6" xfId="0" applyNumberFormat="1" applyFont="1" applyBorder="1"/>
    <xf numFmtId="2" fontId="6" fillId="0" borderId="7" xfId="0" applyNumberFormat="1" applyFont="1" applyBorder="1"/>
    <xf numFmtId="2" fontId="5" fillId="0" borderId="3" xfId="0" applyNumberFormat="1" applyFont="1" applyBorder="1"/>
    <xf numFmtId="2" fontId="6" fillId="0" borderId="6" xfId="0" applyNumberFormat="1" applyFont="1" applyBorder="1"/>
    <xf numFmtId="2" fontId="5" fillId="0" borderId="7" xfId="0" applyNumberFormat="1" applyFont="1" applyBorder="1"/>
    <xf numFmtId="2" fontId="5" fillId="0" borderId="8" xfId="0" applyNumberFormat="1" applyFont="1" applyBorder="1"/>
    <xf numFmtId="2" fontId="5" fillId="0" borderId="5" xfId="0" applyNumberFormat="1" applyFont="1" applyBorder="1"/>
    <xf numFmtId="2" fontId="5" fillId="0" borderId="11" xfId="0" applyNumberFormat="1" applyFont="1" applyBorder="1"/>
    <xf numFmtId="2" fontId="5" fillId="0" borderId="12" xfId="0" applyNumberFormat="1" applyFont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2" fontId="5" fillId="0" borderId="0" xfId="0" applyNumberFormat="1" applyFont="1" applyFill="1" applyBorder="1" applyAlignment="1">
      <alignment horizontal="right"/>
    </xf>
    <xf numFmtId="2" fontId="5" fillId="0" borderId="15" xfId="0" applyNumberFormat="1" applyFont="1" applyBorder="1"/>
    <xf numFmtId="2" fontId="9" fillId="0" borderId="25" xfId="0" applyNumberFormat="1" applyFont="1" applyBorder="1"/>
    <xf numFmtId="0" fontId="5" fillId="0" borderId="29" xfId="0" applyFont="1" applyBorder="1"/>
    <xf numFmtId="0" fontId="6" fillId="0" borderId="33" xfId="0" applyFont="1" applyBorder="1" applyAlignment="1">
      <alignment horizontal="left"/>
    </xf>
    <xf numFmtId="2" fontId="3" fillId="0" borderId="29" xfId="0" applyNumberFormat="1" applyFont="1" applyBorder="1" applyAlignment="1">
      <alignment horizontal="left"/>
    </xf>
    <xf numFmtId="2" fontId="5" fillId="0" borderId="35" xfId="0" applyNumberFormat="1" applyFont="1" applyBorder="1"/>
    <xf numFmtId="2" fontId="5" fillId="0" borderId="29" xfId="0" applyNumberFormat="1" applyFont="1" applyBorder="1"/>
    <xf numFmtId="2" fontId="5" fillId="0" borderId="36" xfId="0" applyNumberFormat="1" applyFont="1" applyBorder="1"/>
    <xf numFmtId="2" fontId="5" fillId="0" borderId="30" xfId="0" applyNumberFormat="1" applyFont="1" applyBorder="1" applyAlignment="1">
      <alignment horizontal="left"/>
    </xf>
    <xf numFmtId="2" fontId="3" fillId="0" borderId="29" xfId="0" applyNumberFormat="1" applyFont="1" applyBorder="1" applyAlignment="1">
      <alignment horizontal="center"/>
    </xf>
    <xf numFmtId="0" fontId="5" fillId="0" borderId="33" xfId="0" applyFont="1" applyBorder="1"/>
    <xf numFmtId="2" fontId="5" fillId="0" borderId="21" xfId="0" applyNumberFormat="1" applyFont="1" applyBorder="1" applyAlignment="1">
      <alignment horizontal="left"/>
    </xf>
    <xf numFmtId="2" fontId="5" fillId="0" borderId="38" xfId="0" applyNumberFormat="1" applyFont="1" applyBorder="1"/>
    <xf numFmtId="2" fontId="5" fillId="0" borderId="39" xfId="0" applyNumberFormat="1" applyFont="1" applyBorder="1"/>
    <xf numFmtId="2" fontId="5" fillId="0" borderId="39" xfId="0" applyNumberFormat="1" applyFont="1" applyBorder="1" applyAlignment="1">
      <alignment horizontal="left"/>
    </xf>
    <xf numFmtId="2" fontId="5" fillId="0" borderId="15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left"/>
    </xf>
    <xf numFmtId="2" fontId="10" fillId="0" borderId="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29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5" fillId="0" borderId="32" xfId="0" applyFont="1" applyBorder="1"/>
    <xf numFmtId="2" fontId="5" fillId="0" borderId="42" xfId="0" applyNumberFormat="1" applyFont="1" applyBorder="1"/>
    <xf numFmtId="2" fontId="5" fillId="0" borderId="33" xfId="0" applyNumberFormat="1" applyFont="1" applyBorder="1"/>
    <xf numFmtId="0" fontId="5" fillId="0" borderId="41" xfId="0" applyFont="1" applyBorder="1"/>
    <xf numFmtId="2" fontId="5" fillId="0" borderId="40" xfId="0" applyNumberFormat="1" applyFont="1" applyBorder="1"/>
    <xf numFmtId="2" fontId="5" fillId="0" borderId="22" xfId="0" applyNumberFormat="1" applyFont="1" applyBorder="1"/>
    <xf numFmtId="2" fontId="5" fillId="0" borderId="31" xfId="0" applyNumberFormat="1" applyFont="1" applyBorder="1"/>
    <xf numFmtId="0" fontId="6" fillId="0" borderId="19" xfId="0" applyFont="1" applyBorder="1" applyAlignment="1">
      <alignment horizontal="left"/>
    </xf>
    <xf numFmtId="0" fontId="6" fillId="0" borderId="20" xfId="0" applyFont="1" applyBorder="1"/>
    <xf numFmtId="0" fontId="6" fillId="0" borderId="20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2" fontId="5" fillId="0" borderId="10" xfId="0" applyNumberFormat="1" applyFont="1" applyBorder="1"/>
    <xf numFmtId="2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" fillId="0" borderId="16" xfId="0" applyNumberFormat="1" applyFont="1" applyBorder="1" applyAlignment="1">
      <alignment horizontal="left"/>
    </xf>
    <xf numFmtId="0" fontId="6" fillId="0" borderId="20" xfId="0" applyFont="1" applyBorder="1" applyAlignment="1">
      <alignment vertical="top"/>
    </xf>
    <xf numFmtId="0" fontId="6" fillId="0" borderId="29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2" fontId="5" fillId="0" borderId="44" xfId="0" applyNumberFormat="1" applyFont="1" applyBorder="1"/>
    <xf numFmtId="2" fontId="1" fillId="0" borderId="19" xfId="0" applyNumberFormat="1" applyFont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2" fontId="5" fillId="0" borderId="37" xfId="0" applyNumberFormat="1" applyFont="1" applyBorder="1"/>
    <xf numFmtId="0" fontId="5" fillId="0" borderId="21" xfId="0" applyFont="1" applyBorder="1"/>
    <xf numFmtId="0" fontId="5" fillId="0" borderId="15" xfId="0" applyFont="1" applyBorder="1"/>
    <xf numFmtId="0" fontId="5" fillId="0" borderId="22" xfId="0" applyFont="1" applyBorder="1"/>
    <xf numFmtId="0" fontId="6" fillId="0" borderId="3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9" xfId="0" applyFont="1" applyBorder="1" applyAlignment="1"/>
    <xf numFmtId="0" fontId="6" fillId="0" borderId="20" xfId="0" applyFont="1" applyBorder="1" applyAlignment="1"/>
    <xf numFmtId="0" fontId="6" fillId="0" borderId="29" xfId="0" applyFont="1" applyBorder="1" applyAlignment="1"/>
    <xf numFmtId="0" fontId="6" fillId="0" borderId="21" xfId="0" applyFont="1" applyBorder="1" applyAlignment="1"/>
    <xf numFmtId="2" fontId="5" fillId="0" borderId="24" xfId="0" applyNumberFormat="1" applyFont="1" applyBorder="1"/>
    <xf numFmtId="2" fontId="5" fillId="0" borderId="32" xfId="0" applyNumberFormat="1" applyFont="1" applyBorder="1"/>
    <xf numFmtId="2" fontId="5" fillId="0" borderId="41" xfId="0" applyNumberFormat="1" applyFont="1" applyBorder="1"/>
    <xf numFmtId="2" fontId="3" fillId="0" borderId="43" xfId="0" applyNumberFormat="1" applyFont="1" applyBorder="1" applyAlignment="1">
      <alignment horizontal="center"/>
    </xf>
    <xf numFmtId="2" fontId="6" fillId="0" borderId="0" xfId="0" applyNumberFormat="1" applyFont="1" applyBorder="1"/>
    <xf numFmtId="2" fontId="6" fillId="0" borderId="33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9" xfId="0" applyFont="1" applyBorder="1"/>
    <xf numFmtId="0" fontId="5" fillId="0" borderId="31" xfId="0" applyFont="1" applyBorder="1"/>
    <xf numFmtId="2" fontId="9" fillId="0" borderId="45" xfId="0" applyNumberFormat="1" applyFont="1" applyBorder="1"/>
    <xf numFmtId="2" fontId="2" fillId="0" borderId="0" xfId="0" applyNumberFormat="1" applyFont="1" applyBorder="1" applyAlignment="1">
      <alignment horizontal="right" vertical="center" textRotation="90"/>
    </xf>
    <xf numFmtId="2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right" vertical="center" textRotation="90"/>
    </xf>
    <xf numFmtId="2" fontId="2" fillId="0" borderId="17" xfId="0" applyNumberFormat="1" applyFont="1" applyBorder="1" applyAlignment="1">
      <alignment horizontal="right" vertical="center" textRotation="90"/>
    </xf>
    <xf numFmtId="2" fontId="2" fillId="0" borderId="18" xfId="0" applyNumberFormat="1" applyFont="1" applyBorder="1" applyAlignment="1">
      <alignment horizontal="right" vertical="center" textRotation="90"/>
    </xf>
    <xf numFmtId="2" fontId="10" fillId="2" borderId="8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2" fillId="0" borderId="34" xfId="0" applyNumberFormat="1" applyFont="1" applyBorder="1" applyAlignment="1">
      <alignment horizontal="right" vertical="center" textRotation="90"/>
    </xf>
    <xf numFmtId="2" fontId="2" fillId="0" borderId="29" xfId="0" applyNumberFormat="1" applyFont="1" applyBorder="1" applyAlignment="1">
      <alignment horizontal="right" vertical="center" textRotation="90"/>
    </xf>
    <xf numFmtId="2" fontId="2" fillId="0" borderId="30" xfId="0" applyNumberFormat="1" applyFont="1" applyBorder="1" applyAlignment="1">
      <alignment horizontal="right" vertical="center" textRotation="90"/>
    </xf>
    <xf numFmtId="2" fontId="2" fillId="0" borderId="21" xfId="0" applyNumberFormat="1" applyFont="1" applyBorder="1" applyAlignment="1">
      <alignment horizontal="right" vertical="center" textRotation="90"/>
    </xf>
    <xf numFmtId="2" fontId="2" fillId="0" borderId="46" xfId="0" applyNumberFormat="1" applyFont="1" applyBorder="1" applyAlignment="1">
      <alignment horizontal="right" vertical="center" textRotation="90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C7B4-50E2-4740-A290-0AF01141CEB5}">
  <sheetPr>
    <pageSetUpPr fitToPage="1"/>
  </sheetPr>
  <dimension ref="A1:W184"/>
  <sheetViews>
    <sheetView tabSelected="1" workbookViewId="0">
      <selection activeCell="B124" sqref="B124"/>
    </sheetView>
  </sheetViews>
  <sheetFormatPr baseColWidth="10" defaultRowHeight="16"/>
  <cols>
    <col min="1" max="1" width="11.83203125" style="7" customWidth="1"/>
    <col min="2" max="2" width="10.83203125" style="7"/>
    <col min="3" max="4" width="13.1640625" style="7" customWidth="1"/>
    <col min="5" max="5" width="10.83203125" style="7"/>
    <col min="6" max="7" width="15" style="7" customWidth="1"/>
    <col min="8" max="8" width="14.33203125" style="7" bestFit="1" customWidth="1"/>
    <col min="9" max="9" width="2.83203125" style="7" customWidth="1"/>
    <col min="10" max="10" width="35" style="7" bestFit="1" customWidth="1"/>
    <col min="11" max="11" width="25.33203125" style="7" bestFit="1" customWidth="1"/>
    <col min="12" max="12" width="2.83203125" style="7" customWidth="1"/>
    <col min="13" max="13" width="11.83203125" style="7" customWidth="1"/>
    <col min="14" max="20" width="13.5" style="7" customWidth="1"/>
    <col min="21" max="21" width="2.83203125" style="7" customWidth="1"/>
    <col min="22" max="22" width="35" style="7" customWidth="1"/>
    <col min="23" max="23" width="25.5" style="7" customWidth="1"/>
    <col min="24" max="16384" width="10.83203125" style="7"/>
  </cols>
  <sheetData>
    <row r="1" spans="1:23" ht="32" thickBot="1">
      <c r="B1" s="98" t="s">
        <v>28</v>
      </c>
      <c r="C1" s="99"/>
      <c r="D1" s="99"/>
      <c r="E1" s="99"/>
      <c r="F1" s="99"/>
      <c r="G1" s="99"/>
      <c r="H1" s="99"/>
      <c r="I1" s="99"/>
      <c r="J1" s="99"/>
      <c r="K1" s="100"/>
      <c r="N1" s="98" t="s">
        <v>29</v>
      </c>
      <c r="O1" s="99"/>
      <c r="P1" s="99"/>
      <c r="Q1" s="99"/>
      <c r="R1" s="99"/>
      <c r="S1" s="99"/>
      <c r="T1" s="99"/>
      <c r="U1" s="99"/>
      <c r="V1" s="99"/>
      <c r="W1" s="100"/>
    </row>
    <row r="2" spans="1:23" ht="17" thickBot="1">
      <c r="B2" s="29"/>
      <c r="C2" s="9"/>
      <c r="D2" s="9"/>
      <c r="E2" s="9"/>
      <c r="F2" s="9"/>
      <c r="G2" s="9"/>
      <c r="H2" s="9"/>
      <c r="I2" s="9"/>
      <c r="J2" s="58" t="s">
        <v>62</v>
      </c>
      <c r="K2" s="60"/>
      <c r="N2" s="29"/>
      <c r="O2" s="9"/>
      <c r="P2" s="9"/>
      <c r="Q2" s="9"/>
      <c r="R2" s="9"/>
      <c r="S2" s="9"/>
      <c r="T2" s="9"/>
      <c r="U2" s="9"/>
      <c r="V2" s="58" t="s">
        <v>62</v>
      </c>
      <c r="W2" s="59"/>
    </row>
    <row r="3" spans="1:23" ht="33" thickTop="1" thickBot="1">
      <c r="A3" s="28" t="s">
        <v>63</v>
      </c>
      <c r="B3" s="101" t="s">
        <v>6</v>
      </c>
      <c r="C3" s="102"/>
      <c r="D3" s="102"/>
      <c r="E3" s="102"/>
      <c r="F3" s="102"/>
      <c r="G3" s="102"/>
      <c r="H3" s="8"/>
      <c r="I3" s="9"/>
      <c r="J3" s="49" t="s">
        <v>8</v>
      </c>
      <c r="K3" s="30">
        <v>5.0000000000000001E-4</v>
      </c>
      <c r="M3" s="28" t="s">
        <v>64</v>
      </c>
      <c r="N3" s="101" t="s">
        <v>6</v>
      </c>
      <c r="O3" s="102"/>
      <c r="P3" s="102"/>
      <c r="Q3" s="102"/>
      <c r="R3" s="102"/>
      <c r="S3" s="102"/>
      <c r="T3" s="8"/>
      <c r="U3" s="9"/>
      <c r="V3" s="49" t="s">
        <v>8</v>
      </c>
      <c r="W3" s="30" t="s">
        <v>32</v>
      </c>
    </row>
    <row r="4" spans="1:23" ht="18" customHeight="1" thickTop="1" thickBot="1">
      <c r="A4" s="103"/>
      <c r="B4" s="71" t="s">
        <v>37</v>
      </c>
      <c r="C4" s="10"/>
      <c r="D4" s="11"/>
      <c r="E4" s="11"/>
      <c r="F4" s="11"/>
      <c r="G4" s="11"/>
      <c r="H4" s="51"/>
      <c r="I4" s="9"/>
      <c r="J4" s="49" t="s">
        <v>9</v>
      </c>
      <c r="K4" s="30" t="s">
        <v>34</v>
      </c>
      <c r="M4" s="103"/>
      <c r="N4" s="71" t="s">
        <v>37</v>
      </c>
      <c r="O4" s="10"/>
      <c r="P4" s="11"/>
      <c r="Q4" s="11"/>
      <c r="R4" s="11"/>
      <c r="S4" s="11"/>
      <c r="T4" s="51"/>
      <c r="U4" s="9"/>
      <c r="V4" s="49" t="s">
        <v>9</v>
      </c>
      <c r="W4" s="30" t="s">
        <v>10</v>
      </c>
    </row>
    <row r="5" spans="1:23" ht="16" customHeight="1">
      <c r="A5" s="104"/>
      <c r="B5" s="31"/>
      <c r="C5" s="106" t="s">
        <v>30</v>
      </c>
      <c r="D5" s="107"/>
      <c r="E5" s="12"/>
      <c r="F5" s="13"/>
      <c r="G5" s="44" t="s">
        <v>31</v>
      </c>
      <c r="H5" s="37"/>
      <c r="I5" s="9"/>
      <c r="J5" s="49" t="s">
        <v>11</v>
      </c>
      <c r="K5" s="30" t="s">
        <v>12</v>
      </c>
      <c r="M5" s="104"/>
      <c r="N5" s="31"/>
      <c r="O5" s="106" t="s">
        <v>30</v>
      </c>
      <c r="P5" s="107"/>
      <c r="Q5" s="12"/>
      <c r="R5" s="13"/>
      <c r="S5" s="44" t="s">
        <v>31</v>
      </c>
      <c r="T5" s="37"/>
      <c r="U5" s="9"/>
      <c r="V5" s="49" t="s">
        <v>11</v>
      </c>
      <c r="W5" s="30" t="s">
        <v>12</v>
      </c>
    </row>
    <row r="6" spans="1:23" ht="22" customHeight="1">
      <c r="A6" s="104"/>
      <c r="B6" s="32"/>
      <c r="C6" s="2" t="s">
        <v>0</v>
      </c>
      <c r="D6" s="65" t="s">
        <v>36</v>
      </c>
      <c r="E6" s="12"/>
      <c r="F6" s="14"/>
      <c r="G6" s="45" t="s">
        <v>0</v>
      </c>
      <c r="H6" s="72" t="s">
        <v>36</v>
      </c>
      <c r="I6" s="6"/>
      <c r="J6" s="49" t="s">
        <v>13</v>
      </c>
      <c r="K6" s="30" t="s">
        <v>14</v>
      </c>
      <c r="M6" s="104"/>
      <c r="N6" s="32"/>
      <c r="O6" s="2" t="s">
        <v>0</v>
      </c>
      <c r="P6" s="65" t="s">
        <v>36</v>
      </c>
      <c r="Q6" s="12"/>
      <c r="R6" s="14"/>
      <c r="S6" s="64" t="s">
        <v>0</v>
      </c>
      <c r="T6" s="73" t="s">
        <v>36</v>
      </c>
      <c r="U6" s="6"/>
      <c r="V6" s="49" t="s">
        <v>13</v>
      </c>
      <c r="W6" s="30" t="s">
        <v>14</v>
      </c>
    </row>
    <row r="7" spans="1:23" ht="41" customHeight="1">
      <c r="A7" s="104"/>
      <c r="B7" s="33" t="s">
        <v>1</v>
      </c>
      <c r="C7" s="61">
        <v>2430.212</v>
      </c>
      <c r="D7" s="62">
        <v>264.76229999999998</v>
      </c>
      <c r="E7" s="12"/>
      <c r="F7" s="15" t="s">
        <v>1</v>
      </c>
      <c r="G7" s="17">
        <f t="shared" ref="G7:H11" si="0">C7/$C$17</f>
        <v>1.1810538552455601</v>
      </c>
      <c r="H7" s="52">
        <f t="shared" si="0"/>
        <v>0.12867129910422692</v>
      </c>
      <c r="I7" s="12"/>
      <c r="J7" s="49" t="s">
        <v>15</v>
      </c>
      <c r="K7" s="30" t="s">
        <v>38</v>
      </c>
      <c r="M7" s="104"/>
      <c r="N7" s="33" t="s">
        <v>1</v>
      </c>
      <c r="O7" s="61">
        <v>54.032220000000002</v>
      </c>
      <c r="P7" s="62">
        <v>1.5706249999999999</v>
      </c>
      <c r="Q7" s="12"/>
      <c r="R7" s="15" t="s">
        <v>1</v>
      </c>
      <c r="S7" s="17">
        <f>O7/$O$17</f>
        <v>0.79675470648426405</v>
      </c>
      <c r="T7" s="52">
        <f>P7/$O$17</f>
        <v>2.3160308069367631E-2</v>
      </c>
      <c r="U7" s="12"/>
      <c r="V7" s="49" t="s">
        <v>15</v>
      </c>
      <c r="W7" s="30" t="s">
        <v>50</v>
      </c>
    </row>
    <row r="8" spans="1:23">
      <c r="A8" s="104"/>
      <c r="B8" s="33"/>
      <c r="C8" s="47">
        <v>1775.5129999999999</v>
      </c>
      <c r="D8" s="48">
        <v>0</v>
      </c>
      <c r="E8" s="12"/>
      <c r="F8" s="15"/>
      <c r="G8" s="15">
        <f t="shared" si="0"/>
        <v>0.8628780014618519</v>
      </c>
      <c r="H8" s="53">
        <f t="shared" si="0"/>
        <v>0</v>
      </c>
      <c r="I8" s="12"/>
      <c r="J8" s="49"/>
      <c r="K8" s="30"/>
      <c r="M8" s="104"/>
      <c r="N8" s="33"/>
      <c r="O8" s="47">
        <v>66.741669999999999</v>
      </c>
      <c r="P8" s="48">
        <v>1.4650000000000001</v>
      </c>
      <c r="Q8" s="12"/>
      <c r="R8" s="15"/>
      <c r="S8" s="15">
        <f t="shared" ref="S8:T11" si="1">O8/$O$17</f>
        <v>0.98416721895046333</v>
      </c>
      <c r="T8" s="53">
        <f t="shared" si="1"/>
        <v>2.1602770439553415E-2</v>
      </c>
      <c r="U8" s="12"/>
      <c r="V8" s="49"/>
      <c r="W8" s="30"/>
    </row>
    <row r="9" spans="1:23">
      <c r="A9" s="104"/>
      <c r="B9" s="33"/>
      <c r="C9" s="47">
        <v>1457.856</v>
      </c>
      <c r="D9" s="48">
        <v>20.614609999999999</v>
      </c>
      <c r="E9" s="12"/>
      <c r="F9" s="15"/>
      <c r="G9" s="15">
        <f t="shared" si="0"/>
        <v>0.70850051320332186</v>
      </c>
      <c r="H9" s="53">
        <f t="shared" si="0"/>
        <v>1.0018452964137975E-2</v>
      </c>
      <c r="I9" s="12"/>
      <c r="J9" s="49" t="s">
        <v>16</v>
      </c>
      <c r="K9" s="30"/>
      <c r="M9" s="104"/>
      <c r="N9" s="33"/>
      <c r="O9" s="47">
        <v>71.051879999999997</v>
      </c>
      <c r="P9" s="48">
        <v>1.308824</v>
      </c>
      <c r="Q9" s="12"/>
      <c r="R9" s="15"/>
      <c r="S9" s="15">
        <f t="shared" si="1"/>
        <v>1.0477252238489394</v>
      </c>
      <c r="T9" s="53">
        <f t="shared" si="1"/>
        <v>1.9299811889268298E-2</v>
      </c>
      <c r="U9" s="12"/>
      <c r="V9" s="49" t="s">
        <v>16</v>
      </c>
      <c r="W9" s="30"/>
    </row>
    <row r="10" spans="1:23">
      <c r="A10" s="104"/>
      <c r="B10" s="33"/>
      <c r="C10" s="47">
        <v>1957.6179999999999</v>
      </c>
      <c r="D10" s="48">
        <v>0</v>
      </c>
      <c r="E10" s="12"/>
      <c r="F10" s="15"/>
      <c r="G10" s="15">
        <f t="shared" si="0"/>
        <v>0.95137884513700977</v>
      </c>
      <c r="H10" s="53">
        <f t="shared" si="0"/>
        <v>0</v>
      </c>
      <c r="I10" s="12"/>
      <c r="J10" s="49" t="s">
        <v>17</v>
      </c>
      <c r="K10" s="30">
        <v>1</v>
      </c>
      <c r="M10" s="104"/>
      <c r="N10" s="33"/>
      <c r="O10" s="47">
        <v>72.821110000000004</v>
      </c>
      <c r="P10" s="48">
        <v>1.6457139999999999</v>
      </c>
      <c r="Q10" s="12"/>
      <c r="R10" s="15"/>
      <c r="S10" s="15">
        <f>O10/$O$17</f>
        <v>1.0738141450399097</v>
      </c>
      <c r="T10" s="53">
        <f t="shared" si="1"/>
        <v>2.4267564335262254E-2</v>
      </c>
      <c r="U10" s="12"/>
      <c r="V10" s="49" t="s">
        <v>17</v>
      </c>
      <c r="W10" s="30">
        <v>1</v>
      </c>
    </row>
    <row r="11" spans="1:23">
      <c r="A11" s="104"/>
      <c r="B11" s="33"/>
      <c r="C11" s="47">
        <v>2667.1210000000001</v>
      </c>
      <c r="D11" s="48">
        <v>0</v>
      </c>
      <c r="E11" s="12"/>
      <c r="F11" s="15"/>
      <c r="G11" s="15">
        <f t="shared" si="0"/>
        <v>1.2961887849522566</v>
      </c>
      <c r="H11" s="53">
        <f t="shared" si="0"/>
        <v>0</v>
      </c>
      <c r="I11" s="12"/>
      <c r="J11" s="49" t="s">
        <v>18</v>
      </c>
      <c r="K11" s="30">
        <v>2.8000000000000001E-2</v>
      </c>
      <c r="M11" s="104"/>
      <c r="N11" s="33"/>
      <c r="O11" s="47">
        <v>74.430000000000007</v>
      </c>
      <c r="P11" s="48">
        <v>1.26875</v>
      </c>
      <c r="Q11" s="12"/>
      <c r="R11" s="15"/>
      <c r="S11" s="15">
        <f t="shared" si="1"/>
        <v>1.0975387056764236</v>
      </c>
      <c r="T11" s="53">
        <f t="shared" si="1"/>
        <v>1.8708883955756584E-2</v>
      </c>
      <c r="U11" s="12"/>
      <c r="V11" s="49" t="s">
        <v>18</v>
      </c>
      <c r="W11" s="30">
        <v>2.1409999999999998E-2</v>
      </c>
    </row>
    <row r="12" spans="1:23">
      <c r="A12" s="104"/>
      <c r="B12" s="33"/>
      <c r="C12" s="47"/>
      <c r="D12" s="48"/>
      <c r="E12" s="12"/>
      <c r="F12" s="15"/>
      <c r="G12" s="15"/>
      <c r="H12" s="53"/>
      <c r="I12" s="12"/>
      <c r="J12" s="49" t="s">
        <v>19</v>
      </c>
      <c r="K12" s="30" t="s">
        <v>39</v>
      </c>
      <c r="M12" s="104"/>
      <c r="N12" s="33"/>
      <c r="O12" s="18"/>
      <c r="P12" s="16"/>
      <c r="Q12" s="12"/>
      <c r="R12" s="15"/>
      <c r="S12" s="15"/>
      <c r="T12" s="53"/>
      <c r="U12" s="12"/>
      <c r="V12" s="49" t="s">
        <v>19</v>
      </c>
      <c r="W12" s="30" t="s">
        <v>51</v>
      </c>
    </row>
    <row r="13" spans="1:23">
      <c r="A13" s="104"/>
      <c r="B13" s="33"/>
      <c r="C13" s="47"/>
      <c r="D13" s="48"/>
      <c r="E13" s="12"/>
      <c r="F13" s="15"/>
      <c r="G13" s="15"/>
      <c r="H13" s="53"/>
      <c r="I13" s="12"/>
      <c r="J13" s="49" t="s">
        <v>20</v>
      </c>
      <c r="K13" s="30" t="s">
        <v>40</v>
      </c>
      <c r="M13" s="104"/>
      <c r="N13" s="33"/>
      <c r="O13" s="18"/>
      <c r="P13" s="16"/>
      <c r="Q13" s="12"/>
      <c r="R13" s="15"/>
      <c r="S13" s="15"/>
      <c r="T13" s="53"/>
      <c r="U13" s="12"/>
      <c r="V13" s="49" t="s">
        <v>20</v>
      </c>
      <c r="W13" s="30" t="s">
        <v>52</v>
      </c>
    </row>
    <row r="14" spans="1:23">
      <c r="A14" s="104"/>
      <c r="B14" s="33"/>
      <c r="C14" s="15"/>
      <c r="D14" s="19"/>
      <c r="E14" s="12"/>
      <c r="F14" s="15"/>
      <c r="G14" s="15"/>
      <c r="H14" s="37"/>
      <c r="I14" s="9"/>
      <c r="J14" s="49" t="s">
        <v>21</v>
      </c>
      <c r="K14" s="30">
        <v>0.94610000000000005</v>
      </c>
      <c r="M14" s="104"/>
      <c r="N14" s="33"/>
      <c r="O14" s="15"/>
      <c r="P14" s="19"/>
      <c r="Q14" s="12"/>
      <c r="R14" s="15"/>
      <c r="S14" s="15"/>
      <c r="T14" s="37"/>
      <c r="U14" s="9"/>
      <c r="V14" s="49" t="s">
        <v>21</v>
      </c>
      <c r="W14" s="30">
        <v>0.9879</v>
      </c>
    </row>
    <row r="15" spans="1:23">
      <c r="A15" s="104"/>
      <c r="B15" s="33"/>
      <c r="C15" s="15"/>
      <c r="D15" s="19"/>
      <c r="E15" s="12"/>
      <c r="F15" s="15"/>
      <c r="G15" s="15"/>
      <c r="H15" s="37"/>
      <c r="I15" s="9"/>
      <c r="J15" s="49"/>
      <c r="K15" s="30"/>
      <c r="M15" s="104"/>
      <c r="N15" s="33"/>
      <c r="O15" s="15"/>
      <c r="P15" s="19"/>
      <c r="Q15" s="12"/>
      <c r="R15" s="15"/>
      <c r="S15" s="15"/>
      <c r="T15" s="37"/>
      <c r="U15" s="9"/>
      <c r="V15" s="49"/>
      <c r="W15" s="30"/>
    </row>
    <row r="16" spans="1:23">
      <c r="A16" s="104"/>
      <c r="B16" s="33"/>
      <c r="C16" s="20"/>
      <c r="D16" s="21"/>
      <c r="E16" s="12"/>
      <c r="F16" s="15"/>
      <c r="G16" s="20"/>
      <c r="H16" s="54"/>
      <c r="I16" s="9"/>
      <c r="J16" s="49" t="s">
        <v>22</v>
      </c>
      <c r="K16" s="30"/>
      <c r="M16" s="104"/>
      <c r="N16" s="33"/>
      <c r="O16" s="20"/>
      <c r="P16" s="21"/>
      <c r="Q16" s="12"/>
      <c r="R16" s="15"/>
      <c r="S16" s="20"/>
      <c r="T16" s="54"/>
      <c r="U16" s="9"/>
      <c r="V16" s="49" t="s">
        <v>22</v>
      </c>
      <c r="W16" s="30"/>
    </row>
    <row r="17" spans="1:23">
      <c r="A17" s="104"/>
      <c r="B17" s="34" t="s">
        <v>2</v>
      </c>
      <c r="C17" s="63">
        <f>AVERAGE(C7:C16)</f>
        <v>2057.6639999999998</v>
      </c>
      <c r="D17" s="63">
        <f>AVERAGE(D7:D16)</f>
        <v>57.075381999999991</v>
      </c>
      <c r="E17" s="12"/>
      <c r="F17" s="17" t="s">
        <v>2</v>
      </c>
      <c r="G17" s="15">
        <f>AVERAGE(G7:G16)</f>
        <v>1</v>
      </c>
      <c r="H17" s="55">
        <f>AVERAGE(H7:H16)</f>
        <v>2.7737950413672979E-2</v>
      </c>
      <c r="I17" s="12"/>
      <c r="J17" s="49" t="s">
        <v>23</v>
      </c>
      <c r="K17" s="30" t="s">
        <v>41</v>
      </c>
      <c r="M17" s="104"/>
      <c r="N17" s="34" t="s">
        <v>2</v>
      </c>
      <c r="O17" s="15">
        <f>AVERAGE(O7:O16)</f>
        <v>67.815376000000001</v>
      </c>
      <c r="P17" s="22">
        <f>AVERAGE(P7:P16)</f>
        <v>1.4517826</v>
      </c>
      <c r="Q17" s="12"/>
      <c r="R17" s="17" t="s">
        <v>2</v>
      </c>
      <c r="S17" s="63">
        <f>AVERAGE(S7:S16)</f>
        <v>1</v>
      </c>
      <c r="T17" s="53">
        <f>AVERAGE(T7:T16)</f>
        <v>2.1407867737841636E-2</v>
      </c>
      <c r="U17" s="12"/>
      <c r="V17" s="49" t="s">
        <v>23</v>
      </c>
      <c r="W17" s="30" t="s">
        <v>53</v>
      </c>
    </row>
    <row r="18" spans="1:23">
      <c r="A18" s="104"/>
      <c r="B18" s="33" t="s">
        <v>3</v>
      </c>
      <c r="C18" s="22">
        <f>STDEV(C7:C16)</f>
        <v>489.80043715119388</v>
      </c>
      <c r="D18" s="22">
        <f>STDEV(D7:D16)</f>
        <v>116.44316370499438</v>
      </c>
      <c r="E18" s="12"/>
      <c r="F18" s="22" t="s">
        <v>3</v>
      </c>
      <c r="G18" s="12">
        <f>STDEV(G7:G16)</f>
        <v>0.23803713198617152</v>
      </c>
      <c r="H18" s="53">
        <f>STDEV(H7:H16)</f>
        <v>5.6589979561772169E-2</v>
      </c>
      <c r="I18" s="12"/>
      <c r="J18" s="49" t="s">
        <v>8</v>
      </c>
      <c r="K18" s="30">
        <v>1.6899999999999998E-2</v>
      </c>
      <c r="M18" s="104"/>
      <c r="N18" s="33" t="s">
        <v>3</v>
      </c>
      <c r="O18" s="15">
        <f>STDEV(O7:O16)</f>
        <v>8.2221319555350902</v>
      </c>
      <c r="P18" s="22">
        <f>STDEV(P7:P16)</f>
        <v>0.16266967878433886</v>
      </c>
      <c r="Q18" s="12"/>
      <c r="R18" s="22" t="s">
        <v>3</v>
      </c>
      <c r="S18" s="22">
        <f>STDEV(S7:S16)</f>
        <v>0.12124288679804715</v>
      </c>
      <c r="T18" s="53">
        <f>STDEV(T7:T16)</f>
        <v>2.3987138076818865E-3</v>
      </c>
      <c r="U18" s="12"/>
      <c r="V18" s="49" t="s">
        <v>8</v>
      </c>
      <c r="W18" s="30" t="s">
        <v>32</v>
      </c>
    </row>
    <row r="19" spans="1:23" ht="18" customHeight="1">
      <c r="A19" s="104"/>
      <c r="B19" s="33" t="s">
        <v>4</v>
      </c>
      <c r="C19" s="22">
        <f>C18/SQRT(COUNT(C7:C16))</f>
        <v>219.04541457583659</v>
      </c>
      <c r="D19" s="22">
        <f>D18/SQRT(COUNT(D7:D16))</f>
        <v>52.074965911900733</v>
      </c>
      <c r="E19" s="12"/>
      <c r="F19" s="22" t="s">
        <v>4</v>
      </c>
      <c r="G19" s="12">
        <f>G18/SQRT(COUNT(G7:G16))</f>
        <v>0.1064534416580338</v>
      </c>
      <c r="H19" s="53">
        <f>H18/SQRT(COUNT(H7:H16))</f>
        <v>2.5307808229089266E-2</v>
      </c>
      <c r="I19" s="3"/>
      <c r="J19" s="49" t="s">
        <v>9</v>
      </c>
      <c r="K19" s="30" t="s">
        <v>33</v>
      </c>
      <c r="M19" s="104"/>
      <c r="N19" s="33" t="s">
        <v>4</v>
      </c>
      <c r="O19" s="15">
        <f>O18/SQRT(COUNT(O7:O16))</f>
        <v>3.6770491945099479</v>
      </c>
      <c r="P19" s="22">
        <f>P18/SQRT(COUNT(P7:P16))</f>
        <v>7.2748091927967398E-2</v>
      </c>
      <c r="Q19" s="12"/>
      <c r="R19" s="22" t="s">
        <v>4</v>
      </c>
      <c r="S19" s="22">
        <f>S18/SQRT(COUNT(S7:S16))</f>
        <v>5.4221467333749045E-2</v>
      </c>
      <c r="T19" s="53">
        <f>T18/SQRT(COUNT(T7:T16))</f>
        <v>1.0727374265088109E-3</v>
      </c>
      <c r="U19" s="3"/>
      <c r="V19" s="49" t="s">
        <v>9</v>
      </c>
      <c r="W19" s="30" t="s">
        <v>10</v>
      </c>
    </row>
    <row r="20" spans="1:23" ht="16" customHeight="1" thickBot="1">
      <c r="A20" s="105"/>
      <c r="B20" s="38" t="s">
        <v>5</v>
      </c>
      <c r="C20" s="40">
        <f>COUNT(C7:C16)</f>
        <v>5</v>
      </c>
      <c r="D20" s="40">
        <f>COUNT(D7:D16)</f>
        <v>5</v>
      </c>
      <c r="E20" s="27"/>
      <c r="F20" s="41" t="s">
        <v>5</v>
      </c>
      <c r="G20" s="27">
        <f>COUNT(G7:G16)</f>
        <v>5</v>
      </c>
      <c r="H20" s="56">
        <f>COUNT(H7:H16)</f>
        <v>5</v>
      </c>
      <c r="I20" s="26"/>
      <c r="J20" s="50" t="s">
        <v>24</v>
      </c>
      <c r="K20" s="43" t="s">
        <v>12</v>
      </c>
      <c r="M20" s="105"/>
      <c r="N20" s="38" t="s">
        <v>5</v>
      </c>
      <c r="O20" s="39">
        <f>COUNT(O7:O16)</f>
        <v>5</v>
      </c>
      <c r="P20" s="40">
        <f>COUNT(P7:P16)</f>
        <v>5</v>
      </c>
      <c r="Q20" s="27"/>
      <c r="R20" s="41" t="s">
        <v>5</v>
      </c>
      <c r="S20" s="40">
        <f>COUNT(S7:S16)</f>
        <v>5</v>
      </c>
      <c r="T20" s="56">
        <f>COUNT(T7:T16)</f>
        <v>5</v>
      </c>
      <c r="U20" s="26"/>
      <c r="V20" s="50" t="s">
        <v>24</v>
      </c>
      <c r="W20" s="43" t="s">
        <v>12</v>
      </c>
    </row>
    <row r="21" spans="1:23" ht="18" thickTop="1" thickBot="1">
      <c r="A21" s="12"/>
      <c r="B21" s="36"/>
      <c r="C21" s="5"/>
      <c r="D21" s="9"/>
      <c r="E21" s="12"/>
      <c r="F21" s="4"/>
      <c r="G21" s="5"/>
      <c r="H21" s="5"/>
      <c r="I21" s="5"/>
      <c r="J21" s="9"/>
      <c r="K21" s="37"/>
      <c r="M21" s="12"/>
      <c r="N21" s="36"/>
      <c r="O21" s="5"/>
      <c r="P21" s="9"/>
      <c r="Q21" s="12"/>
      <c r="R21" s="4"/>
      <c r="S21" s="5"/>
      <c r="T21" s="5"/>
      <c r="U21" s="5"/>
      <c r="V21" s="9"/>
      <c r="W21" s="37"/>
    </row>
    <row r="22" spans="1:23" ht="18" thickTop="1" thickBot="1">
      <c r="B22" s="29"/>
      <c r="C22" s="9"/>
      <c r="D22" s="9"/>
      <c r="E22" s="9"/>
      <c r="F22" s="9"/>
      <c r="G22" s="9"/>
      <c r="H22" s="9"/>
      <c r="I22" s="9"/>
      <c r="J22" s="58" t="s">
        <v>62</v>
      </c>
      <c r="K22" s="67"/>
      <c r="N22" s="29"/>
      <c r="O22" s="9"/>
      <c r="P22" s="9"/>
      <c r="Q22" s="9"/>
      <c r="R22" s="9"/>
      <c r="S22" s="9"/>
      <c r="T22" s="9"/>
      <c r="U22" s="9"/>
      <c r="V22" s="58" t="s">
        <v>62</v>
      </c>
      <c r="W22" s="59"/>
    </row>
    <row r="23" spans="1:23" ht="33" thickTop="1" thickBot="1">
      <c r="A23" s="28" t="s">
        <v>63</v>
      </c>
      <c r="B23" s="101" t="s">
        <v>7</v>
      </c>
      <c r="C23" s="102"/>
      <c r="D23" s="102"/>
      <c r="E23" s="102"/>
      <c r="F23" s="102"/>
      <c r="G23" s="102"/>
      <c r="H23" s="8"/>
      <c r="I23" s="9"/>
      <c r="J23" s="68" t="s">
        <v>8</v>
      </c>
      <c r="K23" s="78">
        <v>5.9999999999999995E-4</v>
      </c>
      <c r="M23" s="28" t="s">
        <v>64</v>
      </c>
      <c r="N23" s="101" t="s">
        <v>7</v>
      </c>
      <c r="O23" s="102"/>
      <c r="P23" s="102"/>
      <c r="Q23" s="102"/>
      <c r="R23" s="102"/>
      <c r="S23" s="102"/>
      <c r="T23" s="8"/>
      <c r="U23" s="9"/>
      <c r="V23" s="49" t="s">
        <v>8</v>
      </c>
      <c r="W23" s="30" t="s">
        <v>32</v>
      </c>
    </row>
    <row r="24" spans="1:23" ht="18" customHeight="1" thickTop="1" thickBot="1">
      <c r="A24" s="103"/>
      <c r="B24" s="71" t="s">
        <v>37</v>
      </c>
      <c r="C24" s="10"/>
      <c r="D24" s="11"/>
      <c r="E24" s="11"/>
      <c r="F24" s="11"/>
      <c r="G24" s="11"/>
      <c r="H24" s="51"/>
      <c r="I24" s="9"/>
      <c r="J24" s="68" t="s">
        <v>9</v>
      </c>
      <c r="K24" s="78" t="s">
        <v>34</v>
      </c>
      <c r="M24" s="103"/>
      <c r="N24" s="71" t="s">
        <v>37</v>
      </c>
      <c r="O24" s="10"/>
      <c r="P24" s="11"/>
      <c r="Q24" s="11"/>
      <c r="R24" s="11"/>
      <c r="S24" s="11"/>
      <c r="T24" s="51"/>
      <c r="U24" s="9"/>
      <c r="V24" s="49" t="s">
        <v>9</v>
      </c>
      <c r="W24" s="30" t="s">
        <v>10</v>
      </c>
    </row>
    <row r="25" spans="1:23" ht="16" customHeight="1">
      <c r="A25" s="104"/>
      <c r="B25" s="31"/>
      <c r="C25" s="106" t="s">
        <v>30</v>
      </c>
      <c r="D25" s="107"/>
      <c r="E25" s="12"/>
      <c r="F25" s="13"/>
      <c r="G25" s="44" t="s">
        <v>31</v>
      </c>
      <c r="H25" s="37"/>
      <c r="I25" s="9"/>
      <c r="J25" s="68" t="s">
        <v>11</v>
      </c>
      <c r="K25" s="78" t="s">
        <v>12</v>
      </c>
      <c r="M25" s="104"/>
      <c r="N25" s="31"/>
      <c r="O25" s="106" t="s">
        <v>30</v>
      </c>
      <c r="P25" s="107"/>
      <c r="Q25" s="12"/>
      <c r="R25" s="13"/>
      <c r="S25" s="44" t="s">
        <v>31</v>
      </c>
      <c r="T25" s="37"/>
      <c r="U25" s="9"/>
      <c r="V25" s="49" t="s">
        <v>11</v>
      </c>
      <c r="W25" s="30" t="s">
        <v>12</v>
      </c>
    </row>
    <row r="26" spans="1:23" ht="22" customHeight="1">
      <c r="A26" s="104"/>
      <c r="B26" s="32"/>
      <c r="C26" s="2" t="s">
        <v>0</v>
      </c>
      <c r="D26" s="65" t="s">
        <v>36</v>
      </c>
      <c r="E26" s="12"/>
      <c r="F26" s="14"/>
      <c r="G26" s="64" t="s">
        <v>0</v>
      </c>
      <c r="H26" s="73" t="s">
        <v>36</v>
      </c>
      <c r="I26" s="6"/>
      <c r="J26" s="68" t="s">
        <v>13</v>
      </c>
      <c r="K26" s="78" t="s">
        <v>14</v>
      </c>
      <c r="M26" s="104"/>
      <c r="N26" s="32"/>
      <c r="O26" s="2" t="s">
        <v>0</v>
      </c>
      <c r="P26" s="65" t="s">
        <v>36</v>
      </c>
      <c r="Q26" s="12"/>
      <c r="R26" s="14"/>
      <c r="S26" s="64" t="s">
        <v>0</v>
      </c>
      <c r="T26" s="73" t="s">
        <v>36</v>
      </c>
      <c r="U26" s="6"/>
      <c r="V26" s="49" t="s">
        <v>13</v>
      </c>
      <c r="W26" s="30" t="s">
        <v>14</v>
      </c>
    </row>
    <row r="27" spans="1:23" ht="41" customHeight="1">
      <c r="A27" s="104"/>
      <c r="B27" s="33" t="s">
        <v>1</v>
      </c>
      <c r="C27" s="61">
        <v>2050.7739999999999</v>
      </c>
      <c r="D27" s="62">
        <v>137.55510000000001</v>
      </c>
      <c r="E27" s="12"/>
      <c r="F27" s="15" t="s">
        <v>1</v>
      </c>
      <c r="G27" s="17">
        <f>C27/$C$37</f>
        <v>1.0635635056800341</v>
      </c>
      <c r="H27" s="52">
        <f>D27/$C$37</f>
        <v>7.1338228581095578E-2</v>
      </c>
      <c r="I27" s="12"/>
      <c r="J27" s="68" t="s">
        <v>15</v>
      </c>
      <c r="K27" s="78" t="s">
        <v>42</v>
      </c>
      <c r="M27" s="104"/>
      <c r="N27" s="33" t="s">
        <v>1</v>
      </c>
      <c r="O27" s="61">
        <v>34.403889999999997</v>
      </c>
      <c r="P27" s="62">
        <v>4.5856250000000003</v>
      </c>
      <c r="Q27" s="12"/>
      <c r="R27" s="15" t="s">
        <v>1</v>
      </c>
      <c r="S27" s="17">
        <f>O27/$O$37</f>
        <v>0.87710890885355097</v>
      </c>
      <c r="T27" s="52">
        <f>P27/$O$37</f>
        <v>0.11690807464393024</v>
      </c>
      <c r="U27" s="12"/>
      <c r="V27" s="49" t="s">
        <v>15</v>
      </c>
      <c r="W27" s="30" t="s">
        <v>54</v>
      </c>
    </row>
    <row r="28" spans="1:23">
      <c r="A28" s="104"/>
      <c r="B28" s="33"/>
      <c r="C28" s="47">
        <v>1726.1880000000001</v>
      </c>
      <c r="D28" s="48">
        <v>199.626</v>
      </c>
      <c r="E28" s="12"/>
      <c r="F28" s="15"/>
      <c r="G28" s="15">
        <f t="shared" ref="G28:H31" si="2">C28/$C$37</f>
        <v>0.89522812398772711</v>
      </c>
      <c r="H28" s="53">
        <f t="shared" si="2"/>
        <v>0.10352916917460556</v>
      </c>
      <c r="I28" s="12"/>
      <c r="J28" s="68"/>
      <c r="K28" s="78"/>
      <c r="M28" s="104"/>
      <c r="N28" s="33"/>
      <c r="O28" s="47">
        <v>41.578890000000001</v>
      </c>
      <c r="P28" s="48">
        <v>4.7166670000000002</v>
      </c>
      <c r="Q28" s="12"/>
      <c r="R28" s="15"/>
      <c r="S28" s="15">
        <f t="shared" ref="S28:T31" si="3">O28/$O$37</f>
        <v>1.060031724297509</v>
      </c>
      <c r="T28" s="53">
        <f t="shared" si="3"/>
        <v>0.12024892085736677</v>
      </c>
      <c r="U28" s="12"/>
      <c r="V28" s="49"/>
      <c r="W28" s="30"/>
    </row>
    <row r="29" spans="1:23">
      <c r="A29" s="104"/>
      <c r="B29" s="33"/>
      <c r="C29" s="47">
        <v>1519.4929999999999</v>
      </c>
      <c r="D29" s="48">
        <v>318.54520000000002</v>
      </c>
      <c r="E29" s="12"/>
      <c r="F29" s="15"/>
      <c r="G29" s="15">
        <f t="shared" si="2"/>
        <v>0.78803286073271472</v>
      </c>
      <c r="H29" s="53">
        <f t="shared" si="2"/>
        <v>0.16520252823058401</v>
      </c>
      <c r="I29" s="12"/>
      <c r="J29" s="68" t="s">
        <v>16</v>
      </c>
      <c r="K29" s="78"/>
      <c r="M29" s="104"/>
      <c r="N29" s="33"/>
      <c r="O29" s="47">
        <v>39.058750000000003</v>
      </c>
      <c r="P29" s="48">
        <v>5.4141180000000002</v>
      </c>
      <c r="Q29" s="12"/>
      <c r="R29" s="15"/>
      <c r="S29" s="15">
        <f t="shared" si="3"/>
        <v>0.99578209306225662</v>
      </c>
      <c r="T29" s="53">
        <f t="shared" si="3"/>
        <v>0.13803006379175059</v>
      </c>
      <c r="U29" s="12"/>
      <c r="V29" s="49" t="s">
        <v>16</v>
      </c>
      <c r="W29" s="30"/>
    </row>
    <row r="30" spans="1:23">
      <c r="A30" s="104"/>
      <c r="B30" s="33"/>
      <c r="C30" s="47">
        <v>1725.672</v>
      </c>
      <c r="D30" s="48">
        <v>85.621200000000002</v>
      </c>
      <c r="E30" s="12"/>
      <c r="F30" s="15"/>
      <c r="G30" s="15">
        <f t="shared" si="2"/>
        <v>0.89496051830863665</v>
      </c>
      <c r="H30" s="53">
        <f t="shared" si="2"/>
        <v>4.4404494904134416E-2</v>
      </c>
      <c r="I30" s="12"/>
      <c r="J30" s="68" t="s">
        <v>17</v>
      </c>
      <c r="K30" s="78">
        <v>1</v>
      </c>
      <c r="M30" s="104"/>
      <c r="N30" s="33"/>
      <c r="O30" s="47">
        <v>39.322220000000002</v>
      </c>
      <c r="P30" s="48">
        <v>6.6378570000000003</v>
      </c>
      <c r="Q30" s="12"/>
      <c r="R30" s="15"/>
      <c r="S30" s="15">
        <f>O30/$O$37</f>
        <v>1.0024991208232348</v>
      </c>
      <c r="T30" s="53">
        <f t="shared" si="3"/>
        <v>0.16922863985426956</v>
      </c>
      <c r="U30" s="12"/>
      <c r="V30" s="49" t="s">
        <v>17</v>
      </c>
      <c r="W30" s="30">
        <v>1</v>
      </c>
    </row>
    <row r="31" spans="1:23">
      <c r="A31" s="104"/>
      <c r="B31" s="33"/>
      <c r="C31" s="47">
        <v>2618.924</v>
      </c>
      <c r="D31" s="48">
        <v>253.68459999999999</v>
      </c>
      <c r="E31" s="12"/>
      <c r="F31" s="15"/>
      <c r="G31" s="15">
        <f t="shared" si="2"/>
        <v>1.3582149912908872</v>
      </c>
      <c r="H31" s="53">
        <f t="shared" si="2"/>
        <v>0.13156480553831734</v>
      </c>
      <c r="I31" s="12"/>
      <c r="J31" s="68" t="s">
        <v>18</v>
      </c>
      <c r="K31" s="78">
        <v>0.10199999999999999</v>
      </c>
      <c r="M31" s="104"/>
      <c r="N31" s="33"/>
      <c r="O31" s="47">
        <v>41.757219999999997</v>
      </c>
      <c r="P31" s="48">
        <v>4.8106249999999999</v>
      </c>
      <c r="Q31" s="12"/>
      <c r="R31" s="15"/>
      <c r="S31" s="15">
        <f t="shared" si="3"/>
        <v>1.064578152963449</v>
      </c>
      <c r="T31" s="53">
        <f t="shared" si="3"/>
        <v>0.12264433018050033</v>
      </c>
      <c r="U31" s="12"/>
      <c r="V31" s="49" t="s">
        <v>18</v>
      </c>
      <c r="W31" s="30">
        <v>0.13339999999999999</v>
      </c>
    </row>
    <row r="32" spans="1:23">
      <c r="A32" s="104"/>
      <c r="B32" s="33"/>
      <c r="C32" s="47"/>
      <c r="D32" s="48"/>
      <c r="E32" s="12"/>
      <c r="F32" s="15"/>
      <c r="G32" s="15"/>
      <c r="H32" s="53"/>
      <c r="I32" s="12"/>
      <c r="J32" s="68" t="s">
        <v>19</v>
      </c>
      <c r="K32" s="78" t="s">
        <v>43</v>
      </c>
      <c r="M32" s="104"/>
      <c r="N32" s="33"/>
      <c r="O32" s="18"/>
      <c r="P32" s="16"/>
      <c r="Q32" s="12"/>
      <c r="R32" s="15"/>
      <c r="S32" s="15"/>
      <c r="T32" s="53"/>
      <c r="U32" s="12"/>
      <c r="V32" s="49" t="s">
        <v>19</v>
      </c>
      <c r="W32" s="30" t="s">
        <v>55</v>
      </c>
    </row>
    <row r="33" spans="1:23">
      <c r="A33" s="104"/>
      <c r="B33" s="33"/>
      <c r="C33" s="47"/>
      <c r="D33" s="48"/>
      <c r="E33" s="12"/>
      <c r="F33" s="15"/>
      <c r="G33" s="15"/>
      <c r="H33" s="53"/>
      <c r="I33" s="12"/>
      <c r="J33" s="68" t="s">
        <v>20</v>
      </c>
      <c r="K33" s="78" t="s">
        <v>44</v>
      </c>
      <c r="M33" s="104"/>
      <c r="N33" s="33"/>
      <c r="O33" s="18"/>
      <c r="P33" s="16"/>
      <c r="Q33" s="12"/>
      <c r="R33" s="15"/>
      <c r="S33" s="15"/>
      <c r="T33" s="53"/>
      <c r="U33" s="12"/>
      <c r="V33" s="49" t="s">
        <v>20</v>
      </c>
      <c r="W33" s="30" t="s">
        <v>56</v>
      </c>
    </row>
    <row r="34" spans="1:23">
      <c r="A34" s="104"/>
      <c r="B34" s="33"/>
      <c r="C34" s="15"/>
      <c r="D34" s="19"/>
      <c r="E34" s="12"/>
      <c r="F34" s="15"/>
      <c r="G34" s="15"/>
      <c r="H34" s="37"/>
      <c r="I34" s="9"/>
      <c r="J34" s="68" t="s">
        <v>21</v>
      </c>
      <c r="K34" s="78">
        <v>0.94579999999999997</v>
      </c>
      <c r="M34" s="104"/>
      <c r="N34" s="33"/>
      <c r="O34" s="15"/>
      <c r="P34" s="19"/>
      <c r="Q34" s="12"/>
      <c r="R34" s="15"/>
      <c r="S34" s="15"/>
      <c r="T34" s="37"/>
      <c r="U34" s="9"/>
      <c r="V34" s="49" t="s">
        <v>21</v>
      </c>
      <c r="W34" s="30">
        <v>0.99239999999999995</v>
      </c>
    </row>
    <row r="35" spans="1:23">
      <c r="A35" s="104"/>
      <c r="B35" s="33"/>
      <c r="C35" s="15"/>
      <c r="D35" s="19"/>
      <c r="E35" s="12"/>
      <c r="F35" s="15"/>
      <c r="G35" s="15"/>
      <c r="H35" s="37"/>
      <c r="I35" s="9"/>
      <c r="J35" s="68"/>
      <c r="K35" s="78"/>
      <c r="M35" s="104"/>
      <c r="N35" s="33"/>
      <c r="O35" s="15"/>
      <c r="P35" s="19"/>
      <c r="Q35" s="12"/>
      <c r="R35" s="15"/>
      <c r="S35" s="15"/>
      <c r="T35" s="37"/>
      <c r="U35" s="9"/>
      <c r="V35" s="49"/>
      <c r="W35" s="30"/>
    </row>
    <row r="36" spans="1:23">
      <c r="A36" s="104"/>
      <c r="B36" s="33"/>
      <c r="C36" s="20"/>
      <c r="D36" s="21"/>
      <c r="E36" s="12"/>
      <c r="F36" s="15"/>
      <c r="G36" s="20"/>
      <c r="H36" s="54"/>
      <c r="I36" s="9"/>
      <c r="J36" s="68" t="s">
        <v>22</v>
      </c>
      <c r="K36" s="78"/>
      <c r="M36" s="104"/>
      <c r="N36" s="33"/>
      <c r="O36" s="20"/>
      <c r="P36" s="21"/>
      <c r="Q36" s="12"/>
      <c r="R36" s="15"/>
      <c r="S36" s="20"/>
      <c r="T36" s="54"/>
      <c r="U36" s="9"/>
      <c r="V36" s="49" t="s">
        <v>22</v>
      </c>
      <c r="W36" s="30"/>
    </row>
    <row r="37" spans="1:23">
      <c r="A37" s="104"/>
      <c r="B37" s="34" t="s">
        <v>2</v>
      </c>
      <c r="C37" s="15">
        <f>AVERAGE(C27:C36)</f>
        <v>1928.2102</v>
      </c>
      <c r="D37" s="22">
        <f>AVERAGE(D27:D36)</f>
        <v>199.00642000000002</v>
      </c>
      <c r="E37" s="12"/>
      <c r="F37" s="17" t="s">
        <v>2</v>
      </c>
      <c r="G37" s="15">
        <f>AVERAGE(G27:G36)</f>
        <v>1</v>
      </c>
      <c r="H37" s="55">
        <f>AVERAGE(H27:H36)</f>
        <v>0.10320784528574738</v>
      </c>
      <c r="I37" s="12"/>
      <c r="J37" s="68" t="s">
        <v>23</v>
      </c>
      <c r="K37" s="78" t="s">
        <v>45</v>
      </c>
      <c r="M37" s="104"/>
      <c r="N37" s="34" t="s">
        <v>2</v>
      </c>
      <c r="O37" s="15">
        <f>AVERAGE(O27:O36)</f>
        <v>39.224193999999997</v>
      </c>
      <c r="P37" s="22">
        <f>AVERAGE(P27:P36)</f>
        <v>5.2329784000000004</v>
      </c>
      <c r="Q37" s="12"/>
      <c r="R37" s="17" t="s">
        <v>2</v>
      </c>
      <c r="S37" s="63">
        <f>AVERAGE(S27:S36)</f>
        <v>1</v>
      </c>
      <c r="T37" s="53">
        <f>AVERAGE(T27:T36)</f>
        <v>0.13341200586556351</v>
      </c>
      <c r="U37" s="12"/>
      <c r="V37" s="49" t="s">
        <v>23</v>
      </c>
      <c r="W37" s="30" t="s">
        <v>57</v>
      </c>
    </row>
    <row r="38" spans="1:23">
      <c r="A38" s="104"/>
      <c r="B38" s="33" t="s">
        <v>3</v>
      </c>
      <c r="C38" s="15">
        <f>STDEV(C27:C36)</f>
        <v>430.40442606599669</v>
      </c>
      <c r="D38" s="22">
        <f>STDEV(D27:D36)</f>
        <v>92.07616414627617</v>
      </c>
      <c r="E38" s="12"/>
      <c r="F38" s="22" t="s">
        <v>3</v>
      </c>
      <c r="G38" s="12">
        <f>STDEV(G27:G36)</f>
        <v>0.2232144742653035</v>
      </c>
      <c r="H38" s="53">
        <f>STDEV(H27:H36)</f>
        <v>4.7752140376747444E-2</v>
      </c>
      <c r="I38" s="12"/>
      <c r="J38" s="68" t="s">
        <v>8</v>
      </c>
      <c r="K38" s="78">
        <v>1.4E-2</v>
      </c>
      <c r="M38" s="104"/>
      <c r="N38" s="33" t="s">
        <v>3</v>
      </c>
      <c r="O38" s="15">
        <f>STDEV(O27:O36)</f>
        <v>2.9678748893492806</v>
      </c>
      <c r="P38" s="22">
        <f>STDEV(P27:P36)</f>
        <v>0.8471307036371678</v>
      </c>
      <c r="Q38" s="12"/>
      <c r="R38" s="22" t="s">
        <v>3</v>
      </c>
      <c r="S38" s="22">
        <f>STDEV(S27:S36)</f>
        <v>7.5664394515009809E-2</v>
      </c>
      <c r="T38" s="53">
        <f>STDEV(T27:T36)</f>
        <v>2.1597147506387474E-2</v>
      </c>
      <c r="U38" s="12"/>
      <c r="V38" s="49" t="s">
        <v>8</v>
      </c>
      <c r="W38" s="30">
        <v>3.2300000000000002E-2</v>
      </c>
    </row>
    <row r="39" spans="1:23" ht="18" customHeight="1">
      <c r="A39" s="104"/>
      <c r="B39" s="33" t="s">
        <v>4</v>
      </c>
      <c r="C39" s="15">
        <f>C38/SQRT(COUNT(C27:C36))</f>
        <v>192.48271090007017</v>
      </c>
      <c r="D39" s="22">
        <f>D38/SQRT(COUNT(D27:D36))</f>
        <v>41.177712427700477</v>
      </c>
      <c r="E39" s="12"/>
      <c r="F39" s="22" t="s">
        <v>4</v>
      </c>
      <c r="G39" s="12">
        <f>G38/SQRT(COUNT(G27:G36))</f>
        <v>9.9824547603819203E-2</v>
      </c>
      <c r="H39" s="53">
        <f>H38/SQRT(COUNT(H27:H36))</f>
        <v>2.1355406390703938E-2</v>
      </c>
      <c r="I39" s="3"/>
      <c r="J39" s="68" t="s">
        <v>9</v>
      </c>
      <c r="K39" s="78" t="s">
        <v>33</v>
      </c>
      <c r="M39" s="104"/>
      <c r="N39" s="33" t="s">
        <v>4</v>
      </c>
      <c r="O39" s="15">
        <f>O38/SQRT(COUNT(O27:O36))</f>
        <v>1.3272740002599315</v>
      </c>
      <c r="P39" s="22">
        <f>P38/SQRT(COUNT(P27:P36))</f>
        <v>0.37884836783198711</v>
      </c>
      <c r="Q39" s="12"/>
      <c r="R39" s="22" t="s">
        <v>4</v>
      </c>
      <c r="S39" s="22">
        <f>S38/SQRT(COUNT(S27:S36))</f>
        <v>3.3838145922384828E-2</v>
      </c>
      <c r="T39" s="53">
        <f>T38/SQRT(COUNT(T27:T36))</f>
        <v>9.6585379888744927E-3</v>
      </c>
      <c r="U39" s="3"/>
      <c r="V39" s="49" t="s">
        <v>9</v>
      </c>
      <c r="W39" s="30" t="s">
        <v>33</v>
      </c>
    </row>
    <row r="40" spans="1:23" ht="16" customHeight="1" thickBot="1">
      <c r="A40" s="105"/>
      <c r="B40" s="35" t="s">
        <v>5</v>
      </c>
      <c r="C40" s="23">
        <f>COUNT(C27:C36)</f>
        <v>5</v>
      </c>
      <c r="D40" s="24">
        <f>COUNT(D27:D36)</f>
        <v>5</v>
      </c>
      <c r="E40" s="25"/>
      <c r="F40" s="1" t="s">
        <v>5</v>
      </c>
      <c r="G40" s="25">
        <f>COUNT(G27:G36)</f>
        <v>5</v>
      </c>
      <c r="H40" s="74">
        <f>COUNT(H27:H36)</f>
        <v>5</v>
      </c>
      <c r="I40" s="26"/>
      <c r="J40" s="69" t="s">
        <v>24</v>
      </c>
      <c r="K40" s="79" t="s">
        <v>12</v>
      </c>
      <c r="M40" s="105"/>
      <c r="N40" s="38" t="s">
        <v>5</v>
      </c>
      <c r="O40" s="39">
        <f>COUNT(O27:O36)</f>
        <v>5</v>
      </c>
      <c r="P40" s="40">
        <f>COUNT(P27:P36)</f>
        <v>5</v>
      </c>
      <c r="Q40" s="27"/>
      <c r="R40" s="41" t="s">
        <v>5</v>
      </c>
      <c r="S40" s="40">
        <f>COUNT(S27:S36)</f>
        <v>5</v>
      </c>
      <c r="T40" s="56">
        <f>COUNT(T27:T36)</f>
        <v>5</v>
      </c>
      <c r="U40" s="26"/>
      <c r="V40" s="50" t="s">
        <v>24</v>
      </c>
      <c r="W40" s="43" t="s">
        <v>12</v>
      </c>
    </row>
    <row r="41" spans="1:23" ht="18" thickTop="1" thickBot="1">
      <c r="B41" s="75"/>
      <c r="C41" s="76"/>
      <c r="D41" s="76"/>
      <c r="E41" s="76"/>
      <c r="F41" s="76"/>
      <c r="G41" s="76"/>
      <c r="H41" s="77"/>
      <c r="I41" s="9"/>
      <c r="J41" s="9"/>
      <c r="K41" s="37"/>
      <c r="N41" s="29"/>
      <c r="O41" s="9"/>
      <c r="P41" s="9"/>
      <c r="Q41" s="9"/>
      <c r="R41" s="9"/>
      <c r="S41" s="9"/>
      <c r="T41" s="9"/>
      <c r="U41" s="9"/>
      <c r="V41" s="9"/>
      <c r="W41" s="37"/>
    </row>
    <row r="42" spans="1:23" ht="17" thickBot="1">
      <c r="B42" s="29"/>
      <c r="C42" s="9"/>
      <c r="D42" s="9"/>
      <c r="E42" s="9"/>
      <c r="F42" s="9"/>
      <c r="G42" s="9"/>
      <c r="H42" s="9"/>
      <c r="I42" s="9"/>
      <c r="J42" s="58" t="s">
        <v>62</v>
      </c>
      <c r="K42" s="59"/>
      <c r="N42" s="29"/>
      <c r="O42" s="9"/>
      <c r="P42" s="9"/>
      <c r="Q42" s="9"/>
      <c r="R42" s="9"/>
      <c r="S42" s="9"/>
      <c r="T42" s="9"/>
      <c r="U42" s="9"/>
      <c r="V42" s="58" t="s">
        <v>62</v>
      </c>
      <c r="W42" s="59"/>
    </row>
    <row r="43" spans="1:23" ht="33" thickTop="1" thickBot="1">
      <c r="A43" s="28" t="s">
        <v>63</v>
      </c>
      <c r="B43" s="101" t="s">
        <v>27</v>
      </c>
      <c r="C43" s="102"/>
      <c r="D43" s="102"/>
      <c r="E43" s="102"/>
      <c r="F43" s="102"/>
      <c r="G43" s="102"/>
      <c r="H43" s="8"/>
      <c r="I43" s="9"/>
      <c r="J43" s="49" t="s">
        <v>8</v>
      </c>
      <c r="K43" s="30">
        <v>2.5000000000000001E-3</v>
      </c>
      <c r="M43" s="28" t="s">
        <v>64</v>
      </c>
      <c r="N43" s="101" t="s">
        <v>27</v>
      </c>
      <c r="O43" s="102"/>
      <c r="P43" s="102"/>
      <c r="Q43" s="102"/>
      <c r="R43" s="102"/>
      <c r="S43" s="102"/>
      <c r="T43" s="8"/>
      <c r="U43" s="9"/>
      <c r="V43" s="49" t="s">
        <v>8</v>
      </c>
      <c r="W43" s="30">
        <v>1.1999999999999999E-3</v>
      </c>
    </row>
    <row r="44" spans="1:23" ht="18" customHeight="1" thickTop="1" thickBot="1">
      <c r="A44" s="103"/>
      <c r="B44" s="71" t="s">
        <v>37</v>
      </c>
      <c r="C44" s="10"/>
      <c r="D44" s="11"/>
      <c r="E44" s="11"/>
      <c r="F44" s="11"/>
      <c r="G44" s="11"/>
      <c r="H44" s="51"/>
      <c r="I44" s="9"/>
      <c r="J44" s="49" t="s">
        <v>9</v>
      </c>
      <c r="K44" s="30" t="s">
        <v>35</v>
      </c>
      <c r="M44" s="103"/>
      <c r="N44" s="71" t="s">
        <v>37</v>
      </c>
      <c r="O44" s="10"/>
      <c r="P44" s="11"/>
      <c r="Q44" s="11"/>
      <c r="R44" s="11"/>
      <c r="S44" s="11"/>
      <c r="T44" s="51"/>
      <c r="U44" s="9"/>
      <c r="V44" s="49" t="s">
        <v>9</v>
      </c>
      <c r="W44" s="30" t="s">
        <v>35</v>
      </c>
    </row>
    <row r="45" spans="1:23" ht="16" customHeight="1">
      <c r="A45" s="104"/>
      <c r="B45" s="31"/>
      <c r="C45" s="106" t="s">
        <v>30</v>
      </c>
      <c r="D45" s="107"/>
      <c r="E45" s="12"/>
      <c r="F45" s="13"/>
      <c r="G45" s="44" t="s">
        <v>31</v>
      </c>
      <c r="H45" s="37"/>
      <c r="I45" s="9"/>
      <c r="J45" s="49" t="s">
        <v>11</v>
      </c>
      <c r="K45" s="30" t="s">
        <v>12</v>
      </c>
      <c r="M45" s="104"/>
      <c r="N45" s="31"/>
      <c r="O45" s="106" t="s">
        <v>30</v>
      </c>
      <c r="P45" s="107"/>
      <c r="Q45" s="12"/>
      <c r="R45" s="13"/>
      <c r="S45" s="44" t="s">
        <v>31</v>
      </c>
      <c r="T45" s="37"/>
      <c r="U45" s="9"/>
      <c r="V45" s="49" t="s">
        <v>11</v>
      </c>
      <c r="W45" s="30" t="s">
        <v>12</v>
      </c>
    </row>
    <row r="46" spans="1:23" ht="22" customHeight="1">
      <c r="A46" s="104"/>
      <c r="B46" s="32"/>
      <c r="C46" s="2" t="s">
        <v>0</v>
      </c>
      <c r="D46" s="65" t="s">
        <v>36</v>
      </c>
      <c r="E46" s="12"/>
      <c r="F46" s="14"/>
      <c r="G46" s="64" t="s">
        <v>0</v>
      </c>
      <c r="H46" s="73" t="s">
        <v>36</v>
      </c>
      <c r="I46" s="6"/>
      <c r="J46" s="49" t="s">
        <v>13</v>
      </c>
      <c r="K46" s="30" t="s">
        <v>14</v>
      </c>
      <c r="M46" s="104"/>
      <c r="N46" s="32"/>
      <c r="O46" s="2" t="s">
        <v>0</v>
      </c>
      <c r="P46" s="65" t="s">
        <v>36</v>
      </c>
      <c r="Q46" s="12"/>
      <c r="R46" s="14"/>
      <c r="S46" s="64" t="s">
        <v>0</v>
      </c>
      <c r="T46" s="73" t="s">
        <v>36</v>
      </c>
      <c r="U46" s="6"/>
      <c r="V46" s="49" t="s">
        <v>13</v>
      </c>
      <c r="W46" s="30" t="s">
        <v>14</v>
      </c>
    </row>
    <row r="47" spans="1:23" ht="41" customHeight="1">
      <c r="A47" s="104"/>
      <c r="B47" s="33" t="s">
        <v>1</v>
      </c>
      <c r="C47" s="61">
        <v>3144.694</v>
      </c>
      <c r="D47" s="62">
        <v>1682.694</v>
      </c>
      <c r="E47" s="12"/>
      <c r="F47" s="15" t="s">
        <v>1</v>
      </c>
      <c r="G47" s="17">
        <f>C47/$C$57</f>
        <v>1.0597229692114625</v>
      </c>
      <c r="H47" s="52">
        <f>D47/$C$57</f>
        <v>0.56704705830020752</v>
      </c>
      <c r="I47" s="12"/>
      <c r="J47" s="49" t="s">
        <v>15</v>
      </c>
      <c r="K47" s="30" t="s">
        <v>46</v>
      </c>
      <c r="M47" s="104"/>
      <c r="N47" s="33" t="s">
        <v>1</v>
      </c>
      <c r="O47" s="61">
        <v>25.18167</v>
      </c>
      <c r="P47" s="62">
        <v>14.51688</v>
      </c>
      <c r="Q47" s="12"/>
      <c r="R47" s="15" t="s">
        <v>1</v>
      </c>
      <c r="S47" s="17">
        <f>O47/$O$57</f>
        <v>0.76441734224677527</v>
      </c>
      <c r="T47" s="52">
        <f>P47/$O$57</f>
        <v>0.44067588953851622</v>
      </c>
      <c r="U47" s="12"/>
      <c r="V47" s="49" t="s">
        <v>15</v>
      </c>
      <c r="W47" s="30" t="s">
        <v>58</v>
      </c>
    </row>
    <row r="48" spans="1:23">
      <c r="A48" s="104"/>
      <c r="B48" s="33"/>
      <c r="C48" s="47">
        <v>2399.4180000000001</v>
      </c>
      <c r="D48" s="48">
        <v>1293.3030000000001</v>
      </c>
      <c r="E48" s="12"/>
      <c r="F48" s="15"/>
      <c r="G48" s="15">
        <f t="shared" ref="G48:H51" si="4">C48/$C$57</f>
        <v>0.8085741783904663</v>
      </c>
      <c r="H48" s="53">
        <f t="shared" si="4"/>
        <v>0.43582710917185968</v>
      </c>
      <c r="I48" s="12"/>
      <c r="J48" s="49"/>
      <c r="K48" s="30"/>
      <c r="M48" s="104"/>
      <c r="N48" s="33"/>
      <c r="O48" s="47">
        <v>30.05611</v>
      </c>
      <c r="P48" s="48">
        <v>12.876670000000001</v>
      </c>
      <c r="Q48" s="12"/>
      <c r="R48" s="15"/>
      <c r="S48" s="15">
        <f t="shared" ref="S48:T51" si="5">O48/$O$57</f>
        <v>0.91238633992410845</v>
      </c>
      <c r="T48" s="53">
        <f t="shared" si="5"/>
        <v>0.39088550752943646</v>
      </c>
      <c r="U48" s="12"/>
      <c r="V48" s="49"/>
      <c r="W48" s="30"/>
    </row>
    <row r="49" spans="1:23">
      <c r="A49" s="104"/>
      <c r="B49" s="33"/>
      <c r="C49" s="47">
        <v>2279.884</v>
      </c>
      <c r="D49" s="48">
        <v>1724.702</v>
      </c>
      <c r="E49" s="12"/>
      <c r="F49" s="15"/>
      <c r="G49" s="15">
        <f t="shared" si="4"/>
        <v>0.76829269936525013</v>
      </c>
      <c r="H49" s="53">
        <f t="shared" si="4"/>
        <v>0.58120323454204059</v>
      </c>
      <c r="I49" s="12"/>
      <c r="J49" s="49" t="s">
        <v>16</v>
      </c>
      <c r="K49" s="30"/>
      <c r="M49" s="104"/>
      <c r="N49" s="33"/>
      <c r="O49" s="47">
        <v>35.39875</v>
      </c>
      <c r="P49" s="48">
        <v>13.68059</v>
      </c>
      <c r="Q49" s="12"/>
      <c r="R49" s="15"/>
      <c r="S49" s="15">
        <f t="shared" si="5"/>
        <v>1.074568064542901</v>
      </c>
      <c r="T49" s="53">
        <f t="shared" si="5"/>
        <v>0.41528938502362278</v>
      </c>
      <c r="U49" s="12"/>
      <c r="V49" s="49" t="s">
        <v>16</v>
      </c>
      <c r="W49" s="30"/>
    </row>
    <row r="50" spans="1:23">
      <c r="A50" s="104"/>
      <c r="B50" s="33"/>
      <c r="C50" s="47">
        <v>3163.66</v>
      </c>
      <c r="D50" s="48">
        <v>781.26300000000003</v>
      </c>
      <c r="E50" s="12"/>
      <c r="F50" s="15"/>
      <c r="G50" s="15">
        <f t="shared" si="4"/>
        <v>1.0661142765482223</v>
      </c>
      <c r="H50" s="53">
        <f t="shared" si="4"/>
        <v>0.26327596455968527</v>
      </c>
      <c r="I50" s="12"/>
      <c r="J50" s="49" t="s">
        <v>17</v>
      </c>
      <c r="K50" s="30">
        <v>1.002</v>
      </c>
      <c r="M50" s="104"/>
      <c r="N50" s="33"/>
      <c r="O50" s="47">
        <v>33.449440000000003</v>
      </c>
      <c r="P50" s="48">
        <v>16.127859999999998</v>
      </c>
      <c r="Q50" s="12"/>
      <c r="R50" s="15"/>
      <c r="S50" s="15">
        <f>O50/$O$57</f>
        <v>1.015394611415485</v>
      </c>
      <c r="T50" s="53">
        <f t="shared" si="5"/>
        <v>0.48957896268706863</v>
      </c>
      <c r="U50" s="12"/>
      <c r="V50" s="49" t="s">
        <v>17</v>
      </c>
      <c r="W50" s="30">
        <v>1</v>
      </c>
    </row>
    <row r="51" spans="1:23">
      <c r="A51" s="104"/>
      <c r="B51" s="33"/>
      <c r="C51" s="47">
        <v>3849.6840000000002</v>
      </c>
      <c r="D51" s="48">
        <v>1399.296</v>
      </c>
      <c r="E51" s="12"/>
      <c r="F51" s="15"/>
      <c r="G51" s="15">
        <f t="shared" si="4"/>
        <v>1.2972958764845992</v>
      </c>
      <c r="H51" s="53">
        <f t="shared" si="4"/>
        <v>0.47154543873767135</v>
      </c>
      <c r="I51" s="12"/>
      <c r="J51" s="49" t="s">
        <v>18</v>
      </c>
      <c r="K51" s="30">
        <v>0.46400000000000002</v>
      </c>
      <c r="M51" s="104"/>
      <c r="N51" s="33"/>
      <c r="O51" s="47">
        <v>40.62556</v>
      </c>
      <c r="P51" s="48">
        <v>18.714379999999998</v>
      </c>
      <c r="Q51" s="12"/>
      <c r="R51" s="15"/>
      <c r="S51" s="15">
        <f t="shared" si="5"/>
        <v>1.2332336418707299</v>
      </c>
      <c r="T51" s="53">
        <f t="shared" si="5"/>
        <v>0.56809562754957099</v>
      </c>
      <c r="U51" s="12"/>
      <c r="V51" s="49" t="s">
        <v>18</v>
      </c>
      <c r="W51" s="30">
        <v>0.46089999999999998</v>
      </c>
    </row>
    <row r="52" spans="1:23">
      <c r="A52" s="104"/>
      <c r="B52" s="33"/>
      <c r="C52" s="47"/>
      <c r="D52" s="48"/>
      <c r="E52" s="12"/>
      <c r="F52" s="15"/>
      <c r="G52" s="15"/>
      <c r="H52" s="53"/>
      <c r="I52" s="12"/>
      <c r="J52" s="49" t="s">
        <v>19</v>
      </c>
      <c r="K52" s="30" t="s">
        <v>47</v>
      </c>
      <c r="M52" s="104"/>
      <c r="N52" s="33"/>
      <c r="O52" s="18"/>
      <c r="P52" s="16"/>
      <c r="Q52" s="12"/>
      <c r="R52" s="15"/>
      <c r="S52" s="15"/>
      <c r="T52" s="53"/>
      <c r="U52" s="12"/>
      <c r="V52" s="49" t="s">
        <v>19</v>
      </c>
      <c r="W52" s="30" t="s">
        <v>59</v>
      </c>
    </row>
    <row r="53" spans="1:23">
      <c r="A53" s="104"/>
      <c r="B53" s="33"/>
      <c r="C53" s="47"/>
      <c r="D53" s="48"/>
      <c r="E53" s="12"/>
      <c r="F53" s="15"/>
      <c r="G53" s="15"/>
      <c r="H53" s="53"/>
      <c r="I53" s="12"/>
      <c r="J53" s="49" t="s">
        <v>20</v>
      </c>
      <c r="K53" s="30" t="s">
        <v>48</v>
      </c>
      <c r="M53" s="104"/>
      <c r="N53" s="33"/>
      <c r="O53" s="18"/>
      <c r="P53" s="16"/>
      <c r="Q53" s="12"/>
      <c r="R53" s="15"/>
      <c r="S53" s="15"/>
      <c r="T53" s="53"/>
      <c r="U53" s="12"/>
      <c r="V53" s="49" t="s">
        <v>20</v>
      </c>
      <c r="W53" s="30" t="s">
        <v>60</v>
      </c>
    </row>
    <row r="54" spans="1:23">
      <c r="A54" s="104"/>
      <c r="B54" s="33"/>
      <c r="C54" s="15"/>
      <c r="D54" s="19"/>
      <c r="E54" s="12"/>
      <c r="F54" s="15"/>
      <c r="G54" s="15"/>
      <c r="H54" s="37"/>
      <c r="I54" s="9"/>
      <c r="J54" s="49" t="s">
        <v>21</v>
      </c>
      <c r="K54" s="30">
        <v>0.77690000000000003</v>
      </c>
      <c r="M54" s="104"/>
      <c r="N54" s="33"/>
      <c r="O54" s="15"/>
      <c r="P54" s="19"/>
      <c r="Q54" s="12"/>
      <c r="R54" s="15"/>
      <c r="S54" s="15"/>
      <c r="T54" s="37"/>
      <c r="U54" s="9"/>
      <c r="V54" s="49" t="s">
        <v>21</v>
      </c>
      <c r="W54" s="30">
        <v>0.88560000000000005</v>
      </c>
    </row>
    <row r="55" spans="1:23">
      <c r="A55" s="104"/>
      <c r="B55" s="33"/>
      <c r="C55" s="15"/>
      <c r="D55" s="19"/>
      <c r="E55" s="12"/>
      <c r="F55" s="15"/>
      <c r="G55" s="15"/>
      <c r="H55" s="37"/>
      <c r="I55" s="9"/>
      <c r="J55" s="49"/>
      <c r="K55" s="30"/>
      <c r="M55" s="104"/>
      <c r="N55" s="33"/>
      <c r="O55" s="15"/>
      <c r="P55" s="19"/>
      <c r="Q55" s="12"/>
      <c r="R55" s="15"/>
      <c r="S55" s="15"/>
      <c r="T55" s="37"/>
      <c r="U55" s="9"/>
      <c r="V55" s="49"/>
      <c r="W55" s="30"/>
    </row>
    <row r="56" spans="1:23">
      <c r="A56" s="104"/>
      <c r="B56" s="33"/>
      <c r="C56" s="20"/>
      <c r="D56" s="21"/>
      <c r="E56" s="12"/>
      <c r="F56" s="15"/>
      <c r="G56" s="20"/>
      <c r="H56" s="54"/>
      <c r="I56" s="9"/>
      <c r="J56" s="49" t="s">
        <v>22</v>
      </c>
      <c r="K56" s="30"/>
      <c r="M56" s="104"/>
      <c r="N56" s="33"/>
      <c r="O56" s="20"/>
      <c r="P56" s="21"/>
      <c r="Q56" s="12"/>
      <c r="R56" s="15"/>
      <c r="S56" s="20"/>
      <c r="T56" s="54"/>
      <c r="U56" s="9"/>
      <c r="V56" s="49" t="s">
        <v>22</v>
      </c>
      <c r="W56" s="30"/>
    </row>
    <row r="57" spans="1:23">
      <c r="A57" s="104"/>
      <c r="B57" s="34" t="s">
        <v>2</v>
      </c>
      <c r="C57" s="15">
        <f>AVERAGE(C47:C56)</f>
        <v>2967.4679999999998</v>
      </c>
      <c r="D57" s="22">
        <f>AVERAGE(D47:D56)</f>
        <v>1376.2516000000001</v>
      </c>
      <c r="E57" s="12"/>
      <c r="F57" s="17" t="s">
        <v>2</v>
      </c>
      <c r="G57" s="63">
        <f>AVERAGE(G47:G56)</f>
        <v>1</v>
      </c>
      <c r="H57" s="53">
        <f>AVERAGE(H47:H56)</f>
        <v>0.46377976106229291</v>
      </c>
      <c r="I57" s="12"/>
      <c r="J57" s="49" t="s">
        <v>23</v>
      </c>
      <c r="K57" s="30" t="s">
        <v>49</v>
      </c>
      <c r="M57" s="104"/>
      <c r="N57" s="34" t="s">
        <v>2</v>
      </c>
      <c r="O57" s="15">
        <f>AVERAGE(O47:O56)</f>
        <v>32.942306000000002</v>
      </c>
      <c r="P57" s="22">
        <f>AVERAGE(P47:P56)</f>
        <v>15.183276000000001</v>
      </c>
      <c r="Q57" s="12"/>
      <c r="R57" s="17" t="s">
        <v>2</v>
      </c>
      <c r="S57" s="63">
        <f>AVERAGE(S47:S56)</f>
        <v>1</v>
      </c>
      <c r="T57" s="53">
        <f>AVERAGE(T47:T56)</f>
        <v>0.46090507446564305</v>
      </c>
      <c r="U57" s="12"/>
      <c r="V57" s="49" t="s">
        <v>23</v>
      </c>
      <c r="W57" s="30" t="s">
        <v>61</v>
      </c>
    </row>
    <row r="58" spans="1:23">
      <c r="A58" s="104"/>
      <c r="B58" s="33" t="s">
        <v>3</v>
      </c>
      <c r="C58" s="15">
        <f>STDEV(C47:C56)</f>
        <v>641.02612781227583</v>
      </c>
      <c r="D58" s="22">
        <f>STDEV(D47:D56)</f>
        <v>379.71949335042007</v>
      </c>
      <c r="E58" s="12"/>
      <c r="F58" s="22" t="s">
        <v>3</v>
      </c>
      <c r="G58" s="22">
        <f>STDEV(G47:G56)</f>
        <v>0.21601787376048467</v>
      </c>
      <c r="H58" s="53">
        <f>STDEV(H47:H56)</f>
        <v>0.1279607710514217</v>
      </c>
      <c r="I58" s="12"/>
      <c r="J58" s="49" t="s">
        <v>8</v>
      </c>
      <c r="K58" s="30">
        <v>0.34239999999999998</v>
      </c>
      <c r="M58" s="104"/>
      <c r="N58" s="33" t="s">
        <v>3</v>
      </c>
      <c r="O58" s="15">
        <f>STDEV(O47:O56)</f>
        <v>5.7853541923230445</v>
      </c>
      <c r="P58" s="22">
        <f>STDEV(P47:P56)</f>
        <v>2.3121156153250451</v>
      </c>
      <c r="Q58" s="12"/>
      <c r="R58" s="22" t="s">
        <v>3</v>
      </c>
      <c r="S58" s="22">
        <f>STDEV(S47:S56)</f>
        <v>0.17562080178367157</v>
      </c>
      <c r="T58" s="53">
        <f>STDEV(T47:T56)</f>
        <v>7.0186817380818528E-2</v>
      </c>
      <c r="U58" s="12"/>
      <c r="V58" s="49" t="s">
        <v>8</v>
      </c>
      <c r="W58" s="30">
        <v>0.10340000000000001</v>
      </c>
    </row>
    <row r="59" spans="1:23" ht="18" customHeight="1">
      <c r="A59" s="104"/>
      <c r="B59" s="33" t="s">
        <v>4</v>
      </c>
      <c r="C59" s="15">
        <f>C58/SQRT(COUNT(C47:C56))</f>
        <v>286.67559942834345</v>
      </c>
      <c r="D59" s="22">
        <f>D58/SQRT(COUNT(D47:D56))</f>
        <v>169.81571990266372</v>
      </c>
      <c r="E59" s="12"/>
      <c r="F59" s="22" t="s">
        <v>4</v>
      </c>
      <c r="G59" s="22">
        <f>G58/SQRT(COUNT(G47:G56))</f>
        <v>9.6606130016682362E-2</v>
      </c>
      <c r="H59" s="53">
        <f>H58/SQRT(COUNT(H47:H56))</f>
        <v>5.7225796504853231E-2</v>
      </c>
      <c r="I59" s="3"/>
      <c r="J59" s="49" t="s">
        <v>9</v>
      </c>
      <c r="K59" s="30" t="s">
        <v>25</v>
      </c>
      <c r="M59" s="104"/>
      <c r="N59" s="33" t="s">
        <v>4</v>
      </c>
      <c r="O59" s="15">
        <f>O58/SQRT(COUNT(O47:O56))</f>
        <v>2.5872890495895438</v>
      </c>
      <c r="P59" s="22">
        <f>P58/SQRT(COUNT(P47:P56))</f>
        <v>1.0340095375411109</v>
      </c>
      <c r="Q59" s="12"/>
      <c r="R59" s="22" t="s">
        <v>4</v>
      </c>
      <c r="S59" s="22">
        <f>S58/SQRT(COUNT(S47:S56))</f>
        <v>7.8540010210261177E-2</v>
      </c>
      <c r="T59" s="53">
        <f>T58/SQRT(COUNT(T47:T56))</f>
        <v>3.1388498957574791E-2</v>
      </c>
      <c r="U59" s="3"/>
      <c r="V59" s="49" t="s">
        <v>9</v>
      </c>
      <c r="W59" s="30" t="s">
        <v>25</v>
      </c>
    </row>
    <row r="60" spans="1:23" ht="16" customHeight="1" thickBot="1">
      <c r="A60" s="105"/>
      <c r="B60" s="38" t="s">
        <v>5</v>
      </c>
      <c r="C60" s="39">
        <f>COUNT(C47:C56)</f>
        <v>5</v>
      </c>
      <c r="D60" s="40">
        <f>COUNT(D47:D56)</f>
        <v>5</v>
      </c>
      <c r="E60" s="27"/>
      <c r="F60" s="41" t="s">
        <v>5</v>
      </c>
      <c r="G60" s="40">
        <f>COUNT(G47:G56)</f>
        <v>5</v>
      </c>
      <c r="H60" s="56">
        <f>COUNT(H47:H56)</f>
        <v>5</v>
      </c>
      <c r="I60" s="42"/>
      <c r="J60" s="50" t="s">
        <v>24</v>
      </c>
      <c r="K60" s="43" t="s">
        <v>26</v>
      </c>
      <c r="M60" s="105"/>
      <c r="N60" s="38" t="s">
        <v>5</v>
      </c>
      <c r="O60" s="39">
        <f>COUNT(O47:O56)</f>
        <v>5</v>
      </c>
      <c r="P60" s="40">
        <f>COUNT(P47:P56)</f>
        <v>5</v>
      </c>
      <c r="Q60" s="27"/>
      <c r="R60" s="41" t="s">
        <v>5</v>
      </c>
      <c r="S60" s="40">
        <f>COUNT(S47:S56)</f>
        <v>5</v>
      </c>
      <c r="T60" s="56">
        <f>COUNT(T47:T56)</f>
        <v>5</v>
      </c>
      <c r="U60" s="42"/>
      <c r="V60" s="50" t="s">
        <v>24</v>
      </c>
      <c r="W60" s="43" t="s">
        <v>26</v>
      </c>
    </row>
    <row r="61" spans="1:23" ht="16" customHeight="1" thickTop="1">
      <c r="A61" s="95"/>
      <c r="B61" s="96"/>
      <c r="C61" s="12"/>
      <c r="D61" s="12"/>
      <c r="E61" s="12"/>
      <c r="F61" s="96"/>
      <c r="G61" s="12"/>
      <c r="H61" s="12"/>
      <c r="I61" s="26"/>
      <c r="J61" s="97"/>
      <c r="K61" s="97"/>
      <c r="M61" s="95"/>
      <c r="N61" s="96"/>
      <c r="O61" s="12"/>
      <c r="P61" s="12"/>
      <c r="Q61" s="12"/>
      <c r="R61" s="96"/>
      <c r="S61" s="12"/>
      <c r="T61" s="12"/>
      <c r="U61" s="26"/>
      <c r="V61" s="97"/>
      <c r="W61" s="97"/>
    </row>
    <row r="62" spans="1:23" ht="16" customHeight="1">
      <c r="A62" s="95"/>
      <c r="B62" s="96"/>
      <c r="C62" s="12"/>
      <c r="D62" s="12"/>
      <c r="E62" s="12"/>
      <c r="F62" s="96"/>
      <c r="G62" s="12"/>
      <c r="H62" s="12"/>
      <c r="I62" s="26"/>
      <c r="J62" s="97"/>
      <c r="K62" s="97"/>
      <c r="M62" s="95"/>
      <c r="N62" s="96"/>
      <c r="O62" s="12"/>
      <c r="P62" s="12"/>
      <c r="Q62" s="12"/>
      <c r="R62" s="96"/>
      <c r="S62" s="12"/>
      <c r="T62" s="12"/>
      <c r="U62" s="26"/>
      <c r="V62" s="97"/>
      <c r="W62" s="97"/>
    </row>
    <row r="63" spans="1:23" ht="17" thickBot="1"/>
    <row r="64" spans="1:23" ht="17" thickBot="1">
      <c r="A64" s="92"/>
      <c r="B64" s="92"/>
      <c r="C64" s="93"/>
      <c r="D64" s="93"/>
      <c r="E64" s="93"/>
      <c r="F64" s="93"/>
      <c r="G64" s="93"/>
      <c r="H64" s="93"/>
      <c r="I64" s="93"/>
      <c r="J64" s="58" t="s">
        <v>62</v>
      </c>
      <c r="K64" s="60"/>
      <c r="L64" s="93"/>
      <c r="M64" s="93"/>
      <c r="N64" s="92"/>
      <c r="O64" s="93"/>
      <c r="P64" s="93"/>
      <c r="Q64" s="93"/>
      <c r="R64" s="93"/>
      <c r="S64" s="93"/>
      <c r="T64" s="93"/>
      <c r="U64" s="93"/>
      <c r="V64" s="58" t="s">
        <v>62</v>
      </c>
      <c r="W64" s="59"/>
    </row>
    <row r="65" spans="1:23" ht="33" thickTop="1" thickBot="1">
      <c r="A65" s="94" t="s">
        <v>63</v>
      </c>
      <c r="B65" s="101" t="s">
        <v>6</v>
      </c>
      <c r="C65" s="102"/>
      <c r="D65" s="102"/>
      <c r="E65" s="102"/>
      <c r="F65" s="102"/>
      <c r="G65" s="102"/>
      <c r="H65" s="8"/>
      <c r="I65" s="9"/>
      <c r="J65" s="49" t="s">
        <v>8</v>
      </c>
      <c r="K65" s="30" t="s">
        <v>32</v>
      </c>
      <c r="L65" s="9"/>
      <c r="M65" s="28" t="s">
        <v>64</v>
      </c>
      <c r="N65" s="101" t="s">
        <v>6</v>
      </c>
      <c r="O65" s="102"/>
      <c r="P65" s="102"/>
      <c r="Q65" s="102"/>
      <c r="R65" s="102"/>
      <c r="S65" s="102"/>
      <c r="T65" s="8"/>
      <c r="U65" s="9"/>
      <c r="V65" s="49" t="s">
        <v>8</v>
      </c>
      <c r="W65" s="30">
        <v>1.5E-3</v>
      </c>
    </row>
    <row r="66" spans="1:23" ht="18" thickTop="1" thickBot="1">
      <c r="A66" s="108"/>
      <c r="B66" s="66" t="s">
        <v>65</v>
      </c>
      <c r="C66" s="10"/>
      <c r="D66" s="11"/>
      <c r="E66" s="11"/>
      <c r="F66" s="11"/>
      <c r="G66" s="11"/>
      <c r="H66" s="51"/>
      <c r="I66" s="9"/>
      <c r="J66" s="49" t="s">
        <v>9</v>
      </c>
      <c r="K66" s="30" t="s">
        <v>10</v>
      </c>
      <c r="L66" s="9"/>
      <c r="M66" s="103"/>
      <c r="N66" s="66" t="s">
        <v>65</v>
      </c>
      <c r="O66" s="10"/>
      <c r="P66" s="11"/>
      <c r="Q66" s="11"/>
      <c r="R66" s="11"/>
      <c r="S66" s="11"/>
      <c r="T66" s="51"/>
      <c r="U66" s="9"/>
      <c r="V66" s="49" t="s">
        <v>9</v>
      </c>
      <c r="W66" s="30" t="s">
        <v>35</v>
      </c>
    </row>
    <row r="67" spans="1:23">
      <c r="A67" s="109"/>
      <c r="B67" s="31"/>
      <c r="C67" s="106" t="s">
        <v>30</v>
      </c>
      <c r="D67" s="107"/>
      <c r="E67" s="12"/>
      <c r="F67" s="13"/>
      <c r="G67" s="44" t="s">
        <v>31</v>
      </c>
      <c r="H67" s="37"/>
      <c r="I67" s="9"/>
      <c r="J67" s="49" t="s">
        <v>11</v>
      </c>
      <c r="K67" s="30" t="s">
        <v>12</v>
      </c>
      <c r="L67" s="9"/>
      <c r="M67" s="104"/>
      <c r="N67" s="31"/>
      <c r="O67" s="106" t="s">
        <v>30</v>
      </c>
      <c r="P67" s="107"/>
      <c r="Q67" s="12"/>
      <c r="R67" s="13"/>
      <c r="S67" s="44" t="s">
        <v>31</v>
      </c>
      <c r="T67" s="37"/>
      <c r="U67" s="9"/>
      <c r="V67" s="49" t="s">
        <v>11</v>
      </c>
      <c r="W67" s="30" t="s">
        <v>12</v>
      </c>
    </row>
    <row r="68" spans="1:23" ht="19">
      <c r="A68" s="109"/>
      <c r="B68" s="32"/>
      <c r="C68" s="2" t="s">
        <v>0</v>
      </c>
      <c r="D68" s="65" t="s">
        <v>66</v>
      </c>
      <c r="E68" s="12"/>
      <c r="F68" s="14"/>
      <c r="G68" s="45" t="s">
        <v>0</v>
      </c>
      <c r="H68" s="65" t="s">
        <v>66</v>
      </c>
      <c r="I68" s="6"/>
      <c r="J68" s="49" t="s">
        <v>13</v>
      </c>
      <c r="K68" s="30" t="s">
        <v>14</v>
      </c>
      <c r="L68" s="9"/>
      <c r="M68" s="104"/>
      <c r="N68" s="32"/>
      <c r="O68" s="2" t="s">
        <v>0</v>
      </c>
      <c r="P68" s="65" t="s">
        <v>66</v>
      </c>
      <c r="Q68" s="12"/>
      <c r="R68" s="14"/>
      <c r="S68" s="45" t="s">
        <v>0</v>
      </c>
      <c r="T68" s="65" t="s">
        <v>66</v>
      </c>
      <c r="U68" s="6"/>
      <c r="V68" s="49" t="s">
        <v>13</v>
      </c>
      <c r="W68" s="30" t="s">
        <v>14</v>
      </c>
    </row>
    <row r="69" spans="1:23">
      <c r="A69" s="109"/>
      <c r="B69" s="33" t="s">
        <v>1</v>
      </c>
      <c r="C69" s="61">
        <v>2368.0259999999998</v>
      </c>
      <c r="D69" s="62">
        <v>1037.8240000000001</v>
      </c>
      <c r="E69" s="12"/>
      <c r="F69" s="15" t="s">
        <v>1</v>
      </c>
      <c r="G69" s="17">
        <f t="shared" ref="G69:H75" si="6">C69/$C$17</f>
        <v>1.1508322058411871</v>
      </c>
      <c r="H69" s="52">
        <f t="shared" si="6"/>
        <v>0.50437000404342025</v>
      </c>
      <c r="I69" s="12"/>
      <c r="J69" s="49" t="s">
        <v>15</v>
      </c>
      <c r="K69" s="30" t="s">
        <v>67</v>
      </c>
      <c r="L69" s="9"/>
      <c r="M69" s="104"/>
      <c r="N69" s="33" t="s">
        <v>1</v>
      </c>
      <c r="O69" s="61">
        <v>92.4</v>
      </c>
      <c r="P69" s="62">
        <v>5.4468750000000004</v>
      </c>
      <c r="Q69" s="12"/>
      <c r="R69" s="15" t="s">
        <v>1</v>
      </c>
      <c r="S69" s="17">
        <f>O69/$O$17</f>
        <v>1.3625228591226863</v>
      </c>
      <c r="T69" s="52">
        <f>P69/$O$17</f>
        <v>8.0319174223851542E-2</v>
      </c>
      <c r="U69" s="12"/>
      <c r="V69" s="49" t="s">
        <v>15</v>
      </c>
      <c r="W69" s="30" t="s">
        <v>79</v>
      </c>
    </row>
    <row r="70" spans="1:23">
      <c r="A70" s="109"/>
      <c r="B70" s="33"/>
      <c r="C70" s="47">
        <v>2613.098</v>
      </c>
      <c r="D70" s="48">
        <v>689.12819999999999</v>
      </c>
      <c r="E70" s="12"/>
      <c r="F70" s="15"/>
      <c r="G70" s="15">
        <f t="shared" si="6"/>
        <v>1.2699342555441511</v>
      </c>
      <c r="H70" s="53">
        <f t="shared" si="6"/>
        <v>0.33490803163198662</v>
      </c>
      <c r="I70" s="12"/>
      <c r="J70" s="49"/>
      <c r="K70" s="30"/>
      <c r="L70" s="9"/>
      <c r="M70" s="104"/>
      <c r="N70" s="33"/>
      <c r="O70" s="47">
        <v>81.386669999999995</v>
      </c>
      <c r="P70" s="48">
        <v>6.548889</v>
      </c>
      <c r="Q70" s="12"/>
      <c r="R70" s="15"/>
      <c r="S70" s="15">
        <f t="shared" ref="S70:T73" si="7">O70/$O$17</f>
        <v>1.2001211937540535</v>
      </c>
      <c r="T70" s="53">
        <f t="shared" si="7"/>
        <v>9.6569382731137549E-2</v>
      </c>
      <c r="U70" s="12"/>
      <c r="V70" s="49"/>
      <c r="W70" s="30"/>
    </row>
    <row r="71" spans="1:23">
      <c r="A71" s="109"/>
      <c r="B71" s="33"/>
      <c r="C71" s="47">
        <v>2319.7440000000001</v>
      </c>
      <c r="D71" s="48">
        <v>230.3981</v>
      </c>
      <c r="E71" s="12"/>
      <c r="F71" s="15"/>
      <c r="G71" s="15">
        <f t="shared" si="6"/>
        <v>1.1273677335075116</v>
      </c>
      <c r="H71" s="53">
        <f t="shared" si="6"/>
        <v>0.11197071047556842</v>
      </c>
      <c r="I71" s="12"/>
      <c r="J71" s="49" t="s">
        <v>16</v>
      </c>
      <c r="K71" s="30"/>
      <c r="L71" s="9"/>
      <c r="M71" s="104"/>
      <c r="N71" s="33"/>
      <c r="O71" s="47">
        <v>84.627780000000001</v>
      </c>
      <c r="P71" s="48">
        <v>5.3552939999999998</v>
      </c>
      <c r="Q71" s="12"/>
      <c r="R71" s="15"/>
      <c r="S71" s="15">
        <f t="shared" si="7"/>
        <v>1.2479143373030919</v>
      </c>
      <c r="T71" s="53">
        <f t="shared" si="7"/>
        <v>7.8968728271889249E-2</v>
      </c>
      <c r="U71" s="12"/>
      <c r="V71" s="49" t="s">
        <v>16</v>
      </c>
      <c r="W71" s="30"/>
    </row>
    <row r="72" spans="1:23">
      <c r="A72" s="109"/>
      <c r="B72" s="33"/>
      <c r="C72" s="47">
        <v>1853.075</v>
      </c>
      <c r="D72" s="48">
        <v>222.55709999999999</v>
      </c>
      <c r="E72" s="12"/>
      <c r="F72" s="15"/>
      <c r="G72" s="15">
        <f t="shared" si="6"/>
        <v>0.90057220226431534</v>
      </c>
      <c r="H72" s="53">
        <f t="shared" si="6"/>
        <v>0.10816007861341795</v>
      </c>
      <c r="I72" s="12"/>
      <c r="J72" s="49" t="s">
        <v>17</v>
      </c>
      <c r="K72" s="30">
        <v>0.99750000000000005</v>
      </c>
      <c r="L72" s="9"/>
      <c r="M72" s="104"/>
      <c r="N72" s="33"/>
      <c r="O72" s="47"/>
      <c r="P72" s="48">
        <v>6.41</v>
      </c>
      <c r="Q72" s="12"/>
      <c r="R72" s="15"/>
      <c r="S72" s="15"/>
      <c r="T72" s="53">
        <f t="shared" si="7"/>
        <v>9.4521336872039174E-2</v>
      </c>
      <c r="U72" s="12"/>
      <c r="V72" s="49" t="s">
        <v>17</v>
      </c>
      <c r="W72" s="30">
        <v>1</v>
      </c>
    </row>
    <row r="73" spans="1:23">
      <c r="A73" s="109"/>
      <c r="B73" s="33"/>
      <c r="C73" s="47"/>
      <c r="D73" s="48">
        <v>141.2516</v>
      </c>
      <c r="E73" s="12"/>
      <c r="F73" s="15"/>
      <c r="G73" s="15"/>
      <c r="H73" s="53">
        <f t="shared" si="6"/>
        <v>6.8646581754844338E-2</v>
      </c>
      <c r="I73" s="12"/>
      <c r="J73" s="49" t="s">
        <v>18</v>
      </c>
      <c r="K73" s="30">
        <v>0.16</v>
      </c>
      <c r="L73" s="9"/>
      <c r="M73" s="104"/>
      <c r="N73" s="33"/>
      <c r="O73" s="47"/>
      <c r="P73" s="48">
        <v>6.8486669999999998</v>
      </c>
      <c r="Q73" s="12"/>
      <c r="R73" s="15"/>
      <c r="S73" s="15"/>
      <c r="T73" s="53">
        <f t="shared" si="7"/>
        <v>0.10098988465388734</v>
      </c>
      <c r="U73" s="12"/>
      <c r="V73" s="49" t="s">
        <v>18</v>
      </c>
      <c r="W73" s="30">
        <v>7.1069999999999994E-2</v>
      </c>
    </row>
    <row r="74" spans="1:23">
      <c r="A74" s="109"/>
      <c r="B74" s="33"/>
      <c r="C74" s="47"/>
      <c r="D74" s="48">
        <v>95.165480000000002</v>
      </c>
      <c r="E74" s="12"/>
      <c r="F74" s="15"/>
      <c r="G74" s="15"/>
      <c r="H74" s="53">
        <f t="shared" si="6"/>
        <v>4.6249280737768662E-2</v>
      </c>
      <c r="I74" s="12"/>
      <c r="J74" s="49" t="s">
        <v>19</v>
      </c>
      <c r="K74" s="30" t="s">
        <v>68</v>
      </c>
      <c r="L74" s="9"/>
      <c r="M74" s="104"/>
      <c r="N74" s="33"/>
      <c r="O74" s="18"/>
      <c r="P74" s="16"/>
      <c r="Q74" s="12"/>
      <c r="R74" s="15"/>
      <c r="S74" s="15"/>
      <c r="T74" s="53"/>
      <c r="U74" s="12"/>
      <c r="V74" s="49" t="s">
        <v>19</v>
      </c>
      <c r="W74" s="30" t="s">
        <v>80</v>
      </c>
    </row>
    <row r="75" spans="1:23">
      <c r="A75" s="109"/>
      <c r="B75" s="33"/>
      <c r="C75" s="47"/>
      <c r="D75" s="48">
        <v>166.59649999999999</v>
      </c>
      <c r="E75" s="12"/>
      <c r="F75" s="15"/>
      <c r="G75" s="15"/>
      <c r="H75" s="53">
        <f t="shared" si="6"/>
        <v>8.0963898867842374E-2</v>
      </c>
      <c r="I75" s="12"/>
      <c r="J75" s="49" t="s">
        <v>20</v>
      </c>
      <c r="K75" s="30" t="s">
        <v>69</v>
      </c>
      <c r="L75" s="9"/>
      <c r="M75" s="104"/>
      <c r="N75" s="33"/>
      <c r="O75" s="18"/>
      <c r="P75" s="16"/>
      <c r="Q75" s="12"/>
      <c r="R75" s="15"/>
      <c r="S75" s="15"/>
      <c r="T75" s="53"/>
      <c r="U75" s="12"/>
      <c r="V75" s="49" t="s">
        <v>20</v>
      </c>
      <c r="W75" s="30" t="s">
        <v>81</v>
      </c>
    </row>
    <row r="76" spans="1:23">
      <c r="A76" s="109"/>
      <c r="B76" s="33"/>
      <c r="C76" s="15"/>
      <c r="D76" s="19"/>
      <c r="E76" s="12"/>
      <c r="F76" s="15"/>
      <c r="G76" s="15"/>
      <c r="H76" s="37"/>
      <c r="I76" s="9"/>
      <c r="J76" s="49" t="s">
        <v>21</v>
      </c>
      <c r="K76" s="30">
        <v>0.92430000000000001</v>
      </c>
      <c r="L76" s="9"/>
      <c r="M76" s="104"/>
      <c r="N76" s="33"/>
      <c r="O76" s="15"/>
      <c r="P76" s="19"/>
      <c r="Q76" s="12"/>
      <c r="R76" s="15"/>
      <c r="S76" s="15"/>
      <c r="T76" s="37"/>
      <c r="U76" s="9"/>
      <c r="V76" s="49" t="s">
        <v>21</v>
      </c>
      <c r="W76" s="30">
        <v>0.99660000000000004</v>
      </c>
    </row>
    <row r="77" spans="1:23">
      <c r="A77" s="109"/>
      <c r="B77" s="33"/>
      <c r="C77" s="15"/>
      <c r="D77" s="19"/>
      <c r="E77" s="12"/>
      <c r="F77" s="15"/>
      <c r="G77" s="15"/>
      <c r="H77" s="37"/>
      <c r="I77" s="9"/>
      <c r="J77" s="49"/>
      <c r="K77" s="30"/>
      <c r="L77" s="9"/>
      <c r="M77" s="104"/>
      <c r="N77" s="33"/>
      <c r="O77" s="15"/>
      <c r="P77" s="19"/>
      <c r="Q77" s="12"/>
      <c r="R77" s="15"/>
      <c r="S77" s="15"/>
      <c r="T77" s="37"/>
      <c r="U77" s="9"/>
      <c r="V77" s="49"/>
      <c r="W77" s="30"/>
    </row>
    <row r="78" spans="1:23">
      <c r="A78" s="109"/>
      <c r="B78" s="33"/>
      <c r="C78" s="20"/>
      <c r="D78" s="21"/>
      <c r="E78" s="12"/>
      <c r="F78" s="15"/>
      <c r="G78" s="20"/>
      <c r="H78" s="54"/>
      <c r="I78" s="9"/>
      <c r="J78" s="49" t="s">
        <v>22</v>
      </c>
      <c r="K78" s="30"/>
      <c r="L78" s="9"/>
      <c r="M78" s="104"/>
      <c r="N78" s="33"/>
      <c r="O78" s="20"/>
      <c r="P78" s="21"/>
      <c r="Q78" s="12"/>
      <c r="R78" s="15"/>
      <c r="S78" s="20"/>
      <c r="T78" s="54"/>
      <c r="U78" s="9"/>
      <c r="V78" s="49" t="s">
        <v>22</v>
      </c>
      <c r="W78" s="30"/>
    </row>
    <row r="79" spans="1:23">
      <c r="A79" s="109"/>
      <c r="B79" s="34" t="s">
        <v>2</v>
      </c>
      <c r="C79" s="63">
        <f>AVERAGE(C69:C78)</f>
        <v>2288.4857500000003</v>
      </c>
      <c r="D79" s="63">
        <f>AVERAGE(D69:D78)</f>
        <v>368.98871142857149</v>
      </c>
      <c r="E79" s="12"/>
      <c r="F79" s="17" t="s">
        <v>2</v>
      </c>
      <c r="G79" s="15">
        <f>AVERAGE(G69:G78)</f>
        <v>1.1121765992892914</v>
      </c>
      <c r="H79" s="55">
        <f>AVERAGE(H69:H78)</f>
        <v>0.17932408373212119</v>
      </c>
      <c r="I79" s="12"/>
      <c r="J79" s="49" t="s">
        <v>23</v>
      </c>
      <c r="K79" s="30" t="s">
        <v>70</v>
      </c>
      <c r="L79" s="9"/>
      <c r="M79" s="104"/>
      <c r="N79" s="34" t="s">
        <v>2</v>
      </c>
      <c r="O79" s="15">
        <f>AVERAGE(O69:O78)</f>
        <v>86.138149999999996</v>
      </c>
      <c r="P79" s="22">
        <f>AVERAGE(P69:P78)</f>
        <v>6.1219450000000002</v>
      </c>
      <c r="Q79" s="12"/>
      <c r="R79" s="17" t="s">
        <v>2</v>
      </c>
      <c r="S79" s="63">
        <f>AVERAGE(S69:S78)</f>
        <v>1.270186130059944</v>
      </c>
      <c r="T79" s="53">
        <f>AVERAGE(T69:T78)</f>
        <v>9.0273701350560967E-2</v>
      </c>
      <c r="U79" s="12"/>
      <c r="V79" s="49" t="s">
        <v>23</v>
      </c>
      <c r="W79" s="30" t="s">
        <v>82</v>
      </c>
    </row>
    <row r="80" spans="1:23">
      <c r="A80" s="109"/>
      <c r="B80" s="33" t="s">
        <v>3</v>
      </c>
      <c r="C80" s="22">
        <f>STDEV(C69:C78)</f>
        <v>317.41632158662179</v>
      </c>
      <c r="D80" s="22">
        <f>STDEV(D69:D78)</f>
        <v>355.50093085243287</v>
      </c>
      <c r="E80" s="12"/>
      <c r="F80" s="22" t="s">
        <v>3</v>
      </c>
      <c r="G80" s="12">
        <f>STDEV(G69:G78)</f>
        <v>0.15426052143917643</v>
      </c>
      <c r="H80" s="53">
        <f>STDEV(H69:H78)</f>
        <v>0.17276918430435345</v>
      </c>
      <c r="I80" s="12"/>
      <c r="J80" s="49" t="s">
        <v>8</v>
      </c>
      <c r="K80" s="30">
        <v>0.91610000000000003</v>
      </c>
      <c r="L80" s="9"/>
      <c r="M80" s="104"/>
      <c r="N80" s="33" t="s">
        <v>3</v>
      </c>
      <c r="O80" s="15">
        <f>STDEV(O69:O78)</f>
        <v>5.6598827350838334</v>
      </c>
      <c r="P80" s="22">
        <f>STDEV(P69:P78)</f>
        <v>0.67765311704182396</v>
      </c>
      <c r="Q80" s="12"/>
      <c r="R80" s="22" t="s">
        <v>3</v>
      </c>
      <c r="S80" s="22">
        <f>STDEV(S69:S78)</f>
        <v>8.3460168901575302E-2</v>
      </c>
      <c r="T80" s="53">
        <f>STDEV(T69:T78)</f>
        <v>9.9926175597968188E-3</v>
      </c>
      <c r="U80" s="12"/>
      <c r="V80" s="49" t="s">
        <v>8</v>
      </c>
      <c r="W80" s="30">
        <v>1.6000000000000001E-3</v>
      </c>
    </row>
    <row r="81" spans="1:23">
      <c r="A81" s="109"/>
      <c r="B81" s="33" t="s">
        <v>4</v>
      </c>
      <c r="C81" s="22">
        <f>C80/SQRT(COUNT(C69:C78))</f>
        <v>158.7081607933109</v>
      </c>
      <c r="D81" s="22">
        <f>D80/SQRT(COUNT(D69:D78))</f>
        <v>134.36672198392952</v>
      </c>
      <c r="E81" s="12"/>
      <c r="F81" s="22" t="s">
        <v>4</v>
      </c>
      <c r="G81" s="12">
        <f>G80/SQRT(COUNT(G69:G78))</f>
        <v>7.7130260719588215E-2</v>
      </c>
      <c r="H81" s="53">
        <f>H80/SQRT(COUNT(H69:H78))</f>
        <v>6.5300613697828996E-2</v>
      </c>
      <c r="I81" s="3"/>
      <c r="J81" s="49" t="s">
        <v>9</v>
      </c>
      <c r="K81" s="30" t="s">
        <v>25</v>
      </c>
      <c r="L81" s="9"/>
      <c r="M81" s="104"/>
      <c r="N81" s="33" t="s">
        <v>4</v>
      </c>
      <c r="O81" s="15">
        <f>O80/SQRT(COUNT(O69:O78))</f>
        <v>3.2677348206823669</v>
      </c>
      <c r="P81" s="22">
        <f>P80/SQRT(COUNT(P69:P78))</f>
        <v>0.3030556869740279</v>
      </c>
      <c r="Q81" s="12"/>
      <c r="R81" s="22" t="s">
        <v>4</v>
      </c>
      <c r="S81" s="22">
        <f>S80/SQRT(COUNT(S69:S78))</f>
        <v>4.8185750981936136E-2</v>
      </c>
      <c r="T81" s="53">
        <f>T80/SQRT(COUNT(T69:T78))</f>
        <v>4.4688344273727514E-3</v>
      </c>
      <c r="U81" s="3"/>
      <c r="V81" s="49" t="s">
        <v>9</v>
      </c>
      <c r="W81" s="30" t="s">
        <v>35</v>
      </c>
    </row>
    <row r="82" spans="1:23" ht="17" thickBot="1">
      <c r="A82" s="110"/>
      <c r="B82" s="38" t="s">
        <v>5</v>
      </c>
      <c r="C82" s="40">
        <f>COUNT(C69:C78)</f>
        <v>4</v>
      </c>
      <c r="D82" s="40">
        <f>COUNT(D69:D78)</f>
        <v>7</v>
      </c>
      <c r="E82" s="27"/>
      <c r="F82" s="41" t="s">
        <v>5</v>
      </c>
      <c r="G82" s="27">
        <f>COUNT(G69:G78)</f>
        <v>4</v>
      </c>
      <c r="H82" s="56">
        <f>COUNT(H69:H78)</f>
        <v>7</v>
      </c>
      <c r="I82" s="26"/>
      <c r="J82" s="50" t="s">
        <v>24</v>
      </c>
      <c r="K82" s="43" t="s">
        <v>26</v>
      </c>
      <c r="L82" s="9"/>
      <c r="M82" s="105"/>
      <c r="N82" s="38" t="s">
        <v>5</v>
      </c>
      <c r="O82" s="39">
        <f>COUNT(O69:O78)</f>
        <v>3</v>
      </c>
      <c r="P82" s="40">
        <f>COUNT(P69:P78)</f>
        <v>5</v>
      </c>
      <c r="Q82" s="27"/>
      <c r="R82" s="41" t="s">
        <v>5</v>
      </c>
      <c r="S82" s="40">
        <f>COUNT(S69:S78)</f>
        <v>3</v>
      </c>
      <c r="T82" s="56">
        <f>COUNT(T69:T78)</f>
        <v>5</v>
      </c>
      <c r="U82" s="26"/>
      <c r="V82" s="50" t="s">
        <v>24</v>
      </c>
      <c r="W82" s="43" t="s">
        <v>12</v>
      </c>
    </row>
    <row r="83" spans="1:23" ht="18" thickTop="1" thickBot="1">
      <c r="A83" s="33"/>
      <c r="B83" s="36"/>
      <c r="C83" s="91"/>
      <c r="D83" s="9"/>
      <c r="E83" s="12"/>
      <c r="F83" s="90"/>
      <c r="G83" s="91"/>
      <c r="H83" s="91"/>
      <c r="I83" s="91"/>
      <c r="J83" s="9"/>
      <c r="K83" s="37"/>
      <c r="L83" s="9"/>
      <c r="M83" s="12"/>
      <c r="N83" s="36"/>
      <c r="O83" s="91"/>
      <c r="P83" s="9"/>
      <c r="Q83" s="12"/>
      <c r="R83" s="90"/>
      <c r="S83" s="91"/>
      <c r="T83" s="91"/>
      <c r="U83" s="91"/>
      <c r="V83" s="9"/>
      <c r="W83" s="37"/>
    </row>
    <row r="84" spans="1:23" ht="17" thickBot="1">
      <c r="A84" s="29"/>
      <c r="B84" s="29"/>
      <c r="C84" s="9"/>
      <c r="D84" s="9"/>
      <c r="E84" s="9"/>
      <c r="F84" s="9"/>
      <c r="G84" s="9"/>
      <c r="H84" s="9"/>
      <c r="I84" s="9"/>
      <c r="J84" s="58" t="s">
        <v>62</v>
      </c>
      <c r="K84" s="67"/>
      <c r="L84" s="9"/>
      <c r="M84" s="9"/>
      <c r="N84" s="29"/>
      <c r="O84" s="9"/>
      <c r="P84" s="9"/>
      <c r="Q84" s="9"/>
      <c r="R84" s="9"/>
      <c r="S84" s="9"/>
      <c r="T84" s="9"/>
      <c r="U84" s="9"/>
      <c r="V84" s="80" t="s">
        <v>62</v>
      </c>
      <c r="W84" s="81"/>
    </row>
    <row r="85" spans="1:23" ht="33" thickTop="1" thickBot="1">
      <c r="A85" s="94" t="s">
        <v>63</v>
      </c>
      <c r="B85" s="101" t="s">
        <v>7</v>
      </c>
      <c r="C85" s="102"/>
      <c r="D85" s="102"/>
      <c r="E85" s="102"/>
      <c r="F85" s="102"/>
      <c r="G85" s="102"/>
      <c r="H85" s="8"/>
      <c r="I85" s="9"/>
      <c r="J85" s="68" t="s">
        <v>8</v>
      </c>
      <c r="K85" s="30">
        <v>6.4999999999999997E-3</v>
      </c>
      <c r="L85" s="9"/>
      <c r="M85" s="28" t="s">
        <v>64</v>
      </c>
      <c r="N85" s="101" t="s">
        <v>7</v>
      </c>
      <c r="O85" s="102"/>
      <c r="P85" s="102"/>
      <c r="Q85" s="102"/>
      <c r="R85" s="102"/>
      <c r="S85" s="102"/>
      <c r="T85" s="8"/>
      <c r="U85" s="9"/>
      <c r="V85" s="82" t="s">
        <v>8</v>
      </c>
      <c r="W85" s="30">
        <v>2.3E-3</v>
      </c>
    </row>
    <row r="86" spans="1:23" ht="18" thickTop="1" thickBot="1">
      <c r="A86" s="108"/>
      <c r="B86" s="66" t="s">
        <v>65</v>
      </c>
      <c r="C86" s="10"/>
      <c r="D86" s="11"/>
      <c r="E86" s="11"/>
      <c r="F86" s="11"/>
      <c r="G86" s="11"/>
      <c r="H86" s="51"/>
      <c r="I86" s="9"/>
      <c r="J86" s="68" t="s">
        <v>9</v>
      </c>
      <c r="K86" s="30" t="s">
        <v>35</v>
      </c>
      <c r="L86" s="9"/>
      <c r="M86" s="103"/>
      <c r="N86" s="66" t="s">
        <v>65</v>
      </c>
      <c r="O86" s="10"/>
      <c r="P86" s="11"/>
      <c r="Q86" s="11"/>
      <c r="R86" s="11"/>
      <c r="S86" s="11"/>
      <c r="T86" s="51"/>
      <c r="U86" s="9"/>
      <c r="V86" s="82" t="s">
        <v>9</v>
      </c>
      <c r="W86" s="30" t="s">
        <v>35</v>
      </c>
    </row>
    <row r="87" spans="1:23">
      <c r="A87" s="109"/>
      <c r="B87" s="31"/>
      <c r="C87" s="106" t="s">
        <v>30</v>
      </c>
      <c r="D87" s="107"/>
      <c r="E87" s="12"/>
      <c r="F87" s="13"/>
      <c r="G87" s="44" t="s">
        <v>31</v>
      </c>
      <c r="H87" s="37"/>
      <c r="I87" s="9"/>
      <c r="J87" s="68" t="s">
        <v>11</v>
      </c>
      <c r="K87" s="30" t="s">
        <v>12</v>
      </c>
      <c r="L87" s="9"/>
      <c r="M87" s="104"/>
      <c r="N87" s="31"/>
      <c r="O87" s="106" t="s">
        <v>30</v>
      </c>
      <c r="P87" s="107"/>
      <c r="Q87" s="12"/>
      <c r="R87" s="13"/>
      <c r="S87" s="44" t="s">
        <v>31</v>
      </c>
      <c r="T87" s="37"/>
      <c r="U87" s="9"/>
      <c r="V87" s="82" t="s">
        <v>11</v>
      </c>
      <c r="W87" s="30" t="s">
        <v>12</v>
      </c>
    </row>
    <row r="88" spans="1:23" ht="19">
      <c r="A88" s="109"/>
      <c r="B88" s="32"/>
      <c r="C88" s="2" t="s">
        <v>0</v>
      </c>
      <c r="D88" s="65" t="s">
        <v>66</v>
      </c>
      <c r="E88" s="12"/>
      <c r="F88" s="14"/>
      <c r="G88" s="45" t="s">
        <v>0</v>
      </c>
      <c r="H88" s="65" t="s">
        <v>66</v>
      </c>
      <c r="I88" s="6"/>
      <c r="J88" s="68" t="s">
        <v>13</v>
      </c>
      <c r="K88" s="30" t="s">
        <v>14</v>
      </c>
      <c r="L88" s="9"/>
      <c r="M88" s="104"/>
      <c r="N88" s="32"/>
      <c r="O88" s="2" t="s">
        <v>0</v>
      </c>
      <c r="P88" s="65" t="s">
        <v>66</v>
      </c>
      <c r="Q88" s="12"/>
      <c r="R88" s="14"/>
      <c r="S88" s="45" t="s">
        <v>0</v>
      </c>
      <c r="T88" s="65" t="s">
        <v>66</v>
      </c>
      <c r="U88" s="6"/>
      <c r="V88" s="82" t="s">
        <v>13</v>
      </c>
      <c r="W88" s="30" t="s">
        <v>14</v>
      </c>
    </row>
    <row r="89" spans="1:23">
      <c r="A89" s="109"/>
      <c r="B89" s="33" t="s">
        <v>1</v>
      </c>
      <c r="C89" s="61">
        <v>2867.7020000000002</v>
      </c>
      <c r="D89" s="62">
        <v>0</v>
      </c>
      <c r="E89" s="12"/>
      <c r="F89" s="15" t="s">
        <v>1</v>
      </c>
      <c r="G89" s="17">
        <f>C89/$C$37</f>
        <v>1.4872351572458231</v>
      </c>
      <c r="H89" s="52">
        <f>D89/$C$37</f>
        <v>0</v>
      </c>
      <c r="I89" s="12"/>
      <c r="J89" s="68" t="s">
        <v>15</v>
      </c>
      <c r="K89" s="30" t="s">
        <v>71</v>
      </c>
      <c r="L89" s="9"/>
      <c r="M89" s="104"/>
      <c r="N89" s="33" t="s">
        <v>1</v>
      </c>
      <c r="O89" s="61">
        <v>92.463329999999999</v>
      </c>
      <c r="P89" s="62">
        <v>0.49437500000000001</v>
      </c>
      <c r="Q89" s="12"/>
      <c r="R89" s="15" t="s">
        <v>1</v>
      </c>
      <c r="S89" s="17">
        <f>O89/$O$37</f>
        <v>2.3573035050764841</v>
      </c>
      <c r="T89" s="52">
        <f>P89/$O$37</f>
        <v>1.2603828137297098E-2</v>
      </c>
      <c r="U89" s="12"/>
      <c r="V89" s="82" t="s">
        <v>15</v>
      </c>
      <c r="W89" s="30" t="s">
        <v>83</v>
      </c>
    </row>
    <row r="90" spans="1:23">
      <c r="A90" s="109"/>
      <c r="B90" s="33"/>
      <c r="C90" s="47">
        <v>2707.8890000000001</v>
      </c>
      <c r="D90" s="48">
        <v>0</v>
      </c>
      <c r="E90" s="12"/>
      <c r="F90" s="15"/>
      <c r="G90" s="15">
        <f t="shared" ref="G90:H95" si="8">C90/$C$37</f>
        <v>1.4043536332294062</v>
      </c>
      <c r="H90" s="53">
        <f t="shared" si="8"/>
        <v>0</v>
      </c>
      <c r="I90" s="12"/>
      <c r="J90" s="68"/>
      <c r="K90" s="30"/>
      <c r="L90" s="9"/>
      <c r="M90" s="104"/>
      <c r="N90" s="33"/>
      <c r="O90" s="47">
        <v>78.628889999999998</v>
      </c>
      <c r="P90" s="48">
        <v>0.39388899999999999</v>
      </c>
      <c r="Q90" s="12"/>
      <c r="R90" s="15"/>
      <c r="S90" s="15">
        <f t="shared" ref="S90:T93" si="9">O90/$O$37</f>
        <v>2.0046018026527199</v>
      </c>
      <c r="T90" s="53">
        <f t="shared" si="9"/>
        <v>1.0041990920195837E-2</v>
      </c>
      <c r="U90" s="12"/>
      <c r="V90" s="82"/>
      <c r="W90" s="30"/>
    </row>
    <row r="91" spans="1:23">
      <c r="A91" s="109"/>
      <c r="B91" s="33"/>
      <c r="C91" s="47">
        <v>2027.529</v>
      </c>
      <c r="D91" s="48">
        <v>0</v>
      </c>
      <c r="E91" s="12"/>
      <c r="F91" s="15"/>
      <c r="G91" s="15">
        <f t="shared" si="8"/>
        <v>1.0515082847295383</v>
      </c>
      <c r="H91" s="53">
        <f t="shared" si="8"/>
        <v>0</v>
      </c>
      <c r="I91" s="12"/>
      <c r="J91" s="68" t="s">
        <v>16</v>
      </c>
      <c r="K91" s="30"/>
      <c r="L91" s="9"/>
      <c r="M91" s="104"/>
      <c r="N91" s="33"/>
      <c r="O91" s="47">
        <v>89.11833</v>
      </c>
      <c r="P91" s="48">
        <v>0.41882399999999997</v>
      </c>
      <c r="Q91" s="12"/>
      <c r="R91" s="15"/>
      <c r="S91" s="15">
        <f t="shared" si="9"/>
        <v>2.2720245060994753</v>
      </c>
      <c r="T91" s="53">
        <f t="shared" si="9"/>
        <v>1.0677695505993061E-2</v>
      </c>
      <c r="U91" s="12"/>
      <c r="V91" s="82" t="s">
        <v>16</v>
      </c>
      <c r="W91" s="30"/>
    </row>
    <row r="92" spans="1:23">
      <c r="A92" s="109"/>
      <c r="B92" s="33"/>
      <c r="C92" s="47">
        <v>1418.1279999999999</v>
      </c>
      <c r="D92" s="48">
        <v>0</v>
      </c>
      <c r="E92" s="12"/>
      <c r="F92" s="15"/>
      <c r="G92" s="15">
        <f t="shared" si="8"/>
        <v>0.7354633846455122</v>
      </c>
      <c r="H92" s="53">
        <f t="shared" si="8"/>
        <v>0</v>
      </c>
      <c r="I92" s="12"/>
      <c r="J92" s="68" t="s">
        <v>17</v>
      </c>
      <c r="K92" s="30">
        <v>1</v>
      </c>
      <c r="L92" s="9"/>
      <c r="M92" s="104"/>
      <c r="N92" s="33"/>
      <c r="O92" s="47"/>
      <c r="P92" s="48">
        <v>0.42777799999999999</v>
      </c>
      <c r="Q92" s="12"/>
      <c r="R92" s="15"/>
      <c r="S92" s="15"/>
      <c r="T92" s="53">
        <f t="shared" si="9"/>
        <v>1.0905972981879501E-2</v>
      </c>
      <c r="U92" s="12"/>
      <c r="V92" s="82" t="s">
        <v>17</v>
      </c>
      <c r="W92" s="30">
        <v>1</v>
      </c>
    </row>
    <row r="93" spans="1:23">
      <c r="A93" s="109"/>
      <c r="B93" s="33"/>
      <c r="C93" s="47"/>
      <c r="D93" s="48">
        <v>0</v>
      </c>
      <c r="E93" s="12"/>
      <c r="F93" s="15"/>
      <c r="G93" s="15"/>
      <c r="H93" s="53">
        <f t="shared" si="8"/>
        <v>0</v>
      </c>
      <c r="I93" s="12"/>
      <c r="J93" s="68" t="s">
        <v>18</v>
      </c>
      <c r="K93" s="30">
        <v>0</v>
      </c>
      <c r="L93" s="9"/>
      <c r="M93" s="104"/>
      <c r="N93" s="33"/>
      <c r="O93" s="47"/>
      <c r="P93" s="48">
        <v>0.47533300000000001</v>
      </c>
      <c r="Q93" s="12"/>
      <c r="R93" s="15"/>
      <c r="S93" s="15"/>
      <c r="T93" s="53">
        <f t="shared" si="9"/>
        <v>1.2118362457619908E-2</v>
      </c>
      <c r="U93" s="12"/>
      <c r="V93" s="82" t="s">
        <v>18</v>
      </c>
      <c r="W93" s="30">
        <v>5.0959999999999998E-3</v>
      </c>
    </row>
    <row r="94" spans="1:23">
      <c r="A94" s="109"/>
      <c r="B94" s="33"/>
      <c r="C94" s="47"/>
      <c r="D94" s="48">
        <v>0</v>
      </c>
      <c r="E94" s="12"/>
      <c r="F94" s="15"/>
      <c r="G94" s="15"/>
      <c r="H94" s="53">
        <f t="shared" si="8"/>
        <v>0</v>
      </c>
      <c r="I94" s="12"/>
      <c r="J94" s="68" t="s">
        <v>19</v>
      </c>
      <c r="K94" s="30" t="s">
        <v>72</v>
      </c>
      <c r="L94" s="9"/>
      <c r="M94" s="104"/>
      <c r="N94" s="33"/>
      <c r="O94" s="18"/>
      <c r="P94" s="16"/>
      <c r="Q94" s="12"/>
      <c r="R94" s="15"/>
      <c r="S94" s="15"/>
      <c r="T94" s="53"/>
      <c r="U94" s="12"/>
      <c r="V94" s="82" t="s">
        <v>19</v>
      </c>
      <c r="W94" s="30" t="s">
        <v>84</v>
      </c>
    </row>
    <row r="95" spans="1:23">
      <c r="A95" s="109"/>
      <c r="B95" s="33"/>
      <c r="C95" s="47"/>
      <c r="D95" s="48">
        <v>0</v>
      </c>
      <c r="E95" s="12"/>
      <c r="F95" s="15"/>
      <c r="G95" s="15"/>
      <c r="H95" s="53">
        <f t="shared" si="8"/>
        <v>0</v>
      </c>
      <c r="I95" s="12"/>
      <c r="J95" s="68" t="s">
        <v>20</v>
      </c>
      <c r="K95" s="30" t="s">
        <v>73</v>
      </c>
      <c r="L95" s="9"/>
      <c r="M95" s="104"/>
      <c r="N95" s="33"/>
      <c r="O95" s="18"/>
      <c r="P95" s="16"/>
      <c r="Q95" s="12"/>
      <c r="R95" s="15"/>
      <c r="S95" s="15"/>
      <c r="T95" s="53"/>
      <c r="U95" s="12"/>
      <c r="V95" s="82" t="s">
        <v>20</v>
      </c>
      <c r="W95" s="30" t="s">
        <v>85</v>
      </c>
    </row>
    <row r="96" spans="1:23">
      <c r="A96" s="109"/>
      <c r="B96" s="33"/>
      <c r="C96" s="15"/>
      <c r="D96" s="19"/>
      <c r="E96" s="12"/>
      <c r="F96" s="15"/>
      <c r="G96" s="15"/>
      <c r="H96" s="37"/>
      <c r="I96" s="9"/>
      <c r="J96" s="68" t="s">
        <v>21</v>
      </c>
      <c r="K96" s="30">
        <v>0.93899999999999995</v>
      </c>
      <c r="L96" s="9"/>
      <c r="M96" s="104"/>
      <c r="N96" s="33"/>
      <c r="O96" s="15"/>
      <c r="P96" s="19"/>
      <c r="Q96" s="12"/>
      <c r="R96" s="15"/>
      <c r="S96" s="15"/>
      <c r="T96" s="37"/>
      <c r="U96" s="9"/>
      <c r="V96" s="82" t="s">
        <v>21</v>
      </c>
      <c r="W96" s="30">
        <v>0.99539999999999995</v>
      </c>
    </row>
    <row r="97" spans="1:23">
      <c r="A97" s="109"/>
      <c r="B97" s="33"/>
      <c r="C97" s="15"/>
      <c r="D97" s="19"/>
      <c r="E97" s="12"/>
      <c r="F97" s="15"/>
      <c r="G97" s="15"/>
      <c r="H97" s="37"/>
      <c r="I97" s="9"/>
      <c r="J97" s="68"/>
      <c r="K97" s="30"/>
      <c r="L97" s="9"/>
      <c r="M97" s="104"/>
      <c r="N97" s="33"/>
      <c r="O97" s="15"/>
      <c r="P97" s="19"/>
      <c r="Q97" s="12"/>
      <c r="R97" s="15"/>
      <c r="S97" s="15"/>
      <c r="T97" s="37"/>
      <c r="U97" s="9"/>
      <c r="V97" s="82"/>
      <c r="W97" s="30"/>
    </row>
    <row r="98" spans="1:23">
      <c r="A98" s="109"/>
      <c r="B98" s="33"/>
      <c r="C98" s="20"/>
      <c r="D98" s="21"/>
      <c r="E98" s="12"/>
      <c r="F98" s="15"/>
      <c r="G98" s="20"/>
      <c r="H98" s="54"/>
      <c r="I98" s="9"/>
      <c r="J98" s="68" t="s">
        <v>22</v>
      </c>
      <c r="K98" s="30"/>
      <c r="L98" s="9"/>
      <c r="M98" s="104"/>
      <c r="N98" s="33"/>
      <c r="O98" s="20"/>
      <c r="P98" s="21"/>
      <c r="Q98" s="12"/>
      <c r="R98" s="15"/>
      <c r="S98" s="20"/>
      <c r="T98" s="54"/>
      <c r="U98" s="9"/>
      <c r="V98" s="82" t="s">
        <v>22</v>
      </c>
      <c r="W98" s="30"/>
    </row>
    <row r="99" spans="1:23">
      <c r="A99" s="109"/>
      <c r="B99" s="34" t="s">
        <v>2</v>
      </c>
      <c r="C99" s="15">
        <f>AVERAGE(C89:C98)</f>
        <v>2255.3120000000004</v>
      </c>
      <c r="D99" s="22">
        <f>AVERAGE(D89:D98)</f>
        <v>0</v>
      </c>
      <c r="E99" s="12"/>
      <c r="F99" s="17" t="s">
        <v>2</v>
      </c>
      <c r="G99" s="15">
        <f>AVERAGE(G89:G98)</f>
        <v>1.1696401149625699</v>
      </c>
      <c r="H99" s="55">
        <f>AVERAGE(H89:H98)</f>
        <v>0</v>
      </c>
      <c r="I99" s="12"/>
      <c r="J99" s="68" t="s">
        <v>23</v>
      </c>
      <c r="K99" s="30" t="s">
        <v>74</v>
      </c>
      <c r="L99" s="9"/>
      <c r="M99" s="104"/>
      <c r="N99" s="34" t="s">
        <v>2</v>
      </c>
      <c r="O99" s="15">
        <f>AVERAGE(O89:O98)</f>
        <v>86.736850000000004</v>
      </c>
      <c r="P99" s="22">
        <f>AVERAGE(P89:P98)</f>
        <v>0.44203979999999998</v>
      </c>
      <c r="Q99" s="12"/>
      <c r="R99" s="17" t="s">
        <v>2</v>
      </c>
      <c r="S99" s="63">
        <f>AVERAGE(S89:S98)</f>
        <v>2.2113099379428931</v>
      </c>
      <c r="T99" s="53">
        <f>AVERAGE(T89:T98)</f>
        <v>1.1269570000597081E-2</v>
      </c>
      <c r="U99" s="12"/>
      <c r="V99" s="82" t="s">
        <v>23</v>
      </c>
      <c r="W99" s="30" t="s">
        <v>86</v>
      </c>
    </row>
    <row r="100" spans="1:23">
      <c r="A100" s="109"/>
      <c r="B100" s="33" t="s">
        <v>3</v>
      </c>
      <c r="C100" s="15">
        <f>STDEV(C89:C98)</f>
        <v>666.48570826737443</v>
      </c>
      <c r="D100" s="22">
        <f>STDEV(D89:D98)</f>
        <v>0</v>
      </c>
      <c r="E100" s="12"/>
      <c r="F100" s="22" t="s">
        <v>3</v>
      </c>
      <c r="G100" s="12">
        <f>STDEV(G89:G98)</f>
        <v>0.34564992357543656</v>
      </c>
      <c r="H100" s="53">
        <f>STDEV(H89:H98)</f>
        <v>0</v>
      </c>
      <c r="I100" s="12"/>
      <c r="J100" s="68" t="s">
        <v>8</v>
      </c>
      <c r="K100" s="30" t="s">
        <v>32</v>
      </c>
      <c r="L100" s="9"/>
      <c r="M100" s="104"/>
      <c r="N100" s="33" t="s">
        <v>3</v>
      </c>
      <c r="O100" s="15">
        <f>STDEV(O89:O98)</f>
        <v>7.2181381097343946</v>
      </c>
      <c r="P100" s="22">
        <f>STDEV(P89:P98)</f>
        <v>4.1558038256154499E-2</v>
      </c>
      <c r="Q100" s="12"/>
      <c r="R100" s="22" t="s">
        <v>3</v>
      </c>
      <c r="S100" s="22">
        <f>STDEV(S89:S98)</f>
        <v>0.18402259864751822</v>
      </c>
      <c r="T100" s="53">
        <f>STDEV(T89:T98)</f>
        <v>1.0595001201593713E-3</v>
      </c>
      <c r="U100" s="12"/>
      <c r="V100" s="82" t="s">
        <v>8</v>
      </c>
      <c r="W100" s="30" t="s">
        <v>32</v>
      </c>
    </row>
    <row r="101" spans="1:23">
      <c r="A101" s="109"/>
      <c r="B101" s="33" t="s">
        <v>4</v>
      </c>
      <c r="C101" s="15">
        <f>C100/SQRT(COUNT(C89:C98))</f>
        <v>333.24285413368722</v>
      </c>
      <c r="D101" s="22">
        <f>D100/SQRT(COUNT(D89:D98))</f>
        <v>0</v>
      </c>
      <c r="E101" s="12"/>
      <c r="F101" s="22" t="s">
        <v>4</v>
      </c>
      <c r="G101" s="12">
        <f>G100/SQRT(COUNT(G89:G98))</f>
        <v>0.17282496178771828</v>
      </c>
      <c r="H101" s="53">
        <f>H100/SQRT(COUNT(H89:H98))</f>
        <v>0</v>
      </c>
      <c r="I101" s="3"/>
      <c r="J101" s="68" t="s">
        <v>9</v>
      </c>
      <c r="K101" s="30" t="s">
        <v>10</v>
      </c>
      <c r="L101" s="9"/>
      <c r="M101" s="104"/>
      <c r="N101" s="33" t="s">
        <v>4</v>
      </c>
      <c r="O101" s="15">
        <f>O100/SQRT(COUNT(O89:O98))</f>
        <v>4.1673939807030491</v>
      </c>
      <c r="P101" s="22">
        <f>P100/SQRT(COUNT(P89:P98))</f>
        <v>1.8585319710459656E-2</v>
      </c>
      <c r="Q101" s="12"/>
      <c r="R101" s="22" t="s">
        <v>4</v>
      </c>
      <c r="S101" s="22">
        <f>S100/SQRT(COUNT(S89:S98))</f>
        <v>0.10624549686611912</v>
      </c>
      <c r="T101" s="53">
        <f>T100/SQRT(COUNT(T89:T98))</f>
        <v>4.7382285816910988E-4</v>
      </c>
      <c r="U101" s="3"/>
      <c r="V101" s="82" t="s">
        <v>9</v>
      </c>
      <c r="W101" s="30" t="s">
        <v>10</v>
      </c>
    </row>
    <row r="102" spans="1:23" ht="17" thickBot="1">
      <c r="A102" s="110"/>
      <c r="B102" s="35" t="s">
        <v>5</v>
      </c>
      <c r="C102" s="23">
        <f>COUNT(C89:C98)</f>
        <v>4</v>
      </c>
      <c r="D102" s="24">
        <f>COUNT(D89:D98)</f>
        <v>7</v>
      </c>
      <c r="E102" s="25"/>
      <c r="F102" s="1" t="s">
        <v>5</v>
      </c>
      <c r="G102" s="25">
        <f>COUNT(G89:G98)</f>
        <v>4</v>
      </c>
      <c r="H102" s="74">
        <f>COUNT(H89:H98)</f>
        <v>7</v>
      </c>
      <c r="I102" s="26"/>
      <c r="J102" s="69" t="s">
        <v>24</v>
      </c>
      <c r="K102" s="43" t="s">
        <v>12</v>
      </c>
      <c r="L102" s="9"/>
      <c r="M102" s="105"/>
      <c r="N102" s="38" t="s">
        <v>5</v>
      </c>
      <c r="O102" s="39">
        <f>COUNT(O89:O98)</f>
        <v>3</v>
      </c>
      <c r="P102" s="40">
        <f>COUNT(P89:P98)</f>
        <v>5</v>
      </c>
      <c r="Q102" s="27"/>
      <c r="R102" s="41" t="s">
        <v>5</v>
      </c>
      <c r="S102" s="40">
        <f>COUNT(S89:S98)</f>
        <v>3</v>
      </c>
      <c r="T102" s="56">
        <f>COUNT(T89:T98)</f>
        <v>5</v>
      </c>
      <c r="U102" s="26"/>
      <c r="V102" s="83" t="s">
        <v>24</v>
      </c>
      <c r="W102" s="43" t="s">
        <v>12</v>
      </c>
    </row>
    <row r="103" spans="1:23" ht="18" thickTop="1" thickBot="1">
      <c r="A103" s="29"/>
      <c r="B103" s="75"/>
      <c r="C103" s="76"/>
      <c r="D103" s="76"/>
      <c r="E103" s="76"/>
      <c r="F103" s="76"/>
      <c r="G103" s="76"/>
      <c r="H103" s="77"/>
      <c r="I103" s="9"/>
      <c r="J103" s="9"/>
      <c r="K103" s="37"/>
      <c r="L103" s="9"/>
      <c r="M103" s="9"/>
      <c r="N103" s="29"/>
      <c r="O103" s="9"/>
      <c r="P103" s="9"/>
      <c r="Q103" s="9"/>
      <c r="R103" s="9"/>
      <c r="S103" s="9"/>
      <c r="T103" s="9"/>
      <c r="U103" s="9"/>
      <c r="V103" s="9"/>
      <c r="W103" s="37"/>
    </row>
    <row r="104" spans="1:23" ht="17" thickBot="1">
      <c r="A104" s="29"/>
      <c r="B104" s="29"/>
      <c r="C104" s="9"/>
      <c r="D104" s="9"/>
      <c r="E104" s="9"/>
      <c r="F104" s="9"/>
      <c r="G104" s="9"/>
      <c r="H104" s="9"/>
      <c r="I104" s="9"/>
      <c r="J104" s="58" t="s">
        <v>62</v>
      </c>
      <c r="K104" s="59"/>
      <c r="L104" s="9"/>
      <c r="M104" s="9"/>
      <c r="N104" s="29"/>
      <c r="O104" s="9"/>
      <c r="P104" s="9"/>
      <c r="Q104" s="9"/>
      <c r="R104" s="9"/>
      <c r="S104" s="9"/>
      <c r="T104" s="9"/>
      <c r="U104" s="9"/>
      <c r="V104" s="58" t="s">
        <v>62</v>
      </c>
      <c r="W104" s="59"/>
    </row>
    <row r="105" spans="1:23" ht="33" thickTop="1" thickBot="1">
      <c r="A105" s="94" t="s">
        <v>63</v>
      </c>
      <c r="B105" s="101" t="s">
        <v>27</v>
      </c>
      <c r="C105" s="102"/>
      <c r="D105" s="102"/>
      <c r="E105" s="102"/>
      <c r="F105" s="102"/>
      <c r="G105" s="102"/>
      <c r="H105" s="8"/>
      <c r="I105" s="9"/>
      <c r="J105" s="49" t="s">
        <v>8</v>
      </c>
      <c r="K105" s="30">
        <v>4.0000000000000002E-4</v>
      </c>
      <c r="L105" s="9"/>
      <c r="M105" s="28" t="s">
        <v>64</v>
      </c>
      <c r="N105" s="101" t="s">
        <v>27</v>
      </c>
      <c r="O105" s="102"/>
      <c r="P105" s="102"/>
      <c r="Q105" s="102"/>
      <c r="R105" s="102"/>
      <c r="S105" s="102"/>
      <c r="T105" s="8"/>
      <c r="U105" s="9"/>
      <c r="V105" s="49" t="s">
        <v>8</v>
      </c>
      <c r="W105" s="30">
        <v>1.1999999999999999E-3</v>
      </c>
    </row>
    <row r="106" spans="1:23" ht="18" thickTop="1" thickBot="1">
      <c r="A106" s="108"/>
      <c r="B106" s="66" t="s">
        <v>65</v>
      </c>
      <c r="C106" s="10"/>
      <c r="D106" s="11"/>
      <c r="E106" s="11"/>
      <c r="F106" s="11"/>
      <c r="G106" s="11"/>
      <c r="H106" s="51"/>
      <c r="I106" s="9"/>
      <c r="J106" s="49" t="s">
        <v>9</v>
      </c>
      <c r="K106" s="30" t="s">
        <v>34</v>
      </c>
      <c r="L106" s="9"/>
      <c r="M106" s="103"/>
      <c r="N106" s="66" t="s">
        <v>65</v>
      </c>
      <c r="O106" s="10"/>
      <c r="P106" s="11"/>
      <c r="Q106" s="11"/>
      <c r="R106" s="11"/>
      <c r="S106" s="11"/>
      <c r="T106" s="51"/>
      <c r="U106" s="9"/>
      <c r="V106" s="49" t="s">
        <v>9</v>
      </c>
      <c r="W106" s="30" t="s">
        <v>35</v>
      </c>
    </row>
    <row r="107" spans="1:23">
      <c r="A107" s="109"/>
      <c r="B107" s="31"/>
      <c r="C107" s="106" t="s">
        <v>30</v>
      </c>
      <c r="D107" s="107"/>
      <c r="E107" s="12"/>
      <c r="F107" s="13"/>
      <c r="G107" s="44" t="s">
        <v>31</v>
      </c>
      <c r="H107" s="37"/>
      <c r="I107" s="9"/>
      <c r="J107" s="49" t="s">
        <v>11</v>
      </c>
      <c r="K107" s="30" t="s">
        <v>12</v>
      </c>
      <c r="L107" s="9"/>
      <c r="M107" s="104"/>
      <c r="N107" s="31"/>
      <c r="O107" s="106" t="s">
        <v>30</v>
      </c>
      <c r="P107" s="107"/>
      <c r="Q107" s="12"/>
      <c r="R107" s="13"/>
      <c r="S107" s="44" t="s">
        <v>31</v>
      </c>
      <c r="T107" s="37"/>
      <c r="U107" s="9"/>
      <c r="V107" s="49" t="s">
        <v>11</v>
      </c>
      <c r="W107" s="30" t="s">
        <v>12</v>
      </c>
    </row>
    <row r="108" spans="1:23" ht="19">
      <c r="A108" s="109"/>
      <c r="B108" s="32"/>
      <c r="C108" s="2" t="s">
        <v>0</v>
      </c>
      <c r="D108" s="65" t="s">
        <v>66</v>
      </c>
      <c r="E108" s="12"/>
      <c r="F108" s="14"/>
      <c r="G108" s="45" t="s">
        <v>0</v>
      </c>
      <c r="H108" s="65" t="s">
        <v>66</v>
      </c>
      <c r="I108" s="6"/>
      <c r="J108" s="49" t="s">
        <v>13</v>
      </c>
      <c r="K108" s="30" t="s">
        <v>14</v>
      </c>
      <c r="L108" s="9"/>
      <c r="M108" s="104"/>
      <c r="N108" s="32"/>
      <c r="O108" s="2" t="s">
        <v>0</v>
      </c>
      <c r="P108" s="65" t="s">
        <v>66</v>
      </c>
      <c r="Q108" s="12"/>
      <c r="R108" s="14"/>
      <c r="S108" s="45" t="s">
        <v>0</v>
      </c>
      <c r="T108" s="65" t="s">
        <v>66</v>
      </c>
      <c r="U108" s="6"/>
      <c r="V108" s="49" t="s">
        <v>13</v>
      </c>
      <c r="W108" s="30" t="s">
        <v>14</v>
      </c>
    </row>
    <row r="109" spans="1:23">
      <c r="A109" s="109"/>
      <c r="B109" s="33" t="s">
        <v>1</v>
      </c>
      <c r="C109" s="61">
        <v>2635.335</v>
      </c>
      <c r="D109" s="62">
        <v>1920</v>
      </c>
      <c r="E109" s="12"/>
      <c r="F109" s="15" t="s">
        <v>1</v>
      </c>
      <c r="G109" s="17">
        <f>C109/$C$57</f>
        <v>0.88807528842771011</v>
      </c>
      <c r="H109" s="52">
        <f>D109/$C$57</f>
        <v>0.64701624415157977</v>
      </c>
      <c r="I109" s="12"/>
      <c r="J109" s="49" t="s">
        <v>15</v>
      </c>
      <c r="K109" s="30" t="s">
        <v>75</v>
      </c>
      <c r="L109" s="9"/>
      <c r="M109" s="104"/>
      <c r="N109" s="33" t="s">
        <v>1</v>
      </c>
      <c r="O109" s="61">
        <v>86.058890000000005</v>
      </c>
      <c r="P109" s="62">
        <v>33.434379999999997</v>
      </c>
      <c r="Q109" s="12"/>
      <c r="R109" s="15" t="s">
        <v>1</v>
      </c>
      <c r="S109" s="17">
        <f>O109/$O$57</f>
        <v>2.6124124401005808</v>
      </c>
      <c r="T109" s="52">
        <f>P109/$O$57</f>
        <v>1.0149374485198455</v>
      </c>
      <c r="U109" s="12"/>
      <c r="V109" s="49" t="s">
        <v>15</v>
      </c>
      <c r="W109" s="30" t="s">
        <v>87</v>
      </c>
    </row>
    <row r="110" spans="1:23">
      <c r="A110" s="109"/>
      <c r="B110" s="33"/>
      <c r="C110" s="47">
        <v>2879.0889999999999</v>
      </c>
      <c r="D110" s="48">
        <v>1657.6849999999999</v>
      </c>
      <c r="E110" s="12"/>
      <c r="F110" s="15"/>
      <c r="G110" s="15">
        <f t="shared" ref="G110:H115" si="10">C110/$C$57</f>
        <v>0.97021737049902479</v>
      </c>
      <c r="H110" s="53">
        <f t="shared" si="10"/>
        <v>0.55861933473250602</v>
      </c>
      <c r="I110" s="12"/>
      <c r="J110" s="49"/>
      <c r="K110" s="30"/>
      <c r="L110" s="9"/>
      <c r="M110" s="104"/>
      <c r="N110" s="33"/>
      <c r="O110" s="47">
        <v>76.282780000000002</v>
      </c>
      <c r="P110" s="48">
        <v>39.564439999999998</v>
      </c>
      <c r="Q110" s="12"/>
      <c r="R110" s="15"/>
      <c r="S110" s="15">
        <f t="shared" ref="S110:T113" si="11">O110/$O$57</f>
        <v>2.315647848089323</v>
      </c>
      <c r="T110" s="53">
        <f t="shared" si="11"/>
        <v>1.2010221749503509</v>
      </c>
      <c r="U110" s="12"/>
      <c r="V110" s="49"/>
      <c r="W110" s="30"/>
    </row>
    <row r="111" spans="1:23">
      <c r="A111" s="109"/>
      <c r="B111" s="33"/>
      <c r="C111" s="47">
        <v>2649.2930000000001</v>
      </c>
      <c r="D111" s="48">
        <v>1268.125</v>
      </c>
      <c r="E111" s="12"/>
      <c r="F111" s="15"/>
      <c r="G111" s="15">
        <f t="shared" si="10"/>
        <v>0.89277896172764126</v>
      </c>
      <c r="H111" s="53">
        <f t="shared" si="10"/>
        <v>0.42734243469516775</v>
      </c>
      <c r="I111" s="12"/>
      <c r="J111" s="49" t="s">
        <v>16</v>
      </c>
      <c r="K111" s="30"/>
      <c r="L111" s="9"/>
      <c r="M111" s="104"/>
      <c r="N111" s="33"/>
      <c r="O111" s="47">
        <v>82.013890000000004</v>
      </c>
      <c r="P111" s="48">
        <v>35.541179999999997</v>
      </c>
      <c r="Q111" s="12"/>
      <c r="R111" s="15"/>
      <c r="S111" s="15">
        <f t="shared" si="11"/>
        <v>2.4896220076396594</v>
      </c>
      <c r="T111" s="53">
        <f t="shared" si="11"/>
        <v>1.0788916841462159</v>
      </c>
      <c r="U111" s="12"/>
      <c r="V111" s="49" t="s">
        <v>16</v>
      </c>
      <c r="W111" s="30"/>
    </row>
    <row r="112" spans="1:23">
      <c r="A112" s="109"/>
      <c r="B112" s="33"/>
      <c r="C112" s="47">
        <v>2131.4949999999999</v>
      </c>
      <c r="D112" s="48">
        <v>1179.434</v>
      </c>
      <c r="E112" s="12"/>
      <c r="F112" s="15"/>
      <c r="G112" s="15">
        <f t="shared" si="10"/>
        <v>0.71828744235826636</v>
      </c>
      <c r="H112" s="53">
        <f t="shared" si="10"/>
        <v>0.39745466505451787</v>
      </c>
      <c r="I112" s="12"/>
      <c r="J112" s="49" t="s">
        <v>17</v>
      </c>
      <c r="K112" s="30">
        <v>1</v>
      </c>
      <c r="L112" s="9"/>
      <c r="M112" s="104"/>
      <c r="N112" s="33"/>
      <c r="O112" s="47"/>
      <c r="P112" s="48">
        <v>39.261110000000002</v>
      </c>
      <c r="Q112" s="12"/>
      <c r="R112" s="15"/>
      <c r="S112" s="15"/>
      <c r="T112" s="53">
        <f t="shared" si="11"/>
        <v>1.1918142585403706</v>
      </c>
      <c r="U112" s="12"/>
      <c r="V112" s="49" t="s">
        <v>17</v>
      </c>
      <c r="W112" s="30">
        <v>1</v>
      </c>
    </row>
    <row r="113" spans="1:23">
      <c r="A113" s="109"/>
      <c r="B113" s="33"/>
      <c r="C113" s="47"/>
      <c r="D113" s="48">
        <v>1026.876</v>
      </c>
      <c r="E113" s="12"/>
      <c r="F113" s="15"/>
      <c r="G113" s="15"/>
      <c r="H113" s="53">
        <f t="shared" si="10"/>
        <v>0.34604450662989461</v>
      </c>
      <c r="I113" s="12"/>
      <c r="J113" s="49" t="s">
        <v>18</v>
      </c>
      <c r="K113" s="30">
        <v>0.4929</v>
      </c>
      <c r="L113" s="9"/>
      <c r="M113" s="104"/>
      <c r="N113" s="33"/>
      <c r="O113" s="47"/>
      <c r="P113" s="48">
        <v>36.42333</v>
      </c>
      <c r="Q113" s="12"/>
      <c r="R113" s="15"/>
      <c r="S113" s="15"/>
      <c r="T113" s="53">
        <f t="shared" si="11"/>
        <v>1.105670319497366</v>
      </c>
      <c r="U113" s="12"/>
      <c r="V113" s="49" t="s">
        <v>18</v>
      </c>
      <c r="W113" s="30">
        <v>0.45240000000000002</v>
      </c>
    </row>
    <row r="114" spans="1:23">
      <c r="A114" s="109"/>
      <c r="B114" s="33"/>
      <c r="C114" s="47"/>
      <c r="D114" s="48">
        <v>883.10310000000004</v>
      </c>
      <c r="E114" s="12"/>
      <c r="F114" s="15"/>
      <c r="G114" s="15"/>
      <c r="H114" s="53">
        <f t="shared" si="10"/>
        <v>0.29759481820865469</v>
      </c>
      <c r="I114" s="12"/>
      <c r="J114" s="49" t="s">
        <v>19</v>
      </c>
      <c r="K114" s="30" t="s">
        <v>76</v>
      </c>
      <c r="L114" s="9"/>
      <c r="M114" s="104"/>
      <c r="N114" s="33"/>
      <c r="O114" s="18"/>
      <c r="P114" s="16"/>
      <c r="Q114" s="12"/>
      <c r="R114" s="15"/>
      <c r="S114" s="15"/>
      <c r="T114" s="53"/>
      <c r="U114" s="12"/>
      <c r="V114" s="49" t="s">
        <v>19</v>
      </c>
      <c r="W114" s="30" t="s">
        <v>88</v>
      </c>
    </row>
    <row r="115" spans="1:23">
      <c r="A115" s="109"/>
      <c r="B115" s="33"/>
      <c r="C115" s="47"/>
      <c r="D115" s="48">
        <v>944.28549999999996</v>
      </c>
      <c r="E115" s="12"/>
      <c r="F115" s="15"/>
      <c r="G115" s="15"/>
      <c r="H115" s="53">
        <f t="shared" si="10"/>
        <v>0.31821253000874822</v>
      </c>
      <c r="I115" s="12"/>
      <c r="J115" s="49" t="s">
        <v>20</v>
      </c>
      <c r="K115" s="30" t="s">
        <v>77</v>
      </c>
      <c r="L115" s="9"/>
      <c r="M115" s="104"/>
      <c r="N115" s="33"/>
      <c r="O115" s="18"/>
      <c r="P115" s="16"/>
      <c r="Q115" s="12"/>
      <c r="R115" s="15"/>
      <c r="S115" s="15"/>
      <c r="T115" s="53"/>
      <c r="U115" s="12"/>
      <c r="V115" s="49" t="s">
        <v>20</v>
      </c>
      <c r="W115" s="30" t="s">
        <v>89</v>
      </c>
    </row>
    <row r="116" spans="1:23">
      <c r="A116" s="109"/>
      <c r="B116" s="33"/>
      <c r="C116" s="15"/>
      <c r="D116" s="19"/>
      <c r="E116" s="12"/>
      <c r="F116" s="15"/>
      <c r="G116" s="15"/>
      <c r="H116" s="37"/>
      <c r="I116" s="9"/>
      <c r="J116" s="49" t="s">
        <v>21</v>
      </c>
      <c r="K116" s="30">
        <v>0.82930000000000004</v>
      </c>
      <c r="L116" s="9"/>
      <c r="M116" s="104"/>
      <c r="N116" s="33"/>
      <c r="O116" s="15"/>
      <c r="P116" s="19"/>
      <c r="Q116" s="12"/>
      <c r="R116" s="15"/>
      <c r="S116" s="15"/>
      <c r="T116" s="37"/>
      <c r="U116" s="9"/>
      <c r="V116" s="49" t="s">
        <v>21</v>
      </c>
      <c r="W116" s="30">
        <v>0.98750000000000004</v>
      </c>
    </row>
    <row r="117" spans="1:23">
      <c r="A117" s="109"/>
      <c r="B117" s="33"/>
      <c r="C117" s="15"/>
      <c r="D117" s="19"/>
      <c r="E117" s="12"/>
      <c r="F117" s="15"/>
      <c r="G117" s="15"/>
      <c r="H117" s="37"/>
      <c r="I117" s="9"/>
      <c r="J117" s="49"/>
      <c r="K117" s="30"/>
      <c r="L117" s="9"/>
      <c r="M117" s="104"/>
      <c r="N117" s="33"/>
      <c r="O117" s="15"/>
      <c r="P117" s="19"/>
      <c r="Q117" s="12"/>
      <c r="R117" s="15"/>
      <c r="S117" s="15"/>
      <c r="T117" s="37"/>
      <c r="U117" s="9"/>
      <c r="V117" s="49"/>
      <c r="W117" s="30"/>
    </row>
    <row r="118" spans="1:23">
      <c r="A118" s="109"/>
      <c r="B118" s="33"/>
      <c r="C118" s="20"/>
      <c r="D118" s="21"/>
      <c r="E118" s="12"/>
      <c r="F118" s="15"/>
      <c r="G118" s="20"/>
      <c r="H118" s="54"/>
      <c r="I118" s="9"/>
      <c r="J118" s="49" t="s">
        <v>22</v>
      </c>
      <c r="K118" s="30"/>
      <c r="L118" s="9"/>
      <c r="M118" s="104"/>
      <c r="N118" s="33"/>
      <c r="O118" s="20"/>
      <c r="P118" s="21"/>
      <c r="Q118" s="12"/>
      <c r="R118" s="15"/>
      <c r="S118" s="20"/>
      <c r="T118" s="54"/>
      <c r="U118" s="9"/>
      <c r="V118" s="49" t="s">
        <v>22</v>
      </c>
      <c r="W118" s="30"/>
    </row>
    <row r="119" spans="1:23">
      <c r="A119" s="109"/>
      <c r="B119" s="34" t="s">
        <v>2</v>
      </c>
      <c r="C119" s="15">
        <f>AVERAGE(C109:C118)</f>
        <v>2573.8029999999999</v>
      </c>
      <c r="D119" s="22">
        <f>AVERAGE(D109:D118)</f>
        <v>1268.5012285714288</v>
      </c>
      <c r="E119" s="12"/>
      <c r="F119" s="17" t="s">
        <v>2</v>
      </c>
      <c r="G119" s="63">
        <f>AVERAGE(G109:G118)</f>
        <v>0.86733976575316074</v>
      </c>
      <c r="H119" s="53">
        <f>AVERAGE(H109:H118)</f>
        <v>0.4274692190687242</v>
      </c>
      <c r="I119" s="12"/>
      <c r="J119" s="49" t="s">
        <v>23</v>
      </c>
      <c r="K119" s="30" t="s">
        <v>78</v>
      </c>
      <c r="L119" s="9"/>
      <c r="M119" s="104"/>
      <c r="N119" s="34" t="s">
        <v>2</v>
      </c>
      <c r="O119" s="15">
        <f>AVERAGE(O109:O118)</f>
        <v>81.451853333333347</v>
      </c>
      <c r="P119" s="22">
        <f>AVERAGE(P109:P118)</f>
        <v>36.844887999999997</v>
      </c>
      <c r="Q119" s="12"/>
      <c r="R119" s="17" t="s">
        <v>2</v>
      </c>
      <c r="S119" s="63">
        <f>AVERAGE(S109:S118)</f>
        <v>2.4725607652765214</v>
      </c>
      <c r="T119" s="53">
        <f>AVERAGE(T109:T118)</f>
        <v>1.1184671771308297</v>
      </c>
      <c r="U119" s="12"/>
      <c r="V119" s="49" t="s">
        <v>23</v>
      </c>
      <c r="W119" s="30" t="s">
        <v>90</v>
      </c>
    </row>
    <row r="120" spans="1:23">
      <c r="A120" s="109"/>
      <c r="B120" s="33" t="s">
        <v>3</v>
      </c>
      <c r="C120" s="15">
        <f>STDEV(C109:C118)</f>
        <v>315.3415269111693</v>
      </c>
      <c r="D120" s="22">
        <f>STDEV(D109:D118)</f>
        <v>386.41042021648707</v>
      </c>
      <c r="E120" s="12"/>
      <c r="F120" s="22" t="s">
        <v>3</v>
      </c>
      <c r="G120" s="22">
        <f>STDEV(G109:G118)</f>
        <v>0.10626619289952384</v>
      </c>
      <c r="H120" s="53">
        <f>STDEV(H109:H118)</f>
        <v>0.13021553061953395</v>
      </c>
      <c r="I120" s="12"/>
      <c r="J120" s="49" t="s">
        <v>8</v>
      </c>
      <c r="K120" s="30">
        <v>0.78400000000000003</v>
      </c>
      <c r="L120" s="9"/>
      <c r="M120" s="104"/>
      <c r="N120" s="33" t="s">
        <v>3</v>
      </c>
      <c r="O120" s="15">
        <f>STDEV(O109:O118)</f>
        <v>4.9122291878569087</v>
      </c>
      <c r="P120" s="22">
        <f>STDEV(P109:P118)</f>
        <v>2.5856828086929005</v>
      </c>
      <c r="Q120" s="12"/>
      <c r="R120" s="22" t="s">
        <v>3</v>
      </c>
      <c r="S120" s="22">
        <f>STDEV(S109:S118)</f>
        <v>0.14911613011720895</v>
      </c>
      <c r="T120" s="53">
        <f>STDEV(T109:T118)</f>
        <v>7.8491250997817216E-2</v>
      </c>
      <c r="U120" s="12"/>
      <c r="V120" s="49" t="s">
        <v>8</v>
      </c>
      <c r="W120" s="30">
        <v>0.25430000000000003</v>
      </c>
    </row>
    <row r="121" spans="1:23">
      <c r="A121" s="109"/>
      <c r="B121" s="33" t="s">
        <v>4</v>
      </c>
      <c r="C121" s="15">
        <f>C120/SQRT(COUNT(C109:C118))</f>
        <v>157.67076345558465</v>
      </c>
      <c r="D121" s="22">
        <f>D120/SQRT(COUNT(D109:D118))</f>
        <v>146.04941084239857</v>
      </c>
      <c r="E121" s="12"/>
      <c r="F121" s="22" t="s">
        <v>4</v>
      </c>
      <c r="G121" s="22">
        <f>G120/SQRT(COUNT(G109:G118))</f>
        <v>5.313309644976192E-2</v>
      </c>
      <c r="H121" s="53">
        <f>H120/SQRT(COUNT(H109:H118))</f>
        <v>4.9216844408229037E-2</v>
      </c>
      <c r="I121" s="3"/>
      <c r="J121" s="49" t="s">
        <v>9</v>
      </c>
      <c r="K121" s="30" t="s">
        <v>25</v>
      </c>
      <c r="L121" s="9"/>
      <c r="M121" s="104"/>
      <c r="N121" s="33" t="s">
        <v>4</v>
      </c>
      <c r="O121" s="15">
        <f>O120/SQRT(COUNT(O109:O118))</f>
        <v>2.8360768439303232</v>
      </c>
      <c r="P121" s="22">
        <f>P120/SQRT(COUNT(P109:P118))</f>
        <v>1.1563525056979818</v>
      </c>
      <c r="Q121" s="12"/>
      <c r="R121" s="22" t="s">
        <v>4</v>
      </c>
      <c r="S121" s="22">
        <f>S120/SQRT(COUNT(S109:S118))</f>
        <v>8.6092237863685861E-2</v>
      </c>
      <c r="T121" s="53">
        <f>T120/SQRT(COUNT(T109:T118))</f>
        <v>3.5102354574023498E-2</v>
      </c>
      <c r="U121" s="3"/>
      <c r="V121" s="49" t="s">
        <v>9</v>
      </c>
      <c r="W121" s="30" t="s">
        <v>25</v>
      </c>
    </row>
    <row r="122" spans="1:23" ht="17" thickBot="1">
      <c r="A122" s="111"/>
      <c r="B122" s="38" t="s">
        <v>5</v>
      </c>
      <c r="C122" s="39">
        <f>COUNT(C109:C118)</f>
        <v>4</v>
      </c>
      <c r="D122" s="40">
        <f>COUNT(D109:D118)</f>
        <v>7</v>
      </c>
      <c r="E122" s="27"/>
      <c r="F122" s="41" t="s">
        <v>5</v>
      </c>
      <c r="G122" s="40">
        <f>COUNT(G109:G118)</f>
        <v>4</v>
      </c>
      <c r="H122" s="56">
        <f>COUNT(H109:H118)</f>
        <v>7</v>
      </c>
      <c r="I122" s="42"/>
      <c r="J122" s="50" t="s">
        <v>24</v>
      </c>
      <c r="K122" s="43" t="s">
        <v>26</v>
      </c>
      <c r="L122" s="76"/>
      <c r="M122" s="112"/>
      <c r="N122" s="38" t="s">
        <v>5</v>
      </c>
      <c r="O122" s="39">
        <f>COUNT(O109:O118)</f>
        <v>3</v>
      </c>
      <c r="P122" s="40">
        <f>COUNT(P109:P118)</f>
        <v>5</v>
      </c>
      <c r="Q122" s="27"/>
      <c r="R122" s="41" t="s">
        <v>5</v>
      </c>
      <c r="S122" s="40">
        <f>COUNT(S109:S118)</f>
        <v>3</v>
      </c>
      <c r="T122" s="56">
        <f>COUNT(T109:T118)</f>
        <v>5</v>
      </c>
      <c r="U122" s="42"/>
      <c r="V122" s="50" t="s">
        <v>24</v>
      </c>
      <c r="W122" s="43" t="s">
        <v>26</v>
      </c>
    </row>
    <row r="123" spans="1:23">
      <c r="A123" s="95"/>
      <c r="B123" s="96"/>
      <c r="C123" s="12"/>
      <c r="D123" s="12"/>
      <c r="E123" s="12"/>
      <c r="F123" s="96"/>
      <c r="G123" s="12"/>
      <c r="H123" s="12"/>
      <c r="I123" s="26"/>
      <c r="J123" s="97"/>
      <c r="K123" s="97"/>
      <c r="L123" s="9"/>
      <c r="M123" s="95"/>
      <c r="N123" s="96"/>
      <c r="O123" s="12"/>
      <c r="P123" s="12"/>
      <c r="Q123" s="12"/>
      <c r="R123" s="96"/>
      <c r="S123" s="12"/>
      <c r="T123" s="12"/>
      <c r="U123" s="26"/>
      <c r="V123" s="97"/>
      <c r="W123" s="97"/>
    </row>
    <row r="124" spans="1:23">
      <c r="A124" s="95"/>
      <c r="B124" s="96"/>
      <c r="C124" s="12"/>
      <c r="D124" s="12"/>
      <c r="E124" s="12"/>
      <c r="F124" s="96"/>
      <c r="G124" s="12"/>
      <c r="H124" s="12"/>
      <c r="I124" s="26"/>
      <c r="J124" s="97"/>
      <c r="K124" s="97"/>
      <c r="L124" s="9"/>
      <c r="M124" s="95"/>
      <c r="N124" s="96"/>
      <c r="O124" s="12"/>
      <c r="P124" s="12"/>
      <c r="Q124" s="12"/>
      <c r="R124" s="96"/>
      <c r="S124" s="12"/>
      <c r="T124" s="12"/>
      <c r="U124" s="26"/>
      <c r="V124" s="97"/>
      <c r="W124" s="97"/>
    </row>
    <row r="125" spans="1:23" ht="17" thickBot="1"/>
    <row r="126" spans="1:23" ht="17" thickBot="1">
      <c r="A126" s="92"/>
      <c r="B126" s="92"/>
      <c r="C126" s="93"/>
      <c r="D126" s="93"/>
      <c r="E126" s="93"/>
      <c r="F126" s="93"/>
      <c r="G126" s="57"/>
      <c r="H126" s="57"/>
      <c r="I126" s="93"/>
      <c r="J126" s="58" t="s">
        <v>62</v>
      </c>
      <c r="K126" s="60"/>
      <c r="L126" s="93"/>
      <c r="M126" s="93"/>
      <c r="N126" s="92"/>
      <c r="O126" s="93"/>
      <c r="P126" s="93"/>
      <c r="Q126" s="93"/>
      <c r="R126" s="93"/>
      <c r="S126" s="93"/>
      <c r="T126" s="93"/>
      <c r="U126" s="93"/>
      <c r="V126" s="58" t="s">
        <v>62</v>
      </c>
      <c r="W126" s="59"/>
    </row>
    <row r="127" spans="1:23" ht="33" thickTop="1" thickBot="1">
      <c r="A127" s="94" t="s">
        <v>63</v>
      </c>
      <c r="B127" s="101" t="s">
        <v>6</v>
      </c>
      <c r="C127" s="102"/>
      <c r="D127" s="102"/>
      <c r="E127" s="102"/>
      <c r="F127" s="102"/>
      <c r="G127" s="102"/>
      <c r="H127" s="84"/>
      <c r="I127" s="9"/>
      <c r="J127" s="49" t="s">
        <v>8</v>
      </c>
      <c r="K127" s="30">
        <v>5.9999999999999995E-4</v>
      </c>
      <c r="L127" s="9"/>
      <c r="M127" s="28" t="s">
        <v>64</v>
      </c>
      <c r="N127" s="101" t="s">
        <v>6</v>
      </c>
      <c r="O127" s="102"/>
      <c r="P127" s="102"/>
      <c r="Q127" s="102"/>
      <c r="R127" s="102"/>
      <c r="S127" s="102"/>
      <c r="T127" s="8"/>
      <c r="U127" s="9"/>
      <c r="V127" s="49" t="s">
        <v>8</v>
      </c>
      <c r="W127" s="30">
        <v>3.0000000000000001E-3</v>
      </c>
    </row>
    <row r="128" spans="1:23" ht="18" thickTop="1" thickBot="1">
      <c r="A128" s="108"/>
      <c r="B128" s="71" t="s">
        <v>91</v>
      </c>
      <c r="C128" s="10"/>
      <c r="D128" s="11"/>
      <c r="E128" s="11"/>
      <c r="F128" s="11"/>
      <c r="G128" s="11"/>
      <c r="H128" s="85"/>
      <c r="I128" s="9"/>
      <c r="J128" s="49" t="s">
        <v>9</v>
      </c>
      <c r="K128" s="30" t="s">
        <v>34</v>
      </c>
      <c r="L128" s="9"/>
      <c r="M128" s="103"/>
      <c r="N128" s="66" t="s">
        <v>91</v>
      </c>
      <c r="O128" s="10"/>
      <c r="P128" s="11"/>
      <c r="Q128" s="11"/>
      <c r="R128" s="11"/>
      <c r="S128" s="11"/>
      <c r="T128" s="51"/>
      <c r="U128" s="9"/>
      <c r="V128" s="49" t="s">
        <v>9</v>
      </c>
      <c r="W128" s="30" t="s">
        <v>35</v>
      </c>
    </row>
    <row r="129" spans="1:23">
      <c r="A129" s="109"/>
      <c r="B129" s="31"/>
      <c r="C129" s="106" t="s">
        <v>30</v>
      </c>
      <c r="D129" s="107"/>
      <c r="E129" s="12"/>
      <c r="F129" s="13"/>
      <c r="G129" s="44" t="s">
        <v>31</v>
      </c>
      <c r="H129" s="53"/>
      <c r="I129" s="9"/>
      <c r="J129" s="49" t="s">
        <v>11</v>
      </c>
      <c r="K129" s="30" t="s">
        <v>12</v>
      </c>
      <c r="L129" s="9"/>
      <c r="M129" s="104"/>
      <c r="N129" s="31"/>
      <c r="O129" s="106" t="s">
        <v>30</v>
      </c>
      <c r="P129" s="107"/>
      <c r="Q129" s="12"/>
      <c r="R129" s="13"/>
      <c r="S129" s="44" t="s">
        <v>31</v>
      </c>
      <c r="T129" s="37"/>
      <c r="U129" s="9"/>
      <c r="V129" s="49" t="s">
        <v>11</v>
      </c>
      <c r="W129" s="30" t="s">
        <v>12</v>
      </c>
    </row>
    <row r="130" spans="1:23">
      <c r="A130" s="109"/>
      <c r="B130" s="32"/>
      <c r="C130" s="2" t="s">
        <v>0</v>
      </c>
      <c r="D130" s="65" t="s">
        <v>92</v>
      </c>
      <c r="E130" s="12"/>
      <c r="F130" s="14"/>
      <c r="G130" s="45" t="s">
        <v>0</v>
      </c>
      <c r="H130" s="87" t="s">
        <v>92</v>
      </c>
      <c r="I130" s="6"/>
      <c r="J130" s="49" t="s">
        <v>13</v>
      </c>
      <c r="K130" s="30" t="s">
        <v>14</v>
      </c>
      <c r="L130" s="9"/>
      <c r="M130" s="104"/>
      <c r="N130" s="32"/>
      <c r="O130" s="2" t="s">
        <v>0</v>
      </c>
      <c r="P130" s="65" t="s">
        <v>92</v>
      </c>
      <c r="Q130" s="12"/>
      <c r="R130" s="14"/>
      <c r="S130" s="45" t="s">
        <v>0</v>
      </c>
      <c r="T130" s="65" t="s">
        <v>92</v>
      </c>
      <c r="U130" s="6"/>
      <c r="V130" s="49" t="s">
        <v>13</v>
      </c>
      <c r="W130" s="30" t="s">
        <v>14</v>
      </c>
    </row>
    <row r="131" spans="1:23">
      <c r="A131" s="109"/>
      <c r="B131" s="33" t="s">
        <v>1</v>
      </c>
      <c r="C131" s="61">
        <v>766.80599543153676</v>
      </c>
      <c r="D131" s="62">
        <v>10.980631922190369</v>
      </c>
      <c r="E131" s="12"/>
      <c r="F131" s="63" t="s">
        <v>1</v>
      </c>
      <c r="G131" s="88">
        <v>0.76117450748196813</v>
      </c>
      <c r="H131" s="89">
        <v>1.0899989234578539E-2</v>
      </c>
      <c r="I131" s="12"/>
      <c r="J131" s="49" t="s">
        <v>15</v>
      </c>
      <c r="K131" s="30" t="s">
        <v>93</v>
      </c>
      <c r="L131" s="9"/>
      <c r="M131" s="104"/>
      <c r="N131" s="33" t="s">
        <v>1</v>
      </c>
      <c r="O131" s="46">
        <v>13.78941</v>
      </c>
      <c r="P131" s="46">
        <v>0.454706</v>
      </c>
      <c r="Q131" s="12"/>
      <c r="R131" s="15" t="s">
        <v>1</v>
      </c>
      <c r="S131" s="17">
        <f>O131/$O$17</f>
        <v>0.2033375144893394</v>
      </c>
      <c r="T131" s="52">
        <f>P131/$O$17</f>
        <v>6.7050575668857158E-3</v>
      </c>
      <c r="U131" s="12"/>
      <c r="V131" s="49" t="s">
        <v>15</v>
      </c>
      <c r="W131" s="30" t="s">
        <v>105</v>
      </c>
    </row>
    <row r="132" spans="1:23">
      <c r="A132" s="109"/>
      <c r="B132" s="33"/>
      <c r="C132" s="47">
        <v>1032.504752742848</v>
      </c>
      <c r="D132" s="48">
        <v>6.7510551817911137</v>
      </c>
      <c r="E132" s="12"/>
      <c r="F132" s="22"/>
      <c r="G132" s="88">
        <v>1.0249219506943699</v>
      </c>
      <c r="H132" s="89">
        <v>6.7014748627408777E-3</v>
      </c>
      <c r="I132" s="12"/>
      <c r="J132" s="49"/>
      <c r="K132" s="30"/>
      <c r="L132" s="9"/>
      <c r="M132" s="104"/>
      <c r="N132" s="33"/>
      <c r="O132" s="46">
        <v>13.922779999999999</v>
      </c>
      <c r="P132" s="46">
        <v>0.34055600000000003</v>
      </c>
      <c r="Q132" s="12"/>
      <c r="R132" s="15"/>
      <c r="S132" s="15">
        <f t="shared" ref="S132:T135" si="12">O132/$O$17</f>
        <v>0.20530417762485015</v>
      </c>
      <c r="T132" s="53">
        <f t="shared" si="12"/>
        <v>5.0218109828072035E-3</v>
      </c>
      <c r="U132" s="12"/>
      <c r="V132" s="49"/>
      <c r="W132" s="30"/>
    </row>
    <row r="133" spans="1:23">
      <c r="A133" s="109"/>
      <c r="B133" s="33"/>
      <c r="C133" s="47">
        <v>1222.884508869357</v>
      </c>
      <c r="D133" s="48">
        <v>9.2399984174875964</v>
      </c>
      <c r="E133" s="12"/>
      <c r="F133" s="22"/>
      <c r="G133" s="88">
        <v>1.2139035418236621</v>
      </c>
      <c r="H133" s="89">
        <v>9.1721390892453465E-3</v>
      </c>
      <c r="I133" s="12"/>
      <c r="J133" s="49" t="s">
        <v>16</v>
      </c>
      <c r="K133" s="30"/>
      <c r="L133" s="9"/>
      <c r="M133" s="104"/>
      <c r="N133" s="33"/>
      <c r="O133" s="46">
        <v>11.727650000000001</v>
      </c>
      <c r="P133" s="46">
        <v>0.40777799999999997</v>
      </c>
      <c r="Q133" s="12"/>
      <c r="R133" s="15"/>
      <c r="S133" s="15">
        <f t="shared" si="12"/>
        <v>0.17293496979210143</v>
      </c>
      <c r="T133" s="53">
        <f t="shared" si="12"/>
        <v>6.0130611087373456E-3</v>
      </c>
      <c r="U133" s="12"/>
      <c r="V133" s="49" t="s">
        <v>16</v>
      </c>
      <c r="W133" s="30"/>
    </row>
    <row r="134" spans="1:23">
      <c r="A134" s="109"/>
      <c r="B134" s="33"/>
      <c r="C134" s="47">
        <v>1239.8028158309539</v>
      </c>
      <c r="D134" s="48">
        <v>2.895633306888719</v>
      </c>
      <c r="E134" s="12"/>
      <c r="F134" s="22"/>
      <c r="G134" s="88">
        <v>1.4656487081606548</v>
      </c>
      <c r="H134" s="89">
        <v>2.8743675314888591E-3</v>
      </c>
      <c r="I134" s="12"/>
      <c r="J134" s="49" t="s">
        <v>17</v>
      </c>
      <c r="K134" s="30">
        <v>1</v>
      </c>
      <c r="L134" s="9"/>
      <c r="M134" s="104"/>
      <c r="N134" s="33"/>
      <c r="O134" s="46"/>
      <c r="P134" s="46">
        <v>0.29812499999999997</v>
      </c>
      <c r="Q134" s="12"/>
      <c r="R134" s="15"/>
      <c r="S134" s="15"/>
      <c r="T134" s="53">
        <f t="shared" si="12"/>
        <v>4.3961269196531472E-3</v>
      </c>
      <c r="U134" s="12"/>
      <c r="V134" s="49" t="s">
        <v>17</v>
      </c>
      <c r="W134" s="30">
        <v>1</v>
      </c>
    </row>
    <row r="135" spans="1:23">
      <c r="A135" s="109"/>
      <c r="B135" s="33"/>
      <c r="C135" s="47">
        <v>1230.9857750875069</v>
      </c>
      <c r="D135" s="48">
        <v>0.58563370251681945</v>
      </c>
      <c r="E135" s="12"/>
      <c r="F135" s="22"/>
      <c r="G135" s="88">
        <v>1.4552255310147215</v>
      </c>
      <c r="H135" s="89">
        <v>6.9231434917643448E-4</v>
      </c>
      <c r="I135" s="12"/>
      <c r="J135" s="49" t="s">
        <v>18</v>
      </c>
      <c r="K135" s="30">
        <v>3.8600000000000001E-3</v>
      </c>
      <c r="L135" s="9"/>
      <c r="M135" s="104"/>
      <c r="N135" s="33"/>
      <c r="O135" s="46"/>
      <c r="P135" s="46">
        <v>0.188889</v>
      </c>
      <c r="Q135" s="12"/>
      <c r="R135" s="15"/>
      <c r="S135" s="15"/>
      <c r="T135" s="53">
        <f t="shared" si="12"/>
        <v>2.7853417785370679E-3</v>
      </c>
      <c r="U135" s="12"/>
      <c r="V135" s="49" t="s">
        <v>18</v>
      </c>
      <c r="W135" s="30">
        <v>2.571E-2</v>
      </c>
    </row>
    <row r="136" spans="1:23">
      <c r="A136" s="109"/>
      <c r="B136" s="33"/>
      <c r="C136" s="47">
        <v>369.11190861407317</v>
      </c>
      <c r="D136" s="48"/>
      <c r="E136" s="12"/>
      <c r="F136" s="22"/>
      <c r="G136" s="88">
        <v>0.43635034952259161</v>
      </c>
      <c r="H136" s="89"/>
      <c r="I136" s="12"/>
      <c r="J136" s="49" t="s">
        <v>19</v>
      </c>
      <c r="K136" s="30" t="s">
        <v>94</v>
      </c>
      <c r="L136" s="9"/>
      <c r="M136" s="104"/>
      <c r="N136" s="33"/>
      <c r="O136" s="18"/>
      <c r="P136" s="16"/>
      <c r="Q136" s="12"/>
      <c r="R136" s="15"/>
      <c r="S136" s="15"/>
      <c r="T136" s="53"/>
      <c r="U136" s="12"/>
      <c r="V136" s="49" t="s">
        <v>19</v>
      </c>
      <c r="W136" s="30" t="s">
        <v>106</v>
      </c>
    </row>
    <row r="137" spans="1:23">
      <c r="A137" s="109"/>
      <c r="B137" s="33"/>
      <c r="C137" s="47">
        <v>543.72835758117151</v>
      </c>
      <c r="D137" s="48"/>
      <c r="E137" s="12"/>
      <c r="F137" s="22"/>
      <c r="G137" s="88">
        <v>0.64277541130203186</v>
      </c>
      <c r="H137" s="89"/>
      <c r="I137" s="12"/>
      <c r="J137" s="49" t="s">
        <v>20</v>
      </c>
      <c r="K137" s="30" t="s">
        <v>95</v>
      </c>
      <c r="L137" s="9"/>
      <c r="M137" s="104"/>
      <c r="N137" s="33"/>
      <c r="O137" s="18"/>
      <c r="P137" s="16"/>
      <c r="Q137" s="12"/>
      <c r="R137" s="15"/>
      <c r="S137" s="15"/>
      <c r="T137" s="53"/>
      <c r="U137" s="12"/>
      <c r="V137" s="49" t="s">
        <v>20</v>
      </c>
      <c r="W137" s="30" t="s">
        <v>107</v>
      </c>
    </row>
    <row r="138" spans="1:23">
      <c r="A138" s="109"/>
      <c r="B138" s="33"/>
      <c r="C138" s="15"/>
      <c r="D138" s="19"/>
      <c r="E138" s="12"/>
      <c r="F138" s="22"/>
      <c r="G138" s="12"/>
      <c r="H138" s="53"/>
      <c r="I138" s="9"/>
      <c r="J138" s="49" t="s">
        <v>21</v>
      </c>
      <c r="K138" s="30">
        <v>0.87880000000000003</v>
      </c>
      <c r="L138" s="9"/>
      <c r="M138" s="104"/>
      <c r="N138" s="33"/>
      <c r="O138" s="15"/>
      <c r="P138" s="19"/>
      <c r="Q138" s="12"/>
      <c r="R138" s="15"/>
      <c r="S138" s="15"/>
      <c r="T138" s="37"/>
      <c r="U138" s="9"/>
      <c r="V138" s="49" t="s">
        <v>21</v>
      </c>
      <c r="W138" s="30">
        <v>0.99380000000000002</v>
      </c>
    </row>
    <row r="139" spans="1:23">
      <c r="A139" s="109"/>
      <c r="B139" s="33"/>
      <c r="C139" s="15"/>
      <c r="D139" s="19"/>
      <c r="E139" s="12"/>
      <c r="F139" s="22"/>
      <c r="G139" s="12"/>
      <c r="H139" s="53"/>
      <c r="I139" s="9"/>
      <c r="J139" s="49"/>
      <c r="K139" s="30"/>
      <c r="L139" s="9"/>
      <c r="M139" s="104"/>
      <c r="N139" s="33"/>
      <c r="O139" s="15"/>
      <c r="P139" s="19"/>
      <c r="Q139" s="12"/>
      <c r="R139" s="15"/>
      <c r="S139" s="15"/>
      <c r="T139" s="37"/>
      <c r="U139" s="9"/>
      <c r="V139" s="49"/>
      <c r="W139" s="30"/>
    </row>
    <row r="140" spans="1:23">
      <c r="A140" s="109"/>
      <c r="B140" s="33"/>
      <c r="C140" s="20"/>
      <c r="D140" s="21"/>
      <c r="E140" s="12"/>
      <c r="F140" s="70"/>
      <c r="G140" s="14"/>
      <c r="H140" s="86"/>
      <c r="I140" s="9"/>
      <c r="J140" s="49" t="s">
        <v>22</v>
      </c>
      <c r="K140" s="30"/>
      <c r="L140" s="9"/>
      <c r="M140" s="104"/>
      <c r="N140" s="33"/>
      <c r="O140" s="20"/>
      <c r="P140" s="21"/>
      <c r="Q140" s="12"/>
      <c r="R140" s="15"/>
      <c r="S140" s="20"/>
      <c r="T140" s="54"/>
      <c r="U140" s="9"/>
      <c r="V140" s="49" t="s">
        <v>22</v>
      </c>
      <c r="W140" s="30"/>
    </row>
    <row r="141" spans="1:23">
      <c r="A141" s="109"/>
      <c r="B141" s="34" t="s">
        <v>2</v>
      </c>
      <c r="C141" s="63">
        <f>AVERAGE(C131:C140)</f>
        <v>915.11773059392112</v>
      </c>
      <c r="D141" s="63">
        <f>AVERAGE(D131:D140)</f>
        <v>6.090590506174923</v>
      </c>
      <c r="E141" s="12"/>
      <c r="F141" s="17" t="s">
        <v>2</v>
      </c>
      <c r="G141" s="15">
        <f>AVERAGE(G131:G140)</f>
        <v>1</v>
      </c>
      <c r="H141" s="55">
        <f>AVERAGE(H131:H140)</f>
        <v>6.0680570134460116E-3</v>
      </c>
      <c r="I141" s="12"/>
      <c r="J141" s="49" t="s">
        <v>23</v>
      </c>
      <c r="K141" s="30" t="s">
        <v>96</v>
      </c>
      <c r="L141" s="9"/>
      <c r="M141" s="104"/>
      <c r="N141" s="34" t="s">
        <v>2</v>
      </c>
      <c r="O141" s="15">
        <f>AVERAGE(O131:O140)</f>
        <v>13.146613333333335</v>
      </c>
      <c r="P141" s="22">
        <f>AVERAGE(P131:P140)</f>
        <v>0.33801080000000006</v>
      </c>
      <c r="Q141" s="12"/>
      <c r="R141" s="17" t="s">
        <v>2</v>
      </c>
      <c r="S141" s="63">
        <f>AVERAGE(S131:S140)</f>
        <v>0.19385888730209699</v>
      </c>
      <c r="T141" s="53">
        <f>AVERAGE(T131:T140)</f>
        <v>4.9842796713240956E-3</v>
      </c>
      <c r="U141" s="12"/>
      <c r="V141" s="49" t="s">
        <v>23</v>
      </c>
      <c r="W141" s="30" t="s">
        <v>108</v>
      </c>
    </row>
    <row r="142" spans="1:23">
      <c r="A142" s="109"/>
      <c r="B142" s="33" t="s">
        <v>3</v>
      </c>
      <c r="C142" s="22">
        <f>STDEV(C131:C140)</f>
        <v>358.64140021665645</v>
      </c>
      <c r="D142" s="22">
        <f>STDEV(D131:D140)</f>
        <v>4.323765423370423</v>
      </c>
      <c r="E142" s="12"/>
      <c r="F142" s="22" t="s">
        <v>3</v>
      </c>
      <c r="G142" s="12">
        <f>STDEV(G131:G140)</f>
        <v>0.4026542734283467</v>
      </c>
      <c r="H142" s="53">
        <f>STDEV(H131:H140)</f>
        <v>4.2568290544234546E-3</v>
      </c>
      <c r="I142" s="12"/>
      <c r="J142" s="49" t="s">
        <v>8</v>
      </c>
      <c r="K142" s="30" t="s">
        <v>32</v>
      </c>
      <c r="L142" s="9"/>
      <c r="M142" s="104"/>
      <c r="N142" s="33" t="s">
        <v>3</v>
      </c>
      <c r="O142" s="15">
        <f>STDEV(O131:O140)</f>
        <v>1.2306663216458522</v>
      </c>
      <c r="P142" s="22">
        <f>STDEV(P131:P140)</f>
        <v>0.10285900327487124</v>
      </c>
      <c r="Q142" s="12"/>
      <c r="R142" s="22" t="s">
        <v>3</v>
      </c>
      <c r="S142" s="22">
        <f>STDEV(S131:S140)</f>
        <v>1.8147305142802012E-2</v>
      </c>
      <c r="T142" s="53">
        <f>STDEV(T131:T140)</f>
        <v>1.5167504678418561E-3</v>
      </c>
      <c r="U142" s="12"/>
      <c r="V142" s="49" t="s">
        <v>8</v>
      </c>
      <c r="W142" s="30">
        <v>4.0000000000000002E-4</v>
      </c>
    </row>
    <row r="143" spans="1:23">
      <c r="A143" s="109"/>
      <c r="B143" s="33" t="s">
        <v>4</v>
      </c>
      <c r="C143" s="22">
        <f>C142/SQRT(COUNT(C131:C140))</f>
        <v>135.5537078321799</v>
      </c>
      <c r="D143" s="22">
        <f>D142/SQRT(COUNT(D131:D140))</f>
        <v>1.9336466810838846</v>
      </c>
      <c r="E143" s="12"/>
      <c r="F143" s="22" t="s">
        <v>4</v>
      </c>
      <c r="G143" s="12">
        <f>G142/SQRT(COUNT(G131:G140))</f>
        <v>0.15218901026125833</v>
      </c>
      <c r="H143" s="53">
        <f>H142/SQRT(COUNT(H131:H140))</f>
        <v>1.9037118268573992E-3</v>
      </c>
      <c r="I143" s="3"/>
      <c r="J143" s="49" t="s">
        <v>9</v>
      </c>
      <c r="K143" s="30" t="s">
        <v>10</v>
      </c>
      <c r="L143" s="9"/>
      <c r="M143" s="104"/>
      <c r="N143" s="33" t="s">
        <v>4</v>
      </c>
      <c r="O143" s="15">
        <f>O142/SQRT(COUNT(O131:O140))</f>
        <v>0.71052553208483937</v>
      </c>
      <c r="P143" s="22">
        <f>P142/SQRT(COUNT(P131:P140))</f>
        <v>4.5999944684097113E-2</v>
      </c>
      <c r="Q143" s="12"/>
      <c r="R143" s="22" t="s">
        <v>4</v>
      </c>
      <c r="S143" s="22">
        <f>S142/SQRT(COUNT(S131:S140))</f>
        <v>1.0477351509263022E-2</v>
      </c>
      <c r="T143" s="53">
        <f>T142/SQRT(COUNT(T131:T140))</f>
        <v>6.7831143019979974E-4</v>
      </c>
      <c r="U143" s="3"/>
      <c r="V143" s="49" t="s">
        <v>9</v>
      </c>
      <c r="W143" s="30" t="s">
        <v>34</v>
      </c>
    </row>
    <row r="144" spans="1:23" ht="17" thickBot="1">
      <c r="A144" s="110"/>
      <c r="B144" s="38" t="s">
        <v>5</v>
      </c>
      <c r="C144" s="40">
        <f>COUNT(C131:C140)</f>
        <v>7</v>
      </c>
      <c r="D144" s="40">
        <f>COUNT(D131:D140)</f>
        <v>5</v>
      </c>
      <c r="E144" s="27"/>
      <c r="F144" s="41" t="s">
        <v>5</v>
      </c>
      <c r="G144" s="27">
        <f>COUNT(G131:G140)</f>
        <v>7</v>
      </c>
      <c r="H144" s="56">
        <f>COUNT(H131:H140)</f>
        <v>5</v>
      </c>
      <c r="I144" s="26"/>
      <c r="J144" s="50" t="s">
        <v>24</v>
      </c>
      <c r="K144" s="43" t="s">
        <v>12</v>
      </c>
      <c r="L144" s="9"/>
      <c r="M144" s="105"/>
      <c r="N144" s="38" t="s">
        <v>5</v>
      </c>
      <c r="O144" s="39">
        <f>COUNT(O131:O140)</f>
        <v>3</v>
      </c>
      <c r="P144" s="40">
        <f>COUNT(P131:P140)</f>
        <v>5</v>
      </c>
      <c r="Q144" s="27"/>
      <c r="R144" s="41" t="s">
        <v>5</v>
      </c>
      <c r="S144" s="40">
        <f>COUNT(S131:S140)</f>
        <v>3</v>
      </c>
      <c r="T144" s="56">
        <f>COUNT(T131:T140)</f>
        <v>5</v>
      </c>
      <c r="U144" s="26"/>
      <c r="V144" s="50" t="s">
        <v>24</v>
      </c>
      <c r="W144" s="43" t="s">
        <v>12</v>
      </c>
    </row>
    <row r="145" spans="1:23" ht="18" thickTop="1" thickBot="1">
      <c r="A145" s="33"/>
      <c r="B145" s="36"/>
      <c r="C145" s="91"/>
      <c r="D145" s="9"/>
      <c r="E145" s="12"/>
      <c r="F145" s="90"/>
      <c r="G145" s="90"/>
      <c r="H145" s="90"/>
      <c r="I145" s="91"/>
      <c r="J145" s="9"/>
      <c r="K145" s="37"/>
      <c r="L145" s="9"/>
      <c r="M145" s="12"/>
      <c r="N145" s="36"/>
      <c r="O145" s="91"/>
      <c r="P145" s="9"/>
      <c r="Q145" s="12"/>
      <c r="R145" s="90"/>
      <c r="S145" s="91"/>
      <c r="T145" s="91"/>
      <c r="U145" s="91"/>
      <c r="V145" s="9"/>
      <c r="W145" s="37"/>
    </row>
    <row r="146" spans="1:23" ht="17" thickBot="1">
      <c r="A146" s="29"/>
      <c r="B146" s="29"/>
      <c r="C146" s="9"/>
      <c r="D146" s="9"/>
      <c r="E146" s="9"/>
      <c r="F146" s="9"/>
      <c r="G146" s="12"/>
      <c r="H146" s="12"/>
      <c r="I146" s="9"/>
      <c r="J146" s="58" t="s">
        <v>62</v>
      </c>
      <c r="K146" s="67"/>
      <c r="L146" s="9"/>
      <c r="M146" s="9"/>
      <c r="N146" s="29"/>
      <c r="O146" s="9"/>
      <c r="P146" s="9"/>
      <c r="Q146" s="9"/>
      <c r="R146" s="9"/>
      <c r="S146" s="9"/>
      <c r="T146" s="9"/>
      <c r="U146" s="9"/>
      <c r="V146" s="80" t="s">
        <v>62</v>
      </c>
      <c r="W146" s="81"/>
    </row>
    <row r="147" spans="1:23" ht="33" thickTop="1" thickBot="1">
      <c r="A147" s="94" t="s">
        <v>63</v>
      </c>
      <c r="B147" s="101" t="s">
        <v>7</v>
      </c>
      <c r="C147" s="102"/>
      <c r="D147" s="102"/>
      <c r="E147" s="102"/>
      <c r="F147" s="102"/>
      <c r="G147" s="102"/>
      <c r="H147" s="84"/>
      <c r="I147" s="9"/>
      <c r="J147" s="68" t="s">
        <v>8</v>
      </c>
      <c r="K147" s="30">
        <v>2.9999999999999997E-4</v>
      </c>
      <c r="L147" s="9"/>
      <c r="M147" s="28" t="s">
        <v>64</v>
      </c>
      <c r="N147" s="101" t="s">
        <v>7</v>
      </c>
      <c r="O147" s="102"/>
      <c r="P147" s="102"/>
      <c r="Q147" s="102"/>
      <c r="R147" s="102"/>
      <c r="S147" s="102"/>
      <c r="T147" s="8"/>
      <c r="U147" s="9"/>
      <c r="V147" s="82" t="s">
        <v>8</v>
      </c>
      <c r="W147" s="30">
        <v>5.9999999999999995E-4</v>
      </c>
    </row>
    <row r="148" spans="1:23" ht="18" thickTop="1" thickBot="1">
      <c r="A148" s="108"/>
      <c r="B148" s="71" t="s">
        <v>91</v>
      </c>
      <c r="C148" s="10"/>
      <c r="D148" s="11"/>
      <c r="E148" s="11"/>
      <c r="F148" s="11"/>
      <c r="G148" s="11"/>
      <c r="H148" s="85"/>
      <c r="I148" s="9"/>
      <c r="J148" s="68" t="s">
        <v>9</v>
      </c>
      <c r="K148" s="30" t="s">
        <v>34</v>
      </c>
      <c r="L148" s="9"/>
      <c r="M148" s="103"/>
      <c r="N148" s="66" t="s">
        <v>91</v>
      </c>
      <c r="O148" s="10"/>
      <c r="P148" s="11"/>
      <c r="Q148" s="11"/>
      <c r="R148" s="11"/>
      <c r="S148" s="11"/>
      <c r="T148" s="51"/>
      <c r="U148" s="9"/>
      <c r="V148" s="82" t="s">
        <v>9</v>
      </c>
      <c r="W148" s="30" t="s">
        <v>34</v>
      </c>
    </row>
    <row r="149" spans="1:23">
      <c r="A149" s="109"/>
      <c r="B149" s="31"/>
      <c r="C149" s="106" t="s">
        <v>30</v>
      </c>
      <c r="D149" s="107"/>
      <c r="E149" s="12"/>
      <c r="F149" s="13"/>
      <c r="G149" s="44" t="s">
        <v>31</v>
      </c>
      <c r="H149" s="53"/>
      <c r="I149" s="9"/>
      <c r="J149" s="68" t="s">
        <v>11</v>
      </c>
      <c r="K149" s="30" t="s">
        <v>12</v>
      </c>
      <c r="L149" s="9"/>
      <c r="M149" s="104"/>
      <c r="N149" s="31"/>
      <c r="O149" s="106" t="s">
        <v>30</v>
      </c>
      <c r="P149" s="107"/>
      <c r="Q149" s="12"/>
      <c r="R149" s="13"/>
      <c r="S149" s="44" t="s">
        <v>31</v>
      </c>
      <c r="T149" s="37"/>
      <c r="U149" s="9"/>
      <c r="V149" s="82" t="s">
        <v>11</v>
      </c>
      <c r="W149" s="30" t="s">
        <v>12</v>
      </c>
    </row>
    <row r="150" spans="1:23">
      <c r="A150" s="109"/>
      <c r="B150" s="32"/>
      <c r="C150" s="2" t="s">
        <v>0</v>
      </c>
      <c r="D150" s="65" t="s">
        <v>92</v>
      </c>
      <c r="E150" s="12"/>
      <c r="F150" s="14"/>
      <c r="G150" s="45" t="s">
        <v>0</v>
      </c>
      <c r="H150" s="87" t="s">
        <v>92</v>
      </c>
      <c r="I150" s="6"/>
      <c r="J150" s="68" t="s">
        <v>13</v>
      </c>
      <c r="K150" s="30" t="s">
        <v>14</v>
      </c>
      <c r="L150" s="9"/>
      <c r="M150" s="104"/>
      <c r="N150" s="32"/>
      <c r="O150" s="2" t="s">
        <v>0</v>
      </c>
      <c r="P150" s="65" t="s">
        <v>92</v>
      </c>
      <c r="Q150" s="12"/>
      <c r="R150" s="14"/>
      <c r="S150" s="45" t="s">
        <v>0</v>
      </c>
      <c r="T150" s="65" t="s">
        <v>92</v>
      </c>
      <c r="U150" s="6"/>
      <c r="V150" s="82" t="s">
        <v>13</v>
      </c>
      <c r="W150" s="30" t="s">
        <v>14</v>
      </c>
    </row>
    <row r="151" spans="1:23">
      <c r="A151" s="109"/>
      <c r="B151" s="33" t="s">
        <v>1</v>
      </c>
      <c r="C151" s="61">
        <v>644.06693194571994</v>
      </c>
      <c r="D151" s="62">
        <v>67.022523732480451</v>
      </c>
      <c r="E151" s="12"/>
      <c r="F151" s="63" t="s">
        <v>1</v>
      </c>
      <c r="G151" s="88">
        <v>0.78881096589097888</v>
      </c>
      <c r="H151" s="89">
        <v>8.2084794389544163E-2</v>
      </c>
      <c r="I151" s="12"/>
      <c r="J151" s="68" t="s">
        <v>15</v>
      </c>
      <c r="K151" s="30" t="s">
        <v>97</v>
      </c>
      <c r="L151" s="9"/>
      <c r="M151" s="104"/>
      <c r="N151" s="33" t="s">
        <v>1</v>
      </c>
      <c r="O151" s="46">
        <v>38.327649999999998</v>
      </c>
      <c r="P151" s="46">
        <v>1.6982349999999999</v>
      </c>
      <c r="Q151" s="12"/>
      <c r="R151" s="15" t="s">
        <v>1</v>
      </c>
      <c r="S151" s="17">
        <f>O151/$O$37</f>
        <v>0.97714308673876127</v>
      </c>
      <c r="T151" s="52">
        <f>P151/$O$37</f>
        <v>4.3295599649542833E-2</v>
      </c>
      <c r="U151" s="12"/>
      <c r="V151" s="82" t="s">
        <v>15</v>
      </c>
      <c r="W151" s="30" t="s">
        <v>109</v>
      </c>
    </row>
    <row r="152" spans="1:23">
      <c r="A152" s="109"/>
      <c r="B152" s="33"/>
      <c r="C152" s="47">
        <v>779.44592284419139</v>
      </c>
      <c r="D152" s="48">
        <v>75.28646597910668</v>
      </c>
      <c r="E152" s="12"/>
      <c r="F152" s="22"/>
      <c r="G152" s="88">
        <v>0.95461428116034452</v>
      </c>
      <c r="H152" s="89">
        <v>9.2205929231750097E-2</v>
      </c>
      <c r="I152" s="12"/>
      <c r="J152" s="68"/>
      <c r="K152" s="30"/>
      <c r="L152" s="9"/>
      <c r="M152" s="104"/>
      <c r="N152" s="33"/>
      <c r="O152" s="46">
        <v>37.036670000000001</v>
      </c>
      <c r="P152" s="46">
        <v>2.0933329999999999</v>
      </c>
      <c r="Q152" s="12"/>
      <c r="R152" s="15"/>
      <c r="S152" s="15">
        <f t="shared" ref="S152:T155" si="13">O152/$O$37</f>
        <v>0.94423023708275566</v>
      </c>
      <c r="T152" s="53">
        <f t="shared" si="13"/>
        <v>5.336841338282184E-2</v>
      </c>
      <c r="U152" s="12"/>
      <c r="V152" s="82"/>
      <c r="W152" s="30"/>
    </row>
    <row r="153" spans="1:23">
      <c r="A153" s="109"/>
      <c r="B153" s="33"/>
      <c r="C153" s="47">
        <v>1025.9977116037719</v>
      </c>
      <c r="D153" s="48">
        <v>154.3958186274204</v>
      </c>
      <c r="E153" s="12"/>
      <c r="F153" s="22"/>
      <c r="G153" s="88">
        <v>1.2565747529486768</v>
      </c>
      <c r="H153" s="89">
        <v>0.18909387950270967</v>
      </c>
      <c r="I153" s="12"/>
      <c r="J153" s="68" t="s">
        <v>16</v>
      </c>
      <c r="K153" s="30"/>
      <c r="L153" s="9"/>
      <c r="M153" s="104"/>
      <c r="N153" s="33"/>
      <c r="O153" s="46">
        <v>34.89</v>
      </c>
      <c r="P153" s="46">
        <v>1.832778</v>
      </c>
      <c r="Q153" s="12"/>
      <c r="R153" s="15"/>
      <c r="S153" s="15">
        <f t="shared" si="13"/>
        <v>0.88950202520413812</v>
      </c>
      <c r="T153" s="53">
        <f t="shared" si="13"/>
        <v>4.6725701999128399E-2</v>
      </c>
      <c r="U153" s="12"/>
      <c r="V153" s="82" t="s">
        <v>16</v>
      </c>
      <c r="W153" s="30"/>
    </row>
    <row r="154" spans="1:23">
      <c r="A154" s="109"/>
      <c r="B154" s="33"/>
      <c r="C154" s="47">
        <v>823.93781663262189</v>
      </c>
      <c r="D154" s="48">
        <v>66.095270370162154</v>
      </c>
      <c r="E154" s="12"/>
      <c r="F154" s="22"/>
      <c r="G154" s="88">
        <v>1.4685232569096613</v>
      </c>
      <c r="H154" s="89">
        <v>8.0949155243863591E-2</v>
      </c>
      <c r="I154" s="12"/>
      <c r="J154" s="68" t="s">
        <v>17</v>
      </c>
      <c r="K154" s="30">
        <v>1</v>
      </c>
      <c r="L154" s="9"/>
      <c r="M154" s="104"/>
      <c r="N154" s="33"/>
      <c r="O154" s="46"/>
      <c r="P154" s="46">
        <v>1.3243750000000001</v>
      </c>
      <c r="Q154" s="12"/>
      <c r="R154" s="15"/>
      <c r="S154" s="15"/>
      <c r="T154" s="53">
        <f t="shared" si="13"/>
        <v>3.3764237449977946E-2</v>
      </c>
      <c r="U154" s="12"/>
      <c r="V154" s="82" t="s">
        <v>17</v>
      </c>
      <c r="W154" s="30">
        <v>1</v>
      </c>
    </row>
    <row r="155" spans="1:23">
      <c r="A155" s="109"/>
      <c r="B155" s="33"/>
      <c r="C155" s="47">
        <v>680.37622150176276</v>
      </c>
      <c r="D155" s="48">
        <v>15.486757911000341</v>
      </c>
      <c r="E155" s="12"/>
      <c r="F155" s="22"/>
      <c r="G155" s="88">
        <v>1.2126501351850911</v>
      </c>
      <c r="H155" s="89">
        <v>2.7602403612667532E-2</v>
      </c>
      <c r="I155" s="12"/>
      <c r="J155" s="68" t="s">
        <v>18</v>
      </c>
      <c r="K155" s="30">
        <v>7.8969999999999999E-2</v>
      </c>
      <c r="L155" s="9"/>
      <c r="M155" s="104"/>
      <c r="N155" s="33"/>
      <c r="O155" s="46"/>
      <c r="P155" s="46">
        <v>1.0516669999999999</v>
      </c>
      <c r="Q155" s="12"/>
      <c r="R155" s="15"/>
      <c r="S155" s="15"/>
      <c r="T155" s="53">
        <f t="shared" si="13"/>
        <v>2.6811691783902556E-2</v>
      </c>
      <c r="U155" s="12"/>
      <c r="V155" s="82" t="s">
        <v>18</v>
      </c>
      <c r="W155" s="30">
        <v>4.3540000000000002E-2</v>
      </c>
    </row>
    <row r="156" spans="1:23">
      <c r="A156" s="109"/>
      <c r="B156" s="33"/>
      <c r="C156" s="47">
        <v>262.47777194746902</v>
      </c>
      <c r="D156" s="48"/>
      <c r="E156" s="12"/>
      <c r="F156" s="22"/>
      <c r="G156" s="88">
        <v>0.46782014946469608</v>
      </c>
      <c r="H156" s="89"/>
      <c r="I156" s="12"/>
      <c r="J156" s="68" t="s">
        <v>19</v>
      </c>
      <c r="K156" s="30" t="s">
        <v>98</v>
      </c>
      <c r="L156" s="9"/>
      <c r="M156" s="104"/>
      <c r="N156" s="33"/>
      <c r="O156" s="18"/>
      <c r="P156" s="16"/>
      <c r="Q156" s="12"/>
      <c r="R156" s="15"/>
      <c r="S156" s="15"/>
      <c r="T156" s="53"/>
      <c r="U156" s="12"/>
      <c r="V156" s="82" t="s">
        <v>19</v>
      </c>
      <c r="W156" s="30" t="s">
        <v>110</v>
      </c>
    </row>
    <row r="157" spans="1:23">
      <c r="A157" s="109"/>
      <c r="B157" s="33"/>
      <c r="C157" s="47">
        <v>477.47041118253247</v>
      </c>
      <c r="D157" s="48"/>
      <c r="E157" s="12"/>
      <c r="F157" s="22"/>
      <c r="G157" s="88">
        <v>0.85100645844055112</v>
      </c>
      <c r="H157" s="89"/>
      <c r="I157" s="12"/>
      <c r="J157" s="68" t="s">
        <v>20</v>
      </c>
      <c r="K157" s="30" t="s">
        <v>99</v>
      </c>
      <c r="L157" s="9"/>
      <c r="M157" s="104"/>
      <c r="N157" s="33"/>
      <c r="O157" s="18"/>
      <c r="P157" s="16"/>
      <c r="Q157" s="12"/>
      <c r="R157" s="15"/>
      <c r="S157" s="15"/>
      <c r="T157" s="53"/>
      <c r="U157" s="12"/>
      <c r="V157" s="82" t="s">
        <v>20</v>
      </c>
      <c r="W157" s="30" t="s">
        <v>111</v>
      </c>
    </row>
    <row r="158" spans="1:23">
      <c r="A158" s="109"/>
      <c r="B158" s="33"/>
      <c r="C158" s="15"/>
      <c r="D158" s="19"/>
      <c r="E158" s="12"/>
      <c r="F158" s="22"/>
      <c r="G158" s="12"/>
      <c r="H158" s="53"/>
      <c r="I158" s="9"/>
      <c r="J158" s="68" t="s">
        <v>21</v>
      </c>
      <c r="K158" s="30">
        <v>0.88990000000000002</v>
      </c>
      <c r="L158" s="9"/>
      <c r="M158" s="104"/>
      <c r="N158" s="33"/>
      <c r="O158" s="15"/>
      <c r="P158" s="19"/>
      <c r="Q158" s="12"/>
      <c r="R158" s="15"/>
      <c r="S158" s="15"/>
      <c r="T158" s="37"/>
      <c r="U158" s="9"/>
      <c r="V158" s="82" t="s">
        <v>21</v>
      </c>
      <c r="W158" s="30">
        <v>0.99819999999999998</v>
      </c>
    </row>
    <row r="159" spans="1:23">
      <c r="A159" s="109"/>
      <c r="B159" s="33"/>
      <c r="C159" s="15"/>
      <c r="D159" s="19"/>
      <c r="E159" s="12"/>
      <c r="F159" s="22"/>
      <c r="G159" s="12"/>
      <c r="H159" s="53"/>
      <c r="I159" s="9"/>
      <c r="J159" s="68"/>
      <c r="K159" s="30"/>
      <c r="L159" s="9"/>
      <c r="M159" s="104"/>
      <c r="N159" s="33"/>
      <c r="O159" s="15"/>
      <c r="P159" s="19"/>
      <c r="Q159" s="12"/>
      <c r="R159" s="15"/>
      <c r="S159" s="15"/>
      <c r="T159" s="37"/>
      <c r="U159" s="9"/>
      <c r="V159" s="82"/>
      <c r="W159" s="30"/>
    </row>
    <row r="160" spans="1:23">
      <c r="A160" s="109"/>
      <c r="B160" s="33"/>
      <c r="C160" s="20"/>
      <c r="D160" s="21"/>
      <c r="E160" s="12"/>
      <c r="F160" s="70"/>
      <c r="G160" s="14"/>
      <c r="H160" s="86"/>
      <c r="I160" s="9"/>
      <c r="J160" s="68" t="s">
        <v>22</v>
      </c>
      <c r="K160" s="30"/>
      <c r="L160" s="9"/>
      <c r="M160" s="104"/>
      <c r="N160" s="33"/>
      <c r="O160" s="20"/>
      <c r="P160" s="21"/>
      <c r="Q160" s="12"/>
      <c r="R160" s="15"/>
      <c r="S160" s="20"/>
      <c r="T160" s="54"/>
      <c r="U160" s="9"/>
      <c r="V160" s="82" t="s">
        <v>22</v>
      </c>
      <c r="W160" s="30"/>
    </row>
    <row r="161" spans="1:23">
      <c r="A161" s="109"/>
      <c r="B161" s="34" t="s">
        <v>2</v>
      </c>
      <c r="C161" s="15">
        <f>AVERAGE(C151:C160)</f>
        <v>670.53896966543834</v>
      </c>
      <c r="D161" s="22">
        <f>AVERAGE(D151:D160)</f>
        <v>75.657367324033999</v>
      </c>
      <c r="E161" s="12"/>
      <c r="F161" s="17" t="s">
        <v>2</v>
      </c>
      <c r="G161" s="15">
        <f>AVERAGE(G151:G160)</f>
        <v>1</v>
      </c>
      <c r="H161" s="55">
        <f>AVERAGE(H151:H160)</f>
        <v>9.438723239610701E-2</v>
      </c>
      <c r="I161" s="12"/>
      <c r="J161" s="68" t="s">
        <v>23</v>
      </c>
      <c r="K161" s="30" t="s">
        <v>100</v>
      </c>
      <c r="L161" s="9"/>
      <c r="M161" s="104"/>
      <c r="N161" s="34" t="s">
        <v>2</v>
      </c>
      <c r="O161" s="15">
        <f>AVERAGE(O151:O160)</f>
        <v>36.751439999999995</v>
      </c>
      <c r="P161" s="22">
        <f>AVERAGE(P151:P160)</f>
        <v>1.6000775999999999</v>
      </c>
      <c r="Q161" s="12"/>
      <c r="R161" s="17" t="s">
        <v>2</v>
      </c>
      <c r="S161" s="63">
        <f>AVERAGE(S151:S160)</f>
        <v>0.93695844967521824</v>
      </c>
      <c r="T161" s="53">
        <f>AVERAGE(T151:T160)</f>
        <v>4.0793128853074713E-2</v>
      </c>
      <c r="U161" s="12"/>
      <c r="V161" s="82" t="s">
        <v>23</v>
      </c>
      <c r="W161" s="30" t="s">
        <v>112</v>
      </c>
    </row>
    <row r="162" spans="1:23">
      <c r="A162" s="109"/>
      <c r="B162" s="33" t="s">
        <v>3</v>
      </c>
      <c r="C162" s="15">
        <f>STDEV(C151:C160)</f>
        <v>247.0930315975277</v>
      </c>
      <c r="D162" s="22">
        <f>STDEV(D151:D160)</f>
        <v>49.965932745734655</v>
      </c>
      <c r="E162" s="12"/>
      <c r="F162" s="22" t="s">
        <v>3</v>
      </c>
      <c r="G162" s="12">
        <f>STDEV(G151:G160)</f>
        <v>0.33730299594846158</v>
      </c>
      <c r="H162" s="53">
        <f>STDEV(H151:H160)</f>
        <v>5.8664836878145533E-2</v>
      </c>
      <c r="I162" s="12"/>
      <c r="J162" s="68" t="s">
        <v>8</v>
      </c>
      <c r="K162" s="30">
        <v>2E-3</v>
      </c>
      <c r="L162" s="9"/>
      <c r="M162" s="104"/>
      <c r="N162" s="33" t="s">
        <v>3</v>
      </c>
      <c r="O162" s="15">
        <f>STDEV(O151:O160)</f>
        <v>1.7364839461682324</v>
      </c>
      <c r="P162" s="22">
        <f>STDEV(P151:P160)</f>
        <v>0.41347652617869496</v>
      </c>
      <c r="Q162" s="12"/>
      <c r="R162" s="22" t="s">
        <v>3</v>
      </c>
      <c r="S162" s="22">
        <f>STDEV(S151:S160)</f>
        <v>4.4270736223878338E-2</v>
      </c>
      <c r="T162" s="53">
        <f>STDEV(T151:T160)</f>
        <v>1.0541364500152492E-2</v>
      </c>
      <c r="U162" s="12"/>
      <c r="V162" s="82" t="s">
        <v>8</v>
      </c>
      <c r="W162" s="30">
        <v>2.07E-2</v>
      </c>
    </row>
    <row r="163" spans="1:23">
      <c r="A163" s="109"/>
      <c r="B163" s="33" t="s">
        <v>4</v>
      </c>
      <c r="C163" s="15">
        <f>C162/SQRT(COUNT(C151:C160))</f>
        <v>93.39238747201189</v>
      </c>
      <c r="D163" s="22">
        <f>D162/SQRT(COUNT(D151:D160))</f>
        <v>22.345444435729078</v>
      </c>
      <c r="E163" s="12"/>
      <c r="F163" s="22" t="s">
        <v>4</v>
      </c>
      <c r="G163" s="12">
        <f>G162/SQRT(COUNT(G151:G160))</f>
        <v>0.12748854910809379</v>
      </c>
      <c r="H163" s="53">
        <f>H162/SQRT(COUNT(H151:H160))</f>
        <v>2.6235712629693989E-2</v>
      </c>
      <c r="I163" s="3"/>
      <c r="J163" s="68" t="s">
        <v>9</v>
      </c>
      <c r="K163" s="30" t="s">
        <v>35</v>
      </c>
      <c r="L163" s="9"/>
      <c r="M163" s="104"/>
      <c r="N163" s="33" t="s">
        <v>4</v>
      </c>
      <c r="O163" s="15">
        <f>O162/SQRT(COUNT(O151:O160))</f>
        <v>1.0025594737636927</v>
      </c>
      <c r="P163" s="22">
        <f>P162/SQRT(COUNT(P151:P160))</f>
        <v>0.18491232392720663</v>
      </c>
      <c r="Q163" s="12"/>
      <c r="R163" s="22" t="s">
        <v>4</v>
      </c>
      <c r="S163" s="22">
        <f>S162/SQRT(COUNT(S151:S160))</f>
        <v>2.5559721476079076E-2</v>
      </c>
      <c r="T163" s="53">
        <f>T162/SQRT(COUNT(T151:T160))</f>
        <v>4.7142415195888122E-3</v>
      </c>
      <c r="U163" s="3"/>
      <c r="V163" s="82" t="s">
        <v>9</v>
      </c>
      <c r="W163" s="30" t="s">
        <v>33</v>
      </c>
    </row>
    <row r="164" spans="1:23" ht="17" thickBot="1">
      <c r="A164" s="110"/>
      <c r="B164" s="38" t="s">
        <v>5</v>
      </c>
      <c r="C164" s="39">
        <f>COUNT(C151:C160)</f>
        <v>7</v>
      </c>
      <c r="D164" s="40">
        <f>COUNT(D151:D160)</f>
        <v>5</v>
      </c>
      <c r="E164" s="27"/>
      <c r="F164" s="41" t="s">
        <v>5</v>
      </c>
      <c r="G164" s="27">
        <f>COUNT(G151:G160)</f>
        <v>7</v>
      </c>
      <c r="H164" s="56">
        <f>COUNT(H151:H160)</f>
        <v>5</v>
      </c>
      <c r="I164" s="26"/>
      <c r="J164" s="69" t="s">
        <v>24</v>
      </c>
      <c r="K164" s="43" t="s">
        <v>12</v>
      </c>
      <c r="L164" s="9"/>
      <c r="M164" s="105"/>
      <c r="N164" s="38" t="s">
        <v>5</v>
      </c>
      <c r="O164" s="39">
        <f>COUNT(O151:O160)</f>
        <v>3</v>
      </c>
      <c r="P164" s="40">
        <f>COUNT(P151:P160)</f>
        <v>5</v>
      </c>
      <c r="Q164" s="27"/>
      <c r="R164" s="41" t="s">
        <v>5</v>
      </c>
      <c r="S164" s="40">
        <f>COUNT(S151:S160)</f>
        <v>3</v>
      </c>
      <c r="T164" s="56">
        <f>COUNT(T151:T160)</f>
        <v>5</v>
      </c>
      <c r="U164" s="26"/>
      <c r="V164" s="83" t="s">
        <v>24</v>
      </c>
      <c r="W164" s="43" t="s">
        <v>12</v>
      </c>
    </row>
    <row r="165" spans="1:23" ht="18" thickTop="1" thickBot="1">
      <c r="A165" s="29"/>
      <c r="B165" s="9"/>
      <c r="C165" s="9"/>
      <c r="D165" s="9"/>
      <c r="E165" s="9"/>
      <c r="F165" s="9"/>
      <c r="G165" s="12"/>
      <c r="H165" s="12"/>
      <c r="I165" s="9"/>
      <c r="J165" s="9"/>
      <c r="K165" s="37"/>
      <c r="L165" s="9"/>
      <c r="M165" s="9"/>
      <c r="N165" s="29"/>
      <c r="O165" s="9"/>
      <c r="P165" s="9"/>
      <c r="Q165" s="9"/>
      <c r="R165" s="9"/>
      <c r="S165" s="9"/>
      <c r="T165" s="9"/>
      <c r="U165" s="9"/>
      <c r="V165" s="9"/>
      <c r="W165" s="37"/>
    </row>
    <row r="166" spans="1:23" ht="17" thickBot="1">
      <c r="A166" s="29"/>
      <c r="B166" s="29"/>
      <c r="C166" s="9"/>
      <c r="D166" s="9"/>
      <c r="E166" s="9"/>
      <c r="F166" s="9"/>
      <c r="G166" s="12"/>
      <c r="H166" s="12"/>
      <c r="I166" s="9"/>
      <c r="J166" s="58" t="s">
        <v>62</v>
      </c>
      <c r="K166" s="59"/>
      <c r="L166" s="9"/>
      <c r="M166" s="9"/>
      <c r="N166" s="29"/>
      <c r="O166" s="9"/>
      <c r="P166" s="9"/>
      <c r="Q166" s="9"/>
      <c r="R166" s="9"/>
      <c r="S166" s="9"/>
      <c r="T166" s="9"/>
      <c r="U166" s="9"/>
      <c r="V166" s="58" t="s">
        <v>62</v>
      </c>
      <c r="W166" s="59"/>
    </row>
    <row r="167" spans="1:23" ht="33" thickTop="1" thickBot="1">
      <c r="A167" s="94" t="s">
        <v>63</v>
      </c>
      <c r="B167" s="101" t="s">
        <v>27</v>
      </c>
      <c r="C167" s="102"/>
      <c r="D167" s="102"/>
      <c r="E167" s="102"/>
      <c r="F167" s="102"/>
      <c r="G167" s="102"/>
      <c r="H167" s="84"/>
      <c r="I167" s="9"/>
      <c r="J167" s="49" t="s">
        <v>8</v>
      </c>
      <c r="K167" s="30">
        <v>8.4199999999999997E-2</v>
      </c>
      <c r="L167" s="9"/>
      <c r="M167" s="28" t="s">
        <v>64</v>
      </c>
      <c r="N167" s="101" t="s">
        <v>27</v>
      </c>
      <c r="O167" s="102"/>
      <c r="P167" s="102"/>
      <c r="Q167" s="102"/>
      <c r="R167" s="102"/>
      <c r="S167" s="102"/>
      <c r="T167" s="8"/>
      <c r="U167" s="9"/>
      <c r="V167" s="49" t="s">
        <v>8</v>
      </c>
      <c r="W167" s="30">
        <v>2.3999999999999998E-3</v>
      </c>
    </row>
    <row r="168" spans="1:23" ht="18" thickTop="1" thickBot="1">
      <c r="A168" s="108"/>
      <c r="B168" s="71" t="s">
        <v>91</v>
      </c>
      <c r="C168" s="10"/>
      <c r="D168" s="11"/>
      <c r="E168" s="11"/>
      <c r="F168" s="11"/>
      <c r="G168" s="11"/>
      <c r="H168" s="85"/>
      <c r="I168" s="9"/>
      <c r="J168" s="49" t="s">
        <v>9</v>
      </c>
      <c r="K168" s="30" t="s">
        <v>25</v>
      </c>
      <c r="L168" s="9"/>
      <c r="M168" s="103"/>
      <c r="N168" s="66" t="s">
        <v>91</v>
      </c>
      <c r="O168" s="10"/>
      <c r="P168" s="11"/>
      <c r="Q168" s="11"/>
      <c r="R168" s="11"/>
      <c r="S168" s="11"/>
      <c r="T168" s="51"/>
      <c r="U168" s="9"/>
      <c r="V168" s="49" t="s">
        <v>9</v>
      </c>
      <c r="W168" s="30" t="s">
        <v>35</v>
      </c>
    </row>
    <row r="169" spans="1:23">
      <c r="A169" s="109"/>
      <c r="B169" s="31"/>
      <c r="C169" s="106" t="s">
        <v>30</v>
      </c>
      <c r="D169" s="107"/>
      <c r="E169" s="12"/>
      <c r="F169" s="13"/>
      <c r="G169" s="44" t="s">
        <v>31</v>
      </c>
      <c r="H169" s="53"/>
      <c r="I169" s="9"/>
      <c r="J169" s="49" t="s">
        <v>11</v>
      </c>
      <c r="K169" s="30" t="s">
        <v>26</v>
      </c>
      <c r="L169" s="9"/>
      <c r="M169" s="104"/>
      <c r="N169" s="31"/>
      <c r="O169" s="106" t="s">
        <v>30</v>
      </c>
      <c r="P169" s="107"/>
      <c r="Q169" s="12"/>
      <c r="R169" s="13"/>
      <c r="S169" s="44" t="s">
        <v>31</v>
      </c>
      <c r="T169" s="37"/>
      <c r="U169" s="9"/>
      <c r="V169" s="49" t="s">
        <v>11</v>
      </c>
      <c r="W169" s="30" t="s">
        <v>12</v>
      </c>
    </row>
    <row r="170" spans="1:23">
      <c r="A170" s="109"/>
      <c r="B170" s="32"/>
      <c r="C170" s="2" t="s">
        <v>0</v>
      </c>
      <c r="D170" s="65" t="s">
        <v>92</v>
      </c>
      <c r="E170" s="12"/>
      <c r="F170" s="14"/>
      <c r="G170" s="45" t="s">
        <v>0</v>
      </c>
      <c r="H170" s="87" t="s">
        <v>92</v>
      </c>
      <c r="I170" s="6"/>
      <c r="J170" s="49" t="s">
        <v>13</v>
      </c>
      <c r="K170" s="30" t="s">
        <v>14</v>
      </c>
      <c r="L170" s="9"/>
      <c r="M170" s="104"/>
      <c r="N170" s="32"/>
      <c r="O170" s="2" t="s">
        <v>0</v>
      </c>
      <c r="P170" s="65" t="s">
        <v>92</v>
      </c>
      <c r="Q170" s="12"/>
      <c r="R170" s="14"/>
      <c r="S170" s="45" t="s">
        <v>0</v>
      </c>
      <c r="T170" s="65" t="s">
        <v>92</v>
      </c>
      <c r="U170" s="6"/>
      <c r="V170" s="49" t="s">
        <v>13</v>
      </c>
      <c r="W170" s="30" t="s">
        <v>14</v>
      </c>
    </row>
    <row r="171" spans="1:23">
      <c r="A171" s="109"/>
      <c r="B171" s="33" t="s">
        <v>1</v>
      </c>
      <c r="C171" s="61">
        <v>1493.268335800803</v>
      </c>
      <c r="D171" s="62">
        <v>1305.279917292904</v>
      </c>
      <c r="E171" s="12"/>
      <c r="F171" s="63" t="s">
        <v>1</v>
      </c>
      <c r="G171" s="88">
        <v>0.90222918250203121</v>
      </c>
      <c r="H171" s="89">
        <v>0.78864702644615092</v>
      </c>
      <c r="I171" s="12"/>
      <c r="J171" s="49" t="s">
        <v>15</v>
      </c>
      <c r="K171" s="30" t="s">
        <v>101</v>
      </c>
      <c r="L171" s="9"/>
      <c r="M171" s="104"/>
      <c r="N171" s="33" t="s">
        <v>1</v>
      </c>
      <c r="O171" s="46">
        <v>13.32</v>
      </c>
      <c r="P171" s="46">
        <v>7.0747059999999999</v>
      </c>
      <c r="Q171" s="12"/>
      <c r="R171" s="15" t="s">
        <v>1</v>
      </c>
      <c r="S171" s="17">
        <f>O171/$O$57</f>
        <v>0.40434327821494948</v>
      </c>
      <c r="T171" s="52">
        <f>P171/$O$57</f>
        <v>0.21476049673025319</v>
      </c>
      <c r="U171" s="12"/>
      <c r="V171" s="49" t="s">
        <v>15</v>
      </c>
      <c r="W171" s="30" t="s">
        <v>113</v>
      </c>
    </row>
    <row r="172" spans="1:23">
      <c r="A172" s="109"/>
      <c r="B172" s="33"/>
      <c r="C172" s="47">
        <v>1498.750517960475</v>
      </c>
      <c r="D172" s="48">
        <v>881.60646872768098</v>
      </c>
      <c r="E172" s="12"/>
      <c r="F172" s="22"/>
      <c r="G172" s="88">
        <v>0.90554150394464428</v>
      </c>
      <c r="H172" s="89">
        <v>0.5326645348989596</v>
      </c>
      <c r="I172" s="12"/>
      <c r="J172" s="49"/>
      <c r="K172" s="30"/>
      <c r="L172" s="9"/>
      <c r="M172" s="104"/>
      <c r="N172" s="33"/>
      <c r="O172" s="46">
        <v>15.62833</v>
      </c>
      <c r="P172" s="46">
        <v>7.9922219999999999</v>
      </c>
      <c r="Q172" s="12"/>
      <c r="R172" s="15"/>
      <c r="S172" s="15">
        <f t="shared" ref="S172:T175" si="14">O172/$O$57</f>
        <v>0.47441517907094904</v>
      </c>
      <c r="T172" s="53">
        <f t="shared" si="14"/>
        <v>0.2426127059836066</v>
      </c>
      <c r="U172" s="12"/>
      <c r="V172" s="49"/>
      <c r="W172" s="30"/>
    </row>
    <row r="173" spans="1:23">
      <c r="A173" s="109"/>
      <c r="B173" s="33"/>
      <c r="C173" s="47">
        <v>1973.24395782188</v>
      </c>
      <c r="D173" s="48">
        <v>1794.951030611204</v>
      </c>
      <c r="E173" s="12"/>
      <c r="F173" s="22"/>
      <c r="G173" s="88">
        <v>1.1922293135533251</v>
      </c>
      <c r="H173" s="89">
        <v>1.0845051503158338</v>
      </c>
      <c r="I173" s="12"/>
      <c r="J173" s="49" t="s">
        <v>16</v>
      </c>
      <c r="K173" s="30"/>
      <c r="L173" s="9"/>
      <c r="M173" s="104"/>
      <c r="N173" s="33"/>
      <c r="O173" s="46">
        <v>15.13824</v>
      </c>
      <c r="P173" s="46">
        <v>9.3672219999999999</v>
      </c>
      <c r="Q173" s="12"/>
      <c r="R173" s="15"/>
      <c r="S173" s="15">
        <f t="shared" si="14"/>
        <v>0.45953795705740813</v>
      </c>
      <c r="T173" s="53">
        <f t="shared" si="14"/>
        <v>0.28435234618972938</v>
      </c>
      <c r="U173" s="12"/>
      <c r="V173" s="49" t="s">
        <v>16</v>
      </c>
      <c r="W173" s="30"/>
    </row>
    <row r="174" spans="1:23">
      <c r="A174" s="109"/>
      <c r="B174" s="33"/>
      <c r="C174" s="47">
        <v>1494.0817159431881</v>
      </c>
      <c r="D174" s="48">
        <v>1076.655026871477</v>
      </c>
      <c r="E174" s="12"/>
      <c r="F174" s="22"/>
      <c r="G174" s="88">
        <v>1.3341952541092559</v>
      </c>
      <c r="H174" s="89">
        <v>0.6505124105574922</v>
      </c>
      <c r="I174" s="12"/>
      <c r="J174" s="49" t="s">
        <v>17</v>
      </c>
      <c r="K174" s="30">
        <v>1</v>
      </c>
      <c r="L174" s="9"/>
      <c r="M174" s="104"/>
      <c r="N174" s="33"/>
      <c r="O174" s="46"/>
      <c r="P174" s="46">
        <v>9.0574999999999992</v>
      </c>
      <c r="Q174" s="12"/>
      <c r="R174" s="15"/>
      <c r="S174" s="15"/>
      <c r="T174" s="53">
        <f t="shared" si="14"/>
        <v>0.27495039357596879</v>
      </c>
      <c r="U174" s="12"/>
      <c r="V174" s="49" t="s">
        <v>17</v>
      </c>
      <c r="W174" s="30">
        <v>1</v>
      </c>
    </row>
    <row r="175" spans="1:23">
      <c r="A175" s="109"/>
      <c r="B175" s="33"/>
      <c r="C175" s="47">
        <v>1314.4548452990009</v>
      </c>
      <c r="D175" s="48">
        <v>352.09599603538999</v>
      </c>
      <c r="E175" s="12"/>
      <c r="F175" s="22"/>
      <c r="G175" s="88">
        <v>1.1737908292597889</v>
      </c>
      <c r="H175" s="89">
        <v>0.31441707765276694</v>
      </c>
      <c r="I175" s="12"/>
      <c r="J175" s="49" t="s">
        <v>18</v>
      </c>
      <c r="K175" s="30">
        <v>0.67469999999999997</v>
      </c>
      <c r="L175" s="9"/>
      <c r="M175" s="104"/>
      <c r="N175" s="33"/>
      <c r="O175" s="46"/>
      <c r="P175" s="46">
        <v>7.6722219999999997</v>
      </c>
      <c r="Q175" s="12"/>
      <c r="R175" s="15"/>
      <c r="S175" s="15"/>
      <c r="T175" s="53">
        <f t="shared" si="14"/>
        <v>0.23289875335381802</v>
      </c>
      <c r="U175" s="12"/>
      <c r="V175" s="49" t="s">
        <v>18</v>
      </c>
      <c r="W175" s="30">
        <v>0.56020000000000003</v>
      </c>
    </row>
    <row r="176" spans="1:23">
      <c r="A176" s="109"/>
      <c r="B176" s="33"/>
      <c r="C176" s="47">
        <v>571.51342324502502</v>
      </c>
      <c r="D176" s="48"/>
      <c r="E176" s="12"/>
      <c r="F176" s="22"/>
      <c r="G176" s="88">
        <v>0.51035394437705639</v>
      </c>
      <c r="H176" s="89"/>
      <c r="I176" s="12"/>
      <c r="J176" s="49" t="s">
        <v>19</v>
      </c>
      <c r="K176" s="30" t="s">
        <v>102</v>
      </c>
      <c r="L176" s="9"/>
      <c r="M176" s="104"/>
      <c r="N176" s="33"/>
      <c r="O176" s="18"/>
      <c r="P176" s="16"/>
      <c r="Q176" s="12"/>
      <c r="R176" s="15"/>
      <c r="S176" s="15"/>
      <c r="T176" s="53"/>
      <c r="U176" s="12"/>
      <c r="V176" s="49" t="s">
        <v>19</v>
      </c>
      <c r="W176" s="30" t="s">
        <v>114</v>
      </c>
    </row>
    <row r="177" spans="1:23">
      <c r="A177" s="109"/>
      <c r="B177" s="33"/>
      <c r="C177" s="47">
        <v>1099.299530035461</v>
      </c>
      <c r="D177" s="48"/>
      <c r="E177" s="12"/>
      <c r="F177" s="22"/>
      <c r="G177" s="88">
        <v>0.98165997225389867</v>
      </c>
      <c r="H177" s="89"/>
      <c r="I177" s="12"/>
      <c r="J177" s="49" t="s">
        <v>20</v>
      </c>
      <c r="K177" s="30" t="s">
        <v>103</v>
      </c>
      <c r="L177" s="9"/>
      <c r="M177" s="104"/>
      <c r="N177" s="33"/>
      <c r="O177" s="18"/>
      <c r="P177" s="16"/>
      <c r="Q177" s="12"/>
      <c r="R177" s="15"/>
      <c r="S177" s="15"/>
      <c r="T177" s="53"/>
      <c r="U177" s="12"/>
      <c r="V177" s="49" t="s">
        <v>20</v>
      </c>
      <c r="W177" s="30" t="s">
        <v>115</v>
      </c>
    </row>
    <row r="178" spans="1:23">
      <c r="A178" s="109"/>
      <c r="B178" s="33"/>
      <c r="C178" s="15"/>
      <c r="D178" s="19"/>
      <c r="E178" s="12"/>
      <c r="F178" s="22"/>
      <c r="G178" s="12"/>
      <c r="H178" s="53"/>
      <c r="I178" s="9"/>
      <c r="J178" s="49" t="s">
        <v>21</v>
      </c>
      <c r="K178" s="30">
        <v>0.3125</v>
      </c>
      <c r="L178" s="9"/>
      <c r="M178" s="104"/>
      <c r="N178" s="33"/>
      <c r="O178" s="15"/>
      <c r="P178" s="19"/>
      <c r="Q178" s="12"/>
      <c r="R178" s="15"/>
      <c r="S178" s="15"/>
      <c r="T178" s="37"/>
      <c r="U178" s="9"/>
      <c r="V178" s="49" t="s">
        <v>21</v>
      </c>
      <c r="W178" s="30">
        <v>0.94589999999999996</v>
      </c>
    </row>
    <row r="179" spans="1:23">
      <c r="A179" s="109"/>
      <c r="B179" s="33"/>
      <c r="C179" s="15"/>
      <c r="D179" s="19"/>
      <c r="E179" s="12"/>
      <c r="F179" s="22"/>
      <c r="G179" s="12"/>
      <c r="H179" s="53"/>
      <c r="I179" s="9"/>
      <c r="J179" s="49"/>
      <c r="K179" s="30"/>
      <c r="L179" s="9"/>
      <c r="M179" s="104"/>
      <c r="N179" s="33"/>
      <c r="O179" s="15"/>
      <c r="P179" s="19"/>
      <c r="Q179" s="12"/>
      <c r="R179" s="15"/>
      <c r="S179" s="15"/>
      <c r="T179" s="37"/>
      <c r="U179" s="9"/>
      <c r="V179" s="49"/>
      <c r="W179" s="30"/>
    </row>
    <row r="180" spans="1:23">
      <c r="A180" s="109"/>
      <c r="B180" s="33"/>
      <c r="C180" s="20"/>
      <c r="D180" s="21"/>
      <c r="E180" s="12"/>
      <c r="F180" s="70"/>
      <c r="G180" s="14"/>
      <c r="H180" s="86"/>
      <c r="I180" s="9"/>
      <c r="J180" s="49" t="s">
        <v>22</v>
      </c>
      <c r="K180" s="30"/>
      <c r="L180" s="9"/>
      <c r="M180" s="104"/>
      <c r="N180" s="33"/>
      <c r="O180" s="20"/>
      <c r="P180" s="21"/>
      <c r="Q180" s="12"/>
      <c r="R180" s="15"/>
      <c r="S180" s="20"/>
      <c r="T180" s="54"/>
      <c r="U180" s="9"/>
      <c r="V180" s="49" t="s">
        <v>22</v>
      </c>
      <c r="W180" s="30"/>
    </row>
    <row r="181" spans="1:23">
      <c r="A181" s="109"/>
      <c r="B181" s="34" t="s">
        <v>2</v>
      </c>
      <c r="C181" s="15">
        <f>AVERAGE(C171:C180)</f>
        <v>1349.2303323008332</v>
      </c>
      <c r="D181" s="22">
        <f>AVERAGE(D171:D180)</f>
        <v>1082.1176879077314</v>
      </c>
      <c r="E181" s="12"/>
      <c r="F181" s="17" t="s">
        <v>2</v>
      </c>
      <c r="G181" s="63">
        <f>AVERAGE(G171:G180)</f>
        <v>1.0000000000000002</v>
      </c>
      <c r="H181" s="53">
        <f>AVERAGE(H171:H180)</f>
        <v>0.67414923997424059</v>
      </c>
      <c r="I181" s="12"/>
      <c r="J181" s="49" t="s">
        <v>23</v>
      </c>
      <c r="K181" s="30" t="s">
        <v>104</v>
      </c>
      <c r="L181" s="9"/>
      <c r="M181" s="104"/>
      <c r="N181" s="34" t="s">
        <v>2</v>
      </c>
      <c r="O181" s="15">
        <f>AVERAGE(O171:O180)</f>
        <v>14.695523333333332</v>
      </c>
      <c r="P181" s="22">
        <f>AVERAGE(P171:P180)</f>
        <v>8.2327744000000003</v>
      </c>
      <c r="Q181" s="12"/>
      <c r="R181" s="17" t="s">
        <v>2</v>
      </c>
      <c r="S181" s="63">
        <f>AVERAGE(S171:S180)</f>
        <v>0.44609880478110225</v>
      </c>
      <c r="T181" s="53">
        <f>AVERAGE(T171:T180)</f>
        <v>0.2499149391666752</v>
      </c>
      <c r="U181" s="12"/>
      <c r="V181" s="49" t="s">
        <v>23</v>
      </c>
      <c r="W181" s="30" t="s">
        <v>116</v>
      </c>
    </row>
    <row r="182" spans="1:23">
      <c r="A182" s="109"/>
      <c r="B182" s="33" t="s">
        <v>3</v>
      </c>
      <c r="C182" s="15">
        <f>STDEV(C171:C180)</f>
        <v>432.43429011421733</v>
      </c>
      <c r="D182" s="22">
        <f>STDEV(D171:D180)</f>
        <v>531.76569449824149</v>
      </c>
      <c r="E182" s="12"/>
      <c r="F182" s="22" t="s">
        <v>3</v>
      </c>
      <c r="G182" s="22">
        <f>STDEV(G171:G180)</f>
        <v>0.27000400794223767</v>
      </c>
      <c r="H182" s="53">
        <f>STDEV(H171:H180)</f>
        <v>0.28787391612598578</v>
      </c>
      <c r="I182" s="12"/>
      <c r="J182" s="49" t="s">
        <v>8</v>
      </c>
      <c r="K182" s="30">
        <v>0.85270000000000001</v>
      </c>
      <c r="L182" s="9"/>
      <c r="M182" s="104"/>
      <c r="N182" s="33" t="s">
        <v>3</v>
      </c>
      <c r="O182" s="15">
        <f>STDEV(O171:O180)</f>
        <v>1.2161806536996602</v>
      </c>
      <c r="P182" s="22">
        <f>STDEV(P171:P180)</f>
        <v>0.95921198671242747</v>
      </c>
      <c r="Q182" s="12"/>
      <c r="R182" s="22" t="s">
        <v>3</v>
      </c>
      <c r="S182" s="22">
        <f>STDEV(S171:S180)</f>
        <v>3.6918503935324386E-2</v>
      </c>
      <c r="T182" s="53">
        <f>STDEV(T171:T180)</f>
        <v>2.9117936877655813E-2</v>
      </c>
      <c r="U182" s="12"/>
      <c r="V182" s="49" t="s">
        <v>8</v>
      </c>
      <c r="W182" s="30">
        <v>0.61470000000000002</v>
      </c>
    </row>
    <row r="183" spans="1:23">
      <c r="A183" s="109"/>
      <c r="B183" s="33" t="s">
        <v>4</v>
      </c>
      <c r="C183" s="15">
        <f>C182/SQRT(COUNT(C171:C180))</f>
        <v>163.44479857413941</v>
      </c>
      <c r="D183" s="22">
        <f>D182/SQRT(COUNT(D171:D180))</f>
        <v>237.81284820009077</v>
      </c>
      <c r="E183" s="12"/>
      <c r="F183" s="22" t="s">
        <v>4</v>
      </c>
      <c r="G183" s="22">
        <f>G182/SQRT(COUNT(G171:G180))</f>
        <v>0.10205192257226706</v>
      </c>
      <c r="H183" s="53">
        <f>H182/SQRT(COUNT(H171:H180))</f>
        <v>0.12874112908135543</v>
      </c>
      <c r="I183" s="3"/>
      <c r="J183" s="49" t="s">
        <v>9</v>
      </c>
      <c r="K183" s="30" t="s">
        <v>25</v>
      </c>
      <c r="L183" s="9"/>
      <c r="M183" s="104"/>
      <c r="N183" s="33" t="s">
        <v>4</v>
      </c>
      <c r="O183" s="15">
        <f>O182/SQRT(COUNT(O171:O180))</f>
        <v>0.70216222779671389</v>
      </c>
      <c r="P183" s="22">
        <f>P182/SQRT(COUNT(P171:P180))</f>
        <v>0.42897264142432256</v>
      </c>
      <c r="Q183" s="12"/>
      <c r="R183" s="22" t="s">
        <v>4</v>
      </c>
      <c r="S183" s="22">
        <f>S182/SQRT(COUNT(S171:S180))</f>
        <v>2.1314908185137794E-2</v>
      </c>
      <c r="T183" s="53">
        <f>T182/SQRT(COUNT(T171:T180))</f>
        <v>1.3021937244597274E-2</v>
      </c>
      <c r="U183" s="3"/>
      <c r="V183" s="49" t="s">
        <v>9</v>
      </c>
      <c r="W183" s="30" t="s">
        <v>25</v>
      </c>
    </row>
    <row r="184" spans="1:23" ht="17" thickBot="1">
      <c r="A184" s="111"/>
      <c r="B184" s="38" t="s">
        <v>5</v>
      </c>
      <c r="C184" s="39">
        <f>COUNT(C171:C180)</f>
        <v>7</v>
      </c>
      <c r="D184" s="40">
        <f>COUNT(D171:D180)</f>
        <v>5</v>
      </c>
      <c r="E184" s="27"/>
      <c r="F184" s="41" t="s">
        <v>5</v>
      </c>
      <c r="G184" s="40">
        <f>COUNT(G171:G180)</f>
        <v>7</v>
      </c>
      <c r="H184" s="56">
        <f>COUNT(H171:H180)</f>
        <v>5</v>
      </c>
      <c r="I184" s="42"/>
      <c r="J184" s="50" t="s">
        <v>24</v>
      </c>
      <c r="K184" s="43" t="s">
        <v>26</v>
      </c>
      <c r="L184" s="76"/>
      <c r="M184" s="112"/>
      <c r="N184" s="38" t="s">
        <v>5</v>
      </c>
      <c r="O184" s="39">
        <f>COUNT(O171:O180)</f>
        <v>3</v>
      </c>
      <c r="P184" s="40">
        <f>COUNT(P171:P180)</f>
        <v>5</v>
      </c>
      <c r="Q184" s="27"/>
      <c r="R184" s="41" t="s">
        <v>5</v>
      </c>
      <c r="S184" s="40">
        <f>COUNT(S171:S180)</f>
        <v>3</v>
      </c>
      <c r="T184" s="56">
        <f>COUNT(T171:T180)</f>
        <v>5</v>
      </c>
      <c r="U184" s="42"/>
      <c r="V184" s="50" t="s">
        <v>24</v>
      </c>
      <c r="W184" s="43" t="s">
        <v>26</v>
      </c>
    </row>
  </sheetData>
  <mergeCells count="56">
    <mergeCell ref="B167:G167"/>
    <mergeCell ref="N167:S167"/>
    <mergeCell ref="A168:A184"/>
    <mergeCell ref="M168:M184"/>
    <mergeCell ref="C169:D169"/>
    <mergeCell ref="O169:P169"/>
    <mergeCell ref="B147:G147"/>
    <mergeCell ref="N147:S147"/>
    <mergeCell ref="A148:A164"/>
    <mergeCell ref="M148:M164"/>
    <mergeCell ref="C149:D149"/>
    <mergeCell ref="O149:P149"/>
    <mergeCell ref="B127:G127"/>
    <mergeCell ref="N127:S127"/>
    <mergeCell ref="A128:A144"/>
    <mergeCell ref="M128:M144"/>
    <mergeCell ref="C129:D129"/>
    <mergeCell ref="O129:P129"/>
    <mergeCell ref="B105:G105"/>
    <mergeCell ref="N105:S105"/>
    <mergeCell ref="A106:A122"/>
    <mergeCell ref="M106:M122"/>
    <mergeCell ref="C107:D107"/>
    <mergeCell ref="O107:P107"/>
    <mergeCell ref="B85:G85"/>
    <mergeCell ref="N85:S85"/>
    <mergeCell ref="A86:A102"/>
    <mergeCell ref="M86:M102"/>
    <mergeCell ref="C87:D87"/>
    <mergeCell ref="O87:P87"/>
    <mergeCell ref="B65:G65"/>
    <mergeCell ref="N65:S65"/>
    <mergeCell ref="A66:A82"/>
    <mergeCell ref="M66:M82"/>
    <mergeCell ref="C67:D67"/>
    <mergeCell ref="O67:P67"/>
    <mergeCell ref="B1:K1"/>
    <mergeCell ref="N1:W1"/>
    <mergeCell ref="B3:G3"/>
    <mergeCell ref="N3:S3"/>
    <mergeCell ref="A4:A20"/>
    <mergeCell ref="M4:M20"/>
    <mergeCell ref="C5:D5"/>
    <mergeCell ref="O5:P5"/>
    <mergeCell ref="B23:G23"/>
    <mergeCell ref="N23:S23"/>
    <mergeCell ref="A24:A40"/>
    <mergeCell ref="M24:M40"/>
    <mergeCell ref="C25:D25"/>
    <mergeCell ref="O25:P25"/>
    <mergeCell ref="B43:G43"/>
    <mergeCell ref="N43:S43"/>
    <mergeCell ref="A44:A60"/>
    <mergeCell ref="M44:M60"/>
    <mergeCell ref="C45:D45"/>
    <mergeCell ref="O45:P45"/>
  </mergeCells>
  <pageMargins left="0.7" right="0.7" top="0.75" bottom="0.75" header="0.3" footer="0.3"/>
  <pageSetup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Adam Miller</cp:lastModifiedBy>
  <cp:lastPrinted>2017-09-27T19:59:09Z</cp:lastPrinted>
  <dcterms:created xsi:type="dcterms:W3CDTF">2017-06-27T23:32:03Z</dcterms:created>
  <dcterms:modified xsi:type="dcterms:W3CDTF">2021-03-29T15:52:36Z</dcterms:modified>
</cp:coreProperties>
</file>