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usterrey/Desktop/"/>
    </mc:Choice>
  </mc:AlternateContent>
  <xr:revisionPtr revIDLastSave="0" documentId="13_ncr:1_{59CDF0CE-F6CA-A347-A8FA-45C020191366}" xr6:coauthVersionLast="46" xr6:coauthVersionMax="46" xr10:uidLastSave="{00000000-0000-0000-0000-000000000000}"/>
  <bookViews>
    <workbookView xWindow="16520" yWindow="540" windowWidth="21820" windowHeight="15940" xr2:uid="{2F8A3F2E-E956-8E46-9DF9-928975C1117C}"/>
  </bookViews>
  <sheets>
    <sheet name="Panel F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1" l="1"/>
  <c r="K31" i="1"/>
  <c r="K27" i="1"/>
  <c r="K28" i="1"/>
  <c r="K29" i="1"/>
  <c r="K30" i="1"/>
  <c r="K26" i="1"/>
  <c r="K48" i="1"/>
  <c r="K49" i="1"/>
  <c r="K50" i="1"/>
  <c r="K51" i="1"/>
  <c r="K47" i="1"/>
  <c r="J48" i="1"/>
  <c r="J49" i="1"/>
  <c r="J50" i="1"/>
  <c r="J51" i="1"/>
  <c r="J52" i="1"/>
  <c r="J47" i="1"/>
  <c r="H52" i="1"/>
  <c r="G52" i="1"/>
  <c r="M52" i="1" s="1"/>
  <c r="H51" i="1"/>
  <c r="G51" i="1"/>
  <c r="H50" i="1"/>
  <c r="G50" i="1"/>
  <c r="M50" i="1" s="1"/>
  <c r="H49" i="1"/>
  <c r="G49" i="1"/>
  <c r="M49" i="1" s="1"/>
  <c r="M48" i="1"/>
  <c r="H48" i="1"/>
  <c r="N49" i="1" s="1"/>
  <c r="G48" i="1"/>
  <c r="H47" i="1"/>
  <c r="N47" i="1" s="1"/>
  <c r="G47" i="1"/>
  <c r="M47" i="1" s="1"/>
  <c r="M26" i="1"/>
  <c r="J27" i="1"/>
  <c r="J28" i="1"/>
  <c r="J29" i="1"/>
  <c r="J30" i="1"/>
  <c r="J31" i="1"/>
  <c r="J26" i="1"/>
  <c r="G26" i="1"/>
  <c r="H31" i="1"/>
  <c r="G31" i="1"/>
  <c r="H30" i="1"/>
  <c r="G30" i="1"/>
  <c r="M30" i="1" s="1"/>
  <c r="H29" i="1"/>
  <c r="N29" i="1" s="1"/>
  <c r="G29" i="1"/>
  <c r="M29" i="1" s="1"/>
  <c r="H28" i="1"/>
  <c r="G28" i="1"/>
  <c r="M28" i="1" s="1"/>
  <c r="H27" i="1"/>
  <c r="N27" i="1" s="1"/>
  <c r="G27" i="1"/>
  <c r="M27" i="1" s="1"/>
  <c r="N26" i="1"/>
  <c r="H26" i="1"/>
  <c r="D19" i="1"/>
  <c r="K6" i="1"/>
  <c r="K7" i="1"/>
  <c r="K8" i="1"/>
  <c r="N8" i="1" s="1"/>
  <c r="K9" i="1"/>
  <c r="N9" i="1" s="1"/>
  <c r="K10" i="1"/>
  <c r="K5" i="1"/>
  <c r="N5" i="1"/>
  <c r="J10" i="1"/>
  <c r="J6" i="1"/>
  <c r="J7" i="1"/>
  <c r="J8" i="1"/>
  <c r="J9" i="1"/>
  <c r="J5" i="1"/>
  <c r="N6" i="1"/>
  <c r="N7" i="1"/>
  <c r="N10" i="1"/>
  <c r="M5" i="1"/>
  <c r="H6" i="1"/>
  <c r="H7" i="1"/>
  <c r="H8" i="1"/>
  <c r="H9" i="1"/>
  <c r="H10" i="1"/>
  <c r="H5" i="1"/>
  <c r="G5" i="1"/>
  <c r="G10" i="1"/>
  <c r="G9" i="1"/>
  <c r="G8" i="1"/>
  <c r="G7" i="1"/>
  <c r="G6" i="1"/>
  <c r="N28" i="1" l="1"/>
  <c r="M51" i="1"/>
  <c r="N52" i="1"/>
  <c r="N51" i="1"/>
  <c r="N50" i="1"/>
  <c r="D61" i="1"/>
  <c r="D60" i="1"/>
  <c r="D58" i="1"/>
  <c r="D57" i="1"/>
  <c r="N48" i="1"/>
  <c r="E58" i="1" s="1"/>
  <c r="N31" i="1"/>
  <c r="N30" i="1"/>
  <c r="M31" i="1"/>
  <c r="D40" i="1" s="1"/>
  <c r="D37" i="1"/>
  <c r="D36" i="1"/>
  <c r="E37" i="1"/>
  <c r="E36" i="1"/>
  <c r="E18" i="1"/>
  <c r="E19" i="1"/>
  <c r="E15" i="1"/>
  <c r="E16" i="1"/>
  <c r="M6" i="1"/>
  <c r="M7" i="1"/>
  <c r="M9" i="1"/>
  <c r="M8" i="1"/>
  <c r="M10" i="1"/>
  <c r="E61" i="1" l="1"/>
  <c r="E40" i="1"/>
  <c r="E60" i="1"/>
  <c r="E57" i="1"/>
  <c r="E39" i="1"/>
  <c r="D39" i="1"/>
  <c r="D15" i="1"/>
  <c r="D18" i="1"/>
  <c r="D16" i="1"/>
</calcChain>
</file>

<file path=xl/sharedStrings.xml><?xml version="1.0" encoding="utf-8"?>
<sst xmlns="http://schemas.openxmlformats.org/spreadsheetml/2006/main" count="87" uniqueCount="26">
  <si>
    <t>Cp Gene</t>
  </si>
  <si>
    <t>delta Cp Gene</t>
  </si>
  <si>
    <t>Genotype</t>
  </si>
  <si>
    <t>Hbs1l</t>
  </si>
  <si>
    <t>delta delta Gene</t>
  </si>
  <si>
    <t>mean</t>
  </si>
  <si>
    <t>SD</t>
  </si>
  <si>
    <t>Gapdh</t>
  </si>
  <si>
    <t>1) E8.5 Hbs1l +/+</t>
  </si>
  <si>
    <t>2) E8.5 Hbs1l +/+</t>
  </si>
  <si>
    <t>3) E8.5 Hbs1l +/+</t>
  </si>
  <si>
    <t>1) E8.5 Hbs1l -/-</t>
  </si>
  <si>
    <t>2) E8.5 Hbs1l -/-</t>
  </si>
  <si>
    <t>3) E8.5 Hbs1l -/-</t>
  </si>
  <si>
    <t>E8.5 Hbs1l +/+</t>
  </si>
  <si>
    <t>E8.5 Hbs1l -/-</t>
  </si>
  <si>
    <t>Hbs1l (Iso. II)</t>
  </si>
  <si>
    <t>Rel. fold change</t>
  </si>
  <si>
    <t>2) E8.5 Hbs1l tm1a/tm1a</t>
  </si>
  <si>
    <t>1) E8.5 Hbs1l tm1a/tm1a</t>
  </si>
  <si>
    <t>3) E8.5 Hbs1l tm1a/tm1a</t>
  </si>
  <si>
    <t>E8.5 Hbs1l tm1a/tm1a</t>
  </si>
  <si>
    <t>1) E8.5 Hbs1l GTC/+</t>
  </si>
  <si>
    <t>2) E8.5 Hbs1l GTC/+</t>
  </si>
  <si>
    <t>3) E8.5 Hbs1l GTC/+</t>
  </si>
  <si>
    <t>E8.5 Hbs1l GTC/+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</si>
</sst>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CCEE-840E-574D-AEA3-85901C7BD6AF}">
  <dimension ref="B2:N61"/>
  <sheetViews>
    <sheetView tabSelected="1" topLeftCell="A40" workbookViewId="0">
      <selection activeCell="K53" sqref="K53"/>
    </sheetView>
  </sheetViews>
  <sheetFormatPr baseColWidth="10" defaultRowHeight="16" x14ac:dyDescent="0.2"/>
  <cols>
    <col min="1" max="1" width="5.1640625" customWidth="1"/>
    <col min="2" max="2" width="22.1640625" bestFit="1" customWidth="1"/>
    <col min="4" max="4" width="10.83203125" style="2"/>
    <col min="5" max="5" width="12" style="2" bestFit="1" customWidth="1"/>
    <col min="6" max="6" width="5.1640625" customWidth="1"/>
    <col min="7" max="7" width="12.6640625" style="2" bestFit="1" customWidth="1"/>
    <col min="8" max="8" width="12.6640625" style="2" customWidth="1"/>
    <col min="9" max="9" width="5.33203125" customWidth="1"/>
    <col min="10" max="10" width="14.83203125" bestFit="1" customWidth="1"/>
    <col min="11" max="11" width="12" bestFit="1" customWidth="1"/>
    <col min="12" max="12" width="4.1640625" customWidth="1"/>
    <col min="13" max="13" width="15.1640625" customWidth="1"/>
    <col min="14" max="14" width="12" bestFit="1" customWidth="1"/>
  </cols>
  <sheetData>
    <row r="2" spans="2:14" x14ac:dyDescent="0.2">
      <c r="C2" s="1" t="s">
        <v>0</v>
      </c>
      <c r="G2" s="1" t="s">
        <v>1</v>
      </c>
      <c r="H2" s="1"/>
      <c r="J2" s="5" t="s">
        <v>4</v>
      </c>
      <c r="M2" s="5" t="s">
        <v>17</v>
      </c>
    </row>
    <row r="3" spans="2:14" x14ac:dyDescent="0.2">
      <c r="B3" s="1" t="s">
        <v>2</v>
      </c>
      <c r="C3" s="1" t="s">
        <v>7</v>
      </c>
      <c r="D3" s="1" t="s">
        <v>3</v>
      </c>
      <c r="E3" s="1" t="s">
        <v>16</v>
      </c>
      <c r="G3" s="1" t="s">
        <v>3</v>
      </c>
      <c r="H3" s="1" t="s">
        <v>16</v>
      </c>
      <c r="J3" s="3" t="s">
        <v>3</v>
      </c>
      <c r="K3" s="1" t="s">
        <v>16</v>
      </c>
      <c r="M3" s="3" t="s">
        <v>3</v>
      </c>
      <c r="N3" s="1" t="s">
        <v>16</v>
      </c>
    </row>
    <row r="4" spans="2:14" x14ac:dyDescent="0.2">
      <c r="B4" s="2"/>
      <c r="C4" s="5"/>
      <c r="D4" s="1"/>
      <c r="E4" s="1"/>
    </row>
    <row r="5" spans="2:14" x14ac:dyDescent="0.2">
      <c r="B5" s="2" t="s">
        <v>8</v>
      </c>
      <c r="C5" s="9">
        <v>19.260000000000002</v>
      </c>
      <c r="D5" s="10">
        <v>26.35</v>
      </c>
      <c r="E5" s="9">
        <v>30.27</v>
      </c>
      <c r="G5" s="4">
        <f>D5-C5</f>
        <v>7.09</v>
      </c>
      <c r="H5" s="4">
        <f>E5-C5</f>
        <v>11.009999999999998</v>
      </c>
      <c r="J5" s="4">
        <f>G5-(AVERAGE($G$5:$G$7))</f>
        <v>0.30999999999999961</v>
      </c>
      <c r="K5" s="4">
        <f>H5-(AVERAGE($H$5:$H$7))</f>
        <v>4.3333333333331225E-2</v>
      </c>
      <c r="M5" s="4">
        <f>POWER(2,-J5)</f>
        <v>0.80664175922212655</v>
      </c>
      <c r="N5" s="4">
        <f>POWER(2,-K5)</f>
        <v>0.97041023149354189</v>
      </c>
    </row>
    <row r="6" spans="2:14" x14ac:dyDescent="0.2">
      <c r="B6" s="2" t="s">
        <v>9</v>
      </c>
      <c r="C6" s="9">
        <v>17.77</v>
      </c>
      <c r="D6" s="9">
        <v>24.37</v>
      </c>
      <c r="E6" s="9">
        <v>28.69</v>
      </c>
      <c r="G6" s="4">
        <f>D6-C6</f>
        <v>6.6000000000000014</v>
      </c>
      <c r="H6" s="4">
        <f t="shared" ref="H6:H10" si="0">E6-C6</f>
        <v>10.920000000000002</v>
      </c>
      <c r="J6" s="4">
        <f t="shared" ref="J6:J10" si="1">G6-(AVERAGE($G$5:$G$7))</f>
        <v>-0.17999999999999883</v>
      </c>
      <c r="K6" s="4">
        <f t="shared" ref="K6:K10" si="2">H6-(AVERAGE($H$5:$H$7))</f>
        <v>-4.666666666666508E-2</v>
      </c>
      <c r="M6" s="4">
        <f>POWER(2,-J6)</f>
        <v>1.1328838852957976</v>
      </c>
      <c r="N6" s="4">
        <f>POWER(2,-K6)</f>
        <v>1.0328757151493859</v>
      </c>
    </row>
    <row r="7" spans="2:14" x14ac:dyDescent="0.2">
      <c r="B7" s="2" t="s">
        <v>10</v>
      </c>
      <c r="C7" s="9">
        <v>18</v>
      </c>
      <c r="D7" s="9">
        <v>24.65</v>
      </c>
      <c r="E7" s="9">
        <v>28.97</v>
      </c>
      <c r="G7" s="4">
        <f>D7-C7</f>
        <v>6.6499999999999986</v>
      </c>
      <c r="H7" s="4">
        <f t="shared" si="0"/>
        <v>10.969999999999999</v>
      </c>
      <c r="J7" s="4">
        <f t="shared" si="1"/>
        <v>-0.13000000000000167</v>
      </c>
      <c r="K7" s="4">
        <f t="shared" si="2"/>
        <v>3.333333333332078E-3</v>
      </c>
      <c r="M7" s="4">
        <f>POWER(2,-J7)</f>
        <v>1.0942937012607408</v>
      </c>
      <c r="N7" s="4">
        <f t="shared" ref="N6:N10" si="3">POWER(2,-K7)</f>
        <v>0.99769217652702424</v>
      </c>
    </row>
    <row r="8" spans="2:14" x14ac:dyDescent="0.2">
      <c r="B8" s="2" t="s">
        <v>11</v>
      </c>
      <c r="C8" s="9">
        <v>18.29</v>
      </c>
      <c r="D8" s="9">
        <v>34.880000000000003</v>
      </c>
      <c r="E8" s="9">
        <v>29.36</v>
      </c>
      <c r="G8" s="4">
        <f>D8-C8</f>
        <v>16.590000000000003</v>
      </c>
      <c r="H8" s="4">
        <f t="shared" si="0"/>
        <v>11.07</v>
      </c>
      <c r="J8" s="4">
        <f t="shared" si="1"/>
        <v>9.8100000000000023</v>
      </c>
      <c r="K8" s="4">
        <f t="shared" si="2"/>
        <v>0.1033333333333335</v>
      </c>
      <c r="M8" s="4">
        <f>POWER(2,-J8)</f>
        <v>1.1140270662777561E-3</v>
      </c>
      <c r="N8" s="4">
        <f>POWER(2,-K8)</f>
        <v>0.93087971609787701</v>
      </c>
    </row>
    <row r="9" spans="2:14" x14ac:dyDescent="0.2">
      <c r="B9" s="2" t="s">
        <v>12</v>
      </c>
      <c r="C9" s="9">
        <v>18.190000000000001</v>
      </c>
      <c r="D9" s="9">
        <v>34.26</v>
      </c>
      <c r="E9" s="9">
        <v>29.58</v>
      </c>
      <c r="G9" s="4">
        <f>D9-C9</f>
        <v>16.069999999999997</v>
      </c>
      <c r="H9" s="4">
        <f t="shared" si="0"/>
        <v>11.389999999999997</v>
      </c>
      <c r="J9" s="4">
        <f t="shared" si="1"/>
        <v>9.2899999999999956</v>
      </c>
      <c r="K9" s="4">
        <f t="shared" si="2"/>
        <v>0.42333333333333023</v>
      </c>
      <c r="M9" s="4">
        <f>POWER(2,-J9)</f>
        <v>1.597464958120671E-3</v>
      </c>
      <c r="N9" s="4">
        <f t="shared" si="3"/>
        <v>0.74569970022519017</v>
      </c>
    </row>
    <row r="10" spans="2:14" x14ac:dyDescent="0.2">
      <c r="B10" s="2" t="s">
        <v>13</v>
      </c>
      <c r="C10" s="9">
        <v>18.27</v>
      </c>
      <c r="D10" s="9">
        <v>36.229999999999997</v>
      </c>
      <c r="E10" s="9">
        <v>29.37</v>
      </c>
      <c r="G10" s="4">
        <f>D10-C10</f>
        <v>17.959999999999997</v>
      </c>
      <c r="H10" s="4">
        <f t="shared" si="0"/>
        <v>11.100000000000001</v>
      </c>
      <c r="J10" s="4">
        <f>G10-(AVERAGE($G$5:$G$7))</f>
        <v>11.179999999999996</v>
      </c>
      <c r="K10" s="4">
        <f t="shared" si="2"/>
        <v>0.13333333333333464</v>
      </c>
      <c r="M10" s="4">
        <f>POWER(2,-J10)</f>
        <v>4.3100732240754762E-4</v>
      </c>
      <c r="N10" s="4">
        <f t="shared" si="3"/>
        <v>0.91172248855821592</v>
      </c>
    </row>
    <row r="13" spans="2:14" x14ac:dyDescent="0.2">
      <c r="B13" s="1" t="s">
        <v>2</v>
      </c>
      <c r="C13" s="2"/>
    </row>
    <row r="14" spans="2:14" x14ac:dyDescent="0.2">
      <c r="B14" s="2"/>
      <c r="D14" s="3" t="s">
        <v>3</v>
      </c>
      <c r="E14" s="1" t="s">
        <v>16</v>
      </c>
    </row>
    <row r="15" spans="2:14" x14ac:dyDescent="0.2">
      <c r="B15" s="2" t="s">
        <v>14</v>
      </c>
      <c r="C15" s="2" t="s">
        <v>5</v>
      </c>
      <c r="D15" s="4">
        <f>AVERAGE(M5:M7)</f>
        <v>1.0112731152595549</v>
      </c>
      <c r="E15" s="4">
        <f>AVERAGE(N5:N7)</f>
        <v>1.0003260410566506</v>
      </c>
    </row>
    <row r="16" spans="2:14" x14ac:dyDescent="0.2">
      <c r="B16" s="2"/>
      <c r="C16" s="2" t="s">
        <v>6</v>
      </c>
      <c r="D16" s="4">
        <f>STDEV(M5:M7)</f>
        <v>0.17826327294553118</v>
      </c>
      <c r="E16" s="4">
        <f>STDEV(N5:N7)</f>
        <v>3.1315923966249944E-2</v>
      </c>
    </row>
    <row r="17" spans="2:14" x14ac:dyDescent="0.2">
      <c r="B17" s="2"/>
      <c r="D17" s="4"/>
      <c r="E17" s="4"/>
    </row>
    <row r="18" spans="2:14" x14ac:dyDescent="0.2">
      <c r="B18" s="2" t="s">
        <v>15</v>
      </c>
      <c r="C18" s="2" t="s">
        <v>5</v>
      </c>
      <c r="D18" s="4">
        <f>AVERAGE(M8:M10)</f>
        <v>1.0474997822686582E-3</v>
      </c>
      <c r="E18" s="4">
        <f>AVERAGE(N8:N10)</f>
        <v>0.86276730162709436</v>
      </c>
    </row>
    <row r="19" spans="2:14" x14ac:dyDescent="0.2">
      <c r="B19" s="2"/>
      <c r="C19" s="2" t="s">
        <v>6</v>
      </c>
      <c r="D19" s="4">
        <f>STDEV(M8:M10)</f>
        <v>5.8606762716992202E-4</v>
      </c>
      <c r="E19" s="4">
        <f>STDEV(N8:N10)</f>
        <v>0.1018350004431086</v>
      </c>
    </row>
    <row r="23" spans="2:14" x14ac:dyDescent="0.2">
      <c r="C23" s="1" t="s">
        <v>0</v>
      </c>
      <c r="G23" s="1" t="s">
        <v>1</v>
      </c>
      <c r="H23" s="1"/>
      <c r="J23" s="5" t="s">
        <v>4</v>
      </c>
      <c r="M23" s="5" t="s">
        <v>17</v>
      </c>
    </row>
    <row r="24" spans="2:14" x14ac:dyDescent="0.2">
      <c r="B24" s="1" t="s">
        <v>2</v>
      </c>
      <c r="C24" s="1" t="s">
        <v>7</v>
      </c>
      <c r="D24" s="1" t="s">
        <v>3</v>
      </c>
      <c r="E24" s="1" t="s">
        <v>16</v>
      </c>
      <c r="G24" s="1" t="s">
        <v>3</v>
      </c>
      <c r="H24" s="1" t="s">
        <v>16</v>
      </c>
      <c r="J24" s="3" t="s">
        <v>3</v>
      </c>
      <c r="K24" s="1" t="s">
        <v>16</v>
      </c>
      <c r="M24" s="3" t="s">
        <v>3</v>
      </c>
      <c r="N24" s="1" t="s">
        <v>16</v>
      </c>
    </row>
    <row r="25" spans="2:14" x14ac:dyDescent="0.2">
      <c r="B25" s="2"/>
      <c r="C25" s="5"/>
      <c r="D25" s="1"/>
      <c r="E25" s="1"/>
    </row>
    <row r="26" spans="2:14" x14ac:dyDescent="0.2">
      <c r="B26" s="2" t="s">
        <v>8</v>
      </c>
      <c r="C26" s="6">
        <v>15.41</v>
      </c>
      <c r="D26" s="7">
        <v>22.22</v>
      </c>
      <c r="E26" s="2">
        <v>26.95</v>
      </c>
      <c r="G26" s="4">
        <f>D26-C26</f>
        <v>6.8099999999999987</v>
      </c>
      <c r="H26" s="4">
        <f>E26-C26</f>
        <v>11.54</v>
      </c>
      <c r="J26" s="4">
        <f>G26-(AVERAGE($G$26:$G$28))</f>
        <v>-0.33999999999999986</v>
      </c>
      <c r="K26" s="4">
        <f>H26-(AVERAGE($H$26:$H$28))</f>
        <v>4.3333333333334778E-2</v>
      </c>
      <c r="M26" s="4">
        <f>POWER(2,-J26)</f>
        <v>1.2657565939702797</v>
      </c>
      <c r="N26" s="4">
        <f>POWER(2,-K26)</f>
        <v>0.97041023149353955</v>
      </c>
    </row>
    <row r="27" spans="2:14" x14ac:dyDescent="0.2">
      <c r="B27" s="2" t="s">
        <v>9</v>
      </c>
      <c r="C27" s="8">
        <v>16.28</v>
      </c>
      <c r="D27" s="7">
        <v>23.73</v>
      </c>
      <c r="E27" s="2">
        <v>27.98</v>
      </c>
      <c r="G27" s="4">
        <f>D27-C27</f>
        <v>7.4499999999999993</v>
      </c>
      <c r="H27" s="4">
        <f t="shared" ref="H27:H31" si="4">E27-C27</f>
        <v>11.7</v>
      </c>
      <c r="J27" s="4">
        <f t="shared" ref="J27:J31" si="5">G27-(AVERAGE($G$26:$G$28))</f>
        <v>0.30000000000000071</v>
      </c>
      <c r="K27" s="4">
        <f t="shared" ref="K27:K31" si="6">H27-(AVERAGE($H$26:$H$28))</f>
        <v>0.20333333333333492</v>
      </c>
      <c r="M27" s="4">
        <f>POWER(2,-J27)</f>
        <v>0.81225239635623503</v>
      </c>
      <c r="N27" s="4">
        <f>POWER(2,-K27)</f>
        <v>0.86854148627173533</v>
      </c>
    </row>
    <row r="28" spans="2:14" x14ac:dyDescent="0.2">
      <c r="B28" s="2" t="s">
        <v>10</v>
      </c>
      <c r="C28" s="8">
        <v>16.760000000000002</v>
      </c>
      <c r="D28" s="7">
        <v>23.95</v>
      </c>
      <c r="E28" s="2">
        <v>28.01</v>
      </c>
      <c r="G28" s="4">
        <f>D28-C28</f>
        <v>7.1899999999999977</v>
      </c>
      <c r="H28" s="4">
        <f t="shared" si="4"/>
        <v>11.25</v>
      </c>
      <c r="J28" s="4">
        <f t="shared" si="5"/>
        <v>3.9999999999999147E-2</v>
      </c>
      <c r="K28" s="4">
        <f t="shared" si="6"/>
        <v>-0.24666666666666437</v>
      </c>
      <c r="M28" s="4">
        <f>POWER(2,-J28)</f>
        <v>0.97265494741228609</v>
      </c>
      <c r="N28" s="4">
        <f t="shared" ref="N28:N32" si="7">POWER(2,-K28)</f>
        <v>1.186462634908485</v>
      </c>
    </row>
    <row r="29" spans="2:14" x14ac:dyDescent="0.2">
      <c r="B29" s="2" t="s">
        <v>19</v>
      </c>
      <c r="C29" s="6">
        <v>16.14</v>
      </c>
      <c r="D29" s="7">
        <v>26.77</v>
      </c>
      <c r="E29" s="2">
        <v>27.45</v>
      </c>
      <c r="G29" s="4">
        <f>D29-C29</f>
        <v>10.629999999999999</v>
      </c>
      <c r="H29" s="4">
        <f t="shared" si="4"/>
        <v>11.309999999999999</v>
      </c>
      <c r="J29" s="4">
        <f t="shared" si="5"/>
        <v>3.4800000000000004</v>
      </c>
      <c r="K29" s="4">
        <f t="shared" si="6"/>
        <v>-0.18666666666666565</v>
      </c>
      <c r="M29" s="4">
        <f>POWER(2,-J29)</f>
        <v>8.9622203000989192E-2</v>
      </c>
      <c r="N29" s="4">
        <f>POWER(2,-K29)</f>
        <v>1.1381310345878215</v>
      </c>
    </row>
    <row r="30" spans="2:14" x14ac:dyDescent="0.2">
      <c r="B30" s="2" t="s">
        <v>18</v>
      </c>
      <c r="C30" s="8">
        <v>20.87</v>
      </c>
      <c r="D30" s="7">
        <v>31.71</v>
      </c>
      <c r="E30" s="2">
        <v>32.380000000000003</v>
      </c>
      <c r="G30" s="4">
        <f>D30-C30</f>
        <v>10.84</v>
      </c>
      <c r="H30" s="4">
        <f t="shared" si="4"/>
        <v>11.510000000000002</v>
      </c>
      <c r="J30" s="4">
        <f t="shared" si="5"/>
        <v>3.6900000000000013</v>
      </c>
      <c r="K30" s="4">
        <f t="shared" si="6"/>
        <v>1.3333333333337194E-2</v>
      </c>
      <c r="M30" s="4">
        <f>POWER(2,-J30)</f>
        <v>7.7481731246186583E-2</v>
      </c>
      <c r="N30" s="4">
        <f t="shared" ref="N30:N34" si="8">POWER(2,-K30)</f>
        <v>0.99080061326522662</v>
      </c>
    </row>
    <row r="31" spans="2:14" x14ac:dyDescent="0.2">
      <c r="B31" s="2" t="s">
        <v>20</v>
      </c>
      <c r="C31" s="8">
        <v>16.829999999999998</v>
      </c>
      <c r="D31" s="7">
        <v>27.34</v>
      </c>
      <c r="E31" s="2">
        <v>28.59</v>
      </c>
      <c r="G31" s="4">
        <f>D31-C31</f>
        <v>10.510000000000002</v>
      </c>
      <c r="H31" s="4">
        <f t="shared" si="4"/>
        <v>11.760000000000002</v>
      </c>
      <c r="J31" s="4">
        <f t="shared" si="5"/>
        <v>3.360000000000003</v>
      </c>
      <c r="K31" s="4">
        <f>H31-(AVERAGE($H$26:$H$28))</f>
        <v>0.26333333333333719</v>
      </c>
      <c r="M31" s="4">
        <f>POWER(2,-J31)</f>
        <v>9.7395572457562293E-2</v>
      </c>
      <c r="N31" s="4">
        <f t="shared" si="8"/>
        <v>0.83316068392591103</v>
      </c>
    </row>
    <row r="34" spans="2:14" x14ac:dyDescent="0.2">
      <c r="B34" s="1" t="s">
        <v>2</v>
      </c>
      <c r="C34" s="2"/>
    </row>
    <row r="35" spans="2:14" x14ac:dyDescent="0.2">
      <c r="B35" s="2"/>
      <c r="D35" s="3" t="s">
        <v>3</v>
      </c>
      <c r="E35" s="1" t="s">
        <v>16</v>
      </c>
    </row>
    <row r="36" spans="2:14" x14ac:dyDescent="0.2">
      <c r="B36" s="2" t="s">
        <v>14</v>
      </c>
      <c r="C36" s="2" t="s">
        <v>5</v>
      </c>
      <c r="D36" s="4">
        <f>AVERAGE(M26:M28)</f>
        <v>1.0168879792462668</v>
      </c>
      <c r="E36" s="4">
        <f>AVERAGE(N26:N28)</f>
        <v>1.0084714508912533</v>
      </c>
    </row>
    <row r="37" spans="2:14" x14ac:dyDescent="0.2">
      <c r="B37" s="2"/>
      <c r="C37" s="2" t="s">
        <v>6</v>
      </c>
      <c r="D37" s="4">
        <f>STDEV(M26:M28)</f>
        <v>0.22996507374449143</v>
      </c>
      <c r="E37" s="4">
        <f>STDEV(N26:N28)</f>
        <v>0.16234209714106293</v>
      </c>
    </row>
    <row r="38" spans="2:14" x14ac:dyDescent="0.2">
      <c r="B38" s="2"/>
      <c r="D38" s="4"/>
      <c r="E38" s="4"/>
    </row>
    <row r="39" spans="2:14" x14ac:dyDescent="0.2">
      <c r="B39" s="2" t="s">
        <v>21</v>
      </c>
      <c r="C39" s="2" t="s">
        <v>5</v>
      </c>
      <c r="D39" s="4">
        <f>AVERAGE(M29:M31)</f>
        <v>8.8166502234912694E-2</v>
      </c>
      <c r="E39" s="4">
        <f>AVERAGE(N29:N31)</f>
        <v>0.98736411059298634</v>
      </c>
    </row>
    <row r="40" spans="2:14" x14ac:dyDescent="0.2">
      <c r="B40" s="2"/>
      <c r="C40" s="2" t="s">
        <v>6</v>
      </c>
      <c r="D40" s="4">
        <f>STDEV(M29:M31)</f>
        <v>1.0036412032605984E-2</v>
      </c>
      <c r="E40" s="4">
        <f>STDEV(N29:N31)</f>
        <v>0.15251421526754252</v>
      </c>
    </row>
    <row r="44" spans="2:14" x14ac:dyDescent="0.2">
      <c r="C44" s="1" t="s">
        <v>0</v>
      </c>
      <c r="G44" s="1" t="s">
        <v>1</v>
      </c>
      <c r="H44" s="1"/>
      <c r="J44" s="5" t="s">
        <v>4</v>
      </c>
      <c r="M44" s="5" t="s">
        <v>17</v>
      </c>
    </row>
    <row r="45" spans="2:14" x14ac:dyDescent="0.2">
      <c r="B45" s="1" t="s">
        <v>2</v>
      </c>
      <c r="C45" s="1" t="s">
        <v>7</v>
      </c>
      <c r="D45" s="1" t="s">
        <v>3</v>
      </c>
      <c r="E45" s="1" t="s">
        <v>16</v>
      </c>
      <c r="G45" s="1" t="s">
        <v>3</v>
      </c>
      <c r="H45" s="1" t="s">
        <v>16</v>
      </c>
      <c r="J45" s="3" t="s">
        <v>3</v>
      </c>
      <c r="K45" s="1" t="s">
        <v>16</v>
      </c>
      <c r="M45" s="3" t="s">
        <v>3</v>
      </c>
      <c r="N45" s="1" t="s">
        <v>16</v>
      </c>
    </row>
    <row r="46" spans="2:14" x14ac:dyDescent="0.2">
      <c r="B46" s="2"/>
      <c r="C46" s="5"/>
      <c r="D46" s="1"/>
      <c r="E46" s="1"/>
    </row>
    <row r="47" spans="2:14" x14ac:dyDescent="0.2">
      <c r="B47" s="2" t="s">
        <v>8</v>
      </c>
      <c r="C47" s="2">
        <v>15.11</v>
      </c>
      <c r="D47" s="7">
        <v>21.76</v>
      </c>
      <c r="E47" s="2">
        <v>25.81</v>
      </c>
      <c r="G47" s="4">
        <f>D47-C47</f>
        <v>6.6500000000000021</v>
      </c>
      <c r="H47" s="4">
        <f>E47-C47</f>
        <v>10.7</v>
      </c>
      <c r="J47" s="4">
        <f>G47-(AVERAGE($G$47:$G$49))</f>
        <v>7.6666666666667105E-2</v>
      </c>
      <c r="K47" s="4">
        <f>H47-(AVERAGE($H$47:$H$49))</f>
        <v>-0.10666666666666558</v>
      </c>
      <c r="M47" s="4">
        <f>POWER(2,-J47)</f>
        <v>0.94824603117449713</v>
      </c>
      <c r="N47" s="4">
        <f>POWER(2,-K47)</f>
        <v>1.0767375682475222</v>
      </c>
    </row>
    <row r="48" spans="2:14" x14ac:dyDescent="0.2">
      <c r="B48" s="2" t="s">
        <v>9</v>
      </c>
      <c r="C48" s="2">
        <v>15.07</v>
      </c>
      <c r="D48" s="7">
        <v>21.53</v>
      </c>
      <c r="E48" s="2">
        <v>25.97</v>
      </c>
      <c r="G48" s="4">
        <f>D48-C48</f>
        <v>6.4600000000000009</v>
      </c>
      <c r="H48" s="4">
        <f t="shared" ref="H48:H52" si="9">E48-C48</f>
        <v>10.899999999999999</v>
      </c>
      <c r="J48" s="4">
        <f t="shared" ref="J48:J52" si="10">G48-(AVERAGE($G$47:$G$49))</f>
        <v>-0.11333333333333417</v>
      </c>
      <c r="K48" s="4">
        <f t="shared" ref="K48:K52" si="11">H48-(AVERAGE($H$47:$H$49))</f>
        <v>9.3333333333333712E-2</v>
      </c>
      <c r="M48" s="4">
        <f>POWER(2,-J48)</f>
        <v>1.0817246660801054</v>
      </c>
      <c r="N48" s="4">
        <f>POWER(2,-K48)</f>
        <v>0.93735449655997982</v>
      </c>
    </row>
    <row r="49" spans="2:14" x14ac:dyDescent="0.2">
      <c r="B49" s="2" t="s">
        <v>10</v>
      </c>
      <c r="C49" s="2">
        <v>15.15</v>
      </c>
      <c r="D49" s="7">
        <v>21.76</v>
      </c>
      <c r="E49" s="2">
        <v>25.97</v>
      </c>
      <c r="G49" s="4">
        <f>D49-C49</f>
        <v>6.6100000000000012</v>
      </c>
      <c r="H49" s="4">
        <f t="shared" si="9"/>
        <v>10.819999999999999</v>
      </c>
      <c r="J49" s="4">
        <f t="shared" si="10"/>
        <v>3.6666666666666181E-2</v>
      </c>
      <c r="K49" s="4">
        <f t="shared" si="11"/>
        <v>1.3333333333333641E-2</v>
      </c>
      <c r="M49" s="4">
        <f>POWER(2,-J49)</f>
        <v>0.9749048557222405</v>
      </c>
      <c r="N49" s="4">
        <f t="shared" ref="N49:N53" si="12">POWER(2,-K49)</f>
        <v>0.99080061326522906</v>
      </c>
    </row>
    <row r="50" spans="2:14" x14ac:dyDescent="0.2">
      <c r="B50" s="2" t="s">
        <v>22</v>
      </c>
      <c r="C50" s="2">
        <v>14.7</v>
      </c>
      <c r="D50" s="7">
        <v>22.31</v>
      </c>
      <c r="E50" s="2">
        <v>26.17</v>
      </c>
      <c r="G50" s="4">
        <f>D50-C50</f>
        <v>7.6099999999999994</v>
      </c>
      <c r="H50" s="4">
        <f t="shared" si="9"/>
        <v>11.470000000000002</v>
      </c>
      <c r="J50" s="4">
        <f t="shared" si="10"/>
        <v>1.0366666666666644</v>
      </c>
      <c r="K50" s="4">
        <f t="shared" si="11"/>
        <v>0.66333333333333755</v>
      </c>
      <c r="M50" s="4">
        <f>POWER(2,-J50)</f>
        <v>0.48745242786112086</v>
      </c>
      <c r="N50" s="4">
        <f>POWER(2,-K50)</f>
        <v>0.63141772559581832</v>
      </c>
    </row>
    <row r="51" spans="2:14" x14ac:dyDescent="0.2">
      <c r="B51" s="2" t="s">
        <v>23</v>
      </c>
      <c r="C51" s="2">
        <v>15.08</v>
      </c>
      <c r="D51" s="7">
        <v>22.81</v>
      </c>
      <c r="E51" s="2">
        <v>26.44</v>
      </c>
      <c r="G51" s="4">
        <f>D51-C51</f>
        <v>7.7299999999999986</v>
      </c>
      <c r="H51" s="4">
        <f t="shared" si="9"/>
        <v>11.360000000000001</v>
      </c>
      <c r="J51" s="4">
        <f t="shared" si="10"/>
        <v>1.1566666666666636</v>
      </c>
      <c r="K51" s="4">
        <f t="shared" si="11"/>
        <v>0.55333333333333634</v>
      </c>
      <c r="M51" s="4">
        <f>POWER(2,-J51)</f>
        <v>0.44854770438491648</v>
      </c>
      <c r="N51" s="4">
        <f t="shared" ref="N51:N55" si="13">POWER(2,-K51)</f>
        <v>0.68144383849241186</v>
      </c>
    </row>
    <row r="52" spans="2:14" x14ac:dyDescent="0.2">
      <c r="B52" s="2" t="s">
        <v>24</v>
      </c>
      <c r="C52" s="11">
        <v>15.8</v>
      </c>
      <c r="D52" s="11">
        <v>23.25</v>
      </c>
      <c r="E52" s="11">
        <v>27.77</v>
      </c>
      <c r="G52" s="4">
        <f>D52-C52</f>
        <v>7.4499999999999993</v>
      </c>
      <c r="H52" s="4">
        <f t="shared" si="9"/>
        <v>11.969999999999999</v>
      </c>
      <c r="J52" s="4">
        <f t="shared" si="10"/>
        <v>0.87666666666666426</v>
      </c>
      <c r="K52" s="4">
        <f>H52-(AVERAGE($H$47:$H$49))</f>
        <v>1.163333333333334</v>
      </c>
      <c r="M52" s="4">
        <f>POWER(2,-J52)</f>
        <v>0.54462432807130712</v>
      </c>
      <c r="N52" s="4">
        <f t="shared" si="13"/>
        <v>0.44647975553019092</v>
      </c>
    </row>
    <row r="55" spans="2:14" x14ac:dyDescent="0.2">
      <c r="B55" s="1" t="s">
        <v>2</v>
      </c>
      <c r="C55" s="2"/>
    </row>
    <row r="56" spans="2:14" x14ac:dyDescent="0.2">
      <c r="B56" s="2"/>
      <c r="D56" s="3" t="s">
        <v>3</v>
      </c>
      <c r="E56" s="1" t="s">
        <v>16</v>
      </c>
    </row>
    <row r="57" spans="2:14" x14ac:dyDescent="0.2">
      <c r="B57" s="2" t="s">
        <v>14</v>
      </c>
      <c r="C57" s="2" t="s">
        <v>5</v>
      </c>
      <c r="D57" s="4">
        <f>AVERAGE(M47:M49)</f>
        <v>1.0016251843256143</v>
      </c>
      <c r="E57" s="4">
        <f>AVERAGE(N47:N49)</f>
        <v>1.0016308926909103</v>
      </c>
    </row>
    <row r="58" spans="2:14" x14ac:dyDescent="0.2">
      <c r="B58" s="2"/>
      <c r="C58" s="2" t="s">
        <v>6</v>
      </c>
      <c r="D58" s="4">
        <f>STDEV(M47:M49)</f>
        <v>7.063723143336223E-2</v>
      </c>
      <c r="E58" s="4">
        <f>STDEV(N47:N49)</f>
        <v>7.0319850558660871E-2</v>
      </c>
    </row>
    <row r="59" spans="2:14" x14ac:dyDescent="0.2">
      <c r="B59" s="2"/>
      <c r="D59" s="4"/>
      <c r="E59" s="4"/>
    </row>
    <row r="60" spans="2:14" x14ac:dyDescent="0.2">
      <c r="B60" s="2" t="s">
        <v>25</v>
      </c>
      <c r="C60" s="2" t="s">
        <v>5</v>
      </c>
      <c r="D60" s="4">
        <f>AVERAGE(M50:M52)</f>
        <v>0.49354148677244813</v>
      </c>
      <c r="E60" s="4">
        <f>AVERAGE(N50:N52)</f>
        <v>0.58644710653947374</v>
      </c>
    </row>
    <row r="61" spans="2:14" x14ac:dyDescent="0.2">
      <c r="B61" s="2"/>
      <c r="C61" s="2" t="s">
        <v>6</v>
      </c>
      <c r="D61" s="4">
        <f>STDEV(M50:M52)</f>
        <v>4.8326875375543268E-2</v>
      </c>
      <c r="E61" s="4">
        <f>STDEV(N50:N52)</f>
        <v>0.12376912985192447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2021-03-12T00:50:35Z</dcterms:created>
  <dcterms:modified xsi:type="dcterms:W3CDTF">2021-03-12T01:17:11Z</dcterms:modified>
</cp:coreProperties>
</file>