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TarDisk/Dropbox/Lab - Ackerman/Hbs1like Project/Manuscript/elife submission/Resubmission/Source data (Hbs1l Manuscript)/"/>
    </mc:Choice>
  </mc:AlternateContent>
  <xr:revisionPtr revIDLastSave="0" documentId="13_ncr:1_{E5F561A1-3EFA-1F4F-87D7-392E3FF6A49E}" xr6:coauthVersionLast="46" xr6:coauthVersionMax="46" xr10:uidLastSave="{00000000-0000-0000-0000-000000000000}"/>
  <bookViews>
    <workbookView xWindow="1160" yWindow="500" windowWidth="27640" windowHeight="15800" activeTab="3" xr2:uid="{E84A1C0C-666B-474F-A1F8-D2A5CD2E4745}"/>
  </bookViews>
  <sheets>
    <sheet name="Panel C" sheetId="1" r:id="rId1"/>
    <sheet name="Panel F" sheetId="2" r:id="rId2"/>
    <sheet name="Panel H" sheetId="3" r:id="rId3"/>
    <sheet name="Panel J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" i="3" l="1"/>
  <c r="L24" i="3"/>
  <c r="L27" i="3"/>
  <c r="L30" i="3" s="1"/>
  <c r="L28" i="3"/>
  <c r="L29" i="3"/>
  <c r="L32" i="3"/>
  <c r="L35" i="3" s="1"/>
  <c r="L33" i="3"/>
  <c r="L34" i="3"/>
  <c r="L22" i="3"/>
  <c r="L25" i="3" s="1"/>
  <c r="F34" i="3"/>
  <c r="F33" i="3"/>
  <c r="F32" i="3"/>
  <c r="F35" i="3" s="1"/>
  <c r="F29" i="3"/>
  <c r="F28" i="3"/>
  <c r="F27" i="3"/>
  <c r="F24" i="3"/>
  <c r="F23" i="3"/>
  <c r="F22" i="3"/>
  <c r="L5" i="3"/>
  <c r="L17" i="3"/>
  <c r="L16" i="3"/>
  <c r="L15" i="3"/>
  <c r="L12" i="3"/>
  <c r="L11" i="3"/>
  <c r="L10" i="3"/>
  <c r="L7" i="3"/>
  <c r="L6" i="3"/>
  <c r="F11" i="3"/>
  <c r="F12" i="3"/>
  <c r="F10" i="3"/>
  <c r="F6" i="3"/>
  <c r="F7" i="3"/>
  <c r="F5" i="3"/>
  <c r="D17" i="3"/>
  <c r="F17" i="3" s="1"/>
  <c r="D16" i="3"/>
  <c r="F16" i="3" s="1"/>
  <c r="D15" i="3"/>
  <c r="F15" i="3" s="1"/>
  <c r="H35" i="4"/>
  <c r="D35" i="4"/>
  <c r="H30" i="4"/>
  <c r="D30" i="4"/>
  <c r="H25" i="4"/>
  <c r="D25" i="4"/>
  <c r="H18" i="4"/>
  <c r="D18" i="4"/>
  <c r="H13" i="4"/>
  <c r="D13" i="4"/>
  <c r="H8" i="4"/>
  <c r="D8" i="4"/>
  <c r="D68" i="2"/>
  <c r="H68" i="2"/>
  <c r="H64" i="2"/>
  <c r="D64" i="2"/>
  <c r="H59" i="2"/>
  <c r="D59" i="2"/>
  <c r="H52" i="2"/>
  <c r="D52" i="2"/>
  <c r="H47" i="2"/>
  <c r="D47" i="2"/>
  <c r="H42" i="2"/>
  <c r="D42" i="2"/>
  <c r="H35" i="2"/>
  <c r="D35" i="2"/>
  <c r="H30" i="2"/>
  <c r="D30" i="2"/>
  <c r="H25" i="2"/>
  <c r="D25" i="2"/>
  <c r="D13" i="2"/>
  <c r="H18" i="2"/>
  <c r="D18" i="2"/>
  <c r="H13" i="2"/>
  <c r="H8" i="2"/>
  <c r="D8" i="2"/>
  <c r="F25" i="3" l="1"/>
  <c r="L13" i="3"/>
  <c r="F30" i="3"/>
  <c r="L18" i="3"/>
  <c r="L8" i="3"/>
  <c r="F18" i="3"/>
  <c r="F8" i="3"/>
  <c r="F13" i="3"/>
  <c r="G14" i="1"/>
  <c r="G19" i="1"/>
  <c r="G18" i="1"/>
  <c r="G17" i="1"/>
  <c r="G16" i="1"/>
  <c r="G15" i="1"/>
  <c r="G6" i="1"/>
  <c r="G7" i="1"/>
  <c r="G8" i="1"/>
  <c r="G9" i="1"/>
  <c r="G10" i="1"/>
  <c r="G5" i="1"/>
  <c r="H5" i="1" s="1"/>
  <c r="H16" i="1" l="1"/>
  <c r="H14" i="1"/>
  <c r="H18" i="1"/>
  <c r="K14" i="1" s="1"/>
  <c r="H15" i="1"/>
  <c r="H17" i="1"/>
  <c r="H19" i="1"/>
  <c r="L14" i="1"/>
  <c r="H7" i="1"/>
  <c r="H10" i="1"/>
  <c r="H6" i="1"/>
  <c r="L6" i="1" s="1"/>
  <c r="H9" i="1"/>
  <c r="K5" i="1" s="1"/>
  <c r="H8" i="1"/>
  <c r="K15" i="1" l="1"/>
  <c r="L15" i="1"/>
  <c r="L5" i="1"/>
  <c r="K6" i="1"/>
</calcChain>
</file>

<file path=xl/sharedStrings.xml><?xml version="1.0" encoding="utf-8"?>
<sst xmlns="http://schemas.openxmlformats.org/spreadsheetml/2006/main" count="290" uniqueCount="41">
  <si>
    <t>mean</t>
  </si>
  <si>
    <t>B6J cerebellum</t>
  </si>
  <si>
    <t>E16.5</t>
  </si>
  <si>
    <t>1) E16.5</t>
  </si>
  <si>
    <t>2) E16.5</t>
  </si>
  <si>
    <t>3) E16.5</t>
  </si>
  <si>
    <t>1) P14</t>
  </si>
  <si>
    <t>2) P14</t>
  </si>
  <si>
    <t>3) P14</t>
  </si>
  <si>
    <t>Hbs1l</t>
  </si>
  <si>
    <t>Pelo</t>
  </si>
  <si>
    <t>Vinculin</t>
  </si>
  <si>
    <t>Hbs1l/Vinc.</t>
  </si>
  <si>
    <t>Fold change</t>
  </si>
  <si>
    <t>Pelo/Vinc.</t>
  </si>
  <si>
    <t>P14</t>
  </si>
  <si>
    <t>Hbs1l mean</t>
  </si>
  <si>
    <t>Hbs1l SD</t>
  </si>
  <si>
    <t>Pelo mean</t>
  </si>
  <si>
    <t>Pelo SD</t>
  </si>
  <si>
    <t>section #1</t>
  </si>
  <si>
    <t>section #2</t>
  </si>
  <si>
    <t>section #3</t>
  </si>
  <si>
    <t>E12.5</t>
  </si>
  <si>
    <t>#1 Hbs1l +/+</t>
  </si>
  <si>
    <t>#2 Hbs1l +/+</t>
  </si>
  <si>
    <t>#3 Hbs1l +/+</t>
  </si>
  <si>
    <t>#1 Hbs1l mut</t>
  </si>
  <si>
    <t>#2 Hbs1l mut</t>
  </si>
  <si>
    <t>#3 Hbs1l mut</t>
  </si>
  <si>
    <t>E13.5</t>
  </si>
  <si>
    <t>#1 Hbs1l fl/+</t>
  </si>
  <si>
    <t>#2 Hbs1l fl/+</t>
  </si>
  <si>
    <t>#3 Hbs1l fl/+</t>
  </si>
  <si>
    <t>E14.5</t>
  </si>
  <si>
    <t xml:space="preserve">Lhx1/5 cells </t>
  </si>
  <si>
    <t>BrdU (24h)</t>
  </si>
  <si>
    <t>BrdU+ ; Ki67-</t>
  </si>
  <si>
    <t>cycle exit</t>
  </si>
  <si>
    <t>total BrdU+</t>
  </si>
  <si>
    <t>Ki67 cells (VZ)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</si>
</sst>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44A28-7DC1-554B-BB24-F7430854CA59}">
  <dimension ref="B2:L19"/>
  <sheetViews>
    <sheetView workbookViewId="0">
      <selection activeCell="D16" sqref="D16"/>
    </sheetView>
  </sheetViews>
  <sheetFormatPr baseColWidth="10" defaultRowHeight="16" x14ac:dyDescent="0.2"/>
  <cols>
    <col min="1" max="1" width="4.5" customWidth="1"/>
    <col min="3" max="3" width="12" customWidth="1"/>
    <col min="6" max="6" width="4.5" customWidth="1"/>
    <col min="8" max="8" width="11.83203125" bestFit="1" customWidth="1"/>
    <col min="9" max="9" width="5.83203125" customWidth="1"/>
    <col min="10" max="11" width="11.83203125" customWidth="1"/>
  </cols>
  <sheetData>
    <row r="2" spans="2:12" x14ac:dyDescent="0.2">
      <c r="B2" s="1" t="s">
        <v>1</v>
      </c>
    </row>
    <row r="3" spans="2:12" x14ac:dyDescent="0.2">
      <c r="B3" s="1"/>
    </row>
    <row r="4" spans="2:12" x14ac:dyDescent="0.2">
      <c r="D4" s="2" t="s">
        <v>9</v>
      </c>
      <c r="E4" s="2" t="s">
        <v>11</v>
      </c>
      <c r="F4" s="2"/>
      <c r="G4" s="2" t="s">
        <v>12</v>
      </c>
      <c r="H4" s="3" t="s">
        <v>13</v>
      </c>
      <c r="I4" s="3"/>
      <c r="K4" s="2" t="s">
        <v>16</v>
      </c>
      <c r="L4" s="2" t="s">
        <v>17</v>
      </c>
    </row>
    <row r="5" spans="2:12" x14ac:dyDescent="0.2">
      <c r="C5" t="s">
        <v>3</v>
      </c>
      <c r="D5" s="4">
        <v>34124.985999999997</v>
      </c>
      <c r="E5" s="4">
        <v>29433.187000000002</v>
      </c>
      <c r="F5" s="5"/>
      <c r="G5" s="5">
        <f t="shared" ref="G5:G10" si="0">D5/E5</f>
        <v>1.1594050620478169</v>
      </c>
      <c r="H5" s="5">
        <f>G5/AVERAGE($G$5,$G$7,$G$9)</f>
        <v>0.80170778734762205</v>
      </c>
      <c r="I5" s="5"/>
      <c r="J5" s="6" t="s">
        <v>2</v>
      </c>
      <c r="K5" s="5">
        <f>AVERAGE(H5, H7,H9)</f>
        <v>1</v>
      </c>
      <c r="L5" s="5">
        <f>STDEV(H5, H7, H9)</f>
        <v>0.18483247130000655</v>
      </c>
    </row>
    <row r="6" spans="2:12" x14ac:dyDescent="0.2">
      <c r="C6" t="s">
        <v>6</v>
      </c>
      <c r="D6" s="4">
        <v>11205.51</v>
      </c>
      <c r="E6" s="4">
        <v>19759.359</v>
      </c>
      <c r="F6" s="5"/>
      <c r="G6" s="5">
        <f t="shared" si="0"/>
        <v>0.5670988618608529</v>
      </c>
      <c r="H6" s="5">
        <f t="shared" ref="H6:H10" si="1">G6/AVERAGE($G$5,$G$7,$G$9)</f>
        <v>0.39213868270230851</v>
      </c>
      <c r="I6" s="5"/>
      <c r="J6" s="6" t="s">
        <v>15</v>
      </c>
      <c r="K6" s="5">
        <f>AVERAGE(H6, H8,H10)</f>
        <v>0.51301336949910736</v>
      </c>
      <c r="L6" s="5">
        <f>STDEV(H6, H8, H10)</f>
        <v>0.12919535245991251</v>
      </c>
    </row>
    <row r="7" spans="2:12" x14ac:dyDescent="0.2">
      <c r="C7" t="s">
        <v>4</v>
      </c>
      <c r="D7" s="4">
        <v>29990.672999999999</v>
      </c>
      <c r="E7" s="4">
        <v>20118.651999999998</v>
      </c>
      <c r="F7" s="5"/>
      <c r="G7" s="5">
        <f t="shared" si="0"/>
        <v>1.4906899826091728</v>
      </c>
      <c r="H7" s="5">
        <f t="shared" si="1"/>
        <v>1.0307853628549848</v>
      </c>
      <c r="I7" s="5"/>
    </row>
    <row r="8" spans="2:12" x14ac:dyDescent="0.2">
      <c r="C8" t="s">
        <v>7</v>
      </c>
      <c r="D8" s="4">
        <v>10815.752</v>
      </c>
      <c r="E8" s="4">
        <v>15025.974</v>
      </c>
      <c r="F8" s="5"/>
      <c r="G8" s="5">
        <f t="shared" si="0"/>
        <v>0.71980372120968661</v>
      </c>
      <c r="H8" s="5">
        <f t="shared" si="1"/>
        <v>0.49773135166094568</v>
      </c>
      <c r="I8" s="5"/>
    </row>
    <row r="9" spans="2:12" x14ac:dyDescent="0.2">
      <c r="C9" t="s">
        <v>5</v>
      </c>
      <c r="D9" s="4">
        <v>34240.379999999997</v>
      </c>
      <c r="E9" s="4">
        <v>20279.631000000001</v>
      </c>
      <c r="F9" s="5"/>
      <c r="G9" s="5">
        <f t="shared" si="0"/>
        <v>1.6884123779175271</v>
      </c>
      <c r="H9" s="5">
        <f t="shared" si="1"/>
        <v>1.1675068497973931</v>
      </c>
      <c r="I9" s="5"/>
      <c r="J9" s="6"/>
    </row>
    <row r="10" spans="2:12" x14ac:dyDescent="0.2">
      <c r="C10" t="s">
        <v>8</v>
      </c>
      <c r="D10" s="4">
        <v>15912.316999999999</v>
      </c>
      <c r="E10" s="4">
        <v>16949.458999999999</v>
      </c>
      <c r="F10" s="5"/>
      <c r="G10" s="5">
        <f t="shared" si="0"/>
        <v>0.93880972838130117</v>
      </c>
      <c r="H10" s="5">
        <f t="shared" si="1"/>
        <v>0.64917007413406802</v>
      </c>
      <c r="I10" s="5"/>
      <c r="J10" s="6"/>
    </row>
    <row r="13" spans="2:12" x14ac:dyDescent="0.2">
      <c r="D13" s="2" t="s">
        <v>10</v>
      </c>
      <c r="E13" s="2" t="s">
        <v>11</v>
      </c>
      <c r="F13" s="2"/>
      <c r="G13" s="2" t="s">
        <v>14</v>
      </c>
      <c r="H13" s="3" t="s">
        <v>13</v>
      </c>
      <c r="I13" s="3"/>
      <c r="K13" s="2" t="s">
        <v>18</v>
      </c>
      <c r="L13" s="2" t="s">
        <v>19</v>
      </c>
    </row>
    <row r="14" spans="2:12" x14ac:dyDescent="0.2">
      <c r="C14" t="s">
        <v>3</v>
      </c>
      <c r="D14" s="4">
        <v>26924.167000000001</v>
      </c>
      <c r="E14" s="4">
        <v>29433.187000000002</v>
      </c>
      <c r="F14" s="5"/>
      <c r="G14" s="5">
        <f t="shared" ref="G14:G19" si="2">D14/E14</f>
        <v>0.91475540858011739</v>
      </c>
      <c r="H14" s="5">
        <f>G14/AVERAGE($G$14,$G$16,$G$18)</f>
        <v>1.0746775233894359</v>
      </c>
      <c r="I14" s="5"/>
      <c r="J14" s="6" t="s">
        <v>2</v>
      </c>
      <c r="K14" s="5">
        <f>AVERAGE(H14, H16,H18)</f>
        <v>1</v>
      </c>
      <c r="L14" s="5">
        <f>STDEV(H14, H16, H18)</f>
        <v>7.2647096973378095E-2</v>
      </c>
    </row>
    <row r="15" spans="2:12" x14ac:dyDescent="0.2">
      <c r="C15" t="s">
        <v>6</v>
      </c>
      <c r="D15" s="4">
        <v>8671.0329999999994</v>
      </c>
      <c r="E15" s="4">
        <v>19759.359</v>
      </c>
      <c r="F15" s="5"/>
      <c r="G15" s="5">
        <f t="shared" si="2"/>
        <v>0.43883169489455598</v>
      </c>
      <c r="H15" s="5">
        <f t="shared" ref="H15:H19" si="3">G15/AVERAGE($G$14,$G$16,$G$18)</f>
        <v>0.51555044619642221</v>
      </c>
      <c r="I15" s="5"/>
      <c r="J15" s="6" t="s">
        <v>15</v>
      </c>
      <c r="K15" s="5">
        <f>AVERAGE(H15, H17,H19)</f>
        <v>0.4477231353228534</v>
      </c>
      <c r="L15" s="5">
        <f>STDEV(H15, H17, H19)</f>
        <v>6.0736496731893221E-2</v>
      </c>
    </row>
    <row r="16" spans="2:12" x14ac:dyDescent="0.2">
      <c r="C16" t="s">
        <v>4</v>
      </c>
      <c r="D16" s="4">
        <v>17052.075000000001</v>
      </c>
      <c r="E16" s="4">
        <v>20118.651999999998</v>
      </c>
      <c r="F16" s="5"/>
      <c r="G16" s="5">
        <f t="shared" si="2"/>
        <v>0.84757542403934427</v>
      </c>
      <c r="H16" s="5">
        <f t="shared" si="3"/>
        <v>0.99575279801428629</v>
      </c>
      <c r="I16" s="5"/>
    </row>
    <row r="17" spans="3:10" x14ac:dyDescent="0.2">
      <c r="C17" t="s">
        <v>7</v>
      </c>
      <c r="D17" s="4">
        <v>5095.0829999999996</v>
      </c>
      <c r="E17" s="4">
        <v>15025.974</v>
      </c>
      <c r="F17" s="5"/>
      <c r="G17" s="5">
        <f t="shared" si="2"/>
        <v>0.33908504034414005</v>
      </c>
      <c r="H17" s="5">
        <f t="shared" si="3"/>
        <v>0.39836558270924005</v>
      </c>
      <c r="I17" s="5"/>
    </row>
    <row r="18" spans="3:10" x14ac:dyDescent="0.2">
      <c r="C18" t="s">
        <v>5</v>
      </c>
      <c r="D18" s="4">
        <v>16046.075000000001</v>
      </c>
      <c r="E18" s="4">
        <v>20279.631000000001</v>
      </c>
      <c r="F18" s="5"/>
      <c r="G18" s="5">
        <f t="shared" si="2"/>
        <v>0.79124097474949129</v>
      </c>
      <c r="H18" s="5">
        <f t="shared" si="3"/>
        <v>0.92956967859627782</v>
      </c>
      <c r="I18" s="5"/>
      <c r="J18" s="6"/>
    </row>
    <row r="19" spans="3:10" x14ac:dyDescent="0.2">
      <c r="C19" t="s">
        <v>8</v>
      </c>
      <c r="D19" s="4">
        <v>6192.933</v>
      </c>
      <c r="E19" s="4">
        <v>16949.458999999999</v>
      </c>
      <c r="F19" s="5"/>
      <c r="G19" s="5">
        <f t="shared" si="2"/>
        <v>0.36537644062857699</v>
      </c>
      <c r="H19" s="5">
        <f t="shared" si="3"/>
        <v>0.42925337706289796</v>
      </c>
      <c r="I19" s="5"/>
      <c r="J19" s="6"/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71E9D-0433-3C46-90CF-CA1485A30019}">
  <dimension ref="B2:H68"/>
  <sheetViews>
    <sheetView topLeftCell="A54" workbookViewId="0">
      <selection activeCell="K6" sqref="K6"/>
    </sheetView>
  </sheetViews>
  <sheetFormatPr baseColWidth="10" defaultRowHeight="16" x14ac:dyDescent="0.2"/>
  <cols>
    <col min="1" max="1" width="4.1640625" customWidth="1"/>
    <col min="2" max="2" width="17.1640625" bestFit="1" customWidth="1"/>
    <col min="5" max="5" width="6.33203125" customWidth="1"/>
    <col min="6" max="6" width="12.6640625" bestFit="1" customWidth="1"/>
  </cols>
  <sheetData>
    <row r="2" spans="2:8" x14ac:dyDescent="0.2">
      <c r="B2" s="7" t="s">
        <v>40</v>
      </c>
      <c r="C2" s="8"/>
      <c r="D2" s="8"/>
      <c r="E2" s="8"/>
      <c r="F2" s="8"/>
      <c r="G2" s="8"/>
      <c r="H2" s="8"/>
    </row>
    <row r="3" spans="2:8" x14ac:dyDescent="0.2">
      <c r="C3" s="8"/>
      <c r="D3" s="8"/>
      <c r="E3" s="8"/>
      <c r="F3" s="8"/>
      <c r="G3" s="8"/>
      <c r="H3" s="8"/>
    </row>
    <row r="4" spans="2:8" x14ac:dyDescent="0.2">
      <c r="B4" s="7" t="s">
        <v>23</v>
      </c>
      <c r="C4" s="8"/>
      <c r="D4" s="8"/>
      <c r="E4" s="8"/>
      <c r="F4" s="8"/>
      <c r="G4" s="8"/>
      <c r="H4" s="8"/>
    </row>
    <row r="5" spans="2:8" x14ac:dyDescent="0.2">
      <c r="B5" s="9" t="s">
        <v>24</v>
      </c>
      <c r="C5" s="9" t="s">
        <v>20</v>
      </c>
      <c r="D5" s="4">
        <v>389</v>
      </c>
      <c r="E5" s="8"/>
      <c r="F5" s="9" t="s">
        <v>27</v>
      </c>
      <c r="G5" s="9" t="s">
        <v>20</v>
      </c>
      <c r="H5" s="4">
        <v>406</v>
      </c>
    </row>
    <row r="6" spans="2:8" x14ac:dyDescent="0.2">
      <c r="B6" s="9"/>
      <c r="C6" s="9" t="s">
        <v>21</v>
      </c>
      <c r="D6" s="4">
        <v>299</v>
      </c>
      <c r="E6" s="8"/>
      <c r="F6" s="9"/>
      <c r="G6" s="9" t="s">
        <v>21</v>
      </c>
      <c r="H6" s="4">
        <v>382</v>
      </c>
    </row>
    <row r="7" spans="2:8" x14ac:dyDescent="0.2">
      <c r="B7" s="9"/>
      <c r="C7" s="9" t="s">
        <v>22</v>
      </c>
      <c r="D7" s="4">
        <v>291</v>
      </c>
      <c r="E7" s="8"/>
      <c r="F7" s="9"/>
      <c r="G7" s="9" t="s">
        <v>22</v>
      </c>
      <c r="H7" s="4">
        <v>347</v>
      </c>
    </row>
    <row r="8" spans="2:8" x14ac:dyDescent="0.2">
      <c r="B8" s="8"/>
      <c r="C8" s="9" t="s">
        <v>0</v>
      </c>
      <c r="D8" s="10">
        <f>AVERAGE(D5:D7)</f>
        <v>326.33333333333331</v>
      </c>
      <c r="E8" s="8"/>
      <c r="F8" s="8"/>
      <c r="G8" s="9" t="s">
        <v>0</v>
      </c>
      <c r="H8" s="10">
        <f>AVERAGE(H5:H7)</f>
        <v>378.33333333333331</v>
      </c>
    </row>
    <row r="9" spans="2:8" x14ac:dyDescent="0.2">
      <c r="B9" s="9"/>
      <c r="C9" s="8"/>
      <c r="E9" s="8"/>
      <c r="F9" s="9"/>
      <c r="G9" s="8"/>
    </row>
    <row r="10" spans="2:8" x14ac:dyDescent="0.2">
      <c r="B10" s="9" t="s">
        <v>25</v>
      </c>
      <c r="C10" s="9" t="s">
        <v>20</v>
      </c>
      <c r="D10" s="4">
        <v>268</v>
      </c>
      <c r="E10" s="8"/>
      <c r="F10" s="9" t="s">
        <v>28</v>
      </c>
      <c r="G10" s="9" t="s">
        <v>20</v>
      </c>
      <c r="H10" s="4">
        <v>279</v>
      </c>
    </row>
    <row r="11" spans="2:8" x14ac:dyDescent="0.2">
      <c r="B11" s="9"/>
      <c r="C11" s="9" t="s">
        <v>21</v>
      </c>
      <c r="D11" s="4">
        <v>408</v>
      </c>
      <c r="E11" s="8"/>
      <c r="F11" s="9"/>
      <c r="G11" s="9" t="s">
        <v>21</v>
      </c>
      <c r="H11" s="4">
        <v>333</v>
      </c>
    </row>
    <row r="12" spans="2:8" x14ac:dyDescent="0.2">
      <c r="B12" s="9"/>
      <c r="C12" s="9" t="s">
        <v>22</v>
      </c>
      <c r="D12" s="4">
        <v>246</v>
      </c>
      <c r="E12" s="8"/>
      <c r="F12" s="9"/>
      <c r="G12" s="9" t="s">
        <v>22</v>
      </c>
      <c r="H12" s="4">
        <v>269</v>
      </c>
    </row>
    <row r="13" spans="2:8" x14ac:dyDescent="0.2">
      <c r="B13" s="8"/>
      <c r="C13" s="9" t="s">
        <v>0</v>
      </c>
      <c r="D13" s="10">
        <f>AVERAGE(D10:D12)</f>
        <v>307.33333333333331</v>
      </c>
      <c r="E13" s="8"/>
      <c r="F13" s="8"/>
      <c r="G13" s="9" t="s">
        <v>0</v>
      </c>
      <c r="H13" s="10">
        <f>AVERAGE(H10:H12)</f>
        <v>293.66666666666669</v>
      </c>
    </row>
    <row r="14" spans="2:8" x14ac:dyDescent="0.2">
      <c r="B14" s="9"/>
      <c r="C14" s="8"/>
      <c r="D14" s="4"/>
      <c r="E14" s="8"/>
      <c r="F14" s="9"/>
      <c r="G14" s="8"/>
    </row>
    <row r="15" spans="2:8" x14ac:dyDescent="0.2">
      <c r="B15" s="9" t="s">
        <v>26</v>
      </c>
      <c r="C15" s="9" t="s">
        <v>20</v>
      </c>
      <c r="D15" s="4">
        <v>313</v>
      </c>
      <c r="E15" s="8"/>
      <c r="F15" s="9" t="s">
        <v>29</v>
      </c>
      <c r="G15" s="9" t="s">
        <v>20</v>
      </c>
      <c r="H15" s="4">
        <v>365</v>
      </c>
    </row>
    <row r="16" spans="2:8" x14ac:dyDescent="0.2">
      <c r="B16" s="9"/>
      <c r="C16" s="9" t="s">
        <v>21</v>
      </c>
      <c r="D16" s="4">
        <v>294</v>
      </c>
      <c r="E16" s="8"/>
      <c r="F16" s="9"/>
      <c r="G16" s="9" t="s">
        <v>21</v>
      </c>
      <c r="H16" s="4">
        <v>322</v>
      </c>
    </row>
    <row r="17" spans="2:8" x14ac:dyDescent="0.2">
      <c r="B17" s="9"/>
      <c r="C17" s="9" t="s">
        <v>22</v>
      </c>
      <c r="D17" s="4">
        <v>255</v>
      </c>
      <c r="E17" s="8"/>
      <c r="F17" s="9"/>
      <c r="G17" s="9" t="s">
        <v>22</v>
      </c>
      <c r="H17" s="4">
        <v>354</v>
      </c>
    </row>
    <row r="18" spans="2:8" x14ac:dyDescent="0.2">
      <c r="B18" s="8"/>
      <c r="C18" s="9" t="s">
        <v>0</v>
      </c>
      <c r="D18" s="10">
        <f>AVERAGE(D15:D17)</f>
        <v>287.33333333333331</v>
      </c>
      <c r="E18" s="8"/>
      <c r="F18" s="8"/>
      <c r="G18" s="9" t="s">
        <v>0</v>
      </c>
      <c r="H18" s="10">
        <f>AVERAGE(H15:H17)</f>
        <v>347</v>
      </c>
    </row>
    <row r="21" spans="2:8" x14ac:dyDescent="0.2">
      <c r="B21" s="7" t="s">
        <v>30</v>
      </c>
      <c r="C21" s="8"/>
      <c r="D21" s="8"/>
      <c r="E21" s="8"/>
      <c r="F21" s="8"/>
      <c r="G21" s="8"/>
      <c r="H21" s="8"/>
    </row>
    <row r="22" spans="2:8" x14ac:dyDescent="0.2">
      <c r="B22" s="9" t="s">
        <v>31</v>
      </c>
      <c r="C22" s="9" t="s">
        <v>20</v>
      </c>
      <c r="D22" s="4">
        <v>147</v>
      </c>
      <c r="E22" s="8"/>
      <c r="F22" s="9" t="s">
        <v>27</v>
      </c>
      <c r="G22" s="9" t="s">
        <v>20</v>
      </c>
      <c r="H22" s="4">
        <v>290</v>
      </c>
    </row>
    <row r="23" spans="2:8" x14ac:dyDescent="0.2">
      <c r="B23" s="9"/>
      <c r="C23" s="9" t="s">
        <v>21</v>
      </c>
      <c r="D23" s="4">
        <v>180</v>
      </c>
      <c r="E23" s="8"/>
      <c r="F23" s="9"/>
      <c r="G23" s="9" t="s">
        <v>21</v>
      </c>
      <c r="H23" s="4">
        <v>211</v>
      </c>
    </row>
    <row r="24" spans="2:8" x14ac:dyDescent="0.2">
      <c r="B24" s="9"/>
      <c r="C24" s="9" t="s">
        <v>22</v>
      </c>
      <c r="D24" s="4">
        <v>178</v>
      </c>
      <c r="E24" s="8"/>
      <c r="F24" s="9"/>
      <c r="G24" s="9" t="s">
        <v>22</v>
      </c>
      <c r="H24" s="4">
        <v>239</v>
      </c>
    </row>
    <row r="25" spans="2:8" x14ac:dyDescent="0.2">
      <c r="B25" s="8"/>
      <c r="C25" s="9" t="s">
        <v>0</v>
      </c>
      <c r="D25" s="10">
        <f>AVERAGE(D22:D24)</f>
        <v>168.33333333333334</v>
      </c>
      <c r="E25" s="8"/>
      <c r="F25" s="8"/>
      <c r="G25" s="9" t="s">
        <v>0</v>
      </c>
      <c r="H25" s="10">
        <f>AVERAGE(H22:H24)</f>
        <v>246.66666666666666</v>
      </c>
    </row>
    <row r="26" spans="2:8" x14ac:dyDescent="0.2">
      <c r="B26" s="9"/>
      <c r="C26" s="8"/>
      <c r="E26" s="8"/>
      <c r="F26" s="9"/>
      <c r="G26" s="8"/>
    </row>
    <row r="27" spans="2:8" x14ac:dyDescent="0.2">
      <c r="B27" s="9" t="s">
        <v>32</v>
      </c>
      <c r="C27" s="9" t="s">
        <v>20</v>
      </c>
      <c r="D27" s="4">
        <v>113</v>
      </c>
      <c r="E27" s="8"/>
      <c r="F27" s="9" t="s">
        <v>28</v>
      </c>
      <c r="G27" s="9" t="s">
        <v>20</v>
      </c>
      <c r="H27" s="4">
        <v>216</v>
      </c>
    </row>
    <row r="28" spans="2:8" x14ac:dyDescent="0.2">
      <c r="B28" s="9"/>
      <c r="C28" s="9" t="s">
        <v>21</v>
      </c>
      <c r="D28" s="4">
        <v>115</v>
      </c>
      <c r="E28" s="8"/>
      <c r="F28" s="9"/>
      <c r="G28" s="9" t="s">
        <v>21</v>
      </c>
      <c r="H28" s="4">
        <v>181</v>
      </c>
    </row>
    <row r="29" spans="2:8" x14ac:dyDescent="0.2">
      <c r="B29" s="9"/>
      <c r="C29" s="9" t="s">
        <v>22</v>
      </c>
      <c r="D29" s="4">
        <v>140</v>
      </c>
      <c r="E29" s="8"/>
      <c r="F29" s="9"/>
      <c r="G29" s="9" t="s">
        <v>22</v>
      </c>
      <c r="H29" s="4">
        <v>229</v>
      </c>
    </row>
    <row r="30" spans="2:8" x14ac:dyDescent="0.2">
      <c r="B30" s="8"/>
      <c r="C30" s="9" t="s">
        <v>0</v>
      </c>
      <c r="D30" s="10">
        <f>AVERAGE(D27:D29)</f>
        <v>122.66666666666667</v>
      </c>
      <c r="E30" s="8"/>
      <c r="F30" s="8"/>
      <c r="G30" s="9" t="s">
        <v>0</v>
      </c>
      <c r="H30" s="10">
        <f>AVERAGE(H27:H29)</f>
        <v>208.66666666666666</v>
      </c>
    </row>
    <row r="31" spans="2:8" x14ac:dyDescent="0.2">
      <c r="B31" s="9"/>
      <c r="C31" s="8"/>
      <c r="D31" s="4"/>
      <c r="E31" s="8"/>
      <c r="F31" s="9"/>
      <c r="G31" s="8"/>
    </row>
    <row r="32" spans="2:8" x14ac:dyDescent="0.2">
      <c r="B32" s="9" t="s">
        <v>33</v>
      </c>
      <c r="C32" s="9" t="s">
        <v>20</v>
      </c>
      <c r="D32" s="4">
        <v>149</v>
      </c>
      <c r="E32" s="8"/>
      <c r="F32" s="9" t="s">
        <v>29</v>
      </c>
      <c r="G32" s="9" t="s">
        <v>20</v>
      </c>
      <c r="H32" s="4">
        <v>228</v>
      </c>
    </row>
    <row r="33" spans="2:8" x14ac:dyDescent="0.2">
      <c r="B33" s="9"/>
      <c r="C33" s="9" t="s">
        <v>21</v>
      </c>
      <c r="D33" s="4">
        <v>145</v>
      </c>
      <c r="E33" s="8"/>
      <c r="F33" s="9"/>
      <c r="G33" s="9" t="s">
        <v>21</v>
      </c>
      <c r="H33" s="4">
        <v>238</v>
      </c>
    </row>
    <row r="34" spans="2:8" x14ac:dyDescent="0.2">
      <c r="B34" s="9"/>
      <c r="C34" s="9" t="s">
        <v>22</v>
      </c>
      <c r="D34" s="4">
        <v>142</v>
      </c>
      <c r="E34" s="8"/>
      <c r="F34" s="9"/>
      <c r="G34" s="9" t="s">
        <v>22</v>
      </c>
      <c r="H34" s="4">
        <v>220</v>
      </c>
    </row>
    <row r="35" spans="2:8" x14ac:dyDescent="0.2">
      <c r="B35" s="8"/>
      <c r="C35" s="9" t="s">
        <v>0</v>
      </c>
      <c r="D35" s="10">
        <f>AVERAGE(D32:D34)</f>
        <v>145.33333333333334</v>
      </c>
      <c r="E35" s="8"/>
      <c r="F35" s="8"/>
      <c r="G35" s="9" t="s">
        <v>0</v>
      </c>
      <c r="H35" s="10">
        <f>AVERAGE(H32:H34)</f>
        <v>228.66666666666666</v>
      </c>
    </row>
    <row r="38" spans="2:8" x14ac:dyDescent="0.2">
      <c r="B38" s="7" t="s">
        <v>34</v>
      </c>
      <c r="C38" s="8"/>
      <c r="D38" s="8"/>
      <c r="E38" s="8"/>
      <c r="F38" s="8"/>
      <c r="G38" s="8"/>
      <c r="H38" s="8"/>
    </row>
    <row r="39" spans="2:8" x14ac:dyDescent="0.2">
      <c r="B39" s="9" t="s">
        <v>31</v>
      </c>
      <c r="C39" s="9" t="s">
        <v>20</v>
      </c>
      <c r="D39" s="4">
        <v>63</v>
      </c>
      <c r="E39" s="8"/>
      <c r="F39" s="9" t="s">
        <v>27</v>
      </c>
      <c r="G39" s="9" t="s">
        <v>20</v>
      </c>
      <c r="H39" s="4">
        <v>92</v>
      </c>
    </row>
    <row r="40" spans="2:8" x14ac:dyDescent="0.2">
      <c r="B40" s="9"/>
      <c r="C40" s="9" t="s">
        <v>21</v>
      </c>
      <c r="D40" s="4">
        <v>77</v>
      </c>
      <c r="E40" s="8"/>
      <c r="F40" s="9"/>
      <c r="G40" s="9" t="s">
        <v>21</v>
      </c>
      <c r="H40" s="4">
        <v>95</v>
      </c>
    </row>
    <row r="41" spans="2:8" x14ac:dyDescent="0.2">
      <c r="B41" s="9"/>
      <c r="C41" s="9" t="s">
        <v>22</v>
      </c>
      <c r="D41" s="4">
        <v>66</v>
      </c>
      <c r="E41" s="8"/>
      <c r="F41" s="9"/>
      <c r="G41" s="9" t="s">
        <v>22</v>
      </c>
      <c r="H41" s="4">
        <v>115</v>
      </c>
    </row>
    <row r="42" spans="2:8" x14ac:dyDescent="0.2">
      <c r="B42" s="8"/>
      <c r="C42" s="9" t="s">
        <v>0</v>
      </c>
      <c r="D42" s="10">
        <f>AVERAGE(D39:D41)</f>
        <v>68.666666666666671</v>
      </c>
      <c r="E42" s="8"/>
      <c r="F42" s="8"/>
      <c r="G42" s="9" t="s">
        <v>0</v>
      </c>
      <c r="H42" s="10">
        <f>AVERAGE(H39:H41)</f>
        <v>100.66666666666667</v>
      </c>
    </row>
    <row r="43" spans="2:8" x14ac:dyDescent="0.2">
      <c r="B43" s="9"/>
      <c r="C43" s="8"/>
      <c r="E43" s="8"/>
      <c r="F43" s="9"/>
      <c r="G43" s="8"/>
    </row>
    <row r="44" spans="2:8" x14ac:dyDescent="0.2">
      <c r="B44" s="9" t="s">
        <v>32</v>
      </c>
      <c r="C44" s="9" t="s">
        <v>20</v>
      </c>
      <c r="D44" s="4">
        <v>66</v>
      </c>
      <c r="E44" s="8"/>
      <c r="F44" s="9" t="s">
        <v>28</v>
      </c>
      <c r="G44" s="9" t="s">
        <v>20</v>
      </c>
      <c r="H44" s="4">
        <v>114</v>
      </c>
    </row>
    <row r="45" spans="2:8" x14ac:dyDescent="0.2">
      <c r="B45" s="9"/>
      <c r="C45" s="9" t="s">
        <v>21</v>
      </c>
      <c r="D45" s="4">
        <v>65</v>
      </c>
      <c r="E45" s="8"/>
      <c r="F45" s="9"/>
      <c r="G45" s="9" t="s">
        <v>21</v>
      </c>
      <c r="H45" s="4">
        <v>89</v>
      </c>
    </row>
    <row r="46" spans="2:8" x14ac:dyDescent="0.2">
      <c r="B46" s="9"/>
      <c r="C46" s="9" t="s">
        <v>22</v>
      </c>
      <c r="D46" s="4">
        <v>58</v>
      </c>
      <c r="E46" s="8"/>
      <c r="F46" s="9"/>
      <c r="G46" s="9" t="s">
        <v>22</v>
      </c>
      <c r="H46" s="4">
        <v>89</v>
      </c>
    </row>
    <row r="47" spans="2:8" x14ac:dyDescent="0.2">
      <c r="B47" s="8"/>
      <c r="C47" s="9" t="s">
        <v>0</v>
      </c>
      <c r="D47" s="10">
        <f>AVERAGE(D44:D46)</f>
        <v>63</v>
      </c>
      <c r="E47" s="8"/>
      <c r="F47" s="8"/>
      <c r="G47" s="9" t="s">
        <v>0</v>
      </c>
      <c r="H47" s="10">
        <f>AVERAGE(H44:H46)</f>
        <v>97.333333333333329</v>
      </c>
    </row>
    <row r="48" spans="2:8" x14ac:dyDescent="0.2">
      <c r="B48" s="9"/>
      <c r="C48" s="8"/>
      <c r="D48" s="4"/>
      <c r="E48" s="8"/>
      <c r="F48" s="9"/>
      <c r="G48" s="8"/>
    </row>
    <row r="49" spans="2:8" x14ac:dyDescent="0.2">
      <c r="B49" s="9" t="s">
        <v>33</v>
      </c>
      <c r="C49" s="9" t="s">
        <v>20</v>
      </c>
      <c r="D49" s="4">
        <v>65</v>
      </c>
      <c r="E49" s="8"/>
      <c r="F49" s="9" t="s">
        <v>29</v>
      </c>
      <c r="G49" s="9" t="s">
        <v>20</v>
      </c>
      <c r="H49" s="4">
        <v>127</v>
      </c>
    </row>
    <row r="50" spans="2:8" x14ac:dyDescent="0.2">
      <c r="B50" s="9"/>
      <c r="C50" s="9" t="s">
        <v>21</v>
      </c>
      <c r="D50" s="4">
        <v>86</v>
      </c>
      <c r="E50" s="8"/>
      <c r="F50" s="9"/>
      <c r="G50" s="9" t="s">
        <v>21</v>
      </c>
      <c r="H50" s="4">
        <v>116</v>
      </c>
    </row>
    <row r="51" spans="2:8" x14ac:dyDescent="0.2">
      <c r="B51" s="9"/>
      <c r="C51" s="9" t="s">
        <v>22</v>
      </c>
      <c r="D51" s="4">
        <v>67</v>
      </c>
      <c r="E51" s="8"/>
      <c r="F51" s="9"/>
      <c r="G51" s="9" t="s">
        <v>22</v>
      </c>
      <c r="H51" s="4">
        <v>125</v>
      </c>
    </row>
    <row r="52" spans="2:8" x14ac:dyDescent="0.2">
      <c r="B52" s="8"/>
      <c r="C52" s="9" t="s">
        <v>0</v>
      </c>
      <c r="D52" s="10">
        <f>AVERAGE(D49:D51)</f>
        <v>72.666666666666671</v>
      </c>
      <c r="E52" s="8"/>
      <c r="F52" s="8"/>
      <c r="G52" s="9" t="s">
        <v>0</v>
      </c>
      <c r="H52" s="10">
        <f>AVERAGE(H49:H51)</f>
        <v>122.66666666666667</v>
      </c>
    </row>
    <row r="55" spans="2:8" x14ac:dyDescent="0.2">
      <c r="B55" s="7" t="s">
        <v>2</v>
      </c>
      <c r="C55" s="8"/>
      <c r="D55" s="8"/>
      <c r="E55" s="8"/>
      <c r="F55" s="8"/>
      <c r="G55" s="8"/>
      <c r="H55" s="8"/>
    </row>
    <row r="56" spans="2:8" x14ac:dyDescent="0.2">
      <c r="B56" s="9" t="s">
        <v>31</v>
      </c>
      <c r="C56" s="9" t="s">
        <v>20</v>
      </c>
      <c r="D56" s="4">
        <v>60</v>
      </c>
      <c r="E56" s="8"/>
      <c r="F56" s="9" t="s">
        <v>27</v>
      </c>
      <c r="G56" s="9" t="s">
        <v>20</v>
      </c>
      <c r="H56" s="4">
        <v>68</v>
      </c>
    </row>
    <row r="57" spans="2:8" x14ac:dyDescent="0.2">
      <c r="B57" s="9"/>
      <c r="C57" s="9" t="s">
        <v>21</v>
      </c>
      <c r="D57" s="4">
        <v>42</v>
      </c>
      <c r="E57" s="8"/>
      <c r="F57" s="9"/>
      <c r="G57" s="9" t="s">
        <v>21</v>
      </c>
      <c r="H57" s="4">
        <v>70</v>
      </c>
    </row>
    <row r="58" spans="2:8" x14ac:dyDescent="0.2">
      <c r="B58" s="9"/>
      <c r="C58" s="9" t="s">
        <v>22</v>
      </c>
      <c r="D58" s="4">
        <v>30</v>
      </c>
      <c r="E58" s="8"/>
      <c r="F58" s="9"/>
      <c r="G58" s="9" t="s">
        <v>22</v>
      </c>
      <c r="H58" s="4">
        <v>57</v>
      </c>
    </row>
    <row r="59" spans="2:8" x14ac:dyDescent="0.2">
      <c r="B59" s="8"/>
      <c r="C59" s="9" t="s">
        <v>0</v>
      </c>
      <c r="D59" s="10">
        <f>AVERAGE(D56:D58)</f>
        <v>44</v>
      </c>
      <c r="E59" s="8"/>
      <c r="F59" s="8"/>
      <c r="G59" s="9" t="s">
        <v>0</v>
      </c>
      <c r="H59" s="10">
        <f>AVERAGE(H56:H58)</f>
        <v>65</v>
      </c>
    </row>
    <row r="60" spans="2:8" x14ac:dyDescent="0.2">
      <c r="B60" s="9"/>
      <c r="C60" s="8"/>
      <c r="E60" s="8"/>
      <c r="F60" s="9"/>
      <c r="G60" s="8"/>
    </row>
    <row r="61" spans="2:8" x14ac:dyDescent="0.2">
      <c r="B61" s="9" t="s">
        <v>32</v>
      </c>
      <c r="C61" s="9" t="s">
        <v>20</v>
      </c>
      <c r="D61" s="4">
        <v>26</v>
      </c>
      <c r="E61" s="8"/>
      <c r="F61" s="9" t="s">
        <v>28</v>
      </c>
      <c r="G61" s="9" t="s">
        <v>20</v>
      </c>
      <c r="H61" s="4">
        <v>52</v>
      </c>
    </row>
    <row r="62" spans="2:8" x14ac:dyDescent="0.2">
      <c r="B62" s="9"/>
      <c r="C62" s="9" t="s">
        <v>21</v>
      </c>
      <c r="D62" s="4">
        <v>30</v>
      </c>
      <c r="E62" s="8"/>
      <c r="F62" s="9"/>
      <c r="G62" s="9" t="s">
        <v>21</v>
      </c>
      <c r="H62" s="4">
        <v>53</v>
      </c>
    </row>
    <row r="63" spans="2:8" x14ac:dyDescent="0.2">
      <c r="B63" s="9"/>
      <c r="C63" s="9" t="s">
        <v>22</v>
      </c>
      <c r="D63" s="4">
        <v>31</v>
      </c>
      <c r="E63" s="8"/>
      <c r="F63" s="9"/>
      <c r="G63" s="9" t="s">
        <v>22</v>
      </c>
      <c r="H63" s="4">
        <v>47</v>
      </c>
    </row>
    <row r="64" spans="2:8" x14ac:dyDescent="0.2">
      <c r="B64" s="8"/>
      <c r="C64" s="9" t="s">
        <v>0</v>
      </c>
      <c r="D64" s="10">
        <f>AVERAGE(D61:D63)</f>
        <v>29</v>
      </c>
      <c r="E64" s="8"/>
      <c r="F64" s="8"/>
      <c r="G64" s="9" t="s">
        <v>0</v>
      </c>
      <c r="H64" s="10">
        <f>AVERAGE(H61:H63)</f>
        <v>50.666666666666664</v>
      </c>
    </row>
    <row r="65" spans="2:8" x14ac:dyDescent="0.2">
      <c r="B65" s="9"/>
      <c r="C65" s="8"/>
      <c r="D65" s="4"/>
      <c r="E65" s="8"/>
      <c r="F65" s="9"/>
      <c r="G65" s="8"/>
    </row>
    <row r="66" spans="2:8" x14ac:dyDescent="0.2">
      <c r="B66" s="9" t="s">
        <v>33</v>
      </c>
      <c r="C66" s="9" t="s">
        <v>20</v>
      </c>
      <c r="D66" s="4">
        <v>27</v>
      </c>
      <c r="E66" s="8"/>
      <c r="F66" s="9" t="s">
        <v>29</v>
      </c>
      <c r="G66" s="9" t="s">
        <v>20</v>
      </c>
      <c r="H66" s="4">
        <v>64</v>
      </c>
    </row>
    <row r="67" spans="2:8" x14ac:dyDescent="0.2">
      <c r="B67" s="9"/>
      <c r="C67" s="9" t="s">
        <v>21</v>
      </c>
      <c r="D67" s="4">
        <v>29</v>
      </c>
      <c r="E67" s="8"/>
      <c r="F67" s="9"/>
      <c r="G67" s="9" t="s">
        <v>21</v>
      </c>
      <c r="H67" s="4">
        <v>60</v>
      </c>
    </row>
    <row r="68" spans="2:8" x14ac:dyDescent="0.2">
      <c r="B68" s="8"/>
      <c r="C68" s="9" t="s">
        <v>0</v>
      </c>
      <c r="D68" s="10">
        <f>AVERAGE(D66:D67)</f>
        <v>28</v>
      </c>
      <c r="E68" s="8"/>
      <c r="F68" s="8"/>
      <c r="G68" s="9" t="s">
        <v>0</v>
      </c>
      <c r="H68" s="10">
        <f>AVERAGE(H66:H67)</f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C3741-DF39-1C4D-9DB8-E96753A360FD}">
  <dimension ref="B2:L35"/>
  <sheetViews>
    <sheetView topLeftCell="A16" workbookViewId="0">
      <selection activeCell="L31" sqref="L31"/>
    </sheetView>
  </sheetViews>
  <sheetFormatPr baseColWidth="10" defaultRowHeight="16" x14ac:dyDescent="0.2"/>
  <cols>
    <col min="1" max="1" width="4.6640625" customWidth="1"/>
    <col min="2" max="2" width="12.1640625" customWidth="1"/>
    <col min="4" max="4" width="13.33203125" bestFit="1" customWidth="1"/>
    <col min="5" max="5" width="15.1640625" style="4" bestFit="1" customWidth="1"/>
    <col min="6" max="6" width="10.83203125" style="4"/>
    <col min="8" max="8" width="12" bestFit="1" customWidth="1"/>
    <col min="11" max="11" width="12.1640625" customWidth="1"/>
  </cols>
  <sheetData>
    <row r="2" spans="2:12" x14ac:dyDescent="0.2">
      <c r="B2" s="12" t="s">
        <v>36</v>
      </c>
    </row>
    <row r="4" spans="2:12" x14ac:dyDescent="0.2">
      <c r="B4" s="12" t="s">
        <v>30</v>
      </c>
      <c r="C4" s="4"/>
      <c r="D4" s="4" t="s">
        <v>39</v>
      </c>
      <c r="E4" s="4" t="s">
        <v>37</v>
      </c>
      <c r="F4" s="4" t="s">
        <v>38</v>
      </c>
      <c r="I4" s="4"/>
      <c r="J4" s="4" t="s">
        <v>39</v>
      </c>
      <c r="K4" s="4" t="s">
        <v>37</v>
      </c>
      <c r="L4" s="4" t="s">
        <v>38</v>
      </c>
    </row>
    <row r="5" spans="2:12" x14ac:dyDescent="0.2">
      <c r="B5" s="9" t="s">
        <v>31</v>
      </c>
      <c r="C5" s="9" t="s">
        <v>20</v>
      </c>
      <c r="D5" s="4">
        <v>185</v>
      </c>
      <c r="E5" s="4">
        <v>94</v>
      </c>
      <c r="F5" s="5">
        <f>(E5/D5)*100</f>
        <v>50.810810810810814</v>
      </c>
      <c r="H5" s="9" t="s">
        <v>27</v>
      </c>
      <c r="I5" s="9" t="s">
        <v>20</v>
      </c>
      <c r="J5" s="4">
        <v>236</v>
      </c>
      <c r="K5" s="4">
        <v>59</v>
      </c>
      <c r="L5" s="5">
        <f>(K5/J5)*100</f>
        <v>25</v>
      </c>
    </row>
    <row r="6" spans="2:12" x14ac:dyDescent="0.2">
      <c r="B6" s="9"/>
      <c r="C6" s="9" t="s">
        <v>21</v>
      </c>
      <c r="D6" s="4">
        <v>189</v>
      </c>
      <c r="E6" s="4">
        <v>103</v>
      </c>
      <c r="F6" s="5">
        <f t="shared" ref="F6:F7" si="0">(E6/D6)*100</f>
        <v>54.4973544973545</v>
      </c>
      <c r="H6" s="9"/>
      <c r="I6" s="9" t="s">
        <v>21</v>
      </c>
      <c r="J6" s="4">
        <v>243</v>
      </c>
      <c r="K6" s="4">
        <v>94</v>
      </c>
      <c r="L6" s="5">
        <f t="shared" ref="L6:L7" si="1">(K6/J6)*100</f>
        <v>38.68312757201646</v>
      </c>
    </row>
    <row r="7" spans="2:12" x14ac:dyDescent="0.2">
      <c r="B7" s="9"/>
      <c r="C7" s="9" t="s">
        <v>22</v>
      </c>
      <c r="D7" s="4">
        <v>197</v>
      </c>
      <c r="E7" s="4">
        <v>106</v>
      </c>
      <c r="F7" s="5">
        <f t="shared" si="0"/>
        <v>53.807106598984767</v>
      </c>
      <c r="H7" s="9"/>
      <c r="I7" s="9" t="s">
        <v>22</v>
      </c>
      <c r="J7" s="4">
        <v>342</v>
      </c>
      <c r="K7" s="4">
        <v>151</v>
      </c>
      <c r="L7" s="5">
        <f t="shared" si="1"/>
        <v>44.152046783625728</v>
      </c>
    </row>
    <row r="8" spans="2:12" x14ac:dyDescent="0.2">
      <c r="B8" s="9"/>
      <c r="C8" s="8"/>
      <c r="E8" s="11" t="s">
        <v>0</v>
      </c>
      <c r="F8" s="10">
        <f>AVERAGE(F5,F6,F7)</f>
        <v>53.038423969050029</v>
      </c>
      <c r="H8" s="8"/>
      <c r="I8" s="8"/>
      <c r="K8" s="11" t="s">
        <v>0</v>
      </c>
      <c r="L8" s="10">
        <f>AVERAGE(L5,L6,L7)</f>
        <v>35.945058118547394</v>
      </c>
    </row>
    <row r="9" spans="2:12" x14ac:dyDescent="0.2">
      <c r="H9" s="9"/>
      <c r="L9" s="4"/>
    </row>
    <row r="10" spans="2:12" x14ac:dyDescent="0.2">
      <c r="B10" s="9" t="s">
        <v>32</v>
      </c>
      <c r="C10" s="9" t="s">
        <v>20</v>
      </c>
      <c r="D10" s="4">
        <v>410</v>
      </c>
      <c r="E10" s="4">
        <v>218</v>
      </c>
      <c r="F10" s="5">
        <f>(E10/D10)*100</f>
        <v>53.170731707317074</v>
      </c>
      <c r="H10" s="9" t="s">
        <v>28</v>
      </c>
      <c r="I10" s="9" t="s">
        <v>20</v>
      </c>
      <c r="J10" s="4">
        <v>275</v>
      </c>
      <c r="K10" s="4">
        <v>112</v>
      </c>
      <c r="L10" s="5">
        <f>(K10/J10)*100</f>
        <v>40.727272727272727</v>
      </c>
    </row>
    <row r="11" spans="2:12" x14ac:dyDescent="0.2">
      <c r="B11" s="9"/>
      <c r="C11" s="9" t="s">
        <v>21</v>
      </c>
      <c r="D11" s="4">
        <v>310</v>
      </c>
      <c r="E11" s="4">
        <v>177</v>
      </c>
      <c r="F11" s="5">
        <f t="shared" ref="F11:F12" si="2">(E11/D11)*100</f>
        <v>57.096774193548384</v>
      </c>
      <c r="H11" s="9"/>
      <c r="I11" s="9" t="s">
        <v>21</v>
      </c>
      <c r="J11" s="4">
        <v>277</v>
      </c>
      <c r="K11" s="4">
        <v>115</v>
      </c>
      <c r="L11" s="5">
        <f t="shared" ref="L11:L12" si="3">(K11/J11)*100</f>
        <v>41.516245487364621</v>
      </c>
    </row>
    <row r="12" spans="2:12" x14ac:dyDescent="0.2">
      <c r="B12" s="9"/>
      <c r="C12" s="9" t="s">
        <v>22</v>
      </c>
      <c r="D12" s="4">
        <v>336</v>
      </c>
      <c r="E12" s="4">
        <v>190</v>
      </c>
      <c r="F12" s="5">
        <f t="shared" si="2"/>
        <v>56.547619047619044</v>
      </c>
      <c r="H12" s="9"/>
      <c r="I12" s="9" t="s">
        <v>22</v>
      </c>
      <c r="J12" s="4">
        <v>244</v>
      </c>
      <c r="K12" s="4">
        <v>102</v>
      </c>
      <c r="L12" s="5">
        <f t="shared" si="3"/>
        <v>41.803278688524593</v>
      </c>
    </row>
    <row r="13" spans="2:12" x14ac:dyDescent="0.2">
      <c r="E13" s="11" t="s">
        <v>0</v>
      </c>
      <c r="F13" s="10">
        <f>AVERAGE(F10,F11,F12)</f>
        <v>55.605041649494837</v>
      </c>
      <c r="H13" s="8"/>
      <c r="K13" s="11" t="s">
        <v>0</v>
      </c>
      <c r="L13" s="10">
        <f>AVERAGE(L10,L11,L12)</f>
        <v>41.348932301053985</v>
      </c>
    </row>
    <row r="14" spans="2:12" x14ac:dyDescent="0.2">
      <c r="H14" s="9"/>
      <c r="L14" s="4"/>
    </row>
    <row r="15" spans="2:12" x14ac:dyDescent="0.2">
      <c r="B15" s="9" t="s">
        <v>33</v>
      </c>
      <c r="C15" s="9" t="s">
        <v>20</v>
      </c>
      <c r="D15" s="4">
        <f>194+320</f>
        <v>514</v>
      </c>
      <c r="E15" s="4">
        <v>320</v>
      </c>
      <c r="F15" s="5">
        <f>(E15/D15)*100</f>
        <v>62.2568093385214</v>
      </c>
      <c r="H15" s="9" t="s">
        <v>29</v>
      </c>
      <c r="I15" s="9" t="s">
        <v>20</v>
      </c>
      <c r="J15" s="4">
        <v>258</v>
      </c>
      <c r="K15" s="4">
        <v>76</v>
      </c>
      <c r="L15" s="5">
        <f>(K15/J15)*100</f>
        <v>29.457364341085274</v>
      </c>
    </row>
    <row r="16" spans="2:12" x14ac:dyDescent="0.2">
      <c r="B16" s="9"/>
      <c r="C16" s="9" t="s">
        <v>21</v>
      </c>
      <c r="D16" s="4">
        <f>206+258</f>
        <v>464</v>
      </c>
      <c r="E16" s="4">
        <v>258</v>
      </c>
      <c r="F16" s="5">
        <f t="shared" ref="F16:F17" si="4">(E16/D16)*100</f>
        <v>55.603448275862064</v>
      </c>
      <c r="H16" s="9"/>
      <c r="I16" s="9" t="s">
        <v>21</v>
      </c>
      <c r="J16" s="4">
        <v>302</v>
      </c>
      <c r="K16" s="4">
        <v>122</v>
      </c>
      <c r="L16" s="5">
        <f t="shared" ref="L16:L17" si="5">(K16/J16)*100</f>
        <v>40.397350993377486</v>
      </c>
    </row>
    <row r="17" spans="2:12" x14ac:dyDescent="0.2">
      <c r="B17" s="9"/>
      <c r="C17" s="9" t="s">
        <v>22</v>
      </c>
      <c r="D17" s="4">
        <f>221+257</f>
        <v>478</v>
      </c>
      <c r="E17" s="4">
        <v>257</v>
      </c>
      <c r="F17" s="5">
        <f t="shared" si="4"/>
        <v>53.76569037656904</v>
      </c>
      <c r="H17" s="9"/>
      <c r="I17" s="9" t="s">
        <v>22</v>
      </c>
      <c r="J17" s="4">
        <v>236</v>
      </c>
      <c r="K17" s="4">
        <v>81</v>
      </c>
      <c r="L17" s="5">
        <f t="shared" si="5"/>
        <v>34.322033898305079</v>
      </c>
    </row>
    <row r="18" spans="2:12" x14ac:dyDescent="0.2">
      <c r="E18" s="11" t="s">
        <v>0</v>
      </c>
      <c r="F18" s="10">
        <f>AVERAGE(F15,F16,F17)</f>
        <v>57.208649330317506</v>
      </c>
      <c r="K18" s="11" t="s">
        <v>0</v>
      </c>
      <c r="L18" s="10">
        <f>AVERAGE(L15,L16,L17)</f>
        <v>34.725583077589278</v>
      </c>
    </row>
    <row r="21" spans="2:12" x14ac:dyDescent="0.2">
      <c r="B21" s="12" t="s">
        <v>34</v>
      </c>
      <c r="C21" s="4"/>
      <c r="D21" s="4" t="s">
        <v>39</v>
      </c>
      <c r="E21" s="4" t="s">
        <v>37</v>
      </c>
      <c r="F21" s="4" t="s">
        <v>38</v>
      </c>
      <c r="I21" s="4"/>
      <c r="J21" s="4" t="s">
        <v>39</v>
      </c>
      <c r="K21" s="4" t="s">
        <v>37</v>
      </c>
      <c r="L21" s="4" t="s">
        <v>38</v>
      </c>
    </row>
    <row r="22" spans="2:12" x14ac:dyDescent="0.2">
      <c r="B22" s="9" t="s">
        <v>31</v>
      </c>
      <c r="C22" s="9" t="s">
        <v>20</v>
      </c>
      <c r="D22" s="4">
        <v>106</v>
      </c>
      <c r="E22" s="4">
        <v>51</v>
      </c>
      <c r="F22" s="5">
        <f>(E22/D22)*100</f>
        <v>48.113207547169814</v>
      </c>
      <c r="H22" s="9" t="s">
        <v>27</v>
      </c>
      <c r="I22" s="9" t="s">
        <v>20</v>
      </c>
      <c r="J22" s="4">
        <v>107</v>
      </c>
      <c r="K22" s="4">
        <v>34</v>
      </c>
      <c r="L22" s="5">
        <f>(K22/J22)*100</f>
        <v>31.775700934579437</v>
      </c>
    </row>
    <row r="23" spans="2:12" x14ac:dyDescent="0.2">
      <c r="B23" s="9"/>
      <c r="C23" s="9" t="s">
        <v>21</v>
      </c>
      <c r="D23" s="4">
        <v>91</v>
      </c>
      <c r="E23" s="4">
        <v>51</v>
      </c>
      <c r="F23" s="5">
        <f t="shared" ref="F23:F24" si="6">(E23/D23)*100</f>
        <v>56.043956043956044</v>
      </c>
      <c r="H23" s="9"/>
      <c r="I23" s="9" t="s">
        <v>21</v>
      </c>
      <c r="J23" s="4">
        <v>82</v>
      </c>
      <c r="K23" s="4">
        <v>28</v>
      </c>
      <c r="L23" s="5">
        <f t="shared" ref="L23:L34" si="7">(K23/J23)*100</f>
        <v>34.146341463414636</v>
      </c>
    </row>
    <row r="24" spans="2:12" x14ac:dyDescent="0.2">
      <c r="B24" s="9"/>
      <c r="C24" s="9" t="s">
        <v>22</v>
      </c>
      <c r="D24" s="4">
        <v>101</v>
      </c>
      <c r="E24" s="4">
        <v>49</v>
      </c>
      <c r="F24" s="5">
        <f t="shared" si="6"/>
        <v>48.514851485148512</v>
      </c>
      <c r="H24" s="9"/>
      <c r="I24" s="9" t="s">
        <v>22</v>
      </c>
      <c r="J24" s="4">
        <v>84</v>
      </c>
      <c r="K24" s="4">
        <v>31</v>
      </c>
      <c r="L24" s="5">
        <f t="shared" si="7"/>
        <v>36.904761904761905</v>
      </c>
    </row>
    <row r="25" spans="2:12" x14ac:dyDescent="0.2">
      <c r="B25" s="9"/>
      <c r="C25" s="8"/>
      <c r="E25" s="11" t="s">
        <v>0</v>
      </c>
      <c r="F25" s="10">
        <f>AVERAGE(F22,F23,F24)</f>
        <v>50.890671692091452</v>
      </c>
      <c r="H25" s="8"/>
      <c r="I25" s="8"/>
      <c r="K25" s="11" t="s">
        <v>0</v>
      </c>
      <c r="L25" s="10">
        <f>AVERAGE(L22,L23,L24)</f>
        <v>34.275601434251996</v>
      </c>
    </row>
    <row r="26" spans="2:12" x14ac:dyDescent="0.2">
      <c r="H26" s="9"/>
      <c r="L26" s="5"/>
    </row>
    <row r="27" spans="2:12" x14ac:dyDescent="0.2">
      <c r="B27" s="9" t="s">
        <v>32</v>
      </c>
      <c r="C27" s="9" t="s">
        <v>20</v>
      </c>
      <c r="D27" s="4">
        <v>81</v>
      </c>
      <c r="E27" s="4">
        <v>40</v>
      </c>
      <c r="F27" s="5">
        <f>(E27/D27)*100</f>
        <v>49.382716049382715</v>
      </c>
      <c r="H27" s="9" t="s">
        <v>28</v>
      </c>
      <c r="I27" s="9" t="s">
        <v>20</v>
      </c>
      <c r="J27" s="4">
        <v>64</v>
      </c>
      <c r="K27" s="4">
        <v>15</v>
      </c>
      <c r="L27" s="5">
        <f t="shared" si="7"/>
        <v>23.4375</v>
      </c>
    </row>
    <row r="28" spans="2:12" x14ac:dyDescent="0.2">
      <c r="B28" s="9"/>
      <c r="C28" s="9" t="s">
        <v>21</v>
      </c>
      <c r="D28" s="4">
        <v>111</v>
      </c>
      <c r="E28" s="4">
        <v>31</v>
      </c>
      <c r="F28" s="5">
        <f t="shared" ref="F28:F29" si="8">(E28/D28)*100</f>
        <v>27.927927927927925</v>
      </c>
      <c r="H28" s="9"/>
      <c r="I28" s="9" t="s">
        <v>21</v>
      </c>
      <c r="J28" s="4">
        <v>104</v>
      </c>
      <c r="K28" s="4">
        <v>21</v>
      </c>
      <c r="L28" s="5">
        <f t="shared" si="7"/>
        <v>20.192307692307693</v>
      </c>
    </row>
    <row r="29" spans="2:12" x14ac:dyDescent="0.2">
      <c r="B29" s="9"/>
      <c r="C29" s="9" t="s">
        <v>22</v>
      </c>
      <c r="D29" s="4">
        <v>84</v>
      </c>
      <c r="E29" s="4">
        <v>44</v>
      </c>
      <c r="F29" s="5">
        <f t="shared" si="8"/>
        <v>52.380952380952387</v>
      </c>
      <c r="H29" s="9"/>
      <c r="I29" s="9" t="s">
        <v>22</v>
      </c>
      <c r="J29" s="4">
        <v>80</v>
      </c>
      <c r="K29" s="4">
        <v>19</v>
      </c>
      <c r="L29" s="5">
        <f t="shared" si="7"/>
        <v>23.75</v>
      </c>
    </row>
    <row r="30" spans="2:12" x14ac:dyDescent="0.2">
      <c r="E30" s="11" t="s">
        <v>0</v>
      </c>
      <c r="F30" s="10">
        <f>AVERAGE(F27,F28,F29)</f>
        <v>43.230532119421007</v>
      </c>
      <c r="H30" s="8"/>
      <c r="K30" s="11" t="s">
        <v>0</v>
      </c>
      <c r="L30" s="10">
        <f>AVERAGE(L27,L28,L29)</f>
        <v>22.459935897435898</v>
      </c>
    </row>
    <row r="31" spans="2:12" x14ac:dyDescent="0.2">
      <c r="H31" s="9"/>
      <c r="L31" s="5"/>
    </row>
    <row r="32" spans="2:12" x14ac:dyDescent="0.2">
      <c r="B32" s="9" t="s">
        <v>33</v>
      </c>
      <c r="C32" s="9" t="s">
        <v>20</v>
      </c>
      <c r="D32" s="4">
        <v>147</v>
      </c>
      <c r="E32" s="4">
        <v>68</v>
      </c>
      <c r="F32" s="5">
        <f>(E32/D32)*100</f>
        <v>46.258503401360542</v>
      </c>
      <c r="H32" s="9" t="s">
        <v>29</v>
      </c>
      <c r="I32" s="9" t="s">
        <v>20</v>
      </c>
      <c r="J32" s="4">
        <v>159</v>
      </c>
      <c r="K32" s="4">
        <v>60</v>
      </c>
      <c r="L32" s="5">
        <f t="shared" si="7"/>
        <v>37.735849056603776</v>
      </c>
    </row>
    <row r="33" spans="2:12" x14ac:dyDescent="0.2">
      <c r="B33" s="9"/>
      <c r="C33" s="9" t="s">
        <v>21</v>
      </c>
      <c r="D33" s="4">
        <v>142</v>
      </c>
      <c r="E33" s="4">
        <v>67</v>
      </c>
      <c r="F33" s="5">
        <f t="shared" ref="F33:F34" si="9">(E33/D33)*100</f>
        <v>47.183098591549296</v>
      </c>
      <c r="H33" s="9"/>
      <c r="I33" s="9" t="s">
        <v>21</v>
      </c>
      <c r="J33" s="4">
        <v>172</v>
      </c>
      <c r="K33" s="4">
        <v>51</v>
      </c>
      <c r="L33" s="5">
        <f t="shared" si="7"/>
        <v>29.651162790697676</v>
      </c>
    </row>
    <row r="34" spans="2:12" x14ac:dyDescent="0.2">
      <c r="B34" s="9"/>
      <c r="C34" s="9" t="s">
        <v>22</v>
      </c>
      <c r="D34" s="4">
        <v>162</v>
      </c>
      <c r="E34" s="4">
        <v>69</v>
      </c>
      <c r="F34" s="5">
        <f t="shared" si="9"/>
        <v>42.592592592592595</v>
      </c>
      <c r="H34" s="9"/>
      <c r="I34" s="9" t="s">
        <v>22</v>
      </c>
      <c r="J34" s="4">
        <v>139</v>
      </c>
      <c r="K34" s="4">
        <v>37</v>
      </c>
      <c r="L34" s="5">
        <f t="shared" si="7"/>
        <v>26.618705035971225</v>
      </c>
    </row>
    <row r="35" spans="2:12" x14ac:dyDescent="0.2">
      <c r="E35" s="11" t="s">
        <v>0</v>
      </c>
      <c r="F35" s="10">
        <f>AVERAGE(F32,F33,F34)</f>
        <v>45.344731528500809</v>
      </c>
      <c r="K35" s="11" t="s">
        <v>0</v>
      </c>
      <c r="L35" s="10">
        <f>AVERAGE(L32,L33,L34)</f>
        <v>31.335238961090891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2C6A0-BB8A-AF47-ADDB-4D218800A82E}">
  <dimension ref="B2:H35"/>
  <sheetViews>
    <sheetView tabSelected="1" workbookViewId="0">
      <selection activeCell="K17" sqref="K17"/>
    </sheetView>
  </sheetViews>
  <sheetFormatPr baseColWidth="10" defaultRowHeight="16" x14ac:dyDescent="0.2"/>
  <cols>
    <col min="1" max="1" width="4.33203125" customWidth="1"/>
    <col min="2" max="2" width="12" customWidth="1"/>
    <col min="6" max="6" width="13.1640625" customWidth="1"/>
  </cols>
  <sheetData>
    <row r="2" spans="2:8" x14ac:dyDescent="0.2">
      <c r="B2" s="7" t="s">
        <v>35</v>
      </c>
      <c r="C2" s="8"/>
      <c r="D2" s="8"/>
      <c r="E2" s="8"/>
      <c r="F2" s="8"/>
      <c r="G2" s="8"/>
      <c r="H2" s="8"/>
    </row>
    <row r="3" spans="2:8" x14ac:dyDescent="0.2">
      <c r="C3" s="8"/>
      <c r="D3" s="8"/>
      <c r="E3" s="8"/>
      <c r="F3" s="8"/>
      <c r="G3" s="8"/>
      <c r="H3" s="8"/>
    </row>
    <row r="4" spans="2:8" x14ac:dyDescent="0.2">
      <c r="B4" s="7" t="s">
        <v>23</v>
      </c>
      <c r="C4" s="8"/>
      <c r="D4" s="8"/>
      <c r="E4" s="8"/>
      <c r="F4" s="8"/>
      <c r="G4" s="8"/>
      <c r="H4" s="8"/>
    </row>
    <row r="5" spans="2:8" x14ac:dyDescent="0.2">
      <c r="B5" s="9" t="s">
        <v>31</v>
      </c>
      <c r="C5" s="9" t="s">
        <v>20</v>
      </c>
      <c r="D5" s="4">
        <v>485</v>
      </c>
      <c r="E5" s="8"/>
      <c r="F5" s="9" t="s">
        <v>27</v>
      </c>
      <c r="G5" s="9" t="s">
        <v>20</v>
      </c>
      <c r="H5" s="4">
        <v>62</v>
      </c>
    </row>
    <row r="6" spans="2:8" x14ac:dyDescent="0.2">
      <c r="B6" s="9"/>
      <c r="C6" s="9" t="s">
        <v>21</v>
      </c>
      <c r="D6" s="4">
        <v>523</v>
      </c>
      <c r="E6" s="8"/>
      <c r="F6" s="9"/>
      <c r="G6" s="9" t="s">
        <v>21</v>
      </c>
      <c r="H6" s="4">
        <v>121</v>
      </c>
    </row>
    <row r="7" spans="2:8" x14ac:dyDescent="0.2">
      <c r="B7" s="9"/>
      <c r="C7" s="9" t="s">
        <v>22</v>
      </c>
      <c r="D7" s="4">
        <v>504</v>
      </c>
      <c r="E7" s="8"/>
      <c r="F7" s="9"/>
      <c r="G7" s="9" t="s">
        <v>22</v>
      </c>
      <c r="H7" s="4">
        <v>89</v>
      </c>
    </row>
    <row r="8" spans="2:8" x14ac:dyDescent="0.2">
      <c r="B8" s="8"/>
      <c r="C8" s="9" t="s">
        <v>0</v>
      </c>
      <c r="D8" s="10">
        <f>AVERAGE(D5:D7)</f>
        <v>504</v>
      </c>
      <c r="E8" s="8"/>
      <c r="F8" s="8"/>
      <c r="G8" s="9" t="s">
        <v>0</v>
      </c>
      <c r="H8" s="10">
        <f>AVERAGE(H5:H7)</f>
        <v>90.666666666666671</v>
      </c>
    </row>
    <row r="9" spans="2:8" x14ac:dyDescent="0.2">
      <c r="B9" s="9"/>
      <c r="C9" s="8"/>
      <c r="E9" s="8"/>
      <c r="F9" s="9"/>
      <c r="G9" s="8"/>
    </row>
    <row r="10" spans="2:8" x14ac:dyDescent="0.2">
      <c r="B10" s="9" t="s">
        <v>32</v>
      </c>
      <c r="C10" s="9" t="s">
        <v>20</v>
      </c>
      <c r="D10" s="4">
        <v>531</v>
      </c>
      <c r="E10" s="8"/>
      <c r="F10" s="9" t="s">
        <v>28</v>
      </c>
      <c r="G10" s="9" t="s">
        <v>20</v>
      </c>
      <c r="H10" s="4">
        <v>150</v>
      </c>
    </row>
    <row r="11" spans="2:8" x14ac:dyDescent="0.2">
      <c r="B11" s="9"/>
      <c r="C11" s="9" t="s">
        <v>21</v>
      </c>
      <c r="D11" s="4">
        <v>635</v>
      </c>
      <c r="E11" s="8"/>
      <c r="F11" s="9"/>
      <c r="G11" s="9" t="s">
        <v>21</v>
      </c>
      <c r="H11" s="4">
        <v>208</v>
      </c>
    </row>
    <row r="12" spans="2:8" x14ac:dyDescent="0.2">
      <c r="B12" s="9"/>
      <c r="C12" s="9" t="s">
        <v>22</v>
      </c>
      <c r="D12" s="4">
        <v>603</v>
      </c>
      <c r="E12" s="8"/>
      <c r="F12" s="9"/>
      <c r="G12" s="9" t="s">
        <v>22</v>
      </c>
      <c r="H12" s="4">
        <v>181</v>
      </c>
    </row>
    <row r="13" spans="2:8" x14ac:dyDescent="0.2">
      <c r="B13" s="8"/>
      <c r="C13" s="9" t="s">
        <v>0</v>
      </c>
      <c r="D13" s="10">
        <f>AVERAGE(D10:D12)</f>
        <v>589.66666666666663</v>
      </c>
      <c r="E13" s="8"/>
      <c r="F13" s="8"/>
      <c r="G13" s="9" t="s">
        <v>0</v>
      </c>
      <c r="H13" s="10">
        <f>AVERAGE(H10:H12)</f>
        <v>179.66666666666666</v>
      </c>
    </row>
    <row r="14" spans="2:8" x14ac:dyDescent="0.2">
      <c r="B14" s="9"/>
      <c r="C14" s="8"/>
      <c r="D14" s="4"/>
      <c r="E14" s="8"/>
      <c r="F14" s="9"/>
      <c r="G14" s="8"/>
    </row>
    <row r="15" spans="2:8" x14ac:dyDescent="0.2">
      <c r="B15" s="9" t="s">
        <v>33</v>
      </c>
      <c r="C15" s="9" t="s">
        <v>20</v>
      </c>
      <c r="D15" s="4">
        <v>408</v>
      </c>
      <c r="E15" s="8"/>
      <c r="F15" s="9" t="s">
        <v>29</v>
      </c>
      <c r="G15" s="9" t="s">
        <v>20</v>
      </c>
      <c r="H15" s="4">
        <v>56</v>
      </c>
    </row>
    <row r="16" spans="2:8" x14ac:dyDescent="0.2">
      <c r="B16" s="9"/>
      <c r="C16" s="9" t="s">
        <v>21</v>
      </c>
      <c r="D16" s="4">
        <v>591</v>
      </c>
      <c r="E16" s="8"/>
      <c r="F16" s="9"/>
      <c r="G16" s="9" t="s">
        <v>21</v>
      </c>
      <c r="H16" s="4">
        <v>156</v>
      </c>
    </row>
    <row r="17" spans="2:8" x14ac:dyDescent="0.2">
      <c r="B17" s="9"/>
      <c r="C17" s="9" t="s">
        <v>22</v>
      </c>
      <c r="D17" s="4">
        <v>540</v>
      </c>
      <c r="E17" s="8"/>
      <c r="F17" s="9"/>
      <c r="G17" s="9" t="s">
        <v>22</v>
      </c>
      <c r="H17" s="4">
        <v>117</v>
      </c>
    </row>
    <row r="18" spans="2:8" x14ac:dyDescent="0.2">
      <c r="B18" s="8"/>
      <c r="C18" s="9" t="s">
        <v>0</v>
      </c>
      <c r="D18" s="10">
        <f>AVERAGE(D15:D17)</f>
        <v>513</v>
      </c>
      <c r="E18" s="8"/>
      <c r="F18" s="8"/>
      <c r="G18" s="9" t="s">
        <v>0</v>
      </c>
      <c r="H18" s="10">
        <f>AVERAGE(H15:H17)</f>
        <v>109.66666666666667</v>
      </c>
    </row>
    <row r="21" spans="2:8" x14ac:dyDescent="0.2">
      <c r="B21" s="7" t="s">
        <v>30</v>
      </c>
      <c r="C21" s="8"/>
      <c r="D21" s="8"/>
      <c r="E21" s="8"/>
      <c r="F21" s="8"/>
      <c r="G21" s="8"/>
      <c r="H21" s="8"/>
    </row>
    <row r="22" spans="2:8" x14ac:dyDescent="0.2">
      <c r="B22" s="9" t="s">
        <v>31</v>
      </c>
      <c r="C22" s="9" t="s">
        <v>20</v>
      </c>
      <c r="D22" s="4">
        <v>834</v>
      </c>
      <c r="E22" s="8"/>
      <c r="F22" s="9" t="s">
        <v>27</v>
      </c>
      <c r="G22" s="9" t="s">
        <v>20</v>
      </c>
      <c r="H22" s="4">
        <v>438</v>
      </c>
    </row>
    <row r="23" spans="2:8" x14ac:dyDescent="0.2">
      <c r="B23" s="9"/>
      <c r="C23" s="9" t="s">
        <v>21</v>
      </c>
      <c r="D23" s="4">
        <v>875</v>
      </c>
      <c r="E23" s="8"/>
      <c r="F23" s="9"/>
      <c r="G23" s="9" t="s">
        <v>21</v>
      </c>
      <c r="H23" s="4">
        <v>227</v>
      </c>
    </row>
    <row r="24" spans="2:8" x14ac:dyDescent="0.2">
      <c r="B24" s="9"/>
      <c r="C24" s="9" t="s">
        <v>22</v>
      </c>
      <c r="D24" s="4">
        <v>781</v>
      </c>
      <c r="E24" s="8"/>
      <c r="F24" s="9"/>
      <c r="G24" s="9" t="s">
        <v>22</v>
      </c>
      <c r="H24" s="4">
        <v>234</v>
      </c>
    </row>
    <row r="25" spans="2:8" x14ac:dyDescent="0.2">
      <c r="B25" s="8"/>
      <c r="C25" s="9" t="s">
        <v>0</v>
      </c>
      <c r="D25" s="10">
        <f>AVERAGE(D22:D24)</f>
        <v>830</v>
      </c>
      <c r="E25" s="8"/>
      <c r="F25" s="8"/>
      <c r="G25" s="9" t="s">
        <v>0</v>
      </c>
      <c r="H25" s="10">
        <f>AVERAGE(H22:H24)</f>
        <v>299.66666666666669</v>
      </c>
    </row>
    <row r="26" spans="2:8" x14ac:dyDescent="0.2">
      <c r="B26" s="9"/>
      <c r="C26" s="8"/>
      <c r="E26" s="8"/>
      <c r="F26" s="9"/>
      <c r="G26" s="8"/>
    </row>
    <row r="27" spans="2:8" x14ac:dyDescent="0.2">
      <c r="B27" s="9" t="s">
        <v>32</v>
      </c>
      <c r="C27" s="9" t="s">
        <v>20</v>
      </c>
      <c r="D27" s="4">
        <v>702</v>
      </c>
      <c r="E27" s="8"/>
      <c r="F27" s="9" t="s">
        <v>28</v>
      </c>
      <c r="G27" s="9" t="s">
        <v>20</v>
      </c>
      <c r="H27" s="4">
        <v>380</v>
      </c>
    </row>
    <row r="28" spans="2:8" x14ac:dyDescent="0.2">
      <c r="B28" s="9"/>
      <c r="C28" s="9" t="s">
        <v>21</v>
      </c>
      <c r="D28" s="4">
        <v>692</v>
      </c>
      <c r="E28" s="8"/>
      <c r="F28" s="9"/>
      <c r="G28" s="9" t="s">
        <v>21</v>
      </c>
      <c r="H28" s="4">
        <v>340</v>
      </c>
    </row>
    <row r="29" spans="2:8" x14ac:dyDescent="0.2">
      <c r="B29" s="9"/>
      <c r="C29" s="9" t="s">
        <v>22</v>
      </c>
      <c r="D29" s="4">
        <v>762</v>
      </c>
      <c r="E29" s="8"/>
      <c r="F29" s="9"/>
      <c r="G29" s="9" t="s">
        <v>22</v>
      </c>
      <c r="H29" s="4">
        <v>258</v>
      </c>
    </row>
    <row r="30" spans="2:8" x14ac:dyDescent="0.2">
      <c r="B30" s="8"/>
      <c r="C30" s="9" t="s">
        <v>0</v>
      </c>
      <c r="D30" s="10">
        <f>AVERAGE(D27:D29)</f>
        <v>718.66666666666663</v>
      </c>
      <c r="E30" s="8"/>
      <c r="F30" s="8"/>
      <c r="G30" s="9" t="s">
        <v>0</v>
      </c>
      <c r="H30" s="10">
        <f>AVERAGE(H27:H29)</f>
        <v>326</v>
      </c>
    </row>
    <row r="31" spans="2:8" x14ac:dyDescent="0.2">
      <c r="B31" s="9"/>
      <c r="C31" s="8"/>
      <c r="D31" s="4"/>
      <c r="E31" s="8"/>
      <c r="F31" s="9"/>
      <c r="G31" s="8"/>
    </row>
    <row r="32" spans="2:8" x14ac:dyDescent="0.2">
      <c r="B32" s="9" t="s">
        <v>33</v>
      </c>
      <c r="C32" s="9" t="s">
        <v>20</v>
      </c>
      <c r="D32" s="4">
        <v>754</v>
      </c>
      <c r="E32" s="8"/>
      <c r="F32" s="9" t="s">
        <v>29</v>
      </c>
      <c r="G32" s="9" t="s">
        <v>20</v>
      </c>
      <c r="H32" s="4">
        <v>320</v>
      </c>
    </row>
    <row r="33" spans="2:8" x14ac:dyDescent="0.2">
      <c r="B33" s="9"/>
      <c r="C33" s="9" t="s">
        <v>21</v>
      </c>
      <c r="D33" s="4">
        <v>789</v>
      </c>
      <c r="E33" s="8"/>
      <c r="F33" s="9"/>
      <c r="G33" s="9" t="s">
        <v>21</v>
      </c>
      <c r="H33" s="4">
        <v>312</v>
      </c>
    </row>
    <row r="34" spans="2:8" x14ac:dyDescent="0.2">
      <c r="B34" s="9"/>
      <c r="C34" s="9" t="s">
        <v>22</v>
      </c>
      <c r="D34" s="4">
        <v>723</v>
      </c>
      <c r="E34" s="8"/>
      <c r="F34" s="9"/>
      <c r="G34" s="9" t="s">
        <v>22</v>
      </c>
      <c r="H34" s="4">
        <v>319</v>
      </c>
    </row>
    <row r="35" spans="2:8" x14ac:dyDescent="0.2">
      <c r="B35" s="8"/>
      <c r="C35" s="9" t="s">
        <v>0</v>
      </c>
      <c r="D35" s="10">
        <f>AVERAGE(D32:D34)</f>
        <v>755.33333333333337</v>
      </c>
      <c r="E35" s="8"/>
      <c r="F35" s="8"/>
      <c r="G35" s="9" t="s">
        <v>0</v>
      </c>
      <c r="H35" s="10">
        <f>AVERAGE(H32:H34)</f>
        <v>317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Panel C</vt:lpstr>
      <vt:lpstr>Panel F</vt:lpstr>
      <vt:lpstr>Panel H</vt:lpstr>
      <vt:lpstr>Panel 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2021-03-12T01:19:32Z</dcterms:created>
  <dcterms:modified xsi:type="dcterms:W3CDTF">2021-03-13T20:51:09Z</dcterms:modified>
</cp:coreProperties>
</file>