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behrens\Documents\Manual\Manuscripts\Dnmt3a-KO\eLife-Resubmission\Resubmission_final\final-final\final3\Supplementary tables\"/>
    </mc:Choice>
  </mc:AlternateContent>
  <bookViews>
    <workbookView xWindow="0" yWindow="0" windowWidth="29904" windowHeight="12216"/>
  </bookViews>
  <sheets>
    <sheet name="Readme" sheetId="1" r:id="rId1"/>
    <sheet name="RNA-seq" sheetId="2" r:id="rId2"/>
    <sheet name="MethylC-seq" sheetId="3" r:id="rId3"/>
    <sheet name="ChIP-seq" sheetId="4" r:id="rId4"/>
    <sheet name="genomic DN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9" roundtripDataSignature="AMtx7mgD6dBn07263mJajFpzmnk4saDclg=="/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K10" i="3"/>
  <c r="K11" i="3"/>
  <c r="K12" i="3"/>
  <c r="K13" i="3"/>
  <c r="K3" i="3"/>
  <c r="K4" i="3"/>
  <c r="K5" i="3"/>
  <c r="K6" i="3"/>
  <c r="K7" i="3"/>
  <c r="K8" i="3"/>
  <c r="K9" i="3"/>
  <c r="K2" i="3"/>
  <c r="J2" i="3"/>
  <c r="J3" i="3"/>
  <c r="J4" i="3"/>
  <c r="J5" i="3"/>
  <c r="J6" i="3"/>
  <c r="J7" i="3"/>
  <c r="J8" i="3"/>
  <c r="J9" i="3"/>
  <c r="J11" i="3"/>
  <c r="J12" i="3"/>
  <c r="J13" i="3"/>
  <c r="J10" i="3"/>
  <c r="N13" i="3"/>
  <c r="N12" i="3"/>
  <c r="N11" i="3"/>
  <c r="N10" i="3"/>
  <c r="E10" i="3"/>
  <c r="E9" i="3"/>
  <c r="E11" i="3"/>
  <c r="E12" i="3"/>
  <c r="E13" i="3"/>
  <c r="I13" i="3"/>
  <c r="I12" i="3"/>
  <c r="I11" i="3"/>
  <c r="I10" i="3"/>
  <c r="G10" i="3"/>
  <c r="G11" i="3"/>
  <c r="G12" i="3"/>
  <c r="G13" i="3"/>
  <c r="H22" i="4"/>
  <c r="E22" i="4"/>
  <c r="H21" i="4"/>
  <c r="E21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4" i="4"/>
  <c r="E4" i="4"/>
  <c r="H3" i="4"/>
  <c r="E3" i="4"/>
  <c r="H2" i="4"/>
  <c r="E2" i="4"/>
  <c r="N9" i="3"/>
  <c r="I9" i="3"/>
  <c r="G9" i="3"/>
  <c r="N8" i="3"/>
  <c r="I8" i="3"/>
  <c r="G8" i="3"/>
  <c r="E8" i="3"/>
  <c r="N7" i="3"/>
  <c r="I7" i="3"/>
  <c r="G7" i="3"/>
  <c r="E7" i="3"/>
  <c r="N6" i="3"/>
  <c r="I6" i="3"/>
  <c r="G6" i="3"/>
  <c r="E6" i="3"/>
  <c r="N5" i="3"/>
  <c r="I5" i="3"/>
  <c r="G5" i="3"/>
  <c r="E5" i="3"/>
  <c r="N4" i="3"/>
  <c r="I4" i="3"/>
  <c r="G4" i="3"/>
  <c r="E4" i="3"/>
  <c r="N3" i="3"/>
  <c r="I3" i="3"/>
  <c r="G3" i="3"/>
  <c r="E3" i="3"/>
  <c r="N2" i="3"/>
  <c r="I2" i="3"/>
  <c r="G2" i="3"/>
  <c r="E2" i="3"/>
</calcChain>
</file>

<file path=xl/sharedStrings.xml><?xml version="1.0" encoding="utf-8"?>
<sst xmlns="http://schemas.openxmlformats.org/spreadsheetml/2006/main" count="125" uniqueCount="106">
  <si>
    <t>sample_id</t>
  </si>
  <si>
    <t>raw_reads</t>
  </si>
  <si>
    <t>clean_reads</t>
  </si>
  <si>
    <t>clean_reads%</t>
  </si>
  <si>
    <t>unique_mapped_reads</t>
  </si>
  <si>
    <t>unique_mapped%</t>
  </si>
  <si>
    <t>multiple_loci_mapped_reads</t>
  </si>
  <si>
    <t>multiple_loci_mapped%</t>
  </si>
  <si>
    <t>too_many_loci_mapped_reads</t>
  </si>
  <si>
    <t>too_many_loci_mapped%</t>
  </si>
  <si>
    <t>unmapped_too_many_mismatches%</t>
  </si>
  <si>
    <t>unmapped_too_short%</t>
  </si>
  <si>
    <t>unmapped_other%</t>
  </si>
  <si>
    <t>P39_Control_rep1</t>
  </si>
  <si>
    <t>P39_Control_rep2</t>
  </si>
  <si>
    <t>P39_Dmnt3a_cKO_rep1</t>
  </si>
  <si>
    <t>P39_Dmnt3a_cKO_rep2</t>
  </si>
  <si>
    <t>unique_mapping_reads</t>
  </si>
  <si>
    <t>unique_mapping%</t>
  </si>
  <si>
    <t>non_clonal_reads</t>
  </si>
  <si>
    <t>non_clonal%</t>
  </si>
  <si>
    <t>X_coverage_with_clean_reads</t>
  </si>
  <si>
    <t>X_coverage_with_unique_mapped_reads</t>
  </si>
  <si>
    <t>genome_covered%</t>
  </si>
  <si>
    <t>number_of_covered_cytosines</t>
  </si>
  <si>
    <t>covered_cytosine%</t>
  </si>
  <si>
    <t>average_reads_covered_per_cytosine</t>
  </si>
  <si>
    <t>non_conversion_rate</t>
  </si>
  <si>
    <t>adjusted_global_mCG_level</t>
  </si>
  <si>
    <t>adjusted_global_mCH_level</t>
  </si>
  <si>
    <t>P39_Dnmt3a_cKO_rep1</t>
  </si>
  <si>
    <t>P39_Dnmt3a_cKO_rep2</t>
  </si>
  <si>
    <t>P0_Control_rep1</t>
  </si>
  <si>
    <t>P0_Control_rep2</t>
  </si>
  <si>
    <t>P0_Control_rep3</t>
  </si>
  <si>
    <t>P0_Control_rep4</t>
  </si>
  <si>
    <t>P0_Control_rep5</t>
  </si>
  <si>
    <t>P0_Control_rep6</t>
  </si>
  <si>
    <t>P0_Dnmt3a_cKO_rep1</t>
  </si>
  <si>
    <t>P0_Dnmt3a_cKO_rep2</t>
  </si>
  <si>
    <t>number_reads</t>
  </si>
  <si>
    <t>mapped_reads</t>
  </si>
  <si>
    <t>mapped_reads%</t>
  </si>
  <si>
    <t>paired_reads</t>
  </si>
  <si>
    <t>duplicated_pairs</t>
  </si>
  <si>
    <t>duplicated_rate</t>
  </si>
  <si>
    <t>total_read_pairs</t>
  </si>
  <si>
    <t>distinct_read_pairs</t>
  </si>
  <si>
    <t>NRF</t>
  </si>
  <si>
    <t>PBC1</t>
  </si>
  <si>
    <t>PBC2</t>
  </si>
  <si>
    <t>total_nodup_reads</t>
  </si>
  <si>
    <t>total_nodup_pairs</t>
  </si>
  <si>
    <t>P39_Control_H3K4me3_rep1</t>
  </si>
  <si>
    <t>P39_Control_H3K4me3_rep2</t>
  </si>
  <si>
    <t>P39_Dnmt3a_cKO_H3K4me3_rep1</t>
  </si>
  <si>
    <t>P39_Dnmt3a_cKO_H3K4me3_rep2</t>
  </si>
  <si>
    <t>P39_Control_H3K27ac_rep1</t>
  </si>
  <si>
    <t>P39_Control_H3K27ac_rep2</t>
  </si>
  <si>
    <t>P39_Dnmt3a_cKO_H3K27ac_rep1</t>
  </si>
  <si>
    <t>P39_Dnmt3a_cKO_H3K27ac_rep2</t>
  </si>
  <si>
    <t>P39_Control_H3K27me3_rep1</t>
  </si>
  <si>
    <t>P39_Control_H3K27me3_rep2</t>
  </si>
  <si>
    <t>P39_Dnmt3a_cKO_H3K27me3_rep1</t>
  </si>
  <si>
    <t>P39_Dnmt3a_cKO_H3K27me3_rep2</t>
  </si>
  <si>
    <t>P39_Control_IgG</t>
  </si>
  <si>
    <t>E14_Control_H3K27me3_rep1</t>
  </si>
  <si>
    <t>E14_Control_H3K27me3_rep2</t>
  </si>
  <si>
    <t>E14_Dnmt3a_cKO_H3K27me3_rep1</t>
  </si>
  <si>
    <t>E14_Dnmt3a_cKO_H3K27me3_rep2</t>
  </si>
  <si>
    <t>P0_Control_H3K27me3_rep1</t>
  </si>
  <si>
    <t>P0_Control_H3K27me3_rep2</t>
  </si>
  <si>
    <t>P0_Dnmt3a_cKO_H3K27me3_rep1</t>
  </si>
  <si>
    <t>P0_Dnmt3a_cKO_H3K27me3_rep2</t>
  </si>
  <si>
    <t>genome_coverage%</t>
  </si>
  <si>
    <t>num_pooled_animals</t>
  </si>
  <si>
    <t>Explainations for the metrics:</t>
  </si>
  <si>
    <t>num_pooled_animals: number of animals contributing tissue to each sample.</t>
  </si>
  <si>
    <t>raw_reads: number of reads from the raw fastq files.</t>
  </si>
  <si>
    <t>clean_reads: number of reads after QC (trimming adapters and removing low-quality reads).</t>
  </si>
  <si>
    <t>too_many_loci_mapped_reads: number of reads mapped to more than 20 loci in the genome.</t>
  </si>
  <si>
    <t>unique_mapped_reads: number of reads mapped to unique loci in the genome.</t>
  </si>
  <si>
    <t>multiple_loci_mapped_reads: number of reads mapped to multiple loci (but less or equal than 20) in the genome.</t>
  </si>
  <si>
    <t>non_conversion_rate: non-conversion rate from the bisulfite conversion (estimated using spiked-in unmethylated lambda phage DNA)</t>
  </si>
  <si>
    <t>adjusted_global_mCG_level: CG methylation level across the whole genome after adjusting for non-conversion rate.</t>
  </si>
  <si>
    <t>adjusted_global_mCH_level: non-CG methylation level across the whole genome after adjusting for non-conversion rate.</t>
  </si>
  <si>
    <t>non_clonal_reads: number of reads after removing clonal reads (PCR duplicates).</t>
  </si>
  <si>
    <t>unmapped_too_many_mismatches%: percent of reads that were unmapped due to too many mismatches (&gt;999).</t>
  </si>
  <si>
    <t>unmapped_too_short%: percent of reads unmapped due to too small of the read length.</t>
  </si>
  <si>
    <t>unmapped_other%: percent of unmapped reads due to other reasons.</t>
  </si>
  <si>
    <t>X_coverage_with_clean_reads: X-fold coverage of the genome computed using clean reads.</t>
  </si>
  <si>
    <t>X_coverage_with_unique_mapped_reads: X-fold coverage of the genome computed using uniquely mapped reads.</t>
  </si>
  <si>
    <t>genome_covered%: percent of genome covered by at least one read.</t>
  </si>
  <si>
    <t>number_of_covered_cytosines: number of cytosines covered by at least one read.</t>
  </si>
  <si>
    <t>covered_cytosine%: percent of cytosines covered by at least one read.</t>
  </si>
  <si>
    <t>average_reads_covered_per_cytosine: average number of reads covered per cytosine.</t>
  </si>
  <si>
    <t>RNA-seq:</t>
  </si>
  <si>
    <t>MethylC-seq:</t>
  </si>
  <si>
    <t>NRF: Non-Redundant Fraction, number of distinct uniquely mapping reads (i.e. after removing duplicates) / Total number of reads.</t>
  </si>
  <si>
    <t>total_nodup_reads: number of reads after deduplication.</t>
  </si>
  <si>
    <t>total_nodup_pairs: number of read pairs after deduplication.</t>
  </si>
  <si>
    <t>PBC1: PCR Bottlenecking Coefficient 1 (see ENCODE definiitons).</t>
  </si>
  <si>
    <t>PBC2: PCR Bottlenecking Coefficient 2 (see ENCODE definiitons).</t>
  </si>
  <si>
    <t>genomic DNA:</t>
  </si>
  <si>
    <t>genome_coverage%: percent of the genome covered by at least one read.</t>
  </si>
  <si>
    <t>Supplementary File 1. Sequencing metrics for RNA-seq, MethylC-seq, ChIP-seq and genomic DNA for the Dnmt3a cKO and control samples.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</si>
</sst>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0.000"/>
    <numFmt numFmtId="166" formatCode="0.0000%"/>
  </numFmts>
  <fonts count="9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10" fontId="3" fillId="0" borderId="0" xfId="0" applyNumberFormat="1" applyFont="1"/>
    <xf numFmtId="2" fontId="3" fillId="0" borderId="0" xfId="0" applyNumberFormat="1" applyFont="1"/>
    <xf numFmtId="164" fontId="0" fillId="0" borderId="0" xfId="0" applyNumberFormat="1" applyFont="1"/>
    <xf numFmtId="0" fontId="0" fillId="0" borderId="0" xfId="0" applyFont="1"/>
    <xf numFmtId="10" fontId="0" fillId="0" borderId="0" xfId="0" applyNumberFormat="1" applyFont="1"/>
    <xf numFmtId="165" fontId="3" fillId="0" borderId="0" xfId="0" applyNumberFormat="1" applyFont="1"/>
    <xf numFmtId="165" fontId="0" fillId="0" borderId="0" xfId="0" applyNumberFormat="1" applyFont="1"/>
    <xf numFmtId="10" fontId="0" fillId="0" borderId="0" xfId="0" applyNumberFormat="1" applyFont="1" applyAlignment="1"/>
    <xf numFmtId="10" fontId="3" fillId="0" borderId="0" xfId="0" applyNumberFormat="1" applyFont="1" applyAlignment="1"/>
    <xf numFmtId="166" fontId="4" fillId="0" borderId="0" xfId="0" applyNumberFormat="1" applyFont="1"/>
    <xf numFmtId="166" fontId="0" fillId="0" borderId="0" xfId="0" applyNumberFormat="1" applyFont="1" applyAlignment="1"/>
    <xf numFmtId="164" fontId="0" fillId="0" borderId="0" xfId="0" applyNumberFormat="1" applyFont="1" applyAlignment="1"/>
    <xf numFmtId="2" fontId="0" fillId="0" borderId="0" xfId="0" applyNumberFormat="1" applyFont="1" applyAlignment="1"/>
    <xf numFmtId="10" fontId="5" fillId="0" borderId="0" xfId="0" applyNumberFormat="1" applyFont="1" applyAlignment="1"/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/>
    <xf numFmtId="0" fontId="7" fillId="0" borderId="0" xfId="0" applyFont="1" applyAlignment="1"/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89"/>
  <sheetViews>
    <sheetView tabSelected="1" zoomScale="166" workbookViewId="0">
      <selection activeCell="A3" sqref="A3"/>
    </sheetView>
  </sheetViews>
  <sheetFormatPr defaultColWidth="14.44140625" defaultRowHeight="15" customHeight="1" x14ac:dyDescent="0.25"/>
  <cols>
    <col min="1" max="1" width="129" customWidth="1"/>
    <col min="2" max="26" width="10.6640625" customWidth="1"/>
  </cols>
  <sheetData>
    <row r="1" spans="1:1" ht="13.2" x14ac:dyDescent="0.25">
      <c r="A1" s="1" t="s">
        <v>105</v>
      </c>
    </row>
    <row r="2" spans="1:1" ht="12.75" customHeight="1" x14ac:dyDescent="0.25"/>
    <row r="3" spans="1:1" ht="12.75" customHeight="1" x14ac:dyDescent="0.25">
      <c r="A3" t="s">
        <v>76</v>
      </c>
    </row>
    <row r="4" spans="1:1" ht="12.75" customHeight="1" x14ac:dyDescent="0.25">
      <c r="A4" s="25" t="s">
        <v>96</v>
      </c>
    </row>
    <row r="5" spans="1:1" ht="12.75" customHeight="1" x14ac:dyDescent="0.25">
      <c r="A5" s="20" t="s">
        <v>77</v>
      </c>
    </row>
    <row r="6" spans="1:1" ht="12.75" customHeight="1" x14ac:dyDescent="0.25">
      <c r="A6" s="20" t="s">
        <v>78</v>
      </c>
    </row>
    <row r="7" spans="1:1" ht="12.75" customHeight="1" x14ac:dyDescent="0.25">
      <c r="A7" s="20" t="s">
        <v>79</v>
      </c>
    </row>
    <row r="8" spans="1:1" ht="12.75" customHeight="1" x14ac:dyDescent="0.25">
      <c r="A8" s="20" t="s">
        <v>81</v>
      </c>
    </row>
    <row r="9" spans="1:1" ht="12.75" customHeight="1" x14ac:dyDescent="0.25">
      <c r="A9" s="20" t="s">
        <v>82</v>
      </c>
    </row>
    <row r="10" spans="1:1" ht="12.75" customHeight="1" x14ac:dyDescent="0.25">
      <c r="A10" s="20" t="s">
        <v>80</v>
      </c>
    </row>
    <row r="11" spans="1:1" ht="12.75" customHeight="1" x14ac:dyDescent="0.25">
      <c r="A11" s="20" t="s">
        <v>87</v>
      </c>
    </row>
    <row r="12" spans="1:1" ht="12.75" customHeight="1" x14ac:dyDescent="0.25">
      <c r="A12" s="20" t="s">
        <v>88</v>
      </c>
    </row>
    <row r="13" spans="1:1" ht="12.75" customHeight="1" x14ac:dyDescent="0.25">
      <c r="A13" s="20" t="s">
        <v>89</v>
      </c>
    </row>
    <row r="14" spans="1:1" ht="12.75" customHeight="1" x14ac:dyDescent="0.25">
      <c r="A14" s="21"/>
    </row>
    <row r="15" spans="1:1" ht="12.75" customHeight="1" x14ac:dyDescent="0.25">
      <c r="A15" s="24" t="s">
        <v>97</v>
      </c>
    </row>
    <row r="16" spans="1:1" ht="12.75" customHeight="1" x14ac:dyDescent="0.25">
      <c r="A16" s="20" t="s">
        <v>86</v>
      </c>
    </row>
    <row r="17" spans="1:1" ht="12.75" customHeight="1" x14ac:dyDescent="0.25">
      <c r="A17" s="20" t="s">
        <v>90</v>
      </c>
    </row>
    <row r="18" spans="1:1" ht="12.75" customHeight="1" x14ac:dyDescent="0.25">
      <c r="A18" s="20" t="s">
        <v>91</v>
      </c>
    </row>
    <row r="19" spans="1:1" ht="12.75" customHeight="1" x14ac:dyDescent="0.25">
      <c r="A19" s="20" t="s">
        <v>92</v>
      </c>
    </row>
    <row r="20" spans="1:1" ht="12.75" customHeight="1" x14ac:dyDescent="0.25">
      <c r="A20" s="20" t="s">
        <v>93</v>
      </c>
    </row>
    <row r="21" spans="1:1" ht="12.75" customHeight="1" x14ac:dyDescent="0.25">
      <c r="A21" s="20" t="s">
        <v>94</v>
      </c>
    </row>
    <row r="22" spans="1:1" ht="12.75" customHeight="1" x14ac:dyDescent="0.25">
      <c r="A22" s="20" t="s">
        <v>95</v>
      </c>
    </row>
    <row r="23" spans="1:1" ht="12.75" customHeight="1" x14ac:dyDescent="0.25">
      <c r="A23" s="20" t="s">
        <v>83</v>
      </c>
    </row>
    <row r="24" spans="1:1" ht="12.75" customHeight="1" x14ac:dyDescent="0.25">
      <c r="A24" s="20" t="s">
        <v>84</v>
      </c>
    </row>
    <row r="25" spans="1:1" ht="12.75" customHeight="1" x14ac:dyDescent="0.25">
      <c r="A25" s="20" t="s">
        <v>85</v>
      </c>
    </row>
    <row r="26" spans="1:1" ht="12.75" customHeight="1" x14ac:dyDescent="0.25">
      <c r="A26" s="22"/>
    </row>
    <row r="27" spans="1:1" ht="12.75" customHeight="1" x14ac:dyDescent="0.25">
      <c r="A27" s="24" t="s">
        <v>97</v>
      </c>
    </row>
    <row r="28" spans="1:1" ht="12.75" customHeight="1" x14ac:dyDescent="0.25">
      <c r="A28" s="20" t="s">
        <v>98</v>
      </c>
    </row>
    <row r="29" spans="1:1" ht="12.75" customHeight="1" x14ac:dyDescent="0.25">
      <c r="A29" s="20" t="s">
        <v>101</v>
      </c>
    </row>
    <row r="30" spans="1:1" ht="12.75" customHeight="1" x14ac:dyDescent="0.25">
      <c r="A30" s="20" t="s">
        <v>102</v>
      </c>
    </row>
    <row r="31" spans="1:1" ht="12.75" customHeight="1" x14ac:dyDescent="0.25">
      <c r="A31" s="20" t="s">
        <v>99</v>
      </c>
    </row>
    <row r="32" spans="1:1" ht="12.75" customHeight="1" x14ac:dyDescent="0.25">
      <c r="A32" s="20" t="s">
        <v>100</v>
      </c>
    </row>
    <row r="33" spans="1:1" ht="12.75" customHeight="1" x14ac:dyDescent="0.25">
      <c r="A33" s="21"/>
    </row>
    <row r="34" spans="1:1" ht="12.75" customHeight="1" x14ac:dyDescent="0.25">
      <c r="A34" s="23" t="s">
        <v>103</v>
      </c>
    </row>
    <row r="35" spans="1:1" ht="12.75" customHeight="1" x14ac:dyDescent="0.25">
      <c r="A35" s="20" t="s">
        <v>104</v>
      </c>
    </row>
    <row r="36" spans="1:1" ht="12.75" customHeight="1" x14ac:dyDescent="0.25"/>
    <row r="37" spans="1:1" ht="12.75" customHeight="1" x14ac:dyDescent="0.25"/>
    <row r="38" spans="1:1" ht="12.75" customHeight="1" x14ac:dyDescent="0.25"/>
    <row r="39" spans="1:1" ht="12.75" customHeight="1" x14ac:dyDescent="0.25"/>
    <row r="40" spans="1:1" ht="12.75" customHeight="1" x14ac:dyDescent="0.25"/>
    <row r="41" spans="1:1" ht="12.75" customHeight="1" x14ac:dyDescent="0.25"/>
    <row r="42" spans="1:1" ht="12.75" customHeight="1" x14ac:dyDescent="0.25"/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48" spans="1: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1"/>
  <sheetViews>
    <sheetView zoomScale="22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ColWidth="14.44140625" defaultRowHeight="15" customHeight="1" x14ac:dyDescent="0.25"/>
  <cols>
    <col min="1" max="1" width="20.33203125" bestFit="1" customWidth="1"/>
    <col min="2" max="2" width="18.77734375" bestFit="1" customWidth="1"/>
    <col min="3" max="3" width="11.77734375" customWidth="1"/>
    <col min="4" max="4" width="13.109375" customWidth="1"/>
    <col min="5" max="5" width="12.77734375" customWidth="1"/>
    <col min="6" max="6" width="20.109375" customWidth="1"/>
    <col min="7" max="7" width="16.109375" customWidth="1"/>
    <col min="8" max="8" width="24.6640625" customWidth="1"/>
    <col min="9" max="9" width="20.6640625" customWidth="1"/>
    <col min="10" max="10" width="26.44140625" customWidth="1"/>
    <col min="11" max="11" width="22.44140625" customWidth="1"/>
    <col min="12" max="12" width="31.6640625" customWidth="1"/>
    <col min="13" max="13" width="20.33203125" customWidth="1"/>
    <col min="14" max="14" width="16.77734375" customWidth="1"/>
  </cols>
  <sheetData>
    <row r="1" spans="1:27" ht="15.75" customHeight="1" x14ac:dyDescent="0.25">
      <c r="A1" s="2" t="s">
        <v>0</v>
      </c>
      <c r="B1" s="2" t="s">
        <v>75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5">
      <c r="A2" s="20" t="s">
        <v>13</v>
      </c>
      <c r="B2" s="20">
        <v>2</v>
      </c>
      <c r="C2" s="5">
        <v>55966237</v>
      </c>
      <c r="D2" s="5">
        <v>55302202</v>
      </c>
      <c r="E2" s="6">
        <f t="shared" ref="E2:E5" si="0">D2/C2</f>
        <v>0.98813507865465389</v>
      </c>
      <c r="F2" s="5">
        <v>48992901</v>
      </c>
      <c r="G2" s="13">
        <v>0.88590000000000002</v>
      </c>
      <c r="H2" s="5">
        <v>700118</v>
      </c>
      <c r="I2" s="6">
        <v>1.2699999999999999E-2</v>
      </c>
      <c r="J2" s="5">
        <v>54273</v>
      </c>
      <c r="K2" s="6">
        <v>1E-3</v>
      </c>
      <c r="L2" s="6">
        <v>0</v>
      </c>
      <c r="M2" s="6">
        <v>9.6000000000000002E-2</v>
      </c>
      <c r="N2" s="6">
        <v>4.4999999999999997E-3</v>
      </c>
    </row>
    <row r="3" spans="1:27" ht="15.75" customHeight="1" x14ac:dyDescent="0.25">
      <c r="A3" s="20" t="s">
        <v>14</v>
      </c>
      <c r="B3" s="20">
        <v>2</v>
      </c>
      <c r="C3" s="5">
        <v>50871804</v>
      </c>
      <c r="D3" s="5">
        <v>50183645</v>
      </c>
      <c r="E3" s="6">
        <f t="shared" si="0"/>
        <v>0.98647268337486127</v>
      </c>
      <c r="F3" s="5">
        <v>44027346</v>
      </c>
      <c r="G3" s="13">
        <v>0.87729999999999997</v>
      </c>
      <c r="H3" s="5">
        <v>662626</v>
      </c>
      <c r="I3" s="6">
        <v>1.32E-2</v>
      </c>
      <c r="J3" s="5">
        <v>46547</v>
      </c>
      <c r="K3" s="6">
        <v>8.9999999999999998E-4</v>
      </c>
      <c r="L3" s="6">
        <v>0</v>
      </c>
      <c r="M3" s="6">
        <v>0.10390000000000001</v>
      </c>
      <c r="N3" s="6">
        <v>4.5999999999999999E-3</v>
      </c>
    </row>
    <row r="4" spans="1:27" ht="15.75" customHeight="1" x14ac:dyDescent="0.25">
      <c r="A4" s="20" t="s">
        <v>15</v>
      </c>
      <c r="B4" s="20">
        <v>2</v>
      </c>
      <c r="C4" s="5">
        <v>51962395</v>
      </c>
      <c r="D4" s="5">
        <v>51361365</v>
      </c>
      <c r="E4" s="6">
        <f t="shared" si="0"/>
        <v>0.98843336609099719</v>
      </c>
      <c r="F4" s="5">
        <v>45715492</v>
      </c>
      <c r="G4" s="13">
        <v>0.8901</v>
      </c>
      <c r="H4" s="5">
        <v>670439</v>
      </c>
      <c r="I4" s="6">
        <v>1.3100000000000001E-2</v>
      </c>
      <c r="J4" s="5">
        <v>53447</v>
      </c>
      <c r="K4" s="6">
        <v>1E-3</v>
      </c>
      <c r="L4" s="6">
        <v>0</v>
      </c>
      <c r="M4" s="6">
        <v>9.1200000000000003E-2</v>
      </c>
      <c r="N4" s="6">
        <v>4.5999999999999999E-3</v>
      </c>
    </row>
    <row r="5" spans="1:27" ht="15.75" customHeight="1" x14ac:dyDescent="0.25">
      <c r="A5" s="20" t="s">
        <v>16</v>
      </c>
      <c r="B5" s="20">
        <v>2</v>
      </c>
      <c r="C5" s="5">
        <v>57441907</v>
      </c>
      <c r="D5" s="5">
        <v>56729570</v>
      </c>
      <c r="E5" s="6">
        <f t="shared" si="0"/>
        <v>0.9875990015442907</v>
      </c>
      <c r="F5" s="5">
        <v>50264037</v>
      </c>
      <c r="G5" s="13">
        <v>0.88600000000000001</v>
      </c>
      <c r="H5" s="5">
        <v>738227</v>
      </c>
      <c r="I5" s="6">
        <v>1.2999999999999999E-2</v>
      </c>
      <c r="J5" s="5">
        <v>50687</v>
      </c>
      <c r="K5" s="6">
        <v>8.9999999999999998E-4</v>
      </c>
      <c r="L5" s="6">
        <v>0</v>
      </c>
      <c r="M5" s="6">
        <v>9.5600000000000004E-2</v>
      </c>
      <c r="N5" s="6">
        <v>4.4000000000000003E-3</v>
      </c>
    </row>
    <row r="6" spans="1:27" ht="15.75" customHeight="1" x14ac:dyDescent="0.25"/>
    <row r="7" spans="1:27" ht="15.75" customHeight="1" x14ac:dyDescent="0.25"/>
    <row r="8" spans="1:27" ht="15.75" customHeight="1" x14ac:dyDescent="0.25"/>
    <row r="9" spans="1:27" ht="15.75" customHeight="1" x14ac:dyDescent="0.25"/>
    <row r="10" spans="1:27" ht="15.75" customHeight="1" x14ac:dyDescent="0.25"/>
    <row r="11" spans="1:27" ht="15.75" customHeight="1" x14ac:dyDescent="0.25"/>
    <row r="12" spans="1:27" ht="15.75" customHeight="1" x14ac:dyDescent="0.25"/>
    <row r="13" spans="1:27" ht="15.75" customHeight="1" x14ac:dyDescent="0.25"/>
    <row r="14" spans="1:27" ht="15.75" customHeight="1" x14ac:dyDescent="0.25"/>
    <row r="15" spans="1:27" ht="15.75" customHeight="1" x14ac:dyDescent="0.25"/>
    <row r="16" spans="1:27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58"/>
  <sheetViews>
    <sheetView zoomScale="20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3" sqref="C13"/>
    </sheetView>
  </sheetViews>
  <sheetFormatPr defaultColWidth="14.44140625" defaultRowHeight="15" customHeight="1" x14ac:dyDescent="0.25"/>
  <cols>
    <col min="1" max="1" width="20.33203125" bestFit="1" customWidth="1"/>
    <col min="2" max="2" width="19.109375" customWidth="1"/>
    <col min="3" max="3" width="14.33203125" customWidth="1"/>
    <col min="4" max="4" width="15" customWidth="1"/>
    <col min="5" max="5" width="13.77734375" customWidth="1"/>
    <col min="6" max="6" width="20.44140625" customWidth="1"/>
    <col min="7" max="7" width="16.44140625" customWidth="1"/>
    <col min="8" max="8" width="15.77734375" customWidth="1"/>
    <col min="9" max="9" width="14.33203125" customWidth="1"/>
    <col min="10" max="10" width="26.44140625" customWidth="1"/>
    <col min="11" max="11" width="35.44140625" customWidth="1"/>
    <col min="12" max="12" width="18.109375" customWidth="1"/>
    <col min="13" max="13" width="26.44140625" customWidth="1"/>
    <col min="14" max="14" width="17.33203125" customWidth="1"/>
    <col min="15" max="15" width="32.6640625" customWidth="1"/>
    <col min="16" max="16" width="23.44140625" customWidth="1"/>
    <col min="17" max="17" width="24.44140625" customWidth="1"/>
    <col min="18" max="18" width="36.109375" customWidth="1"/>
  </cols>
  <sheetData>
    <row r="1" spans="1:27" ht="15.75" customHeight="1" x14ac:dyDescent="0.25">
      <c r="A1" s="2" t="s">
        <v>0</v>
      </c>
      <c r="B1" s="2" t="s">
        <v>75</v>
      </c>
      <c r="C1" s="2" t="s">
        <v>1</v>
      </c>
      <c r="D1" s="2" t="s">
        <v>2</v>
      </c>
      <c r="E1" s="2" t="s">
        <v>3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  <c r="L1" s="2" t="s">
        <v>23</v>
      </c>
      <c r="M1" s="2" t="s">
        <v>24</v>
      </c>
      <c r="N1" s="2" t="s">
        <v>25</v>
      </c>
      <c r="O1" s="2" t="s">
        <v>26</v>
      </c>
      <c r="P1" s="2" t="s">
        <v>27</v>
      </c>
      <c r="Q1" s="2" t="s">
        <v>28</v>
      </c>
      <c r="R1" s="2" t="s">
        <v>29</v>
      </c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5">
      <c r="A2" s="4" t="s">
        <v>32</v>
      </c>
      <c r="B2" s="21">
        <v>1</v>
      </c>
      <c r="C2" s="8">
        <v>732805740</v>
      </c>
      <c r="D2" s="8">
        <v>716142660</v>
      </c>
      <c r="E2" s="6">
        <f t="shared" ref="E2:E13" si="0">D2/C2</f>
        <v>0.97726125889789017</v>
      </c>
      <c r="F2" s="8">
        <v>435813878</v>
      </c>
      <c r="G2" s="6">
        <f t="shared" ref="G2:G13" si="1">F2/D2</f>
        <v>0.60855734805688022</v>
      </c>
      <c r="H2" s="8">
        <v>378576634</v>
      </c>
      <c r="I2" s="6">
        <f t="shared" ref="I2:I13" si="2">H2/D2</f>
        <v>0.52863298773459466</v>
      </c>
      <c r="J2" s="7">
        <f t="shared" ref="J2:J9" si="3">D2*150/2725537669</f>
        <v>39.412920328271568</v>
      </c>
      <c r="K2" s="7">
        <f>F2*150/2725537669</f>
        <v>23.985022274150047</v>
      </c>
      <c r="L2" s="10">
        <v>0.88670000000000004</v>
      </c>
      <c r="M2" s="8">
        <v>989378813</v>
      </c>
      <c r="N2" s="6">
        <f t="shared" ref="N2:N13" si="4">M2/1103157780</f>
        <v>0.89686065849982044</v>
      </c>
      <c r="O2" s="9">
        <v>10.3</v>
      </c>
      <c r="P2" s="10">
        <v>6.1000000000000004E-3</v>
      </c>
      <c r="Q2" s="6">
        <v>0.73299999999999998</v>
      </c>
      <c r="R2" s="15">
        <v>0</v>
      </c>
    </row>
    <row r="3" spans="1:27" ht="15.75" customHeight="1" x14ac:dyDescent="0.25">
      <c r="A3" s="4" t="s">
        <v>33</v>
      </c>
      <c r="B3" s="21">
        <v>1</v>
      </c>
      <c r="C3" s="8">
        <v>598297586</v>
      </c>
      <c r="D3" s="8">
        <v>591176952</v>
      </c>
      <c r="E3" s="6">
        <f t="shared" si="0"/>
        <v>0.98809850788868137</v>
      </c>
      <c r="F3" s="8">
        <v>357099744</v>
      </c>
      <c r="G3" s="6">
        <f t="shared" si="1"/>
        <v>0.60404882631486623</v>
      </c>
      <c r="H3" s="8">
        <v>315484493</v>
      </c>
      <c r="I3" s="6">
        <f t="shared" si="2"/>
        <v>0.53365492672319204</v>
      </c>
      <c r="J3" s="7">
        <f t="shared" si="3"/>
        <v>32.535431011869093</v>
      </c>
      <c r="K3" s="7">
        <f t="shared" ref="K3:K13" si="5">F3*150/2725537669</f>
        <v>19.652988916367825</v>
      </c>
      <c r="L3" s="10">
        <v>0.88500000000000001</v>
      </c>
      <c r="M3" s="8">
        <v>985337945</v>
      </c>
      <c r="N3" s="6">
        <f t="shared" si="4"/>
        <v>0.8931976575463213</v>
      </c>
      <c r="O3" s="9">
        <v>8.6999999999999993</v>
      </c>
      <c r="P3" s="10">
        <v>5.4000000000000003E-3</v>
      </c>
      <c r="Q3" s="6">
        <v>0.72909999999999997</v>
      </c>
      <c r="R3" s="15">
        <v>0</v>
      </c>
    </row>
    <row r="4" spans="1:27" ht="15.75" customHeight="1" x14ac:dyDescent="0.25">
      <c r="A4" s="4" t="s">
        <v>34</v>
      </c>
      <c r="B4" s="21">
        <v>1</v>
      </c>
      <c r="C4" s="8">
        <v>751769774</v>
      </c>
      <c r="D4" s="8">
        <v>739589302</v>
      </c>
      <c r="E4" s="6">
        <f t="shared" si="0"/>
        <v>0.9837976034402256</v>
      </c>
      <c r="F4" s="8">
        <v>453662774</v>
      </c>
      <c r="G4" s="6">
        <f t="shared" si="1"/>
        <v>0.61339823706644148</v>
      </c>
      <c r="H4" s="8">
        <v>395009835</v>
      </c>
      <c r="I4" s="6">
        <f t="shared" si="2"/>
        <v>0.534093494770426</v>
      </c>
      <c r="J4" s="7">
        <f t="shared" si="3"/>
        <v>40.703306566554737</v>
      </c>
      <c r="K4" s="7">
        <f t="shared" si="5"/>
        <v>24.967336490699591</v>
      </c>
      <c r="L4" s="10">
        <v>0.88680000000000003</v>
      </c>
      <c r="M4" s="8">
        <v>989996092</v>
      </c>
      <c r="N4" s="6">
        <f t="shared" si="4"/>
        <v>0.89742021490343837</v>
      </c>
      <c r="O4" s="9">
        <v>10.9</v>
      </c>
      <c r="P4" s="10">
        <v>7.1000000000000004E-3</v>
      </c>
      <c r="Q4" s="6">
        <v>0.7339</v>
      </c>
      <c r="R4" s="15">
        <v>1.4999999999999999E-4</v>
      </c>
    </row>
    <row r="5" spans="1:27" ht="15.75" customHeight="1" x14ac:dyDescent="0.25">
      <c r="A5" s="4" t="s">
        <v>35</v>
      </c>
      <c r="B5" s="21">
        <v>1</v>
      </c>
      <c r="C5" s="8">
        <v>741530088</v>
      </c>
      <c r="D5" s="8">
        <v>731963502</v>
      </c>
      <c r="E5" s="6">
        <f t="shared" si="0"/>
        <v>0.98709885660094754</v>
      </c>
      <c r="F5" s="8">
        <v>438659515</v>
      </c>
      <c r="G5" s="6">
        <f t="shared" si="1"/>
        <v>0.59929151358150645</v>
      </c>
      <c r="H5" s="8">
        <v>381010432</v>
      </c>
      <c r="I5" s="6">
        <f t="shared" si="2"/>
        <v>0.5205320087120956</v>
      </c>
      <c r="J5" s="7">
        <f t="shared" si="3"/>
        <v>40.283620567344286</v>
      </c>
      <c r="K5" s="7">
        <f t="shared" si="5"/>
        <v>24.141631942346859</v>
      </c>
      <c r="L5" s="10">
        <v>0.88649999999999995</v>
      </c>
      <c r="M5" s="8">
        <v>989299303</v>
      </c>
      <c r="N5" s="6">
        <f t="shared" si="4"/>
        <v>0.89678858358774394</v>
      </c>
      <c r="O5" s="9">
        <v>10.5</v>
      </c>
      <c r="P5" s="10">
        <v>5.1000000000000004E-3</v>
      </c>
      <c r="Q5" s="6">
        <v>0.73470000000000002</v>
      </c>
      <c r="R5" s="15">
        <v>0</v>
      </c>
    </row>
    <row r="6" spans="1:27" ht="15.75" customHeight="1" x14ac:dyDescent="0.25">
      <c r="A6" s="4" t="s">
        <v>36</v>
      </c>
      <c r="B6" s="21">
        <v>1</v>
      </c>
      <c r="C6" s="8">
        <v>639781736</v>
      </c>
      <c r="D6" s="8">
        <v>627284382</v>
      </c>
      <c r="E6" s="6">
        <f t="shared" si="0"/>
        <v>0.98046622262439831</v>
      </c>
      <c r="F6" s="8">
        <v>366828982</v>
      </c>
      <c r="G6" s="6">
        <f t="shared" si="1"/>
        <v>0.58478896099791622</v>
      </c>
      <c r="H6" s="8">
        <v>324441576</v>
      </c>
      <c r="I6" s="6">
        <f t="shared" si="2"/>
        <v>0.51721609099459454</v>
      </c>
      <c r="J6" s="7">
        <f t="shared" si="3"/>
        <v>34.522603877466352</v>
      </c>
      <c r="K6" s="7">
        <f t="shared" si="5"/>
        <v>20.188437652446183</v>
      </c>
      <c r="L6" s="10">
        <v>0.88529999999999998</v>
      </c>
      <c r="M6" s="8">
        <v>985295199</v>
      </c>
      <c r="N6" s="6">
        <f t="shared" si="4"/>
        <v>0.89315890878274906</v>
      </c>
      <c r="O6" s="9">
        <v>9</v>
      </c>
      <c r="P6" s="10">
        <v>7.6E-3</v>
      </c>
      <c r="Q6" s="6">
        <v>0.72989999999999999</v>
      </c>
      <c r="R6" s="15">
        <v>0</v>
      </c>
    </row>
    <row r="7" spans="1:27" ht="15.75" customHeight="1" x14ac:dyDescent="0.25">
      <c r="A7" s="4" t="s">
        <v>37</v>
      </c>
      <c r="B7" s="21">
        <v>1</v>
      </c>
      <c r="C7" s="8">
        <v>715518846</v>
      </c>
      <c r="D7" s="8">
        <v>701329550</v>
      </c>
      <c r="E7" s="6">
        <f t="shared" si="0"/>
        <v>0.98016922114725125</v>
      </c>
      <c r="F7" s="8">
        <v>418628019</v>
      </c>
      <c r="G7" s="6">
        <f t="shared" si="1"/>
        <v>0.5969062889193818</v>
      </c>
      <c r="H7" s="8">
        <v>365326605</v>
      </c>
      <c r="I7" s="6">
        <f t="shared" si="2"/>
        <v>0.52090576391654964</v>
      </c>
      <c r="J7" s="7">
        <f t="shared" si="3"/>
        <v>38.597680632532843</v>
      </c>
      <c r="K7" s="7">
        <f t="shared" si="5"/>
        <v>23.039198307260673</v>
      </c>
      <c r="L7" s="10">
        <v>0.8861</v>
      </c>
      <c r="M7" s="8">
        <v>987970155</v>
      </c>
      <c r="N7" s="6">
        <f t="shared" si="4"/>
        <v>0.89558372601968139</v>
      </c>
      <c r="O7" s="9">
        <v>10</v>
      </c>
      <c r="P7" s="10">
        <v>6.6E-3</v>
      </c>
      <c r="Q7" s="6">
        <v>0.73340000000000005</v>
      </c>
      <c r="R7" s="15">
        <v>1.6000000000000001E-4</v>
      </c>
    </row>
    <row r="8" spans="1:27" ht="15.75" customHeight="1" x14ac:dyDescent="0.25">
      <c r="A8" s="4" t="s">
        <v>38</v>
      </c>
      <c r="B8" s="21">
        <v>1</v>
      </c>
      <c r="C8" s="8">
        <v>674542776</v>
      </c>
      <c r="D8" s="8">
        <v>666059462</v>
      </c>
      <c r="E8" s="6">
        <f t="shared" si="0"/>
        <v>0.98742360855110545</v>
      </c>
      <c r="F8" s="8">
        <v>395308248</v>
      </c>
      <c r="G8" s="6">
        <f t="shared" si="1"/>
        <v>0.59350293863102566</v>
      </c>
      <c r="H8" s="8">
        <v>347641331</v>
      </c>
      <c r="I8" s="6">
        <f t="shared" si="2"/>
        <v>0.52193738071992135</v>
      </c>
      <c r="J8" s="7">
        <f t="shared" si="3"/>
        <v>36.656590894469858</v>
      </c>
      <c r="K8" s="7">
        <f t="shared" si="5"/>
        <v>21.755794416063161</v>
      </c>
      <c r="L8" s="10">
        <v>0.88549999999999995</v>
      </c>
      <c r="M8" s="8">
        <v>985858478</v>
      </c>
      <c r="N8" s="6">
        <f t="shared" si="4"/>
        <v>0.89366951479959644</v>
      </c>
      <c r="O8" s="9">
        <v>9.6</v>
      </c>
      <c r="P8" s="10">
        <v>6.0000000000000001E-3</v>
      </c>
      <c r="Q8" s="6">
        <v>0.72699999999999998</v>
      </c>
      <c r="R8" s="15">
        <v>0</v>
      </c>
    </row>
    <row r="9" spans="1:27" ht="15.75" customHeight="1" x14ac:dyDescent="0.25">
      <c r="A9" s="4" t="s">
        <v>39</v>
      </c>
      <c r="B9" s="21">
        <v>1</v>
      </c>
      <c r="C9" s="8">
        <v>777931786</v>
      </c>
      <c r="D9" s="8">
        <v>768478100</v>
      </c>
      <c r="E9" s="6">
        <f t="shared" si="0"/>
        <v>0.98784766714751515</v>
      </c>
      <c r="F9" s="8">
        <v>469533875</v>
      </c>
      <c r="G9" s="6">
        <f t="shared" si="1"/>
        <v>0.61099187471965699</v>
      </c>
      <c r="H9" s="8">
        <v>406426161</v>
      </c>
      <c r="I9" s="6">
        <f t="shared" si="2"/>
        <v>0.52887149419092094</v>
      </c>
      <c r="J9" s="7">
        <f t="shared" si="3"/>
        <v>42.293201928958553</v>
      </c>
      <c r="K9" s="7">
        <f t="shared" si="5"/>
        <v>25.840802734471399</v>
      </c>
      <c r="L9" s="10">
        <v>0.8871</v>
      </c>
      <c r="M9" s="8">
        <v>990153164</v>
      </c>
      <c r="N9" s="6">
        <f t="shared" si="4"/>
        <v>0.89756259888771306</v>
      </c>
      <c r="O9" s="9">
        <v>11.2</v>
      </c>
      <c r="P9" s="10">
        <v>6.4000000000000003E-3</v>
      </c>
      <c r="Q9" s="6">
        <v>0.72819999999999996</v>
      </c>
      <c r="R9" s="15">
        <v>0</v>
      </c>
    </row>
    <row r="10" spans="1:27" ht="15.75" customHeight="1" x14ac:dyDescent="0.25">
      <c r="A10" s="4" t="s">
        <v>13</v>
      </c>
      <c r="B10" s="4">
        <v>2</v>
      </c>
      <c r="C10" s="8">
        <v>2342629134</v>
      </c>
      <c r="D10" s="8">
        <v>2341296308</v>
      </c>
      <c r="E10" s="6">
        <f t="shared" si="0"/>
        <v>0.99943105548349254</v>
      </c>
      <c r="F10" s="8">
        <v>1708317471</v>
      </c>
      <c r="G10" s="6">
        <f t="shared" si="1"/>
        <v>0.72964599361594351</v>
      </c>
      <c r="H10" s="17">
        <v>1136574089</v>
      </c>
      <c r="I10" s="14">
        <f t="shared" si="2"/>
        <v>0.48544649607844509</v>
      </c>
      <c r="J10" s="7">
        <f>D10*150/2725537669</f>
        <v>128.85327184960656</v>
      </c>
      <c r="K10" s="7">
        <f>F10*150/2725537669</f>
        <v>94.017273569371454</v>
      </c>
      <c r="L10" s="10">
        <v>0.89236400000000005</v>
      </c>
      <c r="M10" s="17">
        <v>1001736822</v>
      </c>
      <c r="N10" s="19">
        <f t="shared" si="4"/>
        <v>0.90806305331953507</v>
      </c>
      <c r="O10">
        <v>27.8858</v>
      </c>
      <c r="P10" s="13">
        <v>2.7198700000000001E-3</v>
      </c>
      <c r="Q10" s="14">
        <v>0.73261964306784899</v>
      </c>
      <c r="R10" s="16">
        <v>2.0435698235317701E-2</v>
      </c>
    </row>
    <row r="11" spans="1:27" ht="15.75" customHeight="1" x14ac:dyDescent="0.25">
      <c r="A11" s="4" t="s">
        <v>14</v>
      </c>
      <c r="B11" s="4">
        <v>2</v>
      </c>
      <c r="C11" s="8">
        <v>2105796724</v>
      </c>
      <c r="D11" s="8">
        <v>2104650664</v>
      </c>
      <c r="E11" s="6">
        <f t="shared" si="0"/>
        <v>0.99945575943445142</v>
      </c>
      <c r="F11" s="8">
        <v>1549041629</v>
      </c>
      <c r="G11" s="6">
        <f t="shared" si="1"/>
        <v>0.73600890423114895</v>
      </c>
      <c r="H11" s="17">
        <v>1127176463</v>
      </c>
      <c r="I11" s="14">
        <f t="shared" si="2"/>
        <v>0.53556463420762734</v>
      </c>
      <c r="J11" s="7">
        <f t="shared" ref="J11:J13" si="6">D11*150/2725537669</f>
        <v>115.82947584644077</v>
      </c>
      <c r="K11" s="7">
        <f t="shared" si="5"/>
        <v>85.251525595407202</v>
      </c>
      <c r="L11" s="10">
        <v>0.89244199999999996</v>
      </c>
      <c r="M11" s="17">
        <v>1003240055</v>
      </c>
      <c r="N11" s="19">
        <f t="shared" si="4"/>
        <v>0.90942571696317098</v>
      </c>
      <c r="O11">
        <v>28.384699999999999</v>
      </c>
      <c r="P11" s="13">
        <v>2.6269000000000002E-3</v>
      </c>
      <c r="Q11" s="14">
        <v>0.719908248301241</v>
      </c>
      <c r="R11" s="16">
        <v>1.9230648605749402E-2</v>
      </c>
    </row>
    <row r="12" spans="1:27" ht="15.75" customHeight="1" x14ac:dyDescent="0.25">
      <c r="A12" s="4" t="s">
        <v>30</v>
      </c>
      <c r="B12" s="4">
        <v>2</v>
      </c>
      <c r="C12" s="8">
        <v>1998271048</v>
      </c>
      <c r="D12" s="8">
        <v>1996896820</v>
      </c>
      <c r="E12" s="6">
        <f t="shared" si="0"/>
        <v>0.99931229149250023</v>
      </c>
      <c r="F12" s="8">
        <v>1338213408</v>
      </c>
      <c r="G12" s="6">
        <f t="shared" si="1"/>
        <v>0.67014649660266368</v>
      </c>
      <c r="H12" s="17">
        <v>873382058</v>
      </c>
      <c r="I12" s="14">
        <f t="shared" si="2"/>
        <v>0.43736964737116463</v>
      </c>
      <c r="J12" s="7">
        <f t="shared" si="6"/>
        <v>109.89924168243077</v>
      </c>
      <c r="K12" s="7">
        <f t="shared" si="5"/>
        <v>73.648591792770418</v>
      </c>
      <c r="L12" s="10">
        <v>0.89180199999999998</v>
      </c>
      <c r="M12" s="17">
        <v>999726810</v>
      </c>
      <c r="N12" s="19">
        <f t="shared" si="4"/>
        <v>0.90624100026743226</v>
      </c>
      <c r="O12">
        <v>21.194500000000001</v>
      </c>
      <c r="P12" s="13">
        <v>2.68674E-3</v>
      </c>
      <c r="Q12" s="13">
        <v>0.60134177070332095</v>
      </c>
      <c r="R12" s="16">
        <v>8.2552081124426398E-4</v>
      </c>
    </row>
    <row r="13" spans="1:27" ht="15.75" customHeight="1" x14ac:dyDescent="0.25">
      <c r="A13" s="4" t="s">
        <v>31</v>
      </c>
      <c r="B13" s="4">
        <v>2</v>
      </c>
      <c r="C13" s="8">
        <v>2000137628</v>
      </c>
      <c r="D13" s="8">
        <v>1999257668</v>
      </c>
      <c r="E13" s="6">
        <f t="shared" si="0"/>
        <v>0.99956005027470041</v>
      </c>
      <c r="F13" s="8">
        <v>1412935559</v>
      </c>
      <c r="G13" s="6">
        <f t="shared" si="1"/>
        <v>0.70673009368195161</v>
      </c>
      <c r="H13" s="17">
        <v>931459906</v>
      </c>
      <c r="I13" s="14">
        <f t="shared" si="2"/>
        <v>0.4659028803084726</v>
      </c>
      <c r="J13" s="7">
        <f t="shared" si="6"/>
        <v>110.02917098189627</v>
      </c>
      <c r="K13" s="7">
        <f t="shared" si="5"/>
        <v>77.76092631578301</v>
      </c>
      <c r="L13" s="10">
        <v>0.89193699999999998</v>
      </c>
      <c r="M13" s="17">
        <v>998884494</v>
      </c>
      <c r="N13" s="19">
        <f t="shared" si="4"/>
        <v>0.90547745037885696</v>
      </c>
      <c r="O13">
        <v>22.475200000000001</v>
      </c>
      <c r="P13" s="13">
        <v>2.2252499999999998E-3</v>
      </c>
      <c r="Q13" s="13">
        <v>0.60127639296343705</v>
      </c>
      <c r="R13" s="16">
        <v>6.38693850911848E-4</v>
      </c>
    </row>
    <row r="14" spans="1:27" s="18" customFormat="1" ht="15.75" customHeight="1" x14ac:dyDescent="0.25">
      <c r="G14" s="7"/>
    </row>
    <row r="15" spans="1:27" s="18" customFormat="1" ht="15.75" customHeight="1" x14ac:dyDescent="0.25"/>
    <row r="16" spans="1:27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zoomScale="257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ColWidth="14.44140625" defaultRowHeight="15" customHeight="1" x14ac:dyDescent="0.25"/>
  <cols>
    <col min="1" max="1" width="30.33203125" bestFit="1" customWidth="1"/>
    <col min="2" max="2" width="18.33203125" customWidth="1"/>
    <col min="3" max="4" width="14.44140625" customWidth="1"/>
    <col min="5" max="5" width="15.109375" customWidth="1"/>
    <col min="6" max="6" width="14.109375" customWidth="1"/>
    <col min="7" max="7" width="14.44140625" customWidth="1"/>
    <col min="9" max="9" width="14.44140625" customWidth="1"/>
    <col min="10" max="10" width="16.6640625" customWidth="1"/>
    <col min="11" max="11" width="9.33203125" customWidth="1"/>
    <col min="12" max="12" width="9.44140625" customWidth="1"/>
    <col min="13" max="13" width="9.77734375" customWidth="1"/>
    <col min="14" max="14" width="16.44140625" customWidth="1"/>
    <col min="15" max="15" width="15.77734375" customWidth="1"/>
  </cols>
  <sheetData>
    <row r="1" spans="1:27" ht="15.75" customHeight="1" x14ac:dyDescent="0.25">
      <c r="A1" s="2" t="s">
        <v>0</v>
      </c>
      <c r="B1" s="2" t="s">
        <v>75</v>
      </c>
      <c r="C1" s="2" t="s">
        <v>40</v>
      </c>
      <c r="D1" s="2" t="s">
        <v>41</v>
      </c>
      <c r="E1" s="2" t="s">
        <v>42</v>
      </c>
      <c r="F1" s="2" t="s">
        <v>43</v>
      </c>
      <c r="G1" s="2" t="s">
        <v>44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5">
      <c r="A2" s="4" t="s">
        <v>53</v>
      </c>
      <c r="B2" s="4">
        <v>2</v>
      </c>
      <c r="C2" s="5">
        <v>64284956</v>
      </c>
      <c r="D2" s="5">
        <v>7832474</v>
      </c>
      <c r="E2" s="6">
        <f t="shared" ref="E2:E22" si="0">D2/C2</f>
        <v>0.12183992161400872</v>
      </c>
      <c r="F2" s="5">
        <v>2867984</v>
      </c>
      <c r="G2" s="5">
        <v>543011</v>
      </c>
      <c r="H2" s="6">
        <f t="shared" ref="H2:H22" si="1">G2/F2</f>
        <v>0.18933543562307181</v>
      </c>
      <c r="I2" s="5">
        <v>2867953</v>
      </c>
      <c r="J2" s="5">
        <v>2324949</v>
      </c>
      <c r="K2" s="11">
        <v>0.81066499999999997</v>
      </c>
      <c r="L2" s="11">
        <v>0.80754999999999999</v>
      </c>
      <c r="M2" s="11">
        <v>5.0900400000000001</v>
      </c>
      <c r="N2" s="5">
        <v>4649946</v>
      </c>
      <c r="O2" s="5">
        <v>2324973</v>
      </c>
    </row>
    <row r="3" spans="1:27" ht="15.75" customHeight="1" x14ac:dyDescent="0.25">
      <c r="A3" s="4" t="s">
        <v>54</v>
      </c>
      <c r="B3" s="4">
        <v>2</v>
      </c>
      <c r="C3" s="5">
        <v>77789554</v>
      </c>
      <c r="D3" s="5">
        <v>19825755</v>
      </c>
      <c r="E3" s="6">
        <f t="shared" si="0"/>
        <v>0.25486397569524566</v>
      </c>
      <c r="F3" s="5">
        <v>7560121</v>
      </c>
      <c r="G3" s="5">
        <v>1327208</v>
      </c>
      <c r="H3" s="6">
        <f t="shared" si="1"/>
        <v>0.17555380396689418</v>
      </c>
      <c r="I3" s="5">
        <v>7559818</v>
      </c>
      <c r="J3" s="5">
        <v>6232650</v>
      </c>
      <c r="K3" s="11">
        <v>0.82444399999999995</v>
      </c>
      <c r="L3" s="11">
        <v>0.82229200000000002</v>
      </c>
      <c r="M3" s="11">
        <v>5.526224</v>
      </c>
      <c r="N3" s="5">
        <v>12465826</v>
      </c>
      <c r="O3" s="5">
        <v>6232913</v>
      </c>
    </row>
    <row r="4" spans="1:27" ht="15.75" customHeight="1" x14ac:dyDescent="0.25">
      <c r="A4" s="4" t="s">
        <v>55</v>
      </c>
      <c r="B4" s="4">
        <v>2</v>
      </c>
      <c r="C4" s="5">
        <v>82693352</v>
      </c>
      <c r="D4" s="5">
        <v>9315261</v>
      </c>
      <c r="E4" s="6">
        <f t="shared" si="0"/>
        <v>0.11264824529062506</v>
      </c>
      <c r="F4" s="5">
        <v>3550013</v>
      </c>
      <c r="G4" s="5">
        <v>648281</v>
      </c>
      <c r="H4" s="6">
        <f t="shared" si="1"/>
        <v>0.18261369747096701</v>
      </c>
      <c r="I4" s="5">
        <v>3549948</v>
      </c>
      <c r="J4" s="5">
        <v>2901677</v>
      </c>
      <c r="K4" s="11">
        <v>0.81738599999999995</v>
      </c>
      <c r="L4" s="11">
        <v>0.81522399999999995</v>
      </c>
      <c r="M4" s="11">
        <v>5.3305239999999996</v>
      </c>
      <c r="N4" s="5">
        <v>5803464</v>
      </c>
      <c r="O4" s="5">
        <v>2901732</v>
      </c>
    </row>
    <row r="5" spans="1:27" ht="15.75" customHeight="1" x14ac:dyDescent="0.25">
      <c r="A5" s="4" t="s">
        <v>56</v>
      </c>
      <c r="B5" s="4">
        <v>2</v>
      </c>
      <c r="C5" s="5">
        <v>111248556</v>
      </c>
      <c r="D5" s="5">
        <v>41074618</v>
      </c>
      <c r="E5" s="6">
        <f t="shared" si="0"/>
        <v>0.3692148417638787</v>
      </c>
      <c r="F5" s="5">
        <v>15605998</v>
      </c>
      <c r="G5" s="5">
        <v>3106388</v>
      </c>
      <c r="H5" s="6">
        <f t="shared" si="1"/>
        <v>0.19905090337702208</v>
      </c>
      <c r="I5" s="5">
        <v>15605602</v>
      </c>
      <c r="J5" s="5">
        <v>12499280</v>
      </c>
      <c r="K5" s="11">
        <v>0.80094799999999999</v>
      </c>
      <c r="L5" s="11">
        <v>0.79824099999999998</v>
      </c>
      <c r="M5" s="11">
        <v>4.8437049999999999</v>
      </c>
      <c r="N5" s="5">
        <v>24999220</v>
      </c>
      <c r="O5" s="5">
        <v>12499610</v>
      </c>
    </row>
    <row r="6" spans="1:27" ht="15.75" customHeight="1" x14ac:dyDescent="0.25">
      <c r="A6" s="4" t="s">
        <v>57</v>
      </c>
      <c r="B6" s="4">
        <v>2</v>
      </c>
      <c r="C6" s="5">
        <v>68318386</v>
      </c>
      <c r="D6" s="5">
        <v>61772504</v>
      </c>
      <c r="E6" s="6">
        <f t="shared" si="0"/>
        <v>0.90418564630610565</v>
      </c>
      <c r="F6" s="5">
        <v>25173367</v>
      </c>
      <c r="G6" s="5">
        <v>7147016</v>
      </c>
      <c r="H6" s="6">
        <f t="shared" si="1"/>
        <v>0.28391180250142939</v>
      </c>
      <c r="I6" s="5">
        <v>25172985</v>
      </c>
      <c r="J6" s="5">
        <v>18026094</v>
      </c>
      <c r="K6" s="11">
        <v>0.71608899999999998</v>
      </c>
      <c r="L6" s="11">
        <v>0.71033100000000005</v>
      </c>
      <c r="M6" s="11">
        <v>3.3679649999999999</v>
      </c>
      <c r="N6" s="5">
        <v>36052702</v>
      </c>
      <c r="O6" s="5">
        <v>18026351</v>
      </c>
    </row>
    <row r="7" spans="1:27" ht="15.75" customHeight="1" x14ac:dyDescent="0.25">
      <c r="A7" s="4" t="s">
        <v>58</v>
      </c>
      <c r="B7" s="4">
        <v>2</v>
      </c>
      <c r="C7" s="5">
        <v>98942836</v>
      </c>
      <c r="D7" s="5">
        <v>87603174</v>
      </c>
      <c r="E7" s="6">
        <f t="shared" si="0"/>
        <v>0.88539178319085177</v>
      </c>
      <c r="F7" s="5">
        <v>35503890</v>
      </c>
      <c r="G7" s="5">
        <v>7299424</v>
      </c>
      <c r="H7" s="6">
        <f t="shared" si="1"/>
        <v>0.20559504888055929</v>
      </c>
      <c r="I7" s="5">
        <v>35502831</v>
      </c>
      <c r="J7" s="5">
        <v>28203650</v>
      </c>
      <c r="K7" s="11">
        <v>0.79440599999999995</v>
      </c>
      <c r="L7" s="11">
        <v>0.79133500000000001</v>
      </c>
      <c r="M7" s="11">
        <v>4.689978</v>
      </c>
      <c r="N7" s="5">
        <v>56408932</v>
      </c>
      <c r="O7" s="5">
        <v>28204466</v>
      </c>
    </row>
    <row r="8" spans="1:27" ht="15.75" customHeight="1" x14ac:dyDescent="0.25">
      <c r="A8" s="4" t="s">
        <v>59</v>
      </c>
      <c r="B8" s="4">
        <v>2</v>
      </c>
      <c r="C8" s="5">
        <v>92925612</v>
      </c>
      <c r="D8" s="5">
        <v>83541604</v>
      </c>
      <c r="E8" s="6">
        <f t="shared" si="0"/>
        <v>0.89901591393339442</v>
      </c>
      <c r="F8" s="5">
        <v>34200841</v>
      </c>
      <c r="G8" s="5">
        <v>13780700</v>
      </c>
      <c r="H8" s="6">
        <f t="shared" si="1"/>
        <v>0.40293453602500595</v>
      </c>
      <c r="I8" s="5">
        <v>34200328</v>
      </c>
      <c r="J8" s="5">
        <v>20419833</v>
      </c>
      <c r="K8" s="11">
        <v>0.59706499999999996</v>
      </c>
      <c r="L8" s="11">
        <v>0.57870500000000002</v>
      </c>
      <c r="M8" s="11">
        <v>2.242686</v>
      </c>
      <c r="N8" s="5">
        <v>40840282</v>
      </c>
      <c r="O8" s="5">
        <v>20420141</v>
      </c>
    </row>
    <row r="9" spans="1:27" ht="15.75" customHeight="1" x14ac:dyDescent="0.25">
      <c r="A9" s="4" t="s">
        <v>60</v>
      </c>
      <c r="B9" s="4">
        <v>2</v>
      </c>
      <c r="C9" s="5">
        <v>147191284</v>
      </c>
      <c r="D9" s="5">
        <v>137144813</v>
      </c>
      <c r="E9" s="6">
        <f t="shared" si="0"/>
        <v>0.9317454761791466</v>
      </c>
      <c r="F9" s="5">
        <v>55308537</v>
      </c>
      <c r="G9" s="5">
        <v>10400560</v>
      </c>
      <c r="H9" s="6">
        <f t="shared" si="1"/>
        <v>0.18804619619571569</v>
      </c>
      <c r="I9" s="5">
        <v>55307341</v>
      </c>
      <c r="J9" s="5">
        <v>44906991</v>
      </c>
      <c r="K9" s="11">
        <v>0.81195399999999995</v>
      </c>
      <c r="L9" s="11">
        <v>0.80961499999999997</v>
      </c>
      <c r="M9" s="11">
        <v>5.1259430000000004</v>
      </c>
      <c r="N9" s="5">
        <v>89815954</v>
      </c>
      <c r="O9" s="5">
        <v>44907977</v>
      </c>
    </row>
    <row r="10" spans="1:27" ht="15.75" customHeight="1" x14ac:dyDescent="0.25">
      <c r="A10" s="4" t="s">
        <v>61</v>
      </c>
      <c r="B10" s="4">
        <v>2</v>
      </c>
      <c r="C10" s="5">
        <v>73481544</v>
      </c>
      <c r="D10" s="5">
        <v>63164208</v>
      </c>
      <c r="E10" s="6">
        <f t="shared" si="0"/>
        <v>0.85959282510449153</v>
      </c>
      <c r="F10" s="5">
        <v>23550826</v>
      </c>
      <c r="G10" s="5">
        <v>4371536</v>
      </c>
      <c r="H10" s="6">
        <f t="shared" si="1"/>
        <v>0.18562134508573075</v>
      </c>
      <c r="I10" s="5">
        <v>23550319</v>
      </c>
      <c r="J10" s="5">
        <v>19178882</v>
      </c>
      <c r="K10" s="11">
        <v>0.81437899999999996</v>
      </c>
      <c r="L10" s="11">
        <v>0.81093800000000005</v>
      </c>
      <c r="M10" s="11">
        <v>5.1446449999999997</v>
      </c>
      <c r="N10" s="5">
        <v>38358580</v>
      </c>
      <c r="O10" s="5">
        <v>19179290</v>
      </c>
    </row>
    <row r="11" spans="1:27" ht="15.75" customHeight="1" x14ac:dyDescent="0.25">
      <c r="A11" s="4" t="s">
        <v>62</v>
      </c>
      <c r="B11" s="4">
        <v>2</v>
      </c>
      <c r="C11" s="5">
        <v>70249720</v>
      </c>
      <c r="D11" s="5">
        <v>60967035</v>
      </c>
      <c r="E11" s="6">
        <f t="shared" si="0"/>
        <v>0.86786160855872452</v>
      </c>
      <c r="F11" s="5">
        <v>22385525</v>
      </c>
      <c r="G11" s="5">
        <v>2814564</v>
      </c>
      <c r="H11" s="6">
        <f t="shared" si="1"/>
        <v>0.12573142689304809</v>
      </c>
      <c r="I11" s="5">
        <v>22385068</v>
      </c>
      <c r="J11" s="5">
        <v>19570564</v>
      </c>
      <c r="K11" s="11">
        <v>0.87426899999999996</v>
      </c>
      <c r="L11" s="11">
        <v>0.87488699999999997</v>
      </c>
      <c r="M11" s="11">
        <v>7.9168269999999996</v>
      </c>
      <c r="N11" s="5">
        <v>39141922</v>
      </c>
      <c r="O11" s="5">
        <v>19570961</v>
      </c>
    </row>
    <row r="12" spans="1:27" ht="15.75" customHeight="1" x14ac:dyDescent="0.25">
      <c r="A12" s="4" t="s">
        <v>63</v>
      </c>
      <c r="B12" s="4">
        <v>2</v>
      </c>
      <c r="C12" s="5">
        <v>103538130</v>
      </c>
      <c r="D12" s="5">
        <v>91496380</v>
      </c>
      <c r="E12" s="6">
        <f t="shared" si="0"/>
        <v>0.88369743591080885</v>
      </c>
      <c r="F12" s="5">
        <v>33672393</v>
      </c>
      <c r="G12" s="5">
        <v>2835385</v>
      </c>
      <c r="H12" s="6">
        <f t="shared" si="1"/>
        <v>8.4205034076431692E-2</v>
      </c>
      <c r="I12" s="5">
        <v>33671173</v>
      </c>
      <c r="J12" s="5">
        <v>30835897</v>
      </c>
      <c r="K12" s="11">
        <v>0.91579500000000003</v>
      </c>
      <c r="L12" s="11">
        <v>0.91762500000000002</v>
      </c>
      <c r="M12" s="11">
        <v>12.083553999999999</v>
      </c>
      <c r="N12" s="5">
        <v>61674016</v>
      </c>
      <c r="O12" s="5">
        <v>30837008</v>
      </c>
    </row>
    <row r="13" spans="1:27" ht="15.75" customHeight="1" x14ac:dyDescent="0.25">
      <c r="A13" s="4" t="s">
        <v>64</v>
      </c>
      <c r="B13" s="4">
        <v>2</v>
      </c>
      <c r="C13" s="5">
        <v>162676602</v>
      </c>
      <c r="D13" s="5">
        <v>145756182</v>
      </c>
      <c r="E13" s="6">
        <f t="shared" si="0"/>
        <v>0.89598737745948243</v>
      </c>
      <c r="F13" s="5">
        <v>54492223</v>
      </c>
      <c r="G13" s="5">
        <v>5094475</v>
      </c>
      <c r="H13" s="6">
        <f t="shared" si="1"/>
        <v>9.3489946262607052E-2</v>
      </c>
      <c r="I13" s="5">
        <v>54490813</v>
      </c>
      <c r="J13" s="5">
        <v>49396450</v>
      </c>
      <c r="K13" s="11">
        <v>0.90651000000000004</v>
      </c>
      <c r="L13" s="11">
        <v>0.90802099999999997</v>
      </c>
      <c r="M13" s="11">
        <v>10.770471000000001</v>
      </c>
      <c r="N13" s="5">
        <v>98795496</v>
      </c>
      <c r="O13" s="5">
        <v>49397748</v>
      </c>
    </row>
    <row r="14" spans="1:27" ht="15.75" customHeight="1" x14ac:dyDescent="0.25">
      <c r="A14" s="4" t="s">
        <v>65</v>
      </c>
      <c r="B14" s="4">
        <v>2</v>
      </c>
      <c r="C14" s="5">
        <v>64882232</v>
      </c>
      <c r="D14" s="5">
        <v>54566521</v>
      </c>
      <c r="E14" s="6">
        <f t="shared" si="0"/>
        <v>0.84100869094639041</v>
      </c>
      <c r="F14" s="5">
        <v>20819866</v>
      </c>
      <c r="G14" s="5">
        <v>7292411</v>
      </c>
      <c r="H14" s="6">
        <f t="shared" si="1"/>
        <v>0.35026214866128341</v>
      </c>
      <c r="I14" s="5">
        <v>20819644</v>
      </c>
      <c r="J14" s="5">
        <v>13527309</v>
      </c>
      <c r="K14" s="11">
        <v>0.64973800000000004</v>
      </c>
      <c r="L14" s="11">
        <v>0.63209099999999996</v>
      </c>
      <c r="M14" s="11">
        <v>2.5543130000000001</v>
      </c>
      <c r="N14" s="5">
        <v>27054910</v>
      </c>
      <c r="O14" s="5">
        <v>13527455</v>
      </c>
    </row>
    <row r="15" spans="1:27" ht="15.75" customHeight="1" x14ac:dyDescent="0.25">
      <c r="A15" s="4" t="s">
        <v>66</v>
      </c>
      <c r="B15" s="4">
        <v>2</v>
      </c>
      <c r="C15" s="8">
        <v>81553268</v>
      </c>
      <c r="D15" s="8">
        <v>66260418</v>
      </c>
      <c r="E15" s="6">
        <f t="shared" si="0"/>
        <v>0.81248023071252029</v>
      </c>
      <c r="F15" s="8">
        <v>81553268</v>
      </c>
      <c r="G15" s="8">
        <v>5081314</v>
      </c>
      <c r="H15" s="6">
        <f t="shared" si="1"/>
        <v>6.2306687697665286E-2</v>
      </c>
      <c r="I15" s="8">
        <v>25173264</v>
      </c>
      <c r="J15" s="8">
        <v>20128384</v>
      </c>
      <c r="K15" s="12">
        <v>0.79959400000000003</v>
      </c>
      <c r="L15" s="12">
        <v>0.79788599999999998</v>
      </c>
      <c r="M15" s="12">
        <v>4.8972740000000003</v>
      </c>
      <c r="N15" s="8">
        <v>40184162</v>
      </c>
      <c r="O15" s="8">
        <v>20092081</v>
      </c>
    </row>
    <row r="16" spans="1:27" ht="15.75" customHeight="1" x14ac:dyDescent="0.25">
      <c r="A16" s="4" t="s">
        <v>67</v>
      </c>
      <c r="B16" s="4">
        <v>2</v>
      </c>
      <c r="C16" s="8">
        <v>92978176</v>
      </c>
      <c r="D16" s="8">
        <v>81221918</v>
      </c>
      <c r="E16" s="6">
        <f t="shared" si="0"/>
        <v>0.87355895215668677</v>
      </c>
      <c r="F16" s="8">
        <v>92978176</v>
      </c>
      <c r="G16" s="8">
        <v>6214474</v>
      </c>
      <c r="H16" s="6">
        <f t="shared" si="1"/>
        <v>6.683798572258505E-2</v>
      </c>
      <c r="I16" s="8">
        <v>30694864</v>
      </c>
      <c r="J16" s="8">
        <v>24531398</v>
      </c>
      <c r="K16" s="12">
        <v>0.79920199999999997</v>
      </c>
      <c r="L16" s="12">
        <v>0.79670700000000005</v>
      </c>
      <c r="M16" s="12">
        <v>4.8512649999999997</v>
      </c>
      <c r="N16" s="8">
        <v>48961402</v>
      </c>
      <c r="O16" s="8">
        <v>24480701</v>
      </c>
    </row>
    <row r="17" spans="1:15" ht="15.75" customHeight="1" x14ac:dyDescent="0.25">
      <c r="A17" s="4" t="s">
        <v>68</v>
      </c>
      <c r="B17" s="4">
        <v>2</v>
      </c>
      <c r="C17" s="8">
        <v>79783088</v>
      </c>
      <c r="D17" s="8">
        <v>51020877</v>
      </c>
      <c r="E17" s="6">
        <f t="shared" si="0"/>
        <v>0.639494888941877</v>
      </c>
      <c r="F17" s="8">
        <v>79783088</v>
      </c>
      <c r="G17" s="8">
        <v>8134817</v>
      </c>
      <c r="H17" s="6">
        <f t="shared" si="1"/>
        <v>0.10196167137576825</v>
      </c>
      <c r="I17" s="8">
        <v>20036890</v>
      </c>
      <c r="J17" s="8">
        <v>11974815</v>
      </c>
      <c r="K17" s="12">
        <v>0.597638</v>
      </c>
      <c r="L17" s="12">
        <v>0.59334399999999998</v>
      </c>
      <c r="M17" s="12">
        <v>2.4437570000000002</v>
      </c>
      <c r="N17" s="8">
        <v>23805440</v>
      </c>
      <c r="O17" s="8">
        <v>11902720</v>
      </c>
    </row>
    <row r="18" spans="1:15" ht="15.75" customHeight="1" x14ac:dyDescent="0.25">
      <c r="A18" s="4" t="s">
        <v>69</v>
      </c>
      <c r="B18" s="4">
        <v>2</v>
      </c>
      <c r="C18" s="8">
        <v>94454636</v>
      </c>
      <c r="D18" s="8">
        <v>88274734</v>
      </c>
      <c r="E18" s="6">
        <f t="shared" si="0"/>
        <v>0.93457280381663854</v>
      </c>
      <c r="F18" s="8">
        <v>94454636</v>
      </c>
      <c r="G18" s="8">
        <v>5042647</v>
      </c>
      <c r="H18" s="6">
        <f t="shared" si="1"/>
        <v>5.3386971921632304E-2</v>
      </c>
      <c r="I18" s="8">
        <v>32971118</v>
      </c>
      <c r="J18" s="8">
        <v>27971062</v>
      </c>
      <c r="K18" s="12">
        <v>0.84835000000000005</v>
      </c>
      <c r="L18" s="12">
        <v>0.84595799999999999</v>
      </c>
      <c r="M18" s="12">
        <v>6.3790050000000003</v>
      </c>
      <c r="N18" s="8">
        <v>55857230</v>
      </c>
      <c r="O18" s="8">
        <v>27928615</v>
      </c>
    </row>
    <row r="19" spans="1:15" ht="15.75" customHeight="1" x14ac:dyDescent="0.25">
      <c r="A19" s="4" t="s">
        <v>70</v>
      </c>
      <c r="B19" s="4">
        <v>2</v>
      </c>
      <c r="C19" s="8">
        <v>157951036</v>
      </c>
      <c r="D19" s="8">
        <v>92012552</v>
      </c>
      <c r="E19" s="6">
        <f t="shared" si="0"/>
        <v>0.58253845197951093</v>
      </c>
      <c r="F19" s="8">
        <v>157951036</v>
      </c>
      <c r="G19" s="8">
        <v>31941470</v>
      </c>
      <c r="H19" s="6">
        <f t="shared" si="1"/>
        <v>0.2022238714534294</v>
      </c>
      <c r="I19" s="8">
        <v>35758853</v>
      </c>
      <c r="J19" s="8">
        <v>3959366</v>
      </c>
      <c r="K19" s="12">
        <v>0.110724</v>
      </c>
      <c r="L19" s="12">
        <v>9.5796000000000006E-2</v>
      </c>
      <c r="M19" s="12">
        <v>1.080891</v>
      </c>
      <c r="N19" s="8">
        <v>7636710</v>
      </c>
      <c r="O19" s="8">
        <v>3818355</v>
      </c>
    </row>
    <row r="20" spans="1:15" ht="15.75" customHeight="1" x14ac:dyDescent="0.25">
      <c r="A20" s="4" t="s">
        <v>71</v>
      </c>
      <c r="B20" s="4">
        <v>2</v>
      </c>
      <c r="C20" s="8">
        <v>153325130</v>
      </c>
      <c r="D20" s="8">
        <v>111290304</v>
      </c>
      <c r="E20" s="6">
        <f t="shared" si="0"/>
        <v>0.72584516315101122</v>
      </c>
      <c r="F20" s="8">
        <v>153325130</v>
      </c>
      <c r="G20" s="8">
        <v>37862687</v>
      </c>
      <c r="H20" s="6">
        <f t="shared" si="1"/>
        <v>0.2469437788834746</v>
      </c>
      <c r="I20" s="8">
        <v>43443334</v>
      </c>
      <c r="J20" s="8">
        <v>5751904</v>
      </c>
      <c r="K20" s="12">
        <v>0.13239999999999999</v>
      </c>
      <c r="L20" s="12">
        <v>9.8049999999999998E-2</v>
      </c>
      <c r="M20" s="12">
        <v>1.115102</v>
      </c>
      <c r="N20" s="8">
        <v>11168670</v>
      </c>
      <c r="O20" s="8">
        <v>5584335</v>
      </c>
    </row>
    <row r="21" spans="1:15" ht="15.75" customHeight="1" x14ac:dyDescent="0.25">
      <c r="A21" s="4" t="s">
        <v>72</v>
      </c>
      <c r="B21" s="4">
        <v>2</v>
      </c>
      <c r="C21" s="8">
        <v>149279592</v>
      </c>
      <c r="D21" s="8">
        <v>102957994</v>
      </c>
      <c r="E21" s="6">
        <f t="shared" si="0"/>
        <v>0.68969905812711496</v>
      </c>
      <c r="F21" s="8">
        <v>149279592</v>
      </c>
      <c r="G21" s="8">
        <v>22123725</v>
      </c>
      <c r="H21" s="6">
        <f t="shared" si="1"/>
        <v>0.14820327885140522</v>
      </c>
      <c r="I21" s="8">
        <v>41217900</v>
      </c>
      <c r="J21" s="8">
        <v>19189021</v>
      </c>
      <c r="K21" s="12">
        <v>0.46555099999999999</v>
      </c>
      <c r="L21" s="12">
        <v>0.41355900000000001</v>
      </c>
      <c r="M21" s="12">
        <v>1.4812689999999999</v>
      </c>
      <c r="N21" s="8">
        <v>38190004</v>
      </c>
      <c r="O21" s="8">
        <v>19095002</v>
      </c>
    </row>
    <row r="22" spans="1:15" ht="15.75" customHeight="1" x14ac:dyDescent="0.25">
      <c r="A22" s="4" t="s">
        <v>73</v>
      </c>
      <c r="B22" s="4">
        <v>2</v>
      </c>
      <c r="C22" s="8">
        <v>158160162</v>
      </c>
      <c r="D22" s="8">
        <v>94197752</v>
      </c>
      <c r="E22" s="6">
        <f t="shared" si="0"/>
        <v>0.59558456952010452</v>
      </c>
      <c r="F22" s="8">
        <v>158160162</v>
      </c>
      <c r="G22" s="8">
        <v>25880617</v>
      </c>
      <c r="H22" s="6">
        <f t="shared" si="1"/>
        <v>0.16363549880531864</v>
      </c>
      <c r="I22" s="8">
        <v>36776597</v>
      </c>
      <c r="J22" s="8">
        <v>11268745</v>
      </c>
      <c r="K22" s="12">
        <v>0.30641099999999999</v>
      </c>
      <c r="L22" s="12">
        <v>0.25681799999999999</v>
      </c>
      <c r="M22" s="12">
        <v>1.210677</v>
      </c>
      <c r="N22" s="8">
        <v>21793180</v>
      </c>
      <c r="O22" s="8">
        <v>10896590</v>
      </c>
    </row>
    <row r="23" spans="1:15" ht="15.75" customHeight="1" x14ac:dyDescent="0.25"/>
    <row r="24" spans="1:15" ht="15.75" customHeight="1" x14ac:dyDescent="0.25"/>
    <row r="25" spans="1:15" ht="15.75" customHeight="1" x14ac:dyDescent="0.25"/>
    <row r="26" spans="1:15" ht="15.75" customHeight="1" x14ac:dyDescent="0.25"/>
    <row r="27" spans="1:15" ht="15.75" customHeight="1" x14ac:dyDescent="0.25"/>
    <row r="28" spans="1:15" ht="15.75" customHeight="1" x14ac:dyDescent="0.25"/>
    <row r="29" spans="1:15" ht="15.75" customHeight="1" x14ac:dyDescent="0.25"/>
    <row r="30" spans="1:15" ht="15.75" customHeight="1" x14ac:dyDescent="0.25"/>
    <row r="31" spans="1:15" ht="15.75" customHeight="1" x14ac:dyDescent="0.25"/>
    <row r="32" spans="1:1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zoomScale="23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6" sqref="B16"/>
    </sheetView>
  </sheetViews>
  <sheetFormatPr defaultColWidth="14.44140625" defaultRowHeight="15" customHeight="1" x14ac:dyDescent="0.25"/>
  <cols>
    <col min="1" max="1" width="20.33203125" customWidth="1"/>
    <col min="2" max="2" width="19" customWidth="1"/>
    <col min="3" max="3" width="14.44140625" customWidth="1"/>
    <col min="4" max="4" width="20.109375" customWidth="1"/>
    <col min="5" max="5" width="16.109375" customWidth="1"/>
    <col min="6" max="6" width="18.109375" customWidth="1"/>
    <col min="7" max="7" width="14.44140625" customWidth="1"/>
  </cols>
  <sheetData>
    <row r="1" spans="1:27" ht="15.75" customHeight="1" x14ac:dyDescent="0.25">
      <c r="A1" s="2" t="s">
        <v>0</v>
      </c>
      <c r="B1" s="2" t="s">
        <v>75</v>
      </c>
      <c r="C1" s="2" t="s">
        <v>40</v>
      </c>
      <c r="D1" s="2" t="s">
        <v>4</v>
      </c>
      <c r="E1" s="2" t="s">
        <v>5</v>
      </c>
      <c r="F1" s="2" t="s">
        <v>74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5">
      <c r="A2" s="4" t="s">
        <v>13</v>
      </c>
      <c r="B2" s="4">
        <v>1</v>
      </c>
      <c r="C2" s="5">
        <v>375397089</v>
      </c>
      <c r="D2" s="5">
        <v>333390647</v>
      </c>
      <c r="E2" s="6">
        <v>0.88810131130239001</v>
      </c>
      <c r="F2" s="6">
        <v>0.97088099999999999</v>
      </c>
    </row>
    <row r="3" spans="1:27" ht="15.75" customHeight="1" x14ac:dyDescent="0.25">
      <c r="A3" s="4" t="s">
        <v>14</v>
      </c>
      <c r="B3" s="4">
        <v>1</v>
      </c>
      <c r="C3" s="5">
        <v>369809982</v>
      </c>
      <c r="D3" s="5">
        <v>331262769</v>
      </c>
      <c r="E3" s="6">
        <v>0.89576481199471791</v>
      </c>
      <c r="F3" s="6">
        <v>0.97097599999999995</v>
      </c>
    </row>
    <row r="4" spans="1:27" ht="15.75" customHeight="1" x14ac:dyDescent="0.25">
      <c r="A4" s="4" t="s">
        <v>30</v>
      </c>
      <c r="B4" s="4">
        <v>1</v>
      </c>
      <c r="C4" s="5">
        <v>369349209</v>
      </c>
      <c r="D4" s="5">
        <v>327598796</v>
      </c>
      <c r="E4" s="6">
        <v>0.88696222441348183</v>
      </c>
      <c r="F4" s="6">
        <v>0.97105300000000006</v>
      </c>
    </row>
    <row r="5" spans="1:27" ht="15.75" customHeight="1" x14ac:dyDescent="0.25">
      <c r="A5" s="4" t="s">
        <v>31</v>
      </c>
      <c r="B5" s="4">
        <v>1</v>
      </c>
      <c r="C5" s="5">
        <v>367714571</v>
      </c>
      <c r="D5" s="5">
        <v>328987004</v>
      </c>
      <c r="E5" s="6">
        <v>0.89468035793446976</v>
      </c>
      <c r="F5" s="6">
        <v>0.97105399999999997</v>
      </c>
    </row>
    <row r="6" spans="1:27" ht="15.75" customHeight="1" x14ac:dyDescent="0.25"/>
    <row r="7" spans="1:27" ht="15.75" customHeight="1" x14ac:dyDescent="0.25"/>
    <row r="8" spans="1:27" ht="15.75" customHeight="1" x14ac:dyDescent="0.25"/>
    <row r="9" spans="1:27" ht="15.75" customHeight="1" x14ac:dyDescent="0.25"/>
    <row r="10" spans="1:27" ht="15.75" customHeight="1" x14ac:dyDescent="0.25"/>
    <row r="11" spans="1:27" ht="15.75" customHeight="1" x14ac:dyDescent="0.25"/>
    <row r="12" spans="1:27" ht="15.75" customHeight="1" x14ac:dyDescent="0.25"/>
    <row r="13" spans="1:27" ht="15.75" customHeight="1" x14ac:dyDescent="0.25"/>
    <row r="14" spans="1:27" ht="15.75" customHeight="1" x14ac:dyDescent="0.25"/>
    <row r="15" spans="1:27" ht="15.75" customHeight="1" x14ac:dyDescent="0.25"/>
    <row r="16" spans="1:27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RNA-seq</vt:lpstr>
      <vt:lpstr>MethylC-seq</vt:lpstr>
      <vt:lpstr>ChIP-seq</vt:lpstr>
      <vt:lpstr>genomic DNA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Margarita Behrens</dc:creator>
  <cp:lastModifiedBy>M. Margarita Behrens</cp:lastModifiedBy>
  <dcterms:created xsi:type="dcterms:W3CDTF">2022-04-26T21:15:48Z</dcterms:created>
  <dcterms:modified xsi:type="dcterms:W3CDTF">2022-04-26T21:15:48Z</dcterms:modified>
</cp:coreProperties>
</file>