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1\Desktop\160621-upload\20-07-2021\"/>
    </mc:Choice>
  </mc:AlternateContent>
  <xr:revisionPtr revIDLastSave="0" documentId="13_ncr:1_{1B368D5A-375D-455A-8310-05C804FA328F}" xr6:coauthVersionLast="47" xr6:coauthVersionMax="47" xr10:uidLastSave="{00000000-0000-0000-0000-000000000000}"/>
  <bookViews>
    <workbookView xWindow="-110" yWindow="-110" windowWidth="38620" windowHeight="21220" firstSheet="2" activeTab="6" xr2:uid="{00000000-000D-0000-FFFF-FFFF00000000}"/>
  </bookViews>
  <sheets>
    <sheet name="Differentiation index" sheetId="1" r:id="rId1"/>
    <sheet name="Niche cell proliferation" sheetId="2" r:id="rId2"/>
    <sheet name="Niche prolifertion in EcR DN" sheetId="3" r:id="rId3"/>
    <sheet name="Fluorescence intensity of Rel" sheetId="4" r:id="rId4"/>
    <sheet name="Niche proliferation rescue" sheetId="5" r:id="rId5"/>
    <sheet name="Differentiation rescue" sheetId="6" r:id="rId6"/>
    <sheet name="Fluorescence intensity of Rel 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7" l="1"/>
  <c r="E17" i="7"/>
  <c r="D17" i="7"/>
  <c r="E16" i="7"/>
  <c r="D16" i="7"/>
  <c r="E15" i="7"/>
  <c r="D15" i="7"/>
  <c r="E16" i="6"/>
  <c r="D18" i="5"/>
  <c r="D16" i="6"/>
  <c r="C16" i="6"/>
  <c r="D15" i="6"/>
  <c r="E15" i="6"/>
  <c r="F15" i="6"/>
  <c r="C15" i="6"/>
  <c r="D14" i="6"/>
  <c r="E14" i="6"/>
  <c r="F14" i="6"/>
  <c r="C14" i="6"/>
  <c r="D13" i="6"/>
  <c r="E13" i="6"/>
  <c r="F13" i="6"/>
  <c r="C13" i="6"/>
  <c r="C18" i="5"/>
  <c r="B18" i="5"/>
  <c r="E17" i="5"/>
  <c r="C17" i="5"/>
  <c r="D17" i="5"/>
  <c r="B17" i="5"/>
  <c r="E16" i="5"/>
  <c r="E15" i="5"/>
  <c r="C16" i="5"/>
  <c r="D16" i="5"/>
  <c r="B16" i="5"/>
  <c r="C15" i="5"/>
  <c r="D15" i="5"/>
  <c r="B15" i="5"/>
  <c r="E19" i="1"/>
  <c r="D19" i="1"/>
  <c r="F18" i="1"/>
  <c r="E18" i="1"/>
  <c r="D18" i="1"/>
  <c r="E16" i="1"/>
  <c r="E17" i="1" s="1"/>
  <c r="F16" i="1"/>
  <c r="F17" i="1" s="1"/>
  <c r="D16" i="1"/>
  <c r="D17" i="1" s="1"/>
  <c r="E21" i="4"/>
  <c r="C18" i="3"/>
  <c r="B18" i="3"/>
  <c r="D21" i="4" l="1"/>
  <c r="F20" i="4"/>
  <c r="E20" i="4"/>
  <c r="D20" i="4"/>
  <c r="F19" i="4"/>
  <c r="E19" i="4"/>
  <c r="D19" i="4"/>
  <c r="F18" i="4"/>
  <c r="E18" i="4"/>
  <c r="D18" i="4"/>
  <c r="D17" i="3"/>
  <c r="C17" i="3"/>
  <c r="B17" i="3"/>
  <c r="D16" i="3"/>
  <c r="C16" i="3"/>
  <c r="B16" i="3"/>
  <c r="D15" i="3"/>
  <c r="C15" i="3"/>
  <c r="B15" i="3"/>
  <c r="C18" i="2" l="1"/>
  <c r="B18" i="2"/>
  <c r="D17" i="2"/>
  <c r="C17" i="2"/>
  <c r="B17" i="2"/>
  <c r="D16" i="2"/>
  <c r="C16" i="2"/>
  <c r="B16" i="2"/>
  <c r="D15" i="2"/>
  <c r="C15" i="2"/>
  <c r="B15" i="2"/>
</calcChain>
</file>

<file path=xl/sharedStrings.xml><?xml version="1.0" encoding="utf-8"?>
<sst xmlns="http://schemas.openxmlformats.org/spreadsheetml/2006/main" count="64" uniqueCount="29">
  <si>
    <t>sum</t>
  </si>
  <si>
    <t>AntpGFPxw1118</t>
  </si>
  <si>
    <t>AntpGFPxRelRNAi</t>
  </si>
  <si>
    <t>AntpGFPxEcR DN</t>
  </si>
  <si>
    <t>Average</t>
  </si>
  <si>
    <t>Standard deviation</t>
  </si>
  <si>
    <t>Ttest</t>
  </si>
  <si>
    <t>ore R</t>
  </si>
  <si>
    <t>PGRPLB delta</t>
  </si>
  <si>
    <t>Niche cell proliferation</t>
  </si>
  <si>
    <t>average</t>
  </si>
  <si>
    <t>standard deviation</t>
  </si>
  <si>
    <t>ttest</t>
  </si>
  <si>
    <t>Differentiation index of  EcRDN</t>
  </si>
  <si>
    <t>AntpGFPXW1118</t>
  </si>
  <si>
    <t>AntpGFPxRel RNAi</t>
  </si>
  <si>
    <t>AntpGFPxEcRDN</t>
  </si>
  <si>
    <t>pcolGFPxw1118</t>
  </si>
  <si>
    <t>pcolGFPxRelRNAi</t>
  </si>
  <si>
    <t>pcolGFPxEcRDN</t>
  </si>
  <si>
    <t>Mean fluorecence intensity of Relish</t>
  </si>
  <si>
    <t>Niche cell  proliferation</t>
  </si>
  <si>
    <t>serial no</t>
  </si>
  <si>
    <t>pcolGFPxUAS-Rel</t>
  </si>
  <si>
    <t>pcolGFPxUAS-EcRDN;UAS-Rel</t>
  </si>
  <si>
    <t xml:space="preserve">Differentiation resuce </t>
  </si>
  <si>
    <t>axenic</t>
  </si>
  <si>
    <t>Mean fluorecence intensity of Rel transcrpit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</si>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</sst>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Helvetica Neue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'Differentiation index'!$D$18:$F$18</c:f>
                <c:numCache>
                  <c:formatCode>General</c:formatCode>
                  <c:ptCount val="3"/>
                  <c:pt idx="0">
                    <c:v>0.12905555873720911</c:v>
                  </c:pt>
                  <c:pt idx="1">
                    <c:v>8.2959209797915573E-2</c:v>
                  </c:pt>
                  <c:pt idx="2">
                    <c:v>7.1775780990073521E-2</c:v>
                  </c:pt>
                </c:numCache>
              </c:numRef>
            </c:plus>
            <c:minus>
              <c:numRef>
                <c:f>'Differentiation index'!$D$18:$F$18</c:f>
                <c:numCache>
                  <c:formatCode>General</c:formatCode>
                  <c:ptCount val="3"/>
                  <c:pt idx="0">
                    <c:v>0.12905555873720911</c:v>
                  </c:pt>
                  <c:pt idx="1">
                    <c:v>8.2959209797915573E-2</c:v>
                  </c:pt>
                  <c:pt idx="2">
                    <c:v>7.1775780990073521E-2</c:v>
                  </c:pt>
                </c:numCache>
              </c:numRef>
            </c:minus>
            <c:spPr>
              <a:noFill/>
              <a:ln w="12700">
                <a:solidFill>
                  <a:schemeClr val="tx1"/>
                </a:solidFill>
              </a:ln>
              <a:effectLst/>
            </c:spPr>
          </c:errBars>
          <c:val>
            <c:numRef>
              <c:f>'Differentiation index'!$D$17:$F$17</c:f>
              <c:numCache>
                <c:formatCode>General</c:formatCode>
                <c:ptCount val="3"/>
                <c:pt idx="0">
                  <c:v>0.8061935455410022</c:v>
                </c:pt>
                <c:pt idx="1">
                  <c:v>1.2972395412812643</c:v>
                </c:pt>
                <c:pt idx="2">
                  <c:v>1.4445336259323942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2-F048-9E2B-1786FE4BE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236432"/>
        <c:axId val="193267088"/>
      </c:barChart>
      <c:catAx>
        <c:axId val="193236432"/>
        <c:scaling>
          <c:orientation val="minMax"/>
        </c:scaling>
        <c:delete val="1"/>
        <c:axPos val="b"/>
        <c:majorTickMark val="none"/>
        <c:minorTickMark val="none"/>
        <c:tickLblPos val="nextTo"/>
        <c:crossAx val="193267088"/>
        <c:crosses val="autoZero"/>
        <c:auto val="1"/>
        <c:lblAlgn val="ctr"/>
        <c:lblOffset val="100"/>
        <c:noMultiLvlLbl val="0"/>
      </c:catAx>
      <c:valAx>
        <c:axId val="19326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23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'Niche cell proliferation'!$B$17:$D$17</c:f>
                <c:numCache>
                  <c:formatCode>General</c:formatCode>
                  <c:ptCount val="3"/>
                  <c:pt idx="0">
                    <c:v>4.5552167895721496</c:v>
                  </c:pt>
                  <c:pt idx="1">
                    <c:v>17.846568297574748</c:v>
                  </c:pt>
                  <c:pt idx="2">
                    <c:v>24.730772553867201</c:v>
                  </c:pt>
                </c:numCache>
              </c:numRef>
            </c:plus>
            <c:minus>
              <c:numRef>
                <c:f>'Niche cell proliferation'!$B$17:$D$17</c:f>
                <c:numCache>
                  <c:formatCode>General</c:formatCode>
                  <c:ptCount val="3"/>
                  <c:pt idx="0">
                    <c:v>4.5552167895721496</c:v>
                  </c:pt>
                  <c:pt idx="1">
                    <c:v>17.846568297574748</c:v>
                  </c:pt>
                  <c:pt idx="2">
                    <c:v>24.730772553867201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'Niche cell proliferation'!$B$16:$D$16</c:f>
              <c:numCache>
                <c:formatCode>General</c:formatCode>
                <c:ptCount val="3"/>
                <c:pt idx="0">
                  <c:v>55.333333333333336</c:v>
                </c:pt>
                <c:pt idx="1">
                  <c:v>62.666666666666664</c:v>
                </c:pt>
                <c:pt idx="2">
                  <c:v>62.888888888888886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C-5F44-97A5-C47D1D5B7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786520"/>
        <c:axId val="230786128"/>
      </c:barChart>
      <c:catAx>
        <c:axId val="230786520"/>
        <c:scaling>
          <c:orientation val="minMax"/>
        </c:scaling>
        <c:delete val="1"/>
        <c:axPos val="b"/>
        <c:majorTickMark val="none"/>
        <c:minorTickMark val="none"/>
        <c:tickLblPos val="nextTo"/>
        <c:crossAx val="230786128"/>
        <c:crosses val="autoZero"/>
        <c:auto val="1"/>
        <c:lblAlgn val="ctr"/>
        <c:lblOffset val="100"/>
        <c:noMultiLvlLbl val="0"/>
      </c:catAx>
      <c:valAx>
        <c:axId val="23078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786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'Niche prolifertion in EcR DN'!$B$17:$D$17</c:f>
                <c:numCache>
                  <c:formatCode>General</c:formatCode>
                  <c:ptCount val="3"/>
                  <c:pt idx="0">
                    <c:v>5.7551908936387211</c:v>
                  </c:pt>
                  <c:pt idx="1">
                    <c:v>27.140785217495509</c:v>
                  </c:pt>
                  <c:pt idx="2">
                    <c:v>27.933253778725206</c:v>
                  </c:pt>
                </c:numCache>
              </c:numRef>
            </c:plus>
            <c:minus>
              <c:numRef>
                <c:f>'Niche prolifertion in EcR DN'!$B$17:$D$17</c:f>
                <c:numCache>
                  <c:formatCode>General</c:formatCode>
                  <c:ptCount val="3"/>
                  <c:pt idx="0">
                    <c:v>5.7551908936387211</c:v>
                  </c:pt>
                  <c:pt idx="1">
                    <c:v>27.140785217495509</c:v>
                  </c:pt>
                  <c:pt idx="2">
                    <c:v>27.933253778725206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'Niche prolifertion in EcR DN'!$B$16:$D$16</c:f>
              <c:numCache>
                <c:formatCode>General</c:formatCode>
                <c:ptCount val="3"/>
                <c:pt idx="0">
                  <c:v>51.7</c:v>
                </c:pt>
                <c:pt idx="1">
                  <c:v>115.2</c:v>
                </c:pt>
                <c:pt idx="2">
                  <c:v>111.4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A-A249-B3E4-ED59B965A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787696"/>
        <c:axId val="232492600"/>
      </c:barChart>
      <c:catAx>
        <c:axId val="230787696"/>
        <c:scaling>
          <c:orientation val="minMax"/>
        </c:scaling>
        <c:delete val="1"/>
        <c:axPos val="b"/>
        <c:majorTickMark val="none"/>
        <c:minorTickMark val="none"/>
        <c:tickLblPos val="nextTo"/>
        <c:crossAx val="232492600"/>
        <c:crosses val="autoZero"/>
        <c:auto val="1"/>
        <c:lblAlgn val="ctr"/>
        <c:lblOffset val="100"/>
        <c:noMultiLvlLbl val="0"/>
      </c:catAx>
      <c:valAx>
        <c:axId val="23249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78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'Fluorescence intensity of Rel'!$D$20:$F$20</c:f>
                <c:numCache>
                  <c:formatCode>General</c:formatCode>
                  <c:ptCount val="3"/>
                  <c:pt idx="0">
                    <c:v>6.4323856504065091</c:v>
                  </c:pt>
                  <c:pt idx="1">
                    <c:v>4.564142119707574</c:v>
                  </c:pt>
                  <c:pt idx="2">
                    <c:v>2.559917509521656</c:v>
                  </c:pt>
                </c:numCache>
              </c:numRef>
            </c:plus>
            <c:minus>
              <c:numRef>
                <c:f>'Fluorescence intensity of Rel'!$D$20:$F$20</c:f>
                <c:numCache>
                  <c:formatCode>General</c:formatCode>
                  <c:ptCount val="3"/>
                  <c:pt idx="0">
                    <c:v>6.4323856504065091</c:v>
                  </c:pt>
                  <c:pt idx="1">
                    <c:v>4.564142119707574</c:v>
                  </c:pt>
                  <c:pt idx="2">
                    <c:v>2.559917509521656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'Fluorescence intensity of Rel'!$D$19:$F$19</c:f>
              <c:numCache>
                <c:formatCode>General</c:formatCode>
                <c:ptCount val="3"/>
                <c:pt idx="0">
                  <c:v>68.673400000000001</c:v>
                </c:pt>
                <c:pt idx="1">
                  <c:v>25.849200000000003</c:v>
                </c:pt>
                <c:pt idx="2">
                  <c:v>27.493899999999996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1-8548-86E3-0DDE0A75E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9157136"/>
        <c:axId val="359158704"/>
      </c:barChart>
      <c:catAx>
        <c:axId val="359157136"/>
        <c:scaling>
          <c:orientation val="minMax"/>
        </c:scaling>
        <c:delete val="1"/>
        <c:axPos val="b"/>
        <c:majorTickMark val="none"/>
        <c:minorTickMark val="none"/>
        <c:tickLblPos val="nextTo"/>
        <c:crossAx val="359158704"/>
        <c:crosses val="autoZero"/>
        <c:auto val="1"/>
        <c:lblAlgn val="ctr"/>
        <c:lblOffset val="100"/>
        <c:noMultiLvlLbl val="0"/>
      </c:catAx>
      <c:valAx>
        <c:axId val="35915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15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'Niche proliferation rescue'!$B$17:$E$17</c:f>
                <c:numCache>
                  <c:formatCode>General</c:formatCode>
                  <c:ptCount val="4"/>
                  <c:pt idx="0">
                    <c:v>7.408839928822136</c:v>
                  </c:pt>
                  <c:pt idx="1">
                    <c:v>16.89312812293144</c:v>
                  </c:pt>
                  <c:pt idx="2">
                    <c:v>6.4356959078394782</c:v>
                  </c:pt>
                  <c:pt idx="3">
                    <c:v>8.7235313950257538</c:v>
                  </c:pt>
                </c:numCache>
              </c:numRef>
            </c:plus>
            <c:minus>
              <c:numRef>
                <c:f>'Niche proliferation rescue'!$B$17:$E$17</c:f>
                <c:numCache>
                  <c:formatCode>General</c:formatCode>
                  <c:ptCount val="4"/>
                  <c:pt idx="0">
                    <c:v>7.408839928822136</c:v>
                  </c:pt>
                  <c:pt idx="1">
                    <c:v>16.89312812293144</c:v>
                  </c:pt>
                  <c:pt idx="2">
                    <c:v>6.4356959078394782</c:v>
                  </c:pt>
                  <c:pt idx="3">
                    <c:v>8.7235313950257538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val>
            <c:numRef>
              <c:f>'Niche proliferation rescue'!$B$16:$E$16</c:f>
              <c:numCache>
                <c:formatCode>General</c:formatCode>
                <c:ptCount val="4"/>
                <c:pt idx="0">
                  <c:v>47.090909090909093</c:v>
                </c:pt>
                <c:pt idx="1">
                  <c:v>139.4</c:v>
                </c:pt>
                <c:pt idx="2">
                  <c:v>26.272727272727273</c:v>
                </c:pt>
                <c:pt idx="3">
                  <c:v>30.9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B-C74F-9EE1-0A621E1E2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86865839"/>
        <c:axId val="1886867487"/>
      </c:barChart>
      <c:catAx>
        <c:axId val="1886865839"/>
        <c:scaling>
          <c:orientation val="minMax"/>
        </c:scaling>
        <c:delete val="1"/>
        <c:axPos val="b"/>
        <c:majorTickMark val="none"/>
        <c:minorTickMark val="none"/>
        <c:tickLblPos val="nextTo"/>
        <c:crossAx val="1886867487"/>
        <c:crosses val="autoZero"/>
        <c:auto val="1"/>
        <c:lblAlgn val="ctr"/>
        <c:lblOffset val="100"/>
        <c:noMultiLvlLbl val="0"/>
      </c:catAx>
      <c:valAx>
        <c:axId val="188686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865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'Differentiation rescue'!$C$15:$F$15</c:f>
                <c:numCache>
                  <c:formatCode>General</c:formatCode>
                  <c:ptCount val="4"/>
                  <c:pt idx="0">
                    <c:v>0.1261075819378924</c:v>
                  </c:pt>
                  <c:pt idx="1">
                    <c:v>5.7459260930390235E-2</c:v>
                  </c:pt>
                  <c:pt idx="2">
                    <c:v>6.320768237414752E-2</c:v>
                  </c:pt>
                  <c:pt idx="3">
                    <c:v>0.13338619785336811</c:v>
                  </c:pt>
                </c:numCache>
              </c:numRef>
            </c:plus>
            <c:minus>
              <c:numRef>
                <c:f>'Differentiation rescue'!$C$15:$F$15</c:f>
                <c:numCache>
                  <c:formatCode>General</c:formatCode>
                  <c:ptCount val="4"/>
                  <c:pt idx="0">
                    <c:v>0.1261075819378924</c:v>
                  </c:pt>
                  <c:pt idx="1">
                    <c:v>5.7459260930390235E-2</c:v>
                  </c:pt>
                  <c:pt idx="2">
                    <c:v>6.320768237414752E-2</c:v>
                  </c:pt>
                  <c:pt idx="3">
                    <c:v>0.13338619785336811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val>
            <c:numRef>
              <c:f>'Differentiation rescue'!$C$14:$F$14</c:f>
              <c:numCache>
                <c:formatCode>General</c:formatCode>
                <c:ptCount val="4"/>
                <c:pt idx="0">
                  <c:v>0.36429999999999996</c:v>
                </c:pt>
                <c:pt idx="1">
                  <c:v>0.78469999999999995</c:v>
                </c:pt>
                <c:pt idx="2">
                  <c:v>0.27710000000000001</c:v>
                </c:pt>
                <c:pt idx="3">
                  <c:v>0.41789999999999994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5-AB4A-A91F-1A7216BC8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21436991"/>
        <c:axId val="1921930575"/>
      </c:barChart>
      <c:catAx>
        <c:axId val="1921436991"/>
        <c:scaling>
          <c:orientation val="minMax"/>
        </c:scaling>
        <c:delete val="1"/>
        <c:axPos val="b"/>
        <c:majorTickMark val="none"/>
        <c:minorTickMark val="none"/>
        <c:tickLblPos val="nextTo"/>
        <c:crossAx val="1921930575"/>
        <c:crosses val="autoZero"/>
        <c:auto val="1"/>
        <c:lblAlgn val="ctr"/>
        <c:lblOffset val="100"/>
        <c:noMultiLvlLbl val="0"/>
      </c:catAx>
      <c:valAx>
        <c:axId val="1921930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436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'[1]Fluorescene intensity of Rel'!$D$17:$E$17</c:f>
                <c:numCache>
                  <c:formatCode>General</c:formatCode>
                  <c:ptCount val="2"/>
                  <c:pt idx="0">
                    <c:v>5.0099751396588799</c:v>
                  </c:pt>
                  <c:pt idx="1">
                    <c:v>2.4875157375269885</c:v>
                  </c:pt>
                </c:numCache>
              </c:numRef>
            </c:plus>
            <c:minus>
              <c:numRef>
                <c:f>'[1]Fluorescene intensity of Rel'!$D$17:$E$17</c:f>
                <c:numCache>
                  <c:formatCode>General</c:formatCode>
                  <c:ptCount val="2"/>
                  <c:pt idx="0">
                    <c:v>5.0099751396588799</c:v>
                  </c:pt>
                  <c:pt idx="1">
                    <c:v>2.4875157375269885</c:v>
                  </c:pt>
                </c:numCache>
              </c:numRef>
            </c:minus>
            <c:spPr>
              <a:noFill/>
              <a:ln w="12700">
                <a:solidFill>
                  <a:schemeClr val="tx1"/>
                </a:solidFill>
              </a:ln>
              <a:effectLst/>
            </c:spPr>
          </c:errBars>
          <c:val>
            <c:numRef>
              <c:f>'[1]Fluorescene intensity of Rel'!$D$16:$E$16</c:f>
              <c:numCache>
                <c:formatCode>General</c:formatCode>
                <c:ptCount val="2"/>
                <c:pt idx="0">
                  <c:v>50.872699999999995</c:v>
                </c:pt>
                <c:pt idx="1">
                  <c:v>19.793100000000003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7-451C-8ED4-3803264B3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20496911"/>
        <c:axId val="320498559"/>
      </c:barChart>
      <c:catAx>
        <c:axId val="320496911"/>
        <c:scaling>
          <c:orientation val="minMax"/>
        </c:scaling>
        <c:delete val="1"/>
        <c:axPos val="b"/>
        <c:majorTickMark val="none"/>
        <c:minorTickMark val="none"/>
        <c:tickLblPos val="nextTo"/>
        <c:crossAx val="320498559"/>
        <c:crosses val="autoZero"/>
        <c:auto val="1"/>
        <c:lblAlgn val="ctr"/>
        <c:lblOffset val="100"/>
        <c:noMultiLvlLbl val="0"/>
      </c:catAx>
      <c:valAx>
        <c:axId val="320498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496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7</xdr:row>
      <xdr:rowOff>147637</xdr:rowOff>
    </xdr:from>
    <xdr:to>
      <xdr:col>15</xdr:col>
      <xdr:colOff>0</xdr:colOff>
      <xdr:row>22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276224</xdr:colOff>
      <xdr:row>23</xdr:row>
      <xdr:rowOff>9525</xdr:rowOff>
    </xdr:from>
    <xdr:to>
      <xdr:col>10</xdr:col>
      <xdr:colOff>202302</xdr:colOff>
      <xdr:row>24</xdr:row>
      <xdr:rowOff>76579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18949535">
          <a:off x="7162799" y="4391025"/>
          <a:ext cx="1145278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pcolGFPXw1118</a:t>
          </a:r>
        </a:p>
      </xdr:txBody>
    </xdr:sp>
    <xdr:clientData/>
  </xdr:twoCellAnchor>
  <xdr:twoCellAnchor>
    <xdr:from>
      <xdr:col>10</xdr:col>
      <xdr:colOff>123824</xdr:colOff>
      <xdr:row>23</xdr:row>
      <xdr:rowOff>66675</xdr:rowOff>
    </xdr:from>
    <xdr:to>
      <xdr:col>12</xdr:col>
      <xdr:colOff>178149</xdr:colOff>
      <xdr:row>24</xdr:row>
      <xdr:rowOff>133729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8949535">
          <a:off x="8229599" y="4448175"/>
          <a:ext cx="1273525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pcolGFPXRel RNAi</a:t>
          </a:r>
        </a:p>
      </xdr:txBody>
    </xdr:sp>
    <xdr:clientData/>
  </xdr:twoCellAnchor>
  <xdr:twoCellAnchor>
    <xdr:from>
      <xdr:col>12</xdr:col>
      <xdr:colOff>266701</xdr:colOff>
      <xdr:row>23</xdr:row>
      <xdr:rowOff>38100</xdr:rowOff>
    </xdr:from>
    <xdr:to>
      <xdr:col>14</xdr:col>
      <xdr:colOff>159398</xdr:colOff>
      <xdr:row>24</xdr:row>
      <xdr:rowOff>105154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18949535">
          <a:off x="9591676" y="4419600"/>
          <a:ext cx="1111897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pcolGFPXEcRDN</a:t>
          </a:r>
        </a:p>
      </xdr:txBody>
    </xdr:sp>
    <xdr:clientData/>
  </xdr:twoCellAnchor>
  <xdr:twoCellAnchor>
    <xdr:from>
      <xdr:col>7</xdr:col>
      <xdr:colOff>400051</xdr:colOff>
      <xdr:row>8</xdr:row>
      <xdr:rowOff>66675</xdr:rowOff>
    </xdr:from>
    <xdr:to>
      <xdr:col>8</xdr:col>
      <xdr:colOff>238126</xdr:colOff>
      <xdr:row>21</xdr:row>
      <xdr:rowOff>152401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rot="16200000">
          <a:off x="5619751" y="2647950"/>
          <a:ext cx="2562226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Area of P1 positive cells/total area of lymph gland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11</xdr:row>
      <xdr:rowOff>71437</xdr:rowOff>
    </xdr:from>
    <xdr:to>
      <xdr:col>15</xdr:col>
      <xdr:colOff>200025</xdr:colOff>
      <xdr:row>25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47625</xdr:colOff>
      <xdr:row>25</xdr:row>
      <xdr:rowOff>180975</xdr:rowOff>
    </xdr:from>
    <xdr:ext cx="476250" cy="26455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19151995">
          <a:off x="6724650" y="4943475"/>
          <a:ext cx="476250" cy="264558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IN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ore R</a:t>
          </a:r>
        </a:p>
      </xdr:txBody>
    </xdr:sp>
    <xdr:clientData/>
  </xdr:oneCellAnchor>
  <xdr:oneCellAnchor>
    <xdr:from>
      <xdr:col>10</xdr:col>
      <xdr:colOff>495300</xdr:colOff>
      <xdr:row>26</xdr:row>
      <xdr:rowOff>66674</xdr:rowOff>
    </xdr:from>
    <xdr:ext cx="838200" cy="26455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 rot="19174046">
          <a:off x="7781925" y="5019674"/>
          <a:ext cx="838200" cy="264558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IN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axenic</a:t>
          </a:r>
        </a:p>
      </xdr:txBody>
    </xdr:sp>
    <xdr:clientData/>
  </xdr:oneCellAnchor>
  <xdr:oneCellAnchor>
    <xdr:from>
      <xdr:col>12</xdr:col>
      <xdr:colOff>552450</xdr:colOff>
      <xdr:row>26</xdr:row>
      <xdr:rowOff>66675</xdr:rowOff>
    </xdr:from>
    <xdr:ext cx="1076325" cy="26455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rot="19080743">
          <a:off x="9058275" y="5019675"/>
          <a:ext cx="1076325" cy="264558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IN" sz="11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PGRPLB delta</a:t>
          </a:r>
        </a:p>
      </xdr:txBody>
    </xdr:sp>
    <xdr:clientData/>
  </xdr:oneCellAnchor>
  <xdr:twoCellAnchor>
    <xdr:from>
      <xdr:col>7</xdr:col>
      <xdr:colOff>57152</xdr:colOff>
      <xdr:row>13</xdr:row>
      <xdr:rowOff>180975</xdr:rowOff>
    </xdr:from>
    <xdr:to>
      <xdr:col>7</xdr:col>
      <xdr:colOff>504827</xdr:colOff>
      <xdr:row>23</xdr:row>
      <xdr:rowOff>66675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 rot="16200000">
          <a:off x="4843465" y="3328987"/>
          <a:ext cx="1790700" cy="4476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Number of cells in the niche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11</xdr:row>
      <xdr:rowOff>71437</xdr:rowOff>
    </xdr:from>
    <xdr:to>
      <xdr:col>13</xdr:col>
      <xdr:colOff>561975</xdr:colOff>
      <xdr:row>25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361951</xdr:colOff>
      <xdr:row>13</xdr:row>
      <xdr:rowOff>123825</xdr:rowOff>
    </xdr:from>
    <xdr:to>
      <xdr:col>6</xdr:col>
      <xdr:colOff>200026</xdr:colOff>
      <xdr:row>23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4786314" y="3271837"/>
          <a:ext cx="1790700" cy="4476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Number of cells in the niche</a:t>
          </a:r>
        </a:p>
      </xdr:txBody>
    </xdr:sp>
    <xdr:clientData/>
  </xdr:twoCellAnchor>
  <xdr:twoCellAnchor>
    <xdr:from>
      <xdr:col>6</xdr:col>
      <xdr:colOff>476250</xdr:colOff>
      <xdr:row>27</xdr:row>
      <xdr:rowOff>0</xdr:rowOff>
    </xdr:from>
    <xdr:to>
      <xdr:col>8</xdr:col>
      <xdr:colOff>402328</xdr:colOff>
      <xdr:row>28</xdr:row>
      <xdr:rowOff>67054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8949535">
          <a:off x="6181725" y="5143500"/>
          <a:ext cx="1145278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pcolGFPXw1118</a:t>
          </a:r>
        </a:p>
      </xdr:txBody>
    </xdr:sp>
    <xdr:clientData/>
  </xdr:twoCellAnchor>
  <xdr:twoCellAnchor>
    <xdr:from>
      <xdr:col>8</xdr:col>
      <xdr:colOff>428625</xdr:colOff>
      <xdr:row>27</xdr:row>
      <xdr:rowOff>57150</xdr:rowOff>
    </xdr:from>
    <xdr:to>
      <xdr:col>10</xdr:col>
      <xdr:colOff>482950</xdr:colOff>
      <xdr:row>28</xdr:row>
      <xdr:rowOff>124204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 rot="18949535">
          <a:off x="7353300" y="5200650"/>
          <a:ext cx="1273525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pcolGFPXRel RNAi</a:t>
          </a:r>
        </a:p>
      </xdr:txBody>
    </xdr:sp>
    <xdr:clientData/>
  </xdr:twoCellAnchor>
  <xdr:twoCellAnchor>
    <xdr:from>
      <xdr:col>11</xdr:col>
      <xdr:colOff>95249</xdr:colOff>
      <xdr:row>26</xdr:row>
      <xdr:rowOff>171450</xdr:rowOff>
    </xdr:from>
    <xdr:to>
      <xdr:col>12</xdr:col>
      <xdr:colOff>597546</xdr:colOff>
      <xdr:row>28</xdr:row>
      <xdr:rowOff>48004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 rot="18949535">
          <a:off x="8848724" y="5124450"/>
          <a:ext cx="1111897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pcolGFPXEcRDN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6</xdr:row>
      <xdr:rowOff>100012</xdr:rowOff>
    </xdr:from>
    <xdr:to>
      <xdr:col>15</xdr:col>
      <xdr:colOff>581025</xdr:colOff>
      <xdr:row>20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371475</xdr:colOff>
      <xdr:row>22</xdr:row>
      <xdr:rowOff>114300</xdr:rowOff>
    </xdr:from>
    <xdr:to>
      <xdr:col>10</xdr:col>
      <xdr:colOff>297553</xdr:colOff>
      <xdr:row>23</xdr:row>
      <xdr:rowOff>181354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rot="18949535">
          <a:off x="7124700" y="4305300"/>
          <a:ext cx="1145278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pcolGFPXw1118</a:t>
          </a:r>
        </a:p>
      </xdr:txBody>
    </xdr:sp>
    <xdr:clientData/>
  </xdr:twoCellAnchor>
  <xdr:twoCellAnchor>
    <xdr:from>
      <xdr:col>10</xdr:col>
      <xdr:colOff>447675</xdr:colOff>
      <xdr:row>22</xdr:row>
      <xdr:rowOff>123826</xdr:rowOff>
    </xdr:from>
    <xdr:to>
      <xdr:col>12</xdr:col>
      <xdr:colOff>502000</xdr:colOff>
      <xdr:row>24</xdr:row>
      <xdr:rowOff>380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 rot="18949535">
          <a:off x="8420100" y="4314826"/>
          <a:ext cx="1273525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pcolGFPXRel RNAi</a:t>
          </a:r>
        </a:p>
      </xdr:txBody>
    </xdr:sp>
    <xdr:clientData/>
  </xdr:twoCellAnchor>
  <xdr:twoCellAnchor>
    <xdr:from>
      <xdr:col>13</xdr:col>
      <xdr:colOff>85726</xdr:colOff>
      <xdr:row>22</xdr:row>
      <xdr:rowOff>47625</xdr:rowOff>
    </xdr:from>
    <xdr:to>
      <xdr:col>14</xdr:col>
      <xdr:colOff>588023</xdr:colOff>
      <xdr:row>23</xdr:row>
      <xdr:rowOff>114679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 rot="18949535">
          <a:off x="9886951" y="4238625"/>
          <a:ext cx="1111897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pcolGFPXEcRDN</a:t>
          </a:r>
        </a:p>
      </xdr:txBody>
    </xdr:sp>
    <xdr:clientData/>
  </xdr:twoCellAnchor>
  <xdr:twoCellAnchor>
    <xdr:from>
      <xdr:col>7</xdr:col>
      <xdr:colOff>352426</xdr:colOff>
      <xdr:row>7</xdr:row>
      <xdr:rowOff>171450</xdr:rowOff>
    </xdr:from>
    <xdr:to>
      <xdr:col>8</xdr:col>
      <xdr:colOff>190501</xdr:colOff>
      <xdr:row>21</xdr:row>
      <xdr:rowOff>66676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 rot="16200000">
          <a:off x="5438776" y="2562225"/>
          <a:ext cx="2562226" cy="4476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Mean fluorescence intensity of Relish expression in the niche.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1013335</xdr:colOff>
      <xdr:row>1</xdr:row>
      <xdr:rowOff>67142</xdr:rowOff>
    </xdr:from>
    <xdr:to>
      <xdr:col>10</xdr:col>
      <xdr:colOff>452049</xdr:colOff>
      <xdr:row>15</xdr:row>
      <xdr:rowOff>3908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77B8F5-F008-C94E-BBD0-482B3A646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461819</xdr:colOff>
      <xdr:row>3</xdr:row>
      <xdr:rowOff>26643</xdr:rowOff>
    </xdr:from>
    <xdr:to>
      <xdr:col>5</xdr:col>
      <xdr:colOff>972994</xdr:colOff>
      <xdr:row>11</xdr:row>
      <xdr:rowOff>183217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E3355F-702B-B044-92A3-872F85B06A0A}"/>
            </a:ext>
          </a:extLst>
        </xdr:cNvPr>
        <xdr:cNvSpPr txBox="1"/>
      </xdr:nvSpPr>
      <xdr:spPr>
        <a:xfrm rot="16200000">
          <a:off x="6367442" y="1243678"/>
          <a:ext cx="1790700" cy="5111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Number of cells in the niche</a:t>
          </a:r>
        </a:p>
      </xdr:txBody>
    </xdr:sp>
    <xdr:clientData/>
  </xdr:twoCellAnchor>
  <xdr:twoCellAnchor>
    <xdr:from>
      <xdr:col>5</xdr:col>
      <xdr:colOff>861468</xdr:colOff>
      <xdr:row>16</xdr:row>
      <xdr:rowOff>90098</xdr:rowOff>
    </xdr:from>
    <xdr:to>
      <xdr:col>6</xdr:col>
      <xdr:colOff>304236</xdr:colOff>
      <xdr:row>17</xdr:row>
      <xdr:rowOff>161149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B51E934-5526-DA40-9BE4-B7459708F7A2}"/>
            </a:ext>
          </a:extLst>
        </xdr:cNvPr>
        <xdr:cNvSpPr txBox="1"/>
      </xdr:nvSpPr>
      <xdr:spPr>
        <a:xfrm rot="18949535">
          <a:off x="7406853" y="3269539"/>
          <a:ext cx="1272278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pcolGFPXw1118</a:t>
          </a:r>
        </a:p>
      </xdr:txBody>
    </xdr:sp>
    <xdr:clientData/>
  </xdr:twoCellAnchor>
  <xdr:twoCellAnchor>
    <xdr:from>
      <xdr:col>5</xdr:col>
      <xdr:colOff>1795918</xdr:colOff>
      <xdr:row>16</xdr:row>
      <xdr:rowOff>129484</xdr:rowOff>
    </xdr:from>
    <xdr:to>
      <xdr:col>7</xdr:col>
      <xdr:colOff>540989</xdr:colOff>
      <xdr:row>18</xdr:row>
      <xdr:rowOff>14031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B09F8CE-D14C-2347-99CA-BBCAC8FC7463}"/>
            </a:ext>
          </a:extLst>
        </xdr:cNvPr>
        <xdr:cNvSpPr txBox="1"/>
      </xdr:nvSpPr>
      <xdr:spPr>
        <a:xfrm rot="18949535">
          <a:off x="8341303" y="3308925"/>
          <a:ext cx="1400525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pcolGFPXEcR DN</a:t>
          </a:r>
        </a:p>
      </xdr:txBody>
    </xdr:sp>
    <xdr:clientData/>
  </xdr:twoCellAnchor>
  <xdr:twoCellAnchor>
    <xdr:from>
      <xdr:col>7</xdr:col>
      <xdr:colOff>346806</xdr:colOff>
      <xdr:row>16</xdr:row>
      <xdr:rowOff>88810</xdr:rowOff>
    </xdr:from>
    <xdr:to>
      <xdr:col>8</xdr:col>
      <xdr:colOff>696259</xdr:colOff>
      <xdr:row>17</xdr:row>
      <xdr:rowOff>159861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61179A7-D349-2344-BE92-6AB990964A35}"/>
            </a:ext>
          </a:extLst>
        </xdr:cNvPr>
        <xdr:cNvSpPr txBox="1"/>
      </xdr:nvSpPr>
      <xdr:spPr>
        <a:xfrm rot="18949535">
          <a:off x="9547645" y="3268251"/>
          <a:ext cx="1175397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pcolGFPXUAS-Rel</a:t>
          </a:r>
        </a:p>
      </xdr:txBody>
    </xdr:sp>
    <xdr:clientData/>
  </xdr:twoCellAnchor>
  <xdr:twoCellAnchor>
    <xdr:from>
      <xdr:col>8</xdr:col>
      <xdr:colOff>602194</xdr:colOff>
      <xdr:row>16</xdr:row>
      <xdr:rowOff>31406</xdr:rowOff>
    </xdr:from>
    <xdr:to>
      <xdr:col>10</xdr:col>
      <xdr:colOff>163551</xdr:colOff>
      <xdr:row>18</xdr:row>
      <xdr:rowOff>175920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D03E93C-271D-5044-9E5B-8BCF209AC653}"/>
            </a:ext>
          </a:extLst>
        </xdr:cNvPr>
        <xdr:cNvSpPr txBox="1"/>
      </xdr:nvSpPr>
      <xdr:spPr>
        <a:xfrm rot="18949535">
          <a:off x="10628977" y="3210847"/>
          <a:ext cx="1213245" cy="51752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pcolGFPXUAS-EcR DN; UAS-Rel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631316</xdr:colOff>
      <xdr:row>2</xdr:row>
      <xdr:rowOff>31798</xdr:rowOff>
    </xdr:from>
    <xdr:to>
      <xdr:col>12</xdr:col>
      <xdr:colOff>224916</xdr:colOff>
      <xdr:row>16</xdr:row>
      <xdr:rowOff>60495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EC22B8-BDB2-0245-A658-B478BB5C5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508000</xdr:colOff>
      <xdr:row>17</xdr:row>
      <xdr:rowOff>142240</xdr:rowOff>
    </xdr:from>
    <xdr:to>
      <xdr:col>8</xdr:col>
      <xdr:colOff>127021</xdr:colOff>
      <xdr:row>19</xdr:row>
      <xdr:rowOff>20472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6DA42A-44BD-CE4E-A53A-4027B60CCFDD}"/>
            </a:ext>
          </a:extLst>
        </xdr:cNvPr>
        <xdr:cNvSpPr txBox="1"/>
      </xdr:nvSpPr>
      <xdr:spPr>
        <a:xfrm rot="18949535">
          <a:off x="8249920" y="3423920"/>
          <a:ext cx="1264941" cy="26431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pcolGFPXw1118</a:t>
          </a:r>
        </a:p>
      </xdr:txBody>
    </xdr:sp>
    <xdr:clientData/>
  </xdr:twoCellAnchor>
  <xdr:twoCellAnchor>
    <xdr:from>
      <xdr:col>7</xdr:col>
      <xdr:colOff>558800</xdr:colOff>
      <xdr:row>18</xdr:row>
      <xdr:rowOff>0</xdr:rowOff>
    </xdr:from>
    <xdr:to>
      <xdr:col>9</xdr:col>
      <xdr:colOff>308385</xdr:colOff>
      <xdr:row>19</xdr:row>
      <xdr:rowOff>78028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B0D8A65-716C-044D-911A-BEA9E3284AB6}"/>
            </a:ext>
          </a:extLst>
        </xdr:cNvPr>
        <xdr:cNvSpPr txBox="1"/>
      </xdr:nvSpPr>
      <xdr:spPr>
        <a:xfrm rot="18949535">
          <a:off x="9123680" y="3474720"/>
          <a:ext cx="1395505" cy="27106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pcolGFPXEcR DN</a:t>
          </a:r>
        </a:p>
      </xdr:txBody>
    </xdr:sp>
    <xdr:clientData/>
  </xdr:twoCellAnchor>
  <xdr:twoCellAnchor>
    <xdr:from>
      <xdr:col>9</xdr:col>
      <xdr:colOff>142241</xdr:colOff>
      <xdr:row>17</xdr:row>
      <xdr:rowOff>111760</xdr:rowOff>
    </xdr:from>
    <xdr:to>
      <xdr:col>10</xdr:col>
      <xdr:colOff>496995</xdr:colOff>
      <xdr:row>18</xdr:row>
      <xdr:rowOff>183032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87736A9-DA22-B949-A383-C7BA09AC3F34}"/>
            </a:ext>
          </a:extLst>
        </xdr:cNvPr>
        <xdr:cNvSpPr txBox="1"/>
      </xdr:nvSpPr>
      <xdr:spPr>
        <a:xfrm rot="18949535">
          <a:off x="10353041" y="3393440"/>
          <a:ext cx="1177714" cy="26431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pcolGFPXUAS-Rel</a:t>
          </a:r>
        </a:p>
      </xdr:txBody>
    </xdr:sp>
    <xdr:clientData/>
  </xdr:twoCellAnchor>
  <xdr:twoCellAnchor>
    <xdr:from>
      <xdr:col>10</xdr:col>
      <xdr:colOff>345440</xdr:colOff>
      <xdr:row>17</xdr:row>
      <xdr:rowOff>101600</xdr:rowOff>
    </xdr:from>
    <xdr:to>
      <xdr:col>11</xdr:col>
      <xdr:colOff>740359</xdr:colOff>
      <xdr:row>20</xdr:row>
      <xdr:rowOff>53515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2F8B9FD-547C-5749-9D9F-E32883CC3D09}"/>
            </a:ext>
          </a:extLst>
        </xdr:cNvPr>
        <xdr:cNvSpPr txBox="1"/>
      </xdr:nvSpPr>
      <xdr:spPr>
        <a:xfrm rot="18949535">
          <a:off x="11379200" y="3383280"/>
          <a:ext cx="1217879" cy="53103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pcolGFPXUAS-EcR DN; UAS-Rel</a:t>
          </a:r>
        </a:p>
      </xdr:txBody>
    </xdr:sp>
    <xdr:clientData/>
  </xdr:twoCellAnchor>
  <xdr:twoCellAnchor>
    <xdr:from>
      <xdr:col>6</xdr:col>
      <xdr:colOff>233684</xdr:colOff>
      <xdr:row>4</xdr:row>
      <xdr:rowOff>174770</xdr:rowOff>
    </xdr:from>
    <xdr:to>
      <xdr:col>6</xdr:col>
      <xdr:colOff>579124</xdr:colOff>
      <xdr:row>13</xdr:row>
      <xdr:rowOff>106215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E893E0E-880E-D547-B466-36DA815476DA}"/>
            </a:ext>
          </a:extLst>
        </xdr:cNvPr>
        <xdr:cNvSpPr txBox="1"/>
      </xdr:nvSpPr>
      <xdr:spPr>
        <a:xfrm rot="16200000">
          <a:off x="7338296" y="1552360"/>
          <a:ext cx="1609243" cy="34544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Differentiation index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848220</xdr:colOff>
      <xdr:row>5</xdr:row>
      <xdr:rowOff>90647</xdr:rowOff>
    </xdr:from>
    <xdr:to>
      <xdr:col>11</xdr:col>
      <xdr:colOff>270312</xdr:colOff>
      <xdr:row>20</xdr:row>
      <xdr:rowOff>37517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83A0D2-5B84-4573-924D-7D9A6D128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292101</xdr:colOff>
      <xdr:row>6</xdr:row>
      <xdr:rowOff>38100</xdr:rowOff>
    </xdr:from>
    <xdr:to>
      <xdr:col>5</xdr:col>
      <xdr:colOff>803276</xdr:colOff>
      <xdr:row>20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371EEB-925F-47B7-89FF-4467041FCF8F}"/>
            </a:ext>
          </a:extLst>
        </xdr:cNvPr>
        <xdr:cNvSpPr txBox="1"/>
      </xdr:nvSpPr>
      <xdr:spPr>
        <a:xfrm rot="16200000">
          <a:off x="5559426" y="2181225"/>
          <a:ext cx="2587626" cy="5111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Mean fluorescence intensity of Relish expression in the niche.</a:t>
          </a:r>
        </a:p>
      </xdr:txBody>
    </xdr:sp>
    <xdr:clientData/>
  </xdr:twoCellAnchor>
  <xdr:twoCellAnchor>
    <xdr:from>
      <xdr:col>6</xdr:col>
      <xdr:colOff>228601</xdr:colOff>
      <xdr:row>21</xdr:row>
      <xdr:rowOff>101600</xdr:rowOff>
    </xdr:from>
    <xdr:to>
      <xdr:col>7</xdr:col>
      <xdr:colOff>675379</xdr:colOff>
      <xdr:row>22</xdr:row>
      <xdr:rowOff>168654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D1F1333-77E1-4E1E-9F82-F48ECC3FFF5F}"/>
            </a:ext>
          </a:extLst>
        </xdr:cNvPr>
        <xdr:cNvSpPr txBox="1"/>
      </xdr:nvSpPr>
      <xdr:spPr>
        <a:xfrm rot="18949535">
          <a:off x="7467601" y="3968750"/>
          <a:ext cx="1208778" cy="25120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pcolGFPXw1118</a:t>
          </a:r>
        </a:p>
      </xdr:txBody>
    </xdr:sp>
    <xdr:clientData/>
  </xdr:twoCellAnchor>
  <xdr:twoCellAnchor>
    <xdr:from>
      <xdr:col>8</xdr:col>
      <xdr:colOff>698499</xdr:colOff>
      <xdr:row>21</xdr:row>
      <xdr:rowOff>139700</xdr:rowOff>
    </xdr:from>
    <xdr:to>
      <xdr:col>10</xdr:col>
      <xdr:colOff>222896</xdr:colOff>
      <xdr:row>23</xdr:row>
      <xdr:rowOff>16254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356871D-5D70-4DB0-A72C-0E5E64E20506}"/>
            </a:ext>
          </a:extLst>
        </xdr:cNvPr>
        <xdr:cNvSpPr txBox="1"/>
      </xdr:nvSpPr>
      <xdr:spPr>
        <a:xfrm rot="18949535">
          <a:off x="9461499" y="4006850"/>
          <a:ext cx="1048397" cy="2448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pcolGFPXEcRDN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data%206%20(%20Figure%206%20and%20Figure%206%20figure%20supplement%201.xlsx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ferentiation index"/>
      <sheetName val="Niche cell proliferation"/>
      <sheetName val="Niche prolifertion in EcR DN"/>
      <sheetName val="Fluorescence intensity of Rel"/>
      <sheetName val="Niche proliferation rescue"/>
      <sheetName val="Differentiation rescue"/>
      <sheetName val="Fluorescene intensity of Rel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D16">
            <v>50.872699999999995</v>
          </cell>
          <cell r="E16">
            <v>19.793100000000003</v>
          </cell>
        </row>
        <row r="17">
          <cell r="D17">
            <v>5.0099751396588799</v>
          </cell>
          <cell r="E17">
            <v>2.4875157375269885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"/>
  <sheetViews>
    <sheetView topLeftCell="A16" workbookViewId="0">
      <selection sqref="A1:C1"/>
    </sheetView>
  </sheetViews>
  <sheetFormatPr defaultColWidth="8.81640625" defaultRowHeight="14.5"/>
  <cols>
    <col min="3" max="3" width="18" bestFit="1" customWidth="1"/>
    <col min="4" max="4" width="15.453125" bestFit="1" customWidth="1"/>
    <col min="5" max="5" width="17.36328125" bestFit="1" customWidth="1"/>
    <col min="6" max="6" width="16" bestFit="1" customWidth="1"/>
  </cols>
  <sheetData>
    <row r="1" spans="2:6">
      <c r="B1" s="1" t="s">
        <v>13</v>
      </c>
    </row>
    <row r="5" spans="2:6">
      <c r="C5" s="2" t="s">
        <v>22</v>
      </c>
      <c r="D5" s="2" t="s">
        <v>1</v>
      </c>
      <c r="E5" s="2" t="s">
        <v>2</v>
      </c>
      <c r="F5" s="2" t="s">
        <v>3</v>
      </c>
    </row>
    <row r="6" spans="2:6">
      <c r="C6">
        <v>1</v>
      </c>
      <c r="D6">
        <v>0.344377013900874</v>
      </c>
      <c r="E6">
        <v>0.70325726018961998</v>
      </c>
      <c r="F6">
        <v>0.75711789071881896</v>
      </c>
    </row>
    <row r="7" spans="2:6">
      <c r="C7">
        <v>2</v>
      </c>
      <c r="D7">
        <v>0.36909412137377501</v>
      </c>
      <c r="E7">
        <v>0.69754499851324403</v>
      </c>
      <c r="F7">
        <v>0.74357005528068498</v>
      </c>
    </row>
    <row r="8" spans="2:6">
      <c r="C8">
        <v>3</v>
      </c>
      <c r="D8">
        <v>0.50058797950137501</v>
      </c>
      <c r="E8">
        <v>0.73035115375398296</v>
      </c>
      <c r="F8">
        <v>0.81410940721392</v>
      </c>
    </row>
    <row r="9" spans="2:6">
      <c r="C9">
        <v>4</v>
      </c>
      <c r="D9">
        <v>0.25996385302072</v>
      </c>
      <c r="E9">
        <v>0.79647687953706603</v>
      </c>
      <c r="F9">
        <v>0.87188914930999195</v>
      </c>
    </row>
    <row r="10" spans="2:6">
      <c r="C10">
        <v>5</v>
      </c>
      <c r="D10">
        <v>0.33180373247392603</v>
      </c>
      <c r="E10">
        <v>0.78391135831290604</v>
      </c>
      <c r="F10">
        <v>0.78619998463830898</v>
      </c>
    </row>
    <row r="11" spans="2:6">
      <c r="C11">
        <v>6</v>
      </c>
      <c r="D11">
        <v>0.52816739865590701</v>
      </c>
      <c r="E11">
        <v>0.71597925196742296</v>
      </c>
      <c r="F11">
        <v>0.93137377904887497</v>
      </c>
    </row>
    <row r="12" spans="2:6">
      <c r="C12">
        <v>7</v>
      </c>
      <c r="D12">
        <v>0.54297322320586805</v>
      </c>
      <c r="E12">
        <v>0.52617319587232603</v>
      </c>
      <c r="F12">
        <v>0.68636653767481803</v>
      </c>
    </row>
    <row r="13" spans="2:6">
      <c r="C13">
        <v>8</v>
      </c>
      <c r="D13">
        <v>0.59054259759804895</v>
      </c>
      <c r="E13">
        <v>0.80070168840449896</v>
      </c>
      <c r="F13">
        <v>0.81436850054333498</v>
      </c>
    </row>
    <row r="14" spans="2:6">
      <c r="C14">
        <v>9</v>
      </c>
      <c r="D14">
        <v>0.33619495117218401</v>
      </c>
      <c r="E14">
        <v>0.731801919855254</v>
      </c>
      <c r="F14">
        <v>0.81767282523321905</v>
      </c>
    </row>
    <row r="15" spans="2:6">
      <c r="C15">
        <v>10</v>
      </c>
      <c r="D15">
        <v>0.63035962957283398</v>
      </c>
    </row>
    <row r="16" spans="2:6">
      <c r="C16" s="1" t="s">
        <v>0</v>
      </c>
      <c r="D16">
        <f>SUM(D6:D15)</f>
        <v>4.4340645004755119</v>
      </c>
      <c r="E16">
        <f t="shared" ref="E16:F16" si="0">SUM(E6:E15)</f>
        <v>6.4861977064063217</v>
      </c>
      <c r="F16">
        <f t="shared" si="0"/>
        <v>7.2226681296619706</v>
      </c>
    </row>
    <row r="17" spans="3:6">
      <c r="C17" s="1" t="s">
        <v>4</v>
      </c>
      <c r="D17">
        <f>AVERAGE(D6:D16)</f>
        <v>0.8061935455410022</v>
      </c>
      <c r="E17">
        <f t="shared" ref="E17:F17" si="1">AVERAGE(E6:E16)</f>
        <v>1.2972395412812643</v>
      </c>
      <c r="F17">
        <f t="shared" si="1"/>
        <v>1.4445336259323942</v>
      </c>
    </row>
    <row r="18" spans="3:6">
      <c r="C18" s="1" t="s">
        <v>5</v>
      </c>
      <c r="D18">
        <f>STDEV(D6:D15)</f>
        <v>0.12905555873720911</v>
      </c>
      <c r="E18">
        <f>STDEV(E6:E14)</f>
        <v>8.2959209797915573E-2</v>
      </c>
      <c r="F18">
        <f>STDEV(F6:F14)</f>
        <v>7.1775780990073521E-2</v>
      </c>
    </row>
    <row r="19" spans="3:6">
      <c r="C19" s="1" t="s">
        <v>6</v>
      </c>
      <c r="D19">
        <f>TTEST(D6:D15,E6:E14,2,3)</f>
        <v>4.2913280456774856E-5</v>
      </c>
      <c r="E19">
        <f>TTEST(D6:D15,F6:F14,2,3)</f>
        <v>2.1588193467885916E-6</v>
      </c>
    </row>
    <row r="20" spans="3:6">
      <c r="C20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8"/>
  <sheetViews>
    <sheetView workbookViewId="0">
      <selection activeCell="C4" sqref="C4"/>
    </sheetView>
  </sheetViews>
  <sheetFormatPr defaultColWidth="8.81640625" defaultRowHeight="14.5"/>
  <cols>
    <col min="1" max="1" width="21.81640625" bestFit="1" customWidth="1"/>
    <col min="3" max="3" width="10.6328125" bestFit="1" customWidth="1"/>
    <col min="4" max="4" width="12.6328125" bestFit="1" customWidth="1"/>
  </cols>
  <sheetData>
    <row r="3" spans="1:4">
      <c r="A3" s="1" t="s">
        <v>9</v>
      </c>
    </row>
    <row r="4" spans="1:4">
      <c r="A4" s="2" t="s">
        <v>22</v>
      </c>
      <c r="B4" s="2" t="s">
        <v>7</v>
      </c>
      <c r="C4" s="2" t="s">
        <v>26</v>
      </c>
      <c r="D4" s="2" t="s">
        <v>8</v>
      </c>
    </row>
    <row r="5" spans="1:4">
      <c r="A5">
        <v>1</v>
      </c>
      <c r="B5">
        <v>53</v>
      </c>
      <c r="C5">
        <v>51</v>
      </c>
      <c r="D5">
        <v>39</v>
      </c>
    </row>
    <row r="6" spans="1:4">
      <c r="A6">
        <v>2</v>
      </c>
      <c r="B6">
        <v>56</v>
      </c>
      <c r="C6">
        <v>57</v>
      </c>
      <c r="D6">
        <v>55</v>
      </c>
    </row>
    <row r="7" spans="1:4">
      <c r="A7">
        <v>3</v>
      </c>
      <c r="B7">
        <v>54</v>
      </c>
      <c r="C7">
        <v>66</v>
      </c>
      <c r="D7">
        <v>51</v>
      </c>
    </row>
    <row r="8" spans="1:4">
      <c r="A8">
        <v>4</v>
      </c>
      <c r="B8">
        <v>56</v>
      </c>
      <c r="C8">
        <v>58</v>
      </c>
      <c r="D8">
        <v>125</v>
      </c>
    </row>
    <row r="9" spans="1:4">
      <c r="A9">
        <v>5</v>
      </c>
      <c r="B9">
        <v>60</v>
      </c>
      <c r="C9">
        <v>65</v>
      </c>
      <c r="D9">
        <v>57</v>
      </c>
    </row>
    <row r="10" spans="1:4">
      <c r="A10">
        <v>6</v>
      </c>
      <c r="B10">
        <v>50</v>
      </c>
      <c r="C10">
        <v>62</v>
      </c>
      <c r="D10">
        <v>64</v>
      </c>
    </row>
    <row r="11" spans="1:4">
      <c r="A11">
        <v>7</v>
      </c>
      <c r="B11">
        <v>48</v>
      </c>
      <c r="C11">
        <v>35</v>
      </c>
      <c r="D11">
        <v>59</v>
      </c>
    </row>
    <row r="12" spans="1:4">
      <c r="A12">
        <v>8</v>
      </c>
      <c r="B12">
        <v>61</v>
      </c>
      <c r="C12">
        <v>68</v>
      </c>
      <c r="D12">
        <v>49</v>
      </c>
    </row>
    <row r="13" spans="1:4">
      <c r="A13">
        <v>9</v>
      </c>
      <c r="B13">
        <v>60</v>
      </c>
      <c r="C13">
        <v>102</v>
      </c>
      <c r="D13">
        <v>67</v>
      </c>
    </row>
    <row r="15" spans="1:4">
      <c r="A15" s="1" t="s">
        <v>0</v>
      </c>
      <c r="B15">
        <f>SUM(B5:B13)</f>
        <v>498</v>
      </c>
      <c r="C15">
        <f>SUM(C5:C13)</f>
        <v>564</v>
      </c>
      <c r="D15">
        <f>SUM(D5:D13)</f>
        <v>566</v>
      </c>
    </row>
    <row r="16" spans="1:4">
      <c r="A16" s="1" t="s">
        <v>10</v>
      </c>
      <c r="B16">
        <f>AVERAGE(B5:B13)</f>
        <v>55.333333333333336</v>
      </c>
      <c r="C16">
        <f>AVERAGE(C5:C13)</f>
        <v>62.666666666666664</v>
      </c>
      <c r="D16">
        <f>AVERAGE(D5:D14)</f>
        <v>62.888888888888886</v>
      </c>
    </row>
    <row r="17" spans="1:4">
      <c r="A17" s="1" t="s">
        <v>11</v>
      </c>
      <c r="B17">
        <f>STDEV(B5:B13)</f>
        <v>4.5552167895721496</v>
      </c>
      <c r="C17">
        <f>STDEV(C5:C13)</f>
        <v>17.846568297574748</v>
      </c>
      <c r="D17">
        <f>STDEV(D5:D13)</f>
        <v>24.730772553867201</v>
      </c>
    </row>
    <row r="18" spans="1:4">
      <c r="A18" s="1" t="s">
        <v>12</v>
      </c>
      <c r="B18">
        <f>TTEST(B5:B13,C5:C13,2,3)</f>
        <v>0.26271151329384562</v>
      </c>
      <c r="C18">
        <f>TTEST(B5:B13,D5:D13,2,3)</f>
        <v>0.39209429815756303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8"/>
  <sheetViews>
    <sheetView topLeftCell="A14" workbookViewId="0">
      <selection activeCell="A2" sqref="A2:A18"/>
    </sheetView>
  </sheetViews>
  <sheetFormatPr defaultColWidth="8.81640625" defaultRowHeight="14.5"/>
  <cols>
    <col min="1" max="1" width="18.1796875" bestFit="1" customWidth="1"/>
    <col min="2" max="2" width="15.81640625" bestFit="1" customWidth="1"/>
    <col min="3" max="3" width="17.6328125" bestFit="1" customWidth="1"/>
    <col min="4" max="4" width="15.453125" bestFit="1" customWidth="1"/>
  </cols>
  <sheetData>
    <row r="2" spans="1:4">
      <c r="A2" s="1" t="s">
        <v>21</v>
      </c>
    </row>
    <row r="3" spans="1:4">
      <c r="A3" s="2" t="s">
        <v>22</v>
      </c>
      <c r="B3" s="2" t="s">
        <v>14</v>
      </c>
      <c r="C3" s="2" t="s">
        <v>15</v>
      </c>
      <c r="D3" s="2" t="s">
        <v>16</v>
      </c>
    </row>
    <row r="4" spans="1:4">
      <c r="A4">
        <v>1</v>
      </c>
      <c r="B4">
        <v>53</v>
      </c>
      <c r="C4">
        <v>136</v>
      </c>
      <c r="D4">
        <v>145</v>
      </c>
    </row>
    <row r="5" spans="1:4">
      <c r="A5">
        <v>2</v>
      </c>
      <c r="B5">
        <v>50</v>
      </c>
      <c r="C5">
        <v>105</v>
      </c>
      <c r="D5">
        <v>88</v>
      </c>
    </row>
    <row r="6" spans="1:4">
      <c r="A6">
        <v>3</v>
      </c>
      <c r="B6">
        <v>45</v>
      </c>
      <c r="C6">
        <v>92</v>
      </c>
      <c r="D6">
        <v>150</v>
      </c>
    </row>
    <row r="7" spans="1:4">
      <c r="A7">
        <v>4</v>
      </c>
      <c r="B7">
        <v>55</v>
      </c>
      <c r="C7">
        <v>88</v>
      </c>
      <c r="D7">
        <v>82</v>
      </c>
    </row>
    <row r="8" spans="1:4">
      <c r="A8">
        <v>5</v>
      </c>
      <c r="B8">
        <v>50</v>
      </c>
      <c r="C8">
        <v>140</v>
      </c>
      <c r="D8">
        <v>100</v>
      </c>
    </row>
    <row r="9" spans="1:4">
      <c r="A9">
        <v>6</v>
      </c>
      <c r="B9">
        <v>55</v>
      </c>
      <c r="C9">
        <v>145</v>
      </c>
      <c r="D9">
        <v>110</v>
      </c>
    </row>
    <row r="10" spans="1:4">
      <c r="A10">
        <v>7</v>
      </c>
      <c r="B10">
        <v>43</v>
      </c>
      <c r="C10">
        <v>119</v>
      </c>
      <c r="D10">
        <v>72</v>
      </c>
    </row>
    <row r="11" spans="1:4">
      <c r="A11">
        <v>8</v>
      </c>
      <c r="B11">
        <v>58</v>
      </c>
      <c r="C11">
        <v>78</v>
      </c>
      <c r="D11">
        <v>129</v>
      </c>
    </row>
    <row r="12" spans="1:4">
      <c r="A12">
        <v>9</v>
      </c>
      <c r="B12">
        <v>47</v>
      </c>
      <c r="C12">
        <v>95</v>
      </c>
      <c r="D12">
        <v>140</v>
      </c>
    </row>
    <row r="13" spans="1:4">
      <c r="A13">
        <v>10</v>
      </c>
      <c r="B13">
        <v>61</v>
      </c>
      <c r="C13">
        <v>154</v>
      </c>
      <c r="D13">
        <v>98</v>
      </c>
    </row>
    <row r="15" spans="1:4">
      <c r="A15" s="1" t="s">
        <v>0</v>
      </c>
      <c r="B15">
        <f>SUM(B4:B13)</f>
        <v>517</v>
      </c>
      <c r="C15">
        <f>SUM(C4:C13)</f>
        <v>1152</v>
      </c>
      <c r="D15">
        <f>SUM(D4:D13)</f>
        <v>1114</v>
      </c>
    </row>
    <row r="16" spans="1:4">
      <c r="A16" s="1" t="s">
        <v>10</v>
      </c>
      <c r="B16">
        <f>AVERAGE(B4:B13)</f>
        <v>51.7</v>
      </c>
      <c r="C16">
        <f>AVERAGE(C4:C13)</f>
        <v>115.2</v>
      </c>
      <c r="D16">
        <f>AVERAGE(D4:D13)</f>
        <v>111.4</v>
      </c>
    </row>
    <row r="17" spans="1:4">
      <c r="A17" s="1" t="s">
        <v>11</v>
      </c>
      <c r="B17">
        <f>STDEV(B4:B13)</f>
        <v>5.7551908936387211</v>
      </c>
      <c r="C17">
        <f>STDEV(C4:C13)</f>
        <v>27.140785217495509</v>
      </c>
      <c r="D17">
        <f>STDEV(D4:D13)</f>
        <v>27.933253778725206</v>
      </c>
    </row>
    <row r="18" spans="1:4">
      <c r="A18" s="1" t="s">
        <v>12</v>
      </c>
      <c r="B18">
        <f>TTEST(B4:B13,C4:C13,2,3)</f>
        <v>3.1044398395609142E-5</v>
      </c>
      <c r="C18">
        <f>TTEST(B4:B13,D4:D13,2,3)</f>
        <v>6.6428191949632575E-5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21"/>
  <sheetViews>
    <sheetView topLeftCell="A18" workbookViewId="0">
      <selection activeCell="D7" sqref="D7:F16"/>
    </sheetView>
  </sheetViews>
  <sheetFormatPr defaultColWidth="8.81640625" defaultRowHeight="14.5"/>
  <cols>
    <col min="3" max="3" width="20" customWidth="1"/>
    <col min="4" max="4" width="15" bestFit="1" customWidth="1"/>
    <col min="5" max="5" width="16.6328125" bestFit="1" customWidth="1"/>
    <col min="6" max="6" width="15.1796875" bestFit="1" customWidth="1"/>
  </cols>
  <sheetData>
    <row r="3" spans="2:6">
      <c r="B3" s="1" t="s">
        <v>20</v>
      </c>
    </row>
    <row r="6" spans="2:6">
      <c r="C6" s="2" t="s">
        <v>22</v>
      </c>
      <c r="D6" s="2" t="s">
        <v>17</v>
      </c>
      <c r="E6" s="2" t="s">
        <v>18</v>
      </c>
      <c r="F6" s="2" t="s">
        <v>19</v>
      </c>
    </row>
    <row r="7" spans="2:6" ht="15.5">
      <c r="C7">
        <v>1</v>
      </c>
      <c r="D7" s="5">
        <v>69.262</v>
      </c>
      <c r="E7" s="5">
        <v>27.547000000000001</v>
      </c>
      <c r="F7" s="5">
        <v>28.405000000000001</v>
      </c>
    </row>
    <row r="8" spans="2:6" ht="15.5">
      <c r="C8">
        <v>2</v>
      </c>
      <c r="D8" s="5">
        <v>68.200999999999993</v>
      </c>
      <c r="E8" s="5">
        <v>30.736000000000001</v>
      </c>
      <c r="F8" s="5">
        <v>26.611000000000001</v>
      </c>
    </row>
    <row r="9" spans="2:6" ht="15.5">
      <c r="C9">
        <v>3</v>
      </c>
      <c r="D9" s="5">
        <v>65.734999999999999</v>
      </c>
      <c r="E9" s="5">
        <v>20.789000000000001</v>
      </c>
      <c r="F9" s="5">
        <v>22.611999999999998</v>
      </c>
    </row>
    <row r="10" spans="2:6" ht="15.5">
      <c r="C10">
        <v>4</v>
      </c>
      <c r="D10" s="5">
        <v>83.385000000000005</v>
      </c>
      <c r="E10" s="5">
        <v>23.577999999999999</v>
      </c>
      <c r="F10" s="5">
        <v>28.308</v>
      </c>
    </row>
    <row r="11" spans="2:6" ht="15.5">
      <c r="C11">
        <v>5</v>
      </c>
      <c r="D11" s="5">
        <v>75.8</v>
      </c>
      <c r="E11" s="5">
        <v>22.419</v>
      </c>
      <c r="F11" s="5">
        <v>23.832000000000001</v>
      </c>
    </row>
    <row r="12" spans="2:6" ht="15.5">
      <c r="C12">
        <v>6</v>
      </c>
      <c r="D12" s="5">
        <v>62.941000000000003</v>
      </c>
      <c r="E12" s="5">
        <v>26.263000000000002</v>
      </c>
      <c r="F12" s="5">
        <v>29.719000000000001</v>
      </c>
    </row>
    <row r="13" spans="2:6" ht="15.5">
      <c r="C13">
        <v>7</v>
      </c>
      <c r="D13" s="5">
        <v>67.563999999999993</v>
      </c>
      <c r="E13" s="5">
        <v>27.475000000000001</v>
      </c>
      <c r="F13" s="5">
        <v>27.498000000000001</v>
      </c>
    </row>
    <row r="14" spans="2:6" ht="15.5">
      <c r="C14">
        <v>8</v>
      </c>
      <c r="D14" s="5">
        <v>66.564999999999998</v>
      </c>
      <c r="E14" s="5">
        <v>32.914000000000001</v>
      </c>
      <c r="F14" s="5">
        <v>30.666</v>
      </c>
    </row>
    <row r="15" spans="2:6" ht="15.5">
      <c r="C15">
        <v>9</v>
      </c>
      <c r="D15" s="5">
        <v>61.802</v>
      </c>
      <c r="E15" s="5">
        <v>28.548999999999999</v>
      </c>
      <c r="F15" s="5">
        <v>29.594000000000001</v>
      </c>
    </row>
    <row r="16" spans="2:6" ht="15.5">
      <c r="C16">
        <v>10</v>
      </c>
      <c r="D16" s="5">
        <v>65.478999999999999</v>
      </c>
      <c r="E16" s="5">
        <v>18.222000000000001</v>
      </c>
      <c r="F16" s="5">
        <v>27.693999999999999</v>
      </c>
    </row>
    <row r="18" spans="3:6">
      <c r="C18" s="1" t="s">
        <v>0</v>
      </c>
      <c r="D18">
        <f>SUM(D7:D16)</f>
        <v>686.73400000000004</v>
      </c>
      <c r="E18">
        <f>SUM(E7:E16)</f>
        <v>258.49200000000002</v>
      </c>
      <c r="F18">
        <f>SUM(F7:F16)</f>
        <v>274.93899999999996</v>
      </c>
    </row>
    <row r="19" spans="3:6">
      <c r="C19" s="1" t="s">
        <v>10</v>
      </c>
      <c r="D19">
        <f>AVERAGE(D7:D16)</f>
        <v>68.673400000000001</v>
      </c>
      <c r="E19">
        <f>AVERAGE(E7:E16)</f>
        <v>25.849200000000003</v>
      </c>
      <c r="F19">
        <f>AVERAGE(F7:F16)</f>
        <v>27.493899999999996</v>
      </c>
    </row>
    <row r="20" spans="3:6">
      <c r="C20" s="1" t="s">
        <v>11</v>
      </c>
      <c r="D20">
        <f>STDEV(D7:D16)</f>
        <v>6.4323856504065091</v>
      </c>
      <c r="E20">
        <f>STDEV(E7:E16)</f>
        <v>4.564142119707574</v>
      </c>
      <c r="F20">
        <f>STDEV(F7:F16)</f>
        <v>2.559917509521656</v>
      </c>
    </row>
    <row r="21" spans="3:6">
      <c r="C21" s="1" t="s">
        <v>12</v>
      </c>
      <c r="D21">
        <f>TTEST(D7:D16,E7:E16,2,3)</f>
        <v>7.8172921099554896E-12</v>
      </c>
      <c r="E21">
        <f>TTEST(D7:D16,F7:F17,2,3)</f>
        <v>3.7639289779905982E-10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41EFD-820C-1142-B3C8-8D7C1FC9771D}">
  <dimension ref="A1:E18"/>
  <sheetViews>
    <sheetView topLeftCell="A14" zoomScale="92" workbookViewId="0">
      <selection activeCell="D19" sqref="D19"/>
    </sheetView>
  </sheetViews>
  <sheetFormatPr defaultColWidth="10.90625" defaultRowHeight="14.5"/>
  <cols>
    <col min="1" max="1" width="19.81640625" bestFit="1" customWidth="1"/>
    <col min="2" max="3" width="13.6328125" bestFit="1" customWidth="1"/>
    <col min="4" max="4" width="14.6328125" bestFit="1" customWidth="1"/>
    <col min="5" max="5" width="24.1796875" bestFit="1" customWidth="1"/>
    <col min="6" max="6" width="24" bestFit="1" customWidth="1"/>
  </cols>
  <sheetData>
    <row r="1" spans="1:5">
      <c r="A1" s="1" t="s">
        <v>21</v>
      </c>
    </row>
    <row r="2" spans="1:5">
      <c r="A2" s="2" t="s">
        <v>22</v>
      </c>
      <c r="B2" s="2" t="s">
        <v>17</v>
      </c>
      <c r="C2" s="2" t="s">
        <v>19</v>
      </c>
      <c r="D2" s="2" t="s">
        <v>23</v>
      </c>
      <c r="E2" s="2" t="s">
        <v>24</v>
      </c>
    </row>
    <row r="3" spans="1:5" ht="15.5">
      <c r="A3">
        <v>1</v>
      </c>
      <c r="B3" s="3">
        <v>58</v>
      </c>
      <c r="C3">
        <v>150</v>
      </c>
      <c r="D3">
        <v>21</v>
      </c>
      <c r="E3">
        <v>45</v>
      </c>
    </row>
    <row r="4" spans="1:5" ht="15.5">
      <c r="A4">
        <v>2</v>
      </c>
      <c r="B4" s="3">
        <v>53</v>
      </c>
      <c r="C4">
        <v>143</v>
      </c>
      <c r="D4">
        <v>38</v>
      </c>
      <c r="E4">
        <v>43</v>
      </c>
    </row>
    <row r="5" spans="1:5" ht="15.5">
      <c r="A5">
        <v>3</v>
      </c>
      <c r="B5" s="3">
        <v>45</v>
      </c>
      <c r="C5">
        <v>126</v>
      </c>
      <c r="D5">
        <v>24</v>
      </c>
      <c r="E5">
        <v>28</v>
      </c>
    </row>
    <row r="6" spans="1:5" ht="15.5">
      <c r="A6">
        <v>4</v>
      </c>
      <c r="B6" s="3">
        <v>47</v>
      </c>
      <c r="C6">
        <v>130</v>
      </c>
      <c r="D6">
        <v>27</v>
      </c>
      <c r="E6">
        <v>18</v>
      </c>
    </row>
    <row r="7" spans="1:5" ht="15.5">
      <c r="A7">
        <v>5</v>
      </c>
      <c r="B7" s="3">
        <v>35</v>
      </c>
      <c r="C7">
        <v>128</v>
      </c>
      <c r="D7">
        <v>35</v>
      </c>
      <c r="E7">
        <v>20</v>
      </c>
    </row>
    <row r="8" spans="1:5" ht="15.5">
      <c r="A8">
        <v>6</v>
      </c>
      <c r="B8" s="3">
        <v>55</v>
      </c>
      <c r="C8">
        <v>174</v>
      </c>
      <c r="D8">
        <v>20</v>
      </c>
      <c r="E8">
        <v>36</v>
      </c>
    </row>
    <row r="9" spans="1:5" ht="15.5">
      <c r="A9">
        <v>7</v>
      </c>
      <c r="B9" s="3">
        <v>46</v>
      </c>
      <c r="C9">
        <v>141</v>
      </c>
      <c r="D9">
        <v>25</v>
      </c>
      <c r="E9">
        <v>27</v>
      </c>
    </row>
    <row r="10" spans="1:5" ht="15.5">
      <c r="A10">
        <v>8</v>
      </c>
      <c r="B10" s="3">
        <v>38</v>
      </c>
      <c r="C10">
        <v>156</v>
      </c>
      <c r="D10">
        <v>31</v>
      </c>
      <c r="E10">
        <v>31</v>
      </c>
    </row>
    <row r="11" spans="1:5" ht="15.5">
      <c r="A11">
        <v>9</v>
      </c>
      <c r="B11" s="3">
        <v>54</v>
      </c>
      <c r="C11">
        <v>119</v>
      </c>
      <c r="D11">
        <v>18</v>
      </c>
      <c r="E11">
        <v>29</v>
      </c>
    </row>
    <row r="12" spans="1:5" ht="15.5">
      <c r="A12">
        <v>10</v>
      </c>
      <c r="B12" s="3">
        <v>40</v>
      </c>
      <c r="C12">
        <v>127</v>
      </c>
      <c r="D12">
        <v>21</v>
      </c>
      <c r="E12">
        <v>32</v>
      </c>
    </row>
    <row r="13" spans="1:5" ht="15.5">
      <c r="B13" s="3">
        <v>47</v>
      </c>
      <c r="D13">
        <v>29</v>
      </c>
    </row>
    <row r="15" spans="1:5">
      <c r="A15" s="1" t="s">
        <v>0</v>
      </c>
      <c r="B15">
        <f>SUM(B3:B13)</f>
        <v>518</v>
      </c>
      <c r="C15">
        <f t="shared" ref="C15:D15" si="0">SUM(C3:C13)</f>
        <v>1394</v>
      </c>
      <c r="D15">
        <f t="shared" si="0"/>
        <v>289</v>
      </c>
      <c r="E15">
        <f>SUM(E3:E12)</f>
        <v>309</v>
      </c>
    </row>
    <row r="16" spans="1:5">
      <c r="A16" s="1" t="s">
        <v>10</v>
      </c>
      <c r="B16">
        <f>AVERAGE(B3:B13)</f>
        <v>47.090909090909093</v>
      </c>
      <c r="C16">
        <f t="shared" ref="C16:D16" si="1">AVERAGE(C3:C13)</f>
        <v>139.4</v>
      </c>
      <c r="D16">
        <f t="shared" si="1"/>
        <v>26.272727272727273</v>
      </c>
      <c r="E16">
        <f>AVERAGE(E3:E12)</f>
        <v>30.9</v>
      </c>
    </row>
    <row r="17" spans="1:5">
      <c r="A17" s="1" t="s">
        <v>11</v>
      </c>
      <c r="B17">
        <f>STDEV(B3:B13)</f>
        <v>7.408839928822136</v>
      </c>
      <c r="C17">
        <f t="shared" ref="C17:D17" si="2">STDEV(C3:C13)</f>
        <v>16.89312812293144</v>
      </c>
      <c r="D17">
        <f t="shared" si="2"/>
        <v>6.4356959078394782</v>
      </c>
      <c r="E17">
        <f>STDEV(E3:E12)</f>
        <v>8.7235313950257538</v>
      </c>
    </row>
    <row r="18" spans="1:5">
      <c r="A18" s="1" t="s">
        <v>12</v>
      </c>
      <c r="B18">
        <f>TTEST(B3:B12,D3:D13,2,3)</f>
        <v>3.6325478436662858E-6</v>
      </c>
      <c r="C18">
        <f>TTEST(C3:C12,E3:E12,2,3)</f>
        <v>7.858054466020519E-11</v>
      </c>
      <c r="D18">
        <f>TTEST(B3:B13,C3:C12,2,3)</f>
        <v>1.7496367004182005E-9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A296-0637-FA44-8939-BFFC79FD35E9}">
  <dimension ref="B1:F16"/>
  <sheetViews>
    <sheetView zoomScale="109" workbookViewId="0">
      <selection activeCell="E17" sqref="E17"/>
    </sheetView>
  </sheetViews>
  <sheetFormatPr defaultColWidth="10.90625" defaultRowHeight="14.5"/>
  <cols>
    <col min="2" max="2" width="25.1796875" bestFit="1" customWidth="1"/>
    <col min="3" max="3" width="13.6328125" bestFit="1" customWidth="1"/>
    <col min="4" max="4" width="13.36328125" bestFit="1" customWidth="1"/>
    <col min="5" max="5" width="14.453125" customWidth="1"/>
    <col min="6" max="6" width="24" bestFit="1" customWidth="1"/>
  </cols>
  <sheetData>
    <row r="1" spans="2:6">
      <c r="B1" s="1" t="s">
        <v>25</v>
      </c>
    </row>
    <row r="2" spans="2:6">
      <c r="B2" s="2" t="s">
        <v>22</v>
      </c>
      <c r="C2" s="2" t="s">
        <v>17</v>
      </c>
      <c r="D2" s="2" t="s">
        <v>19</v>
      </c>
      <c r="E2" s="2" t="s">
        <v>23</v>
      </c>
      <c r="F2" s="2" t="s">
        <v>24</v>
      </c>
    </row>
    <row r="3" spans="2:6">
      <c r="B3">
        <v>1</v>
      </c>
      <c r="C3" s="4">
        <v>0.38300000000000001</v>
      </c>
      <c r="D3" s="4">
        <v>0.77</v>
      </c>
      <c r="E3" s="4">
        <v>0.19800000000000001</v>
      </c>
      <c r="F3" s="4">
        <v>0.56000000000000005</v>
      </c>
    </row>
    <row r="4" spans="2:6">
      <c r="B4">
        <v>2</v>
      </c>
      <c r="C4" s="4">
        <v>0.32900000000000001</v>
      </c>
      <c r="D4" s="4">
        <v>0.73599999999999999</v>
      </c>
      <c r="E4" s="4">
        <v>0.35099999999999998</v>
      </c>
      <c r="F4" s="4">
        <v>0.52100000000000002</v>
      </c>
    </row>
    <row r="5" spans="2:6">
      <c r="B5">
        <v>3</v>
      </c>
      <c r="C5" s="4">
        <v>0.59199999999999997</v>
      </c>
      <c r="D5" s="4">
        <v>0.79700000000000004</v>
      </c>
      <c r="E5" s="4">
        <v>0.27700000000000002</v>
      </c>
      <c r="F5" s="4">
        <v>0.51200000000000001</v>
      </c>
    </row>
    <row r="6" spans="2:6">
      <c r="B6">
        <v>4</v>
      </c>
      <c r="C6" s="4">
        <v>0.17899999999999999</v>
      </c>
      <c r="D6" s="4">
        <v>0.79400000000000004</v>
      </c>
      <c r="E6" s="4">
        <v>0.318</v>
      </c>
      <c r="F6" s="4">
        <v>0.36899999999999999</v>
      </c>
    </row>
    <row r="7" spans="2:6">
      <c r="B7">
        <v>5</v>
      </c>
      <c r="C7" s="4">
        <v>0.22800000000000001</v>
      </c>
      <c r="D7" s="4">
        <v>0.79100000000000004</v>
      </c>
      <c r="E7" s="4">
        <v>0.314</v>
      </c>
      <c r="F7" s="4">
        <v>0.20399999999999999</v>
      </c>
    </row>
    <row r="8" spans="2:6">
      <c r="B8">
        <v>6</v>
      </c>
      <c r="C8" s="4">
        <v>0.50900000000000001</v>
      </c>
      <c r="D8" s="4">
        <v>0.752</v>
      </c>
      <c r="E8" s="4">
        <v>0.18</v>
      </c>
      <c r="F8" s="4">
        <v>0.48399999999999999</v>
      </c>
    </row>
    <row r="9" spans="2:6">
      <c r="B9">
        <v>7</v>
      </c>
      <c r="C9" s="4">
        <v>0.252</v>
      </c>
      <c r="D9" s="4">
        <v>0.7</v>
      </c>
      <c r="E9" s="4">
        <v>0.29499999999999998</v>
      </c>
      <c r="F9" s="4">
        <v>0.32600000000000001</v>
      </c>
    </row>
    <row r="10" spans="2:6">
      <c r="B10">
        <v>8</v>
      </c>
      <c r="C10" s="4">
        <v>0.41799999999999998</v>
      </c>
      <c r="D10" s="4">
        <v>0.92</v>
      </c>
      <c r="E10" s="4">
        <v>0.32300000000000001</v>
      </c>
      <c r="F10" s="4">
        <v>0.28799999999999998</v>
      </c>
    </row>
    <row r="11" spans="2:6">
      <c r="B11">
        <v>9</v>
      </c>
      <c r="C11" s="4">
        <v>0.38100000000000001</v>
      </c>
      <c r="D11" s="4">
        <v>0.80200000000000005</v>
      </c>
      <c r="E11" s="4">
        <v>0.192</v>
      </c>
      <c r="F11" s="4">
        <v>0.59799999999999998</v>
      </c>
    </row>
    <row r="12" spans="2:6">
      <c r="B12">
        <v>10</v>
      </c>
      <c r="C12" s="4">
        <v>0.372</v>
      </c>
      <c r="D12" s="4">
        <v>0.78500000000000003</v>
      </c>
      <c r="E12" s="4">
        <v>0.32300000000000001</v>
      </c>
      <c r="F12" s="4">
        <v>0.317</v>
      </c>
    </row>
    <row r="13" spans="2:6">
      <c r="B13" s="1" t="s">
        <v>0</v>
      </c>
      <c r="C13">
        <f>SUM(C3:C12)</f>
        <v>3.6429999999999998</v>
      </c>
      <c r="D13">
        <f t="shared" ref="D13:F13" si="0">SUM(D3:D12)</f>
        <v>7.8469999999999995</v>
      </c>
      <c r="E13">
        <f t="shared" si="0"/>
        <v>2.7709999999999999</v>
      </c>
      <c r="F13">
        <f t="shared" si="0"/>
        <v>4.1789999999999994</v>
      </c>
    </row>
    <row r="14" spans="2:6">
      <c r="B14" s="1" t="s">
        <v>4</v>
      </c>
      <c r="C14">
        <f>AVERAGE(C3:C12)</f>
        <v>0.36429999999999996</v>
      </c>
      <c r="D14">
        <f t="shared" ref="D14:F14" si="1">AVERAGE(D3:D12)</f>
        <v>0.78469999999999995</v>
      </c>
      <c r="E14">
        <f t="shared" si="1"/>
        <v>0.27710000000000001</v>
      </c>
      <c r="F14">
        <f t="shared" si="1"/>
        <v>0.41789999999999994</v>
      </c>
    </row>
    <row r="15" spans="2:6">
      <c r="B15" s="1" t="s">
        <v>5</v>
      </c>
      <c r="C15">
        <f>STDEV(C3:C12)</f>
        <v>0.1261075819378924</v>
      </c>
      <c r="D15">
        <f t="shared" ref="D15:F15" si="2">STDEV(D3:D12)</f>
        <v>5.7459260930390235E-2</v>
      </c>
      <c r="E15">
        <f t="shared" si="2"/>
        <v>6.320768237414752E-2</v>
      </c>
      <c r="F15">
        <f t="shared" si="2"/>
        <v>0.13338619785336811</v>
      </c>
    </row>
    <row r="16" spans="2:6">
      <c r="B16" s="1" t="s">
        <v>6</v>
      </c>
      <c r="C16">
        <f>TTEST(C3:C12,D3:D12,2,3)</f>
        <v>3.8066397432483124E-7</v>
      </c>
      <c r="D16">
        <f>TTEST(D3:D12,F3:F12,2,3)</f>
        <v>3.3879661665129215E-6</v>
      </c>
      <c r="E16">
        <f>TTEST(C3:C12,E3:E12,2,3)</f>
        <v>7.202882996473553E-2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0106D-A845-4FF0-9315-3AE646180CA8}">
  <dimension ref="B2:E18"/>
  <sheetViews>
    <sheetView tabSelected="1" workbookViewId="0">
      <selection activeCell="I53" sqref="I53"/>
    </sheetView>
  </sheetViews>
  <sheetFormatPr defaultColWidth="10.90625" defaultRowHeight="14.5"/>
  <cols>
    <col min="2" max="2" width="35.6328125" bestFit="1" customWidth="1"/>
    <col min="3" max="3" width="15.453125" bestFit="1" customWidth="1"/>
    <col min="4" max="4" width="13.6328125" bestFit="1" customWidth="1"/>
    <col min="5" max="5" width="14.6328125" bestFit="1" customWidth="1"/>
    <col min="6" max="6" width="13.36328125" bestFit="1" customWidth="1"/>
  </cols>
  <sheetData>
    <row r="2" spans="2:5">
      <c r="B2" s="1" t="s">
        <v>27</v>
      </c>
    </row>
    <row r="3" spans="2:5">
      <c r="C3" s="2" t="s">
        <v>22</v>
      </c>
      <c r="D3" s="2" t="s">
        <v>17</v>
      </c>
      <c r="E3" s="2" t="s">
        <v>19</v>
      </c>
    </row>
    <row r="4" spans="2:5">
      <c r="C4">
        <v>1</v>
      </c>
      <c r="D4" s="4">
        <v>51.075000000000003</v>
      </c>
      <c r="E4" s="4">
        <v>19.673999999999999</v>
      </c>
    </row>
    <row r="5" spans="2:5">
      <c r="C5">
        <v>2</v>
      </c>
      <c r="D5" s="4">
        <v>55.865000000000002</v>
      </c>
      <c r="E5" s="4">
        <v>18.539000000000001</v>
      </c>
    </row>
    <row r="6" spans="2:5">
      <c r="C6">
        <v>3</v>
      </c>
      <c r="D6" s="4">
        <v>55.640999999999998</v>
      </c>
      <c r="E6" s="4">
        <v>15.930999999999999</v>
      </c>
    </row>
    <row r="7" spans="2:5">
      <c r="C7">
        <v>4</v>
      </c>
      <c r="D7" s="4">
        <v>57.064</v>
      </c>
      <c r="E7" s="4">
        <v>18.936</v>
      </c>
    </row>
    <row r="8" spans="2:5">
      <c r="C8">
        <v>5</v>
      </c>
      <c r="D8" s="4">
        <v>48.762999999999998</v>
      </c>
      <c r="E8" s="4">
        <v>19.146000000000001</v>
      </c>
    </row>
    <row r="9" spans="2:5">
      <c r="C9">
        <v>6</v>
      </c>
      <c r="D9" s="4">
        <v>46.308999999999997</v>
      </c>
      <c r="E9" s="4">
        <v>22.98</v>
      </c>
    </row>
    <row r="10" spans="2:5">
      <c r="C10">
        <v>7</v>
      </c>
      <c r="D10" s="4">
        <v>55.889000000000003</v>
      </c>
      <c r="E10" s="4">
        <v>18.173999999999999</v>
      </c>
    </row>
    <row r="11" spans="2:5">
      <c r="C11">
        <v>8</v>
      </c>
      <c r="D11" s="4">
        <v>49.085999999999999</v>
      </c>
      <c r="E11" s="4">
        <v>18.434000000000001</v>
      </c>
    </row>
    <row r="12" spans="2:5">
      <c r="C12">
        <v>9</v>
      </c>
      <c r="D12" s="4">
        <v>42.866</v>
      </c>
      <c r="E12" s="4">
        <v>22.038</v>
      </c>
    </row>
    <row r="13" spans="2:5">
      <c r="C13">
        <v>10</v>
      </c>
      <c r="D13" s="4">
        <v>46.168999999999997</v>
      </c>
      <c r="E13" s="4">
        <v>24.079000000000001</v>
      </c>
    </row>
    <row r="15" spans="2:5">
      <c r="C15" s="1" t="s">
        <v>28</v>
      </c>
      <c r="D15">
        <f>SUM(D4:D13)</f>
        <v>508.72699999999998</v>
      </c>
      <c r="E15">
        <f>SUM(E4:E13)</f>
        <v>197.93100000000001</v>
      </c>
    </row>
    <row r="16" spans="2:5">
      <c r="C16" s="1" t="s">
        <v>4</v>
      </c>
      <c r="D16">
        <f>AVERAGE(D4:D13)</f>
        <v>50.872699999999995</v>
      </c>
      <c r="E16">
        <f>AVERAGE(E4:E13)</f>
        <v>19.793100000000003</v>
      </c>
    </row>
    <row r="17" spans="3:5">
      <c r="C17" s="1" t="s">
        <v>5</v>
      </c>
      <c r="D17">
        <f>STDEV(D4:D13)</f>
        <v>5.0099751396588799</v>
      </c>
      <c r="E17">
        <f>STDEV(E4:E13)</f>
        <v>2.4875157375269885</v>
      </c>
    </row>
    <row r="18" spans="3:5">
      <c r="C18" s="1" t="s">
        <v>6</v>
      </c>
      <c r="D18">
        <f>TTEST(D4:D13,E4:E13,2,3)</f>
        <v>1.5641547219183943E-10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Differentiation index</vt:lpstr>
      <vt:lpstr>Niche cell proliferation</vt:lpstr>
      <vt:lpstr>Niche prolifertion in EcR DN</vt:lpstr>
      <vt:lpstr>Fluorescence intensity of Rel</vt:lpstr>
      <vt:lpstr>Niche proliferation rescue</vt:lpstr>
      <vt:lpstr>Differentiation rescue</vt:lpstr>
      <vt:lpstr>Fluorescence intensity of Rel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</dc:creator>
  <cp:lastModifiedBy>Dell1</cp:lastModifiedBy>
  <dcterms:created xsi:type="dcterms:W3CDTF">2020-02-29T12:07:12Z</dcterms:created>
  <dcterms:modified xsi:type="dcterms:W3CDTF">2021-07-20T10:36:43Z</dcterms:modified>
</cp:coreProperties>
</file>