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Relish\Review Data\relish\panels revised\elife source file\"/>
    </mc:Choice>
  </mc:AlternateContent>
  <xr:revisionPtr revIDLastSave="0" documentId="13_ncr:1_{8B39847E-AC32-4C44-B3F0-EB95F74BC608}" xr6:coauthVersionLast="46" xr6:coauthVersionMax="46" xr10:uidLastSave="{00000000-0000-0000-0000-000000000000}"/>
  <bookViews>
    <workbookView xWindow="-108" yWindow="-108" windowWidth="23256" windowHeight="12576" activeTab="3" xr2:uid="{934C8614-7C32-0244-BCAF-06AC17F14497}"/>
  </bookViews>
  <sheets>
    <sheet name="Rel ab analysis" sheetId="1" r:id="rId1"/>
    <sheet name="Differentiation index" sheetId="2" r:id="rId2"/>
    <sheet name="MZ to total LG area ratio" sheetId="3" r:id="rId3"/>
    <sheet name="Niche proliferation 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18" i="4"/>
  <c r="D17" i="4"/>
  <c r="C17" i="4"/>
  <c r="D16" i="4"/>
  <c r="C16" i="4"/>
  <c r="D15" i="4"/>
  <c r="C15" i="4"/>
  <c r="C17" i="3"/>
  <c r="D16" i="3"/>
  <c r="C16" i="3"/>
  <c r="D15" i="3"/>
  <c r="C15" i="3"/>
  <c r="D14" i="3"/>
  <c r="C14" i="3"/>
  <c r="C18" i="2" l="1"/>
  <c r="D17" i="2"/>
  <c r="C17" i="2"/>
  <c r="D16" i="2"/>
  <c r="C16" i="2"/>
  <c r="D15" i="2"/>
  <c r="C15" i="2"/>
  <c r="D21" i="1" l="1"/>
  <c r="C21" i="1"/>
  <c r="D20" i="1"/>
  <c r="E20" i="1"/>
  <c r="C20" i="1"/>
  <c r="D19" i="1"/>
  <c r="E19" i="1"/>
  <c r="C19" i="1"/>
  <c r="D18" i="1"/>
  <c r="E18" i="1"/>
  <c r="C18" i="1"/>
</calcChain>
</file>

<file path=xl/sharedStrings.xml><?xml version="1.0" encoding="utf-8"?>
<sst xmlns="http://schemas.openxmlformats.org/spreadsheetml/2006/main" count="32" uniqueCount="17">
  <si>
    <t>Average</t>
  </si>
  <si>
    <t>Sum</t>
  </si>
  <si>
    <t>Standard deviation</t>
  </si>
  <si>
    <t>Ttest</t>
  </si>
  <si>
    <t>unpricked</t>
  </si>
  <si>
    <t>mock</t>
  </si>
  <si>
    <t>infected</t>
  </si>
  <si>
    <t>Relish antibody intensity analysis</t>
  </si>
  <si>
    <t>Pxn YFP expression</t>
  </si>
  <si>
    <t>serial no</t>
  </si>
  <si>
    <t>sum</t>
  </si>
  <si>
    <t>average</t>
  </si>
  <si>
    <t>standard deviation</t>
  </si>
  <si>
    <t>ttest</t>
  </si>
  <si>
    <t>Medullary zone area/Total area of the primary lobe</t>
  </si>
  <si>
    <t>Serial no</t>
  </si>
  <si>
    <t>Niche cell proliferation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</si>
</sst>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'Rel ab analysis'!$C$20:$E$20</c:f>
                <c:numCache>
                  <c:formatCode>General</c:formatCode>
                  <c:ptCount val="3"/>
                  <c:pt idx="0">
                    <c:v>2.3193557911011173</c:v>
                  </c:pt>
                  <c:pt idx="1">
                    <c:v>5.0508251018545183</c:v>
                  </c:pt>
                  <c:pt idx="2">
                    <c:v>2.9402222656507737</c:v>
                  </c:pt>
                </c:numCache>
              </c:numRef>
            </c:plus>
            <c:minus>
              <c:numRef>
                <c:f>'Rel ab analysis'!$C$20:$E$20</c:f>
                <c:numCache>
                  <c:formatCode>General</c:formatCode>
                  <c:ptCount val="3"/>
                  <c:pt idx="0">
                    <c:v>2.3193557911011173</c:v>
                  </c:pt>
                  <c:pt idx="1">
                    <c:v>5.0508251018545183</c:v>
                  </c:pt>
                  <c:pt idx="2">
                    <c:v>2.9402222656507737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'Rel ab analysis'!$C$19:$E$19</c:f>
              <c:numCache>
                <c:formatCode>General</c:formatCode>
                <c:ptCount val="3"/>
                <c:pt idx="0">
                  <c:v>26.957000000000004</c:v>
                </c:pt>
                <c:pt idx="1">
                  <c:v>17.905733333333334</c:v>
                </c:pt>
                <c:pt idx="2">
                  <c:v>6.9574000000000007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D-584E-981F-8C5FEC778D3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666870207"/>
        <c:axId val="1666590575"/>
      </c:barChart>
      <c:catAx>
        <c:axId val="1666870207"/>
        <c:scaling>
          <c:orientation val="minMax"/>
        </c:scaling>
        <c:delete val="1"/>
        <c:axPos val="b"/>
        <c:majorTickMark val="none"/>
        <c:minorTickMark val="none"/>
        <c:tickLblPos val="nextTo"/>
        <c:crossAx val="1666590575"/>
        <c:crosses val="autoZero"/>
        <c:auto val="1"/>
        <c:lblAlgn val="ctr"/>
        <c:lblOffset val="100"/>
        <c:noMultiLvlLbl val="0"/>
      </c:catAx>
      <c:valAx>
        <c:axId val="166659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870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'Differentiation index'!$C$17:$D$17</c:f>
                <c:numCache>
                  <c:formatCode>General</c:formatCode>
                  <c:ptCount val="2"/>
                  <c:pt idx="0">
                    <c:v>6.3387695966962712E-2</c:v>
                  </c:pt>
                  <c:pt idx="1">
                    <c:v>7.85103673267281E-2</c:v>
                  </c:pt>
                </c:numCache>
              </c:numRef>
            </c:plus>
            <c:minus>
              <c:numRef>
                <c:f>'Differentiation index'!$C$17:$D$17</c:f>
                <c:numCache>
                  <c:formatCode>General</c:formatCode>
                  <c:ptCount val="2"/>
                  <c:pt idx="0">
                    <c:v>6.3387695966962712E-2</c:v>
                  </c:pt>
                  <c:pt idx="1">
                    <c:v>7.85103673267281E-2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'Differentiation index'!$C$16:$D$16</c:f>
              <c:numCache>
                <c:formatCode>General</c:formatCode>
                <c:ptCount val="2"/>
                <c:pt idx="0">
                  <c:v>0.56199999999999994</c:v>
                </c:pt>
                <c:pt idx="1">
                  <c:v>0.77089999999999992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4-1F42-A7AB-2BC5A449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29343168"/>
        <c:axId val="1429344816"/>
      </c:barChart>
      <c:catAx>
        <c:axId val="14293431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29344816"/>
        <c:crosses val="autoZero"/>
        <c:auto val="1"/>
        <c:lblAlgn val="ctr"/>
        <c:lblOffset val="100"/>
        <c:noMultiLvlLbl val="0"/>
      </c:catAx>
      <c:valAx>
        <c:axId val="142934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34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'MZ to total LG area ratio'!$C$16:$D$16</c:f>
                <c:numCache>
                  <c:formatCode>General</c:formatCode>
                  <c:ptCount val="2"/>
                  <c:pt idx="0">
                    <c:v>7.1110321176167904E-2</c:v>
                  </c:pt>
                  <c:pt idx="1">
                    <c:v>7.830488845248143E-2</c:v>
                  </c:pt>
                </c:numCache>
              </c:numRef>
            </c:plus>
            <c:minus>
              <c:numRef>
                <c:f>'MZ to total LG area ratio'!$C$16:$D$16</c:f>
                <c:numCache>
                  <c:formatCode>General</c:formatCode>
                  <c:ptCount val="2"/>
                  <c:pt idx="0">
                    <c:v>7.1110321176167904E-2</c:v>
                  </c:pt>
                  <c:pt idx="1">
                    <c:v>7.830488845248143E-2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'MZ to total LG area ratio'!$C$15:$D$15</c:f>
              <c:numCache>
                <c:formatCode>General</c:formatCode>
                <c:ptCount val="2"/>
                <c:pt idx="0">
                  <c:v>0.42030000000000001</c:v>
                </c:pt>
                <c:pt idx="1">
                  <c:v>0.20610000000000001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B-C947-BFC7-E799BB68D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29870208"/>
        <c:axId val="1406826400"/>
      </c:barChart>
      <c:catAx>
        <c:axId val="142987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6826400"/>
        <c:crosses val="autoZero"/>
        <c:auto val="1"/>
        <c:lblAlgn val="ctr"/>
        <c:lblOffset val="100"/>
        <c:noMultiLvlLbl val="0"/>
      </c:catAx>
      <c:valAx>
        <c:axId val="140682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87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'Niche proliferation '!$C$17:$D$17</c:f>
                <c:numCache>
                  <c:formatCode>General</c:formatCode>
                  <c:ptCount val="2"/>
                  <c:pt idx="0">
                    <c:v>5.4119209980272931</c:v>
                  </c:pt>
                  <c:pt idx="1">
                    <c:v>5.0343266128097461</c:v>
                  </c:pt>
                </c:numCache>
              </c:numRef>
            </c:plus>
            <c:minus>
              <c:numRef>
                <c:f>'Niche proliferation '!$C$17:$D$17</c:f>
                <c:numCache>
                  <c:formatCode>General</c:formatCode>
                  <c:ptCount val="2"/>
                  <c:pt idx="0">
                    <c:v>5.4119209980272931</c:v>
                  </c:pt>
                  <c:pt idx="1">
                    <c:v>5.0343266128097461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'Niche proliferation '!$C$16:$D$16</c:f>
              <c:numCache>
                <c:formatCode>General</c:formatCode>
                <c:ptCount val="2"/>
                <c:pt idx="0">
                  <c:v>48.8</c:v>
                </c:pt>
                <c:pt idx="1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4-AC4F-95D5-076D4C2C9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19077999"/>
        <c:axId val="719079647"/>
      </c:barChart>
      <c:catAx>
        <c:axId val="719077999"/>
        <c:scaling>
          <c:orientation val="minMax"/>
        </c:scaling>
        <c:delete val="1"/>
        <c:axPos val="b"/>
        <c:majorTickMark val="none"/>
        <c:minorTickMark val="none"/>
        <c:tickLblPos val="nextTo"/>
        <c:crossAx val="719079647"/>
        <c:crosses val="autoZero"/>
        <c:auto val="1"/>
        <c:lblAlgn val="ctr"/>
        <c:lblOffset val="100"/>
        <c:noMultiLvlLbl val="0"/>
      </c:catAx>
      <c:valAx>
        <c:axId val="71907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077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387350</xdr:colOff>
      <xdr:row>4</xdr:row>
      <xdr:rowOff>114300</xdr:rowOff>
    </xdr:from>
    <xdr:to>
      <xdr:col>12</xdr:col>
      <xdr:colOff>6350</xdr:colOff>
      <xdr:row>18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E334D1-71B3-1A4D-A55B-549C559CCB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753969</xdr:colOff>
      <xdr:row>18</xdr:row>
      <xdr:rowOff>134706</xdr:rowOff>
    </xdr:from>
    <xdr:to>
      <xdr:col>7</xdr:col>
      <xdr:colOff>793288</xdr:colOff>
      <xdr:row>20</xdr:row>
      <xdr:rowOff>25899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2B61B5-9342-A745-8F3E-54EC7C9E7B64}"/>
            </a:ext>
          </a:extLst>
        </xdr:cNvPr>
        <xdr:cNvSpPr txBox="1"/>
      </xdr:nvSpPr>
      <xdr:spPr>
        <a:xfrm rot="18949535">
          <a:off x="6354669" y="3792306"/>
          <a:ext cx="864819" cy="29759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unpricked</a:t>
          </a:r>
        </a:p>
      </xdr:txBody>
    </xdr:sp>
    <xdr:clientData/>
  </xdr:twoCellAnchor>
  <xdr:twoCellAnchor>
    <xdr:from>
      <xdr:col>8</xdr:col>
      <xdr:colOff>689747</xdr:colOff>
      <xdr:row>18</xdr:row>
      <xdr:rowOff>99816</xdr:rowOff>
    </xdr:from>
    <xdr:to>
      <xdr:col>9</xdr:col>
      <xdr:colOff>455287</xdr:colOff>
      <xdr:row>19</xdr:row>
      <xdr:rowOff>198031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D499BB-D969-2345-B67A-0D42F2AFA4A2}"/>
            </a:ext>
          </a:extLst>
        </xdr:cNvPr>
        <xdr:cNvSpPr txBox="1"/>
      </xdr:nvSpPr>
      <xdr:spPr>
        <a:xfrm rot="18949535">
          <a:off x="7941447" y="3757416"/>
          <a:ext cx="591040" cy="30141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mock</a:t>
          </a:r>
        </a:p>
      </xdr:txBody>
    </xdr:sp>
    <xdr:clientData/>
  </xdr:twoCellAnchor>
  <xdr:twoCellAnchor>
    <xdr:from>
      <xdr:col>10</xdr:col>
      <xdr:colOff>207147</xdr:colOff>
      <xdr:row>18</xdr:row>
      <xdr:rowOff>10917</xdr:rowOff>
    </xdr:from>
    <xdr:to>
      <xdr:col>11</xdr:col>
      <xdr:colOff>246466</xdr:colOff>
      <xdr:row>19</xdr:row>
      <xdr:rowOff>105310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BB90B3-6C14-264F-B3ED-F2A47374A570}"/>
            </a:ext>
          </a:extLst>
        </xdr:cNvPr>
        <xdr:cNvSpPr txBox="1"/>
      </xdr:nvSpPr>
      <xdr:spPr>
        <a:xfrm rot="18949535">
          <a:off x="9109847" y="3668517"/>
          <a:ext cx="864819" cy="29759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infected</a:t>
          </a:r>
        </a:p>
      </xdr:txBody>
    </xdr:sp>
    <xdr:clientData/>
  </xdr:twoCellAnchor>
  <xdr:twoCellAnchor>
    <xdr:from>
      <xdr:col>5</xdr:col>
      <xdr:colOff>675534</xdr:colOff>
      <xdr:row>5</xdr:row>
      <xdr:rowOff>126098</xdr:rowOff>
    </xdr:from>
    <xdr:to>
      <xdr:col>6</xdr:col>
      <xdr:colOff>358057</xdr:colOff>
      <xdr:row>17</xdr:row>
      <xdr:rowOff>202367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34F6AC7-B77D-F04C-8142-CAC5687B761F}"/>
            </a:ext>
          </a:extLst>
        </xdr:cNvPr>
        <xdr:cNvSpPr txBox="1"/>
      </xdr:nvSpPr>
      <xdr:spPr>
        <a:xfrm rot="16200000">
          <a:off x="4432775" y="2187439"/>
          <a:ext cx="2562226" cy="511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Mean fluorescence intensity of Relish expression in the niche.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4</xdr:row>
      <xdr:rowOff>88900</xdr:rowOff>
    </xdr:from>
    <xdr:to>
      <xdr:col>11</xdr:col>
      <xdr:colOff>304800</xdr:colOff>
      <xdr:row>17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F15BED-F97F-A64D-9C0F-549BD3BBD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18</xdr:row>
      <xdr:rowOff>50799</xdr:rowOff>
    </xdr:from>
    <xdr:to>
      <xdr:col>7</xdr:col>
      <xdr:colOff>616440</xdr:colOff>
      <xdr:row>19</xdr:row>
      <xdr:rowOff>149014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1AE076-472B-8045-A742-545B7F5962B9}"/>
            </a:ext>
          </a:extLst>
        </xdr:cNvPr>
        <xdr:cNvSpPr txBox="1"/>
      </xdr:nvSpPr>
      <xdr:spPr>
        <a:xfrm rot="18949535">
          <a:off x="6261100" y="3708399"/>
          <a:ext cx="591040" cy="30141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mock</a:t>
          </a:r>
        </a:p>
      </xdr:txBody>
    </xdr:sp>
    <xdr:clientData/>
  </xdr:twoCellAnchor>
  <xdr:twoCellAnchor>
    <xdr:from>
      <xdr:col>9</xdr:col>
      <xdr:colOff>101600</xdr:colOff>
      <xdr:row>18</xdr:row>
      <xdr:rowOff>76200</xdr:rowOff>
    </xdr:from>
    <xdr:to>
      <xdr:col>10</xdr:col>
      <xdr:colOff>140919</xdr:colOff>
      <xdr:row>19</xdr:row>
      <xdr:rowOff>170593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9652F5-4FCD-D640-B3B4-557209467C9D}"/>
            </a:ext>
          </a:extLst>
        </xdr:cNvPr>
        <xdr:cNvSpPr txBox="1"/>
      </xdr:nvSpPr>
      <xdr:spPr>
        <a:xfrm rot="18949535">
          <a:off x="7988300" y="3733800"/>
          <a:ext cx="864819" cy="29759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infected</a:t>
          </a:r>
        </a:p>
      </xdr:txBody>
    </xdr:sp>
    <xdr:clientData/>
  </xdr:twoCellAnchor>
  <xdr:twoCellAnchor>
    <xdr:from>
      <xdr:col>5</xdr:col>
      <xdr:colOff>279401</xdr:colOff>
      <xdr:row>7</xdr:row>
      <xdr:rowOff>38100</xdr:rowOff>
    </xdr:from>
    <xdr:to>
      <xdr:col>5</xdr:col>
      <xdr:colOff>624841</xdr:colOff>
      <xdr:row>15</xdr:row>
      <xdr:rowOff>21743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5CCAC4E-0CA2-FD4D-B9E1-4CC10E4A9EB9}"/>
            </a:ext>
          </a:extLst>
        </xdr:cNvPr>
        <xdr:cNvSpPr txBox="1"/>
      </xdr:nvSpPr>
      <xdr:spPr>
        <a:xfrm rot="16200000">
          <a:off x="4232199" y="2092402"/>
          <a:ext cx="1609243" cy="34544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Differentiation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3</xdr:row>
      <xdr:rowOff>190500</xdr:rowOff>
    </xdr:from>
    <xdr:to>
      <xdr:col>5</xdr:col>
      <xdr:colOff>468711</xdr:colOff>
      <xdr:row>17</xdr:row>
      <xdr:rowOff>77688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3A7E8B-F1F8-1942-91C5-A22D5F87DC26}"/>
            </a:ext>
          </a:extLst>
        </xdr:cNvPr>
        <xdr:cNvSpPr txBox="1"/>
      </xdr:nvSpPr>
      <xdr:spPr>
        <a:xfrm rot="16200000">
          <a:off x="5758112" y="1938088"/>
          <a:ext cx="2731988" cy="456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100" b="0"/>
            <a:t>Medullary</a:t>
          </a:r>
          <a:r>
            <a:rPr lang="en-IN" sz="1100" b="0" baseline="0"/>
            <a:t> zone area/Total area of the lymph gland</a:t>
          </a:r>
          <a:endParaRPr lang="en-IN" sz="1100" b="0"/>
        </a:p>
      </xdr:txBody>
    </xdr:sp>
    <xdr:clientData/>
  </xdr:twoCellAnchor>
  <xdr:twoCellAnchor>
    <xdr:from>
      <xdr:col>5</xdr:col>
      <xdr:colOff>457200</xdr:colOff>
      <xdr:row>3</xdr:row>
      <xdr:rowOff>88900</xdr:rowOff>
    </xdr:from>
    <xdr:to>
      <xdr:col>11</xdr:col>
      <xdr:colOff>76200</xdr:colOff>
      <xdr:row>16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8DF603-7DCB-6B4A-AF0F-73EFBEB72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17</xdr:row>
      <xdr:rowOff>38100</xdr:rowOff>
    </xdr:from>
    <xdr:to>
      <xdr:col>7</xdr:col>
      <xdr:colOff>413240</xdr:colOff>
      <xdr:row>18</xdr:row>
      <xdr:rowOff>136315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EC058B-7F54-964E-84F2-47D0FBA9BE9A}"/>
            </a:ext>
          </a:extLst>
        </xdr:cNvPr>
        <xdr:cNvSpPr txBox="1"/>
      </xdr:nvSpPr>
      <xdr:spPr>
        <a:xfrm rot="18949535">
          <a:off x="8356600" y="3492500"/>
          <a:ext cx="591040" cy="30141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mock</a:t>
          </a:r>
        </a:p>
      </xdr:txBody>
    </xdr:sp>
    <xdr:clientData/>
  </xdr:twoCellAnchor>
  <xdr:twoCellAnchor>
    <xdr:from>
      <xdr:col>8</xdr:col>
      <xdr:colOff>723900</xdr:colOff>
      <xdr:row>17</xdr:row>
      <xdr:rowOff>63501</xdr:rowOff>
    </xdr:from>
    <xdr:to>
      <xdr:col>9</xdr:col>
      <xdr:colOff>763219</xdr:colOff>
      <xdr:row>18</xdr:row>
      <xdr:rowOff>157894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16A4DB4-7ABC-FD4D-9BE5-EB1916BD87B1}"/>
            </a:ext>
          </a:extLst>
        </xdr:cNvPr>
        <xdr:cNvSpPr txBox="1"/>
      </xdr:nvSpPr>
      <xdr:spPr>
        <a:xfrm rot="18949535">
          <a:off x="10083800" y="3517901"/>
          <a:ext cx="864819" cy="29759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infected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</xdr:colOff>
      <xdr:row>6</xdr:row>
      <xdr:rowOff>101600</xdr:rowOff>
    </xdr:from>
    <xdr:to>
      <xdr:col>10</xdr:col>
      <xdr:colOff>157480</xdr:colOff>
      <xdr:row>17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5B2546-AA10-FF41-8228-80524DDE5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701039</xdr:colOff>
      <xdr:row>17</xdr:row>
      <xdr:rowOff>203199</xdr:rowOff>
    </xdr:from>
    <xdr:to>
      <xdr:col>7</xdr:col>
      <xdr:colOff>466579</xdr:colOff>
      <xdr:row>19</xdr:row>
      <xdr:rowOff>98214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E23C072-0839-D64D-92CA-CCF6C76000BF}"/>
            </a:ext>
          </a:extLst>
        </xdr:cNvPr>
        <xdr:cNvSpPr txBox="1"/>
      </xdr:nvSpPr>
      <xdr:spPr>
        <a:xfrm rot="18949535">
          <a:off x="6695439" y="3657599"/>
          <a:ext cx="588500" cy="30141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mock</a:t>
          </a:r>
        </a:p>
      </xdr:txBody>
    </xdr:sp>
    <xdr:clientData/>
  </xdr:twoCellAnchor>
  <xdr:twoCellAnchor>
    <xdr:from>
      <xdr:col>8</xdr:col>
      <xdr:colOff>350518</xdr:colOff>
      <xdr:row>18</xdr:row>
      <xdr:rowOff>5079</xdr:rowOff>
    </xdr:from>
    <xdr:to>
      <xdr:col>9</xdr:col>
      <xdr:colOff>389837</xdr:colOff>
      <xdr:row>19</xdr:row>
      <xdr:rowOff>99472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5276F1-63BE-5C4B-A8CB-5378B762C594}"/>
            </a:ext>
          </a:extLst>
        </xdr:cNvPr>
        <xdr:cNvSpPr txBox="1"/>
      </xdr:nvSpPr>
      <xdr:spPr>
        <a:xfrm rot="18949535">
          <a:off x="7990838" y="3662679"/>
          <a:ext cx="862279" cy="29759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infected</a:t>
          </a:r>
        </a:p>
      </xdr:txBody>
    </xdr:sp>
    <xdr:clientData/>
  </xdr:twoCellAnchor>
  <xdr:twoCellAnchor>
    <xdr:from>
      <xdr:col>5</xdr:col>
      <xdr:colOff>416562</xdr:colOff>
      <xdr:row>7</xdr:row>
      <xdr:rowOff>152400</xdr:rowOff>
    </xdr:from>
    <xdr:to>
      <xdr:col>6</xdr:col>
      <xdr:colOff>41277</xdr:colOff>
      <xdr:row>16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185A85-0149-5F4D-8EFF-271BFF1CDF00}"/>
            </a:ext>
          </a:extLst>
        </xdr:cNvPr>
        <xdr:cNvSpPr txBox="1"/>
      </xdr:nvSpPr>
      <xdr:spPr>
        <a:xfrm rot="16200000">
          <a:off x="4916490" y="2246312"/>
          <a:ext cx="17907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Number</a:t>
          </a:r>
          <a:r>
            <a:rPr lang="en-IN" sz="1100" baseline="0"/>
            <a:t> of cells in the PSC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53F7-3552-6947-A28F-5D3960C61CE3}">
  <dimension ref="A1:E21"/>
  <sheetViews>
    <sheetView workbookViewId="0">
      <selection activeCell="E21" sqref="E21"/>
    </sheetView>
  </sheetViews>
  <sheetFormatPr defaultColWidth="11.19921875" defaultRowHeight="15.6"/>
  <cols>
    <col min="2" max="2" width="16.69921875" bestFit="1" customWidth="1"/>
    <col min="3" max="5" width="12.19921875" bestFit="1" customWidth="1"/>
  </cols>
  <sheetData>
    <row r="1" spans="1:5">
      <c r="A1" s="2" t="s">
        <v>7</v>
      </c>
      <c r="B1" s="2"/>
    </row>
    <row r="2" spans="1:5">
      <c r="C2" s="2" t="s">
        <v>4</v>
      </c>
      <c r="D2" s="2" t="s">
        <v>5</v>
      </c>
      <c r="E2" s="2" t="s">
        <v>6</v>
      </c>
    </row>
    <row r="3" spans="1:5">
      <c r="B3">
        <v>1</v>
      </c>
      <c r="C3" s="1">
        <v>32.792000000000002</v>
      </c>
      <c r="D3" s="1">
        <v>26.524000000000001</v>
      </c>
      <c r="E3" s="1">
        <v>5.7969999999999997</v>
      </c>
    </row>
    <row r="4" spans="1:5">
      <c r="B4">
        <v>2</v>
      </c>
      <c r="C4" s="1">
        <v>25.123999999999999</v>
      </c>
      <c r="D4" s="1">
        <v>29.989000000000001</v>
      </c>
      <c r="E4" s="1">
        <v>4.4820000000000002</v>
      </c>
    </row>
    <row r="5" spans="1:5">
      <c r="B5">
        <v>3</v>
      </c>
      <c r="C5" s="1">
        <v>29.905999999999999</v>
      </c>
      <c r="D5" s="1">
        <v>18.562999999999999</v>
      </c>
      <c r="E5" s="1">
        <v>6.1239999999999997</v>
      </c>
    </row>
    <row r="6" spans="1:5">
      <c r="B6">
        <v>4</v>
      </c>
      <c r="C6" s="1">
        <v>29.341000000000001</v>
      </c>
      <c r="D6" s="1">
        <v>16.113</v>
      </c>
      <c r="E6" s="1">
        <v>6.8680000000000003</v>
      </c>
    </row>
    <row r="7" spans="1:5">
      <c r="B7">
        <v>5</v>
      </c>
      <c r="C7" s="1">
        <v>25.523</v>
      </c>
      <c r="D7" s="1">
        <v>16.690999999999999</v>
      </c>
      <c r="E7" s="1">
        <v>2.3610000000000002</v>
      </c>
    </row>
    <row r="8" spans="1:5">
      <c r="B8">
        <v>6</v>
      </c>
      <c r="C8" s="1">
        <v>25.978999999999999</v>
      </c>
      <c r="D8" s="1">
        <v>16.343</v>
      </c>
      <c r="E8" s="1">
        <v>4.8760000000000003</v>
      </c>
    </row>
    <row r="9" spans="1:5">
      <c r="B9">
        <v>7</v>
      </c>
      <c r="C9" s="1">
        <v>27.574999999999999</v>
      </c>
      <c r="D9" s="1">
        <v>11.026</v>
      </c>
      <c r="E9" s="1">
        <v>5.7370000000000001</v>
      </c>
    </row>
    <row r="10" spans="1:5">
      <c r="B10">
        <v>8</v>
      </c>
      <c r="C10" s="1">
        <v>26.821999999999999</v>
      </c>
      <c r="D10" s="1">
        <v>13.301</v>
      </c>
      <c r="E10" s="1">
        <v>5.843</v>
      </c>
    </row>
    <row r="11" spans="1:5">
      <c r="B11">
        <v>9</v>
      </c>
      <c r="C11" s="1">
        <v>24.509</v>
      </c>
      <c r="D11" s="1">
        <v>17.751999999999999</v>
      </c>
      <c r="E11" s="1">
        <v>6.7249999999999996</v>
      </c>
    </row>
    <row r="12" spans="1:5">
      <c r="B12">
        <v>10</v>
      </c>
      <c r="C12" s="1">
        <v>27.908999999999999</v>
      </c>
      <c r="D12" s="1">
        <v>21.931999999999999</v>
      </c>
      <c r="E12" s="1">
        <v>3.105</v>
      </c>
    </row>
    <row r="13" spans="1:5">
      <c r="B13">
        <v>11</v>
      </c>
      <c r="C13" s="1">
        <v>25.73</v>
      </c>
      <c r="D13" s="1">
        <v>20.138000000000002</v>
      </c>
      <c r="E13" s="1">
        <v>11.201000000000001</v>
      </c>
    </row>
    <row r="14" spans="1:5">
      <c r="B14">
        <v>12</v>
      </c>
      <c r="C14" s="1">
        <v>27.867999999999999</v>
      </c>
      <c r="D14" s="1">
        <v>17.077999999999999</v>
      </c>
      <c r="E14" s="1">
        <v>12.273999999999999</v>
      </c>
    </row>
    <row r="15" spans="1:5">
      <c r="B15">
        <v>13</v>
      </c>
      <c r="C15" s="1">
        <v>25.631</v>
      </c>
      <c r="D15" s="1">
        <v>14.507</v>
      </c>
      <c r="E15" s="1">
        <v>8.6739999999999995</v>
      </c>
    </row>
    <row r="16" spans="1:5">
      <c r="B16">
        <v>14</v>
      </c>
      <c r="C16" s="1">
        <v>24.896999999999998</v>
      </c>
      <c r="D16" s="1">
        <v>13.441000000000001</v>
      </c>
      <c r="E16" s="1">
        <v>9.8320000000000007</v>
      </c>
    </row>
    <row r="17" spans="2:5">
      <c r="B17" s="6">
        <v>15</v>
      </c>
      <c r="C17" s="1">
        <v>24.748999999999999</v>
      </c>
      <c r="D17" s="1">
        <v>15.188000000000001</v>
      </c>
      <c r="E17" s="1">
        <v>10.462</v>
      </c>
    </row>
    <row r="18" spans="2:5">
      <c r="B18" s="2" t="s">
        <v>1</v>
      </c>
      <c r="C18">
        <f>SUM(C3:C17)</f>
        <v>404.35500000000008</v>
      </c>
      <c r="D18">
        <f t="shared" ref="D18:E18" si="0">SUM(D3:D17)</f>
        <v>268.58600000000001</v>
      </c>
      <c r="E18">
        <f t="shared" si="0"/>
        <v>104.361</v>
      </c>
    </row>
    <row r="19" spans="2:5">
      <c r="B19" s="2" t="s">
        <v>0</v>
      </c>
      <c r="C19">
        <f>AVERAGE(C3:C17)</f>
        <v>26.957000000000004</v>
      </c>
      <c r="D19">
        <f t="shared" ref="D19:E19" si="1">AVERAGE(D3:D17)</f>
        <v>17.905733333333334</v>
      </c>
      <c r="E19">
        <f t="shared" si="1"/>
        <v>6.9574000000000007</v>
      </c>
    </row>
    <row r="20" spans="2:5">
      <c r="B20" s="2" t="s">
        <v>2</v>
      </c>
      <c r="C20">
        <f>STDEV(C3:C17)</f>
        <v>2.3193557911011173</v>
      </c>
      <c r="D20">
        <f t="shared" ref="D20:E20" si="2">STDEV(D3:D17)</f>
        <v>5.0508251018545183</v>
      </c>
      <c r="E20">
        <f t="shared" si="2"/>
        <v>2.9402222656507737</v>
      </c>
    </row>
    <row r="21" spans="2:5">
      <c r="B21" s="2" t="s">
        <v>3</v>
      </c>
      <c r="C21">
        <f>TTEST(C3:C17,D3:D17,2,3)</f>
        <v>4.0242383878971391E-6</v>
      </c>
      <c r="D21">
        <f>TTEST(C3:C17,E3:E17,2,3)</f>
        <v>6.6254173426803071E-18</v>
      </c>
      <c r="E21">
        <f>TTEST(D3:D17,E3:E17,2,3)</f>
        <v>2.5012774333496235E-7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82E65-0C0C-6945-9E20-FF3F0483ACB4}">
  <dimension ref="A1:D18"/>
  <sheetViews>
    <sheetView workbookViewId="0">
      <selection activeCell="B4" sqref="B4:B18"/>
    </sheetView>
  </sheetViews>
  <sheetFormatPr defaultColWidth="11.19921875" defaultRowHeight="15.6"/>
  <cols>
    <col min="2" max="2" width="15.5" bestFit="1" customWidth="1"/>
    <col min="3" max="3" width="12.19921875" bestFit="1" customWidth="1"/>
  </cols>
  <sheetData>
    <row r="1" spans="1:4">
      <c r="A1" s="2" t="s">
        <v>8</v>
      </c>
      <c r="B1" s="2"/>
    </row>
    <row r="4" spans="1:4">
      <c r="B4" s="3" t="s">
        <v>9</v>
      </c>
      <c r="C4" s="2" t="s">
        <v>5</v>
      </c>
      <c r="D4" s="2" t="s">
        <v>6</v>
      </c>
    </row>
    <row r="5" spans="1:4">
      <c r="B5">
        <v>1</v>
      </c>
      <c r="C5" s="1">
        <v>0.53800000000000003</v>
      </c>
      <c r="D5" s="1">
        <v>0.84599999999999997</v>
      </c>
    </row>
    <row r="6" spans="1:4">
      <c r="B6">
        <v>2</v>
      </c>
      <c r="C6" s="1">
        <v>0.59599999999999997</v>
      </c>
      <c r="D6" s="1">
        <v>0.73399999999999999</v>
      </c>
    </row>
    <row r="7" spans="1:4">
      <c r="B7">
        <v>3</v>
      </c>
      <c r="C7" s="1">
        <v>0.63500000000000001</v>
      </c>
      <c r="D7" s="1">
        <v>0.78600000000000003</v>
      </c>
    </row>
    <row r="8" spans="1:4">
      <c r="B8">
        <v>4</v>
      </c>
      <c r="C8" s="1">
        <v>0.47699999999999998</v>
      </c>
      <c r="D8" s="1">
        <v>0.81</v>
      </c>
    </row>
    <row r="9" spans="1:4">
      <c r="B9">
        <v>5</v>
      </c>
      <c r="C9" s="1">
        <v>0.48399999999999999</v>
      </c>
      <c r="D9" s="1">
        <v>0.879</v>
      </c>
    </row>
    <row r="10" spans="1:4">
      <c r="B10">
        <v>6</v>
      </c>
      <c r="C10" s="1">
        <v>0.66400000000000003</v>
      </c>
      <c r="D10" s="1">
        <v>0.84699999999999998</v>
      </c>
    </row>
    <row r="11" spans="1:4">
      <c r="B11">
        <v>7</v>
      </c>
      <c r="C11" s="1">
        <v>0.56999999999999995</v>
      </c>
      <c r="D11" s="1">
        <v>0.753</v>
      </c>
    </row>
    <row r="12" spans="1:4">
      <c r="B12">
        <v>8</v>
      </c>
      <c r="C12" s="1">
        <v>0.55600000000000005</v>
      </c>
      <c r="D12" s="1">
        <v>0.746</v>
      </c>
    </row>
    <row r="13" spans="1:4">
      <c r="B13">
        <v>9</v>
      </c>
      <c r="C13" s="1">
        <v>0.5</v>
      </c>
      <c r="D13" s="1">
        <v>0.63200000000000001</v>
      </c>
    </row>
    <row r="14" spans="1:4">
      <c r="B14">
        <v>10</v>
      </c>
      <c r="C14" s="1">
        <v>0.6</v>
      </c>
      <c r="D14" s="1">
        <v>0.67600000000000005</v>
      </c>
    </row>
    <row r="15" spans="1:4">
      <c r="B15" s="4" t="s">
        <v>10</v>
      </c>
      <c r="C15" s="1">
        <f>SUM(C5:C14)</f>
        <v>5.6199999999999992</v>
      </c>
      <c r="D15" s="1">
        <f>SUM(D5:D14)</f>
        <v>7.7089999999999996</v>
      </c>
    </row>
    <row r="16" spans="1:4">
      <c r="B16" s="4" t="s">
        <v>11</v>
      </c>
      <c r="C16" s="1">
        <f>AVERAGE(C5:C14)</f>
        <v>0.56199999999999994</v>
      </c>
      <c r="D16" s="1">
        <f>AVERAGE(D5:D14)</f>
        <v>0.77089999999999992</v>
      </c>
    </row>
    <row r="17" spans="2:4">
      <c r="B17" s="4" t="s">
        <v>12</v>
      </c>
      <c r="C17" s="1">
        <f>STDEV(C5:C14)</f>
        <v>6.3387695966962712E-2</v>
      </c>
      <c r="D17" s="1">
        <f>STDEV(D5:D14)</f>
        <v>7.85103673267281E-2</v>
      </c>
    </row>
    <row r="18" spans="2:4">
      <c r="B18" s="4" t="s">
        <v>13</v>
      </c>
      <c r="C18">
        <f>TTEST(C5:C14,D5:D14,2,3)</f>
        <v>4.6543625960392542E-6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4A1D3-9B1D-9543-9387-9B0FEDCC94C1}">
  <dimension ref="A1:D17"/>
  <sheetViews>
    <sheetView topLeftCell="A6" zoomScale="125" workbookViewId="0">
      <selection activeCell="C3" sqref="C3:D3"/>
    </sheetView>
  </sheetViews>
  <sheetFormatPr defaultColWidth="11.19921875" defaultRowHeight="15.6"/>
  <cols>
    <col min="1" max="1" width="41" bestFit="1" customWidth="1"/>
    <col min="2" max="2" width="15.5" bestFit="1" customWidth="1"/>
    <col min="3" max="3" width="12.19921875" bestFit="1" customWidth="1"/>
  </cols>
  <sheetData>
    <row r="1" spans="1:4">
      <c r="A1" s="4" t="s">
        <v>14</v>
      </c>
    </row>
    <row r="3" spans="1:4">
      <c r="B3" s="3" t="s">
        <v>9</v>
      </c>
      <c r="C3" s="2" t="s">
        <v>5</v>
      </c>
      <c r="D3" s="2" t="s">
        <v>6</v>
      </c>
    </row>
    <row r="4" spans="1:4">
      <c r="B4">
        <v>1</v>
      </c>
      <c r="C4" s="1">
        <v>0.40300000000000002</v>
      </c>
      <c r="D4" s="1">
        <v>0.16</v>
      </c>
    </row>
    <row r="5" spans="1:4">
      <c r="B5">
        <v>2</v>
      </c>
      <c r="C5" s="1">
        <v>0.503</v>
      </c>
      <c r="D5" s="1">
        <v>0.217</v>
      </c>
    </row>
    <row r="6" spans="1:4">
      <c r="B6">
        <v>3</v>
      </c>
      <c r="C6" s="1">
        <v>0.44400000000000001</v>
      </c>
      <c r="D6" s="1">
        <v>0.13100000000000001</v>
      </c>
    </row>
    <row r="7" spans="1:4">
      <c r="B7">
        <v>4</v>
      </c>
      <c r="C7" s="1">
        <v>0.42099999999999999</v>
      </c>
      <c r="D7" s="1">
        <v>0.17299999999999999</v>
      </c>
    </row>
    <row r="8" spans="1:4">
      <c r="B8">
        <v>5</v>
      </c>
      <c r="C8" s="1">
        <v>0.438</v>
      </c>
      <c r="D8" s="1">
        <v>0.11600000000000001</v>
      </c>
    </row>
    <row r="9" spans="1:4">
      <c r="B9">
        <v>6</v>
      </c>
      <c r="C9" s="1">
        <v>0.30299999999999999</v>
      </c>
      <c r="D9" s="1">
        <v>0.28199999999999997</v>
      </c>
    </row>
    <row r="10" spans="1:4">
      <c r="B10">
        <v>7</v>
      </c>
      <c r="C10" s="1">
        <v>0.32700000000000001</v>
      </c>
      <c r="D10" s="1">
        <v>0.16900000000000001</v>
      </c>
    </row>
    <row r="11" spans="1:4">
      <c r="B11">
        <v>8</v>
      </c>
      <c r="C11" s="1">
        <v>0.36899999999999999</v>
      </c>
      <c r="D11" s="1">
        <v>0.17899999999999999</v>
      </c>
    </row>
    <row r="12" spans="1:4">
      <c r="B12">
        <v>9</v>
      </c>
      <c r="C12" s="1">
        <v>0.51300000000000001</v>
      </c>
      <c r="D12" s="1">
        <v>0.37</v>
      </c>
    </row>
    <row r="13" spans="1:4">
      <c r="B13">
        <v>10</v>
      </c>
      <c r="C13" s="1">
        <v>0.48199999999999998</v>
      </c>
      <c r="D13" s="1">
        <v>0.26400000000000001</v>
      </c>
    </row>
    <row r="14" spans="1:4">
      <c r="B14" s="4" t="s">
        <v>10</v>
      </c>
      <c r="C14">
        <f>SUM(C4:C13)</f>
        <v>4.2030000000000003</v>
      </c>
      <c r="D14">
        <f>SUM(D4:D13)</f>
        <v>2.0609999999999999</v>
      </c>
    </row>
    <row r="15" spans="1:4">
      <c r="B15" s="4" t="s">
        <v>11</v>
      </c>
      <c r="C15">
        <f>AVERAGE(C4:C13)</f>
        <v>0.42030000000000001</v>
      </c>
      <c r="D15">
        <f>AVERAGE(D4:D13)</f>
        <v>0.20610000000000001</v>
      </c>
    </row>
    <row r="16" spans="1:4">
      <c r="B16" s="4" t="s">
        <v>12</v>
      </c>
      <c r="C16">
        <f>STDEV(C4:C13)</f>
        <v>7.1110321176167904E-2</v>
      </c>
      <c r="D16">
        <f>STDEV(D4:D13)</f>
        <v>7.830488845248143E-2</v>
      </c>
    </row>
    <row r="17" spans="2:3">
      <c r="B17" s="4" t="s">
        <v>13</v>
      </c>
      <c r="C17">
        <f>TTEST(C4:C13,D4:D13,2,3)</f>
        <v>5.2052240342401181E-6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0D66-FADD-4E4B-9605-2F98AA4D251F}">
  <dimension ref="A1:D18"/>
  <sheetViews>
    <sheetView tabSelected="1" workbookViewId="0">
      <selection activeCell="D12" sqref="D12"/>
    </sheetView>
  </sheetViews>
  <sheetFormatPr defaultColWidth="11.19921875" defaultRowHeight="15.6"/>
  <cols>
    <col min="1" max="1" width="20" bestFit="1" customWidth="1"/>
    <col min="2" max="2" width="15.5" bestFit="1" customWidth="1"/>
  </cols>
  <sheetData>
    <row r="1" spans="1:4">
      <c r="A1" s="2" t="s">
        <v>16</v>
      </c>
    </row>
    <row r="4" spans="1:4">
      <c r="B4" s="4" t="s">
        <v>15</v>
      </c>
      <c r="C4" s="5" t="s">
        <v>5</v>
      </c>
      <c r="D4" s="5" t="s">
        <v>6</v>
      </c>
    </row>
    <row r="5" spans="1:4">
      <c r="B5">
        <v>1</v>
      </c>
      <c r="C5" s="1">
        <v>51</v>
      </c>
      <c r="D5" s="1">
        <v>55</v>
      </c>
    </row>
    <row r="6" spans="1:4">
      <c r="B6">
        <v>2</v>
      </c>
      <c r="C6" s="1">
        <v>46</v>
      </c>
      <c r="D6" s="1">
        <v>56</v>
      </c>
    </row>
    <row r="7" spans="1:4">
      <c r="B7">
        <v>3</v>
      </c>
      <c r="C7" s="1">
        <v>56</v>
      </c>
      <c r="D7" s="1">
        <v>58</v>
      </c>
    </row>
    <row r="8" spans="1:4">
      <c r="B8">
        <v>4</v>
      </c>
      <c r="C8" s="1">
        <v>52</v>
      </c>
      <c r="D8" s="1">
        <v>60</v>
      </c>
    </row>
    <row r="9" spans="1:4">
      <c r="B9">
        <v>5</v>
      </c>
      <c r="C9" s="1">
        <v>46</v>
      </c>
      <c r="D9" s="1">
        <v>61</v>
      </c>
    </row>
    <row r="10" spans="1:4">
      <c r="B10">
        <v>6</v>
      </c>
      <c r="C10" s="1">
        <v>40</v>
      </c>
      <c r="D10" s="1">
        <v>64</v>
      </c>
    </row>
    <row r="11" spans="1:4">
      <c r="B11">
        <v>7</v>
      </c>
      <c r="C11" s="1">
        <v>52</v>
      </c>
      <c r="D11" s="1">
        <v>53</v>
      </c>
    </row>
    <row r="12" spans="1:4">
      <c r="B12">
        <v>8</v>
      </c>
      <c r="C12" s="1">
        <v>46</v>
      </c>
      <c r="D12" s="1">
        <v>69</v>
      </c>
    </row>
    <row r="13" spans="1:4">
      <c r="B13">
        <v>9</v>
      </c>
      <c r="C13" s="1">
        <v>56</v>
      </c>
      <c r="D13" s="1">
        <v>61</v>
      </c>
    </row>
    <row r="14" spans="1:4">
      <c r="B14">
        <v>10</v>
      </c>
      <c r="C14" s="1">
        <v>43</v>
      </c>
      <c r="D14" s="1">
        <v>66</v>
      </c>
    </row>
    <row r="15" spans="1:4">
      <c r="B15" s="4" t="s">
        <v>10</v>
      </c>
      <c r="C15">
        <f>SUM(C5:C14)</f>
        <v>488</v>
      </c>
      <c r="D15">
        <f>SUM(D5:D14)</f>
        <v>603</v>
      </c>
    </row>
    <row r="16" spans="1:4">
      <c r="B16" s="4" t="s">
        <v>11</v>
      </c>
      <c r="C16">
        <f>AVERAGE(C5:C14)</f>
        <v>48.8</v>
      </c>
      <c r="D16">
        <f>AVERAGE(D5:D14)</f>
        <v>60.3</v>
      </c>
    </row>
    <row r="17" spans="2:4">
      <c r="B17" s="4" t="s">
        <v>12</v>
      </c>
      <c r="C17">
        <f>STDEV(C5:C14)</f>
        <v>5.4119209980272931</v>
      </c>
      <c r="D17">
        <f>STDEV(D5:D14)</f>
        <v>5.0343266128097461</v>
      </c>
    </row>
    <row r="18" spans="2:4">
      <c r="B18" s="4" t="s">
        <v>13</v>
      </c>
      <c r="C18">
        <f>TTEST(C5:C14,D5:D14,2,3)</f>
        <v>1.1202555571802566E-4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Rel ab analysis</vt:lpstr>
      <vt:lpstr>Differentiation index</vt:lpstr>
      <vt:lpstr>MZ to total LG area ratio</vt:lpstr>
      <vt:lpstr>Niche proliferation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Aditya Kanwal</cp:lastModifiedBy>
  <dcterms:created xsi:type="dcterms:W3CDTF">2021-01-06T13:31:50Z</dcterms:created>
  <dcterms:modified xsi:type="dcterms:W3CDTF">2021-01-19T14:18:34Z</dcterms:modified>
</cp:coreProperties>
</file>