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2" documentId="13_ncr:1_{1F5F90E5-F9EE-4467-9D63-9E7A018DAFCD}" xr6:coauthVersionLast="47" xr6:coauthVersionMax="47" xr10:uidLastSave="{5A882B62-708A-4F0D-BC20-4B3BB0A389F1}"/>
  <bookViews>
    <workbookView xWindow="-120" yWindow="-120" windowWidth="20730" windowHeight="11160" xr2:uid="{00000000-000D-0000-FFFF-FFFF00000000}"/>
  </bookViews>
  <sheets>
    <sheet name="Feuil1" sheetId="1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P7" i="1"/>
  <c r="F3" i="1"/>
  <c r="E7" i="1" s="1"/>
  <c r="F7" i="1" s="1"/>
  <c r="L7" i="1" l="1"/>
  <c r="E5" i="1"/>
  <c r="F5" i="1" s="1"/>
  <c r="E6" i="1"/>
  <c r="F6" i="1" s="1"/>
  <c r="M7" i="1"/>
  <c r="E4" i="1"/>
  <c r="F4" i="1" s="1"/>
  <c r="H5" i="1" l="1"/>
  <c r="H7" i="1"/>
  <c r="Q8" i="1" s="1"/>
  <c r="G7" i="1"/>
  <c r="I7" i="1"/>
  <c r="G5" i="1"/>
  <c r="P8" i="1"/>
  <c r="L8" i="1" l="1"/>
  <c r="E8" i="1"/>
  <c r="F8" i="1" s="1"/>
  <c r="E9" i="1"/>
  <c r="F9" i="1" s="1"/>
  <c r="M8" i="1"/>
  <c r="E11" i="1"/>
  <c r="F11" i="1" s="1"/>
  <c r="E10" i="1"/>
  <c r="F10" i="1" s="1"/>
  <c r="E14" i="1" l="1"/>
  <c r="F14" i="1" s="1"/>
  <c r="H11" i="1"/>
  <c r="Q9" i="1" s="1"/>
  <c r="G11" i="1"/>
  <c r="M9" i="1" s="1"/>
  <c r="E15" i="1"/>
  <c r="F15" i="1" s="1"/>
  <c r="H9" i="1"/>
  <c r="P9" i="1" s="1"/>
  <c r="I11" i="1"/>
  <c r="G9" i="1"/>
  <c r="E13" i="1" l="1"/>
  <c r="F13" i="1" s="1"/>
  <c r="L9" i="1"/>
  <c r="E12" i="1"/>
  <c r="F12" i="1" s="1"/>
  <c r="G15" i="1"/>
  <c r="H15" i="1"/>
  <c r="Q10" i="1" s="1"/>
  <c r="H13" i="1" l="1"/>
  <c r="P10" i="1" s="1"/>
  <c r="I15" i="1"/>
  <c r="G13" i="1"/>
  <c r="E19" i="1"/>
  <c r="F19" i="1" s="1"/>
  <c r="M10" i="1"/>
  <c r="E18" i="1"/>
  <c r="F18" i="1" s="1"/>
  <c r="H19" i="1" l="1"/>
  <c r="Q11" i="1" s="1"/>
  <c r="G19" i="1"/>
  <c r="E16" i="1"/>
  <c r="F16" i="1" s="1"/>
  <c r="E17" i="1"/>
  <c r="F17" i="1" s="1"/>
  <c r="L10" i="1"/>
  <c r="H17" i="1" l="1"/>
  <c r="P11" i="1" s="1"/>
  <c r="I19" i="1"/>
  <c r="G17" i="1"/>
  <c r="E23" i="1"/>
  <c r="F23" i="1" s="1"/>
  <c r="M11" i="1"/>
  <c r="E22" i="1"/>
  <c r="F22" i="1" s="1"/>
  <c r="H23" i="1" l="1"/>
  <c r="Q12" i="1" s="1"/>
  <c r="G23" i="1"/>
  <c r="M12" i="1" s="1"/>
  <c r="E20" i="1"/>
  <c r="F20" i="1" s="1"/>
  <c r="E21" i="1"/>
  <c r="F21" i="1" s="1"/>
  <c r="L11" i="1"/>
  <c r="I23" i="1" l="1"/>
  <c r="G21" i="1"/>
  <c r="L12" i="1" s="1"/>
  <c r="H21" i="1"/>
  <c r="P12" i="1" s="1"/>
</calcChain>
</file>

<file path=xl/sharedStrings.xml><?xml version="1.0" encoding="utf-8"?>
<sst xmlns="http://schemas.openxmlformats.org/spreadsheetml/2006/main" count="30" uniqueCount="14">
  <si>
    <t>MDA-MB 231 (P43)</t>
  </si>
  <si>
    <t>condition</t>
  </si>
  <si>
    <t>PTV</t>
  </si>
  <si>
    <t>T test</t>
  </si>
  <si>
    <t>Non-irradiated</t>
  </si>
  <si>
    <t>**</t>
  </si>
  <si>
    <t>***</t>
  </si>
  <si>
    <t>count</t>
  </si>
  <si>
    <t>plated at (cell count)</t>
  </si>
  <si>
    <t>old PD</t>
  </si>
  <si>
    <t>new PD</t>
  </si>
  <si>
    <t>mean</t>
  </si>
  <si>
    <t>SD</t>
  </si>
  <si>
    <t>Figure 1-source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</si>
</sst>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4" fontId="0" fillId="0" borderId="0" xfId="0" applyNumberFormat="1"/>
    <xf numFmtId="16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677978129744774E-2"/>
          <c:y val="3.4851292153311786E-2"/>
          <c:w val="0.70580482944016909"/>
          <c:h val="0.9233978909728410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Feuil1!$L$6</c:f>
              <c:strCache>
                <c:ptCount val="1"/>
                <c:pt idx="0">
                  <c:v>Non-irradiated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quar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Feuil1!$P$7:$P$12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1.2217384906734107E-2</c:v>
                  </c:pt>
                  <c:pt idx="2">
                    <c:v>0.11474322776722656</c:v>
                  </c:pt>
                  <c:pt idx="3">
                    <c:v>1.4267917148079673E-2</c:v>
                  </c:pt>
                  <c:pt idx="4">
                    <c:v>0.25637576178827221</c:v>
                  </c:pt>
                  <c:pt idx="5">
                    <c:v>9.7229674080624301E-2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xVal>
            <c:numRef>
              <c:f>Feuil1!$K$7:$K$12</c:f>
              <c:numCache>
                <c:formatCode>0</c:formatCode>
                <c:ptCount val="6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</c:numCache>
            </c:numRef>
          </c:xVal>
          <c:yVal>
            <c:numRef>
              <c:f>Feuil1!$L$7:$L$12</c:f>
              <c:numCache>
                <c:formatCode>General</c:formatCode>
                <c:ptCount val="6"/>
                <c:pt idx="0">
                  <c:v>1.5849625007211561</c:v>
                </c:pt>
                <c:pt idx="1">
                  <c:v>3.3836784270628426</c:v>
                </c:pt>
                <c:pt idx="2">
                  <c:v>5.594097158457247</c:v>
                </c:pt>
                <c:pt idx="3">
                  <c:v>6.1689707182095876</c:v>
                </c:pt>
                <c:pt idx="4">
                  <c:v>6.8945762741257521</c:v>
                </c:pt>
                <c:pt idx="5">
                  <c:v>8.0222217250542887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B3-433B-B676-C73038E8BC55}"/>
            </c:ext>
          </c:extLst>
        </c:ser>
        <c:ser>
          <c:idx val="1"/>
          <c:order val="1"/>
          <c:tx>
            <c:strRef>
              <c:f>Feuil1!$M$6</c:f>
              <c:strCache>
                <c:ptCount val="1"/>
                <c:pt idx="0">
                  <c:v>PTV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Feuil1!$Q$7:$Q$12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5.9442411687391755E-2</c:v>
                  </c:pt>
                  <c:pt idx="2">
                    <c:v>0.14257667054988671</c:v>
                  </c:pt>
                  <c:pt idx="3">
                    <c:v>0.25637576178827171</c:v>
                  </c:pt>
                  <c:pt idx="4">
                    <c:v>0.18599341205044986</c:v>
                  </c:pt>
                  <c:pt idx="5">
                    <c:v>0.25637576178827221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xVal>
            <c:numRef>
              <c:f>Feuil1!$K$7:$K$12</c:f>
              <c:numCache>
                <c:formatCode>0</c:formatCode>
                <c:ptCount val="6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</c:numCache>
            </c:numRef>
          </c:xVal>
          <c:yVal>
            <c:numRef>
              <c:f>Feuil1!$M$7:$M$12</c:f>
              <c:numCache>
                <c:formatCode>General</c:formatCode>
                <c:ptCount val="6"/>
                <c:pt idx="0">
                  <c:v>1.5849625007211561</c:v>
                </c:pt>
                <c:pt idx="1">
                  <c:v>2.4634959008325139</c:v>
                </c:pt>
                <c:pt idx="2">
                  <c:v>1.6232065204709079</c:v>
                </c:pt>
                <c:pt idx="3">
                  <c:v>1.1277009120845352</c:v>
                </c:pt>
                <c:pt idx="4">
                  <c:v>-0.74078188499856801</c:v>
                </c:pt>
                <c:pt idx="5">
                  <c:v>-3.0740700181359721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B3-433B-B676-C73038E8B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01696"/>
        <c:axId val="99103872"/>
      </c:scatterChart>
      <c:valAx>
        <c:axId val="9910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Days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9103872"/>
        <c:crosses val="autoZero"/>
        <c:crossBetween val="midCat"/>
      </c:valAx>
      <c:valAx>
        <c:axId val="99103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population</a:t>
                </a:r>
                <a:r>
                  <a:rPr lang="fr-FR" baseline="0"/>
                  <a:t> doublings</a:t>
                </a: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1016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14</xdr:row>
      <xdr:rowOff>29254</xdr:rowOff>
    </xdr:from>
    <xdr:to>
      <xdr:col>19</xdr:col>
      <xdr:colOff>83003</xdr:colOff>
      <xdr:row>33</xdr:row>
      <xdr:rowOff>91167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0.17927</cdr:x>
      <cdr:y>0.47847</cdr:y>
    </cdr:from>
    <cdr:to>
      <cdr:x>0.37939</cdr:x>
      <cdr:y>0.72685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7C9DE79-B295-4E92-A84F-772B2EAD23EB}"/>
            </a:ext>
          </a:extLst>
        </cdr:cNvPr>
        <cdr:cNvSpPr txBox="1"/>
      </cdr:nvSpPr>
      <cdr:spPr>
        <a:xfrm xmlns:a="http://schemas.openxmlformats.org/drawingml/2006/main">
          <a:off x="819150" y="176144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**</a:t>
          </a:r>
        </a:p>
      </cdr:txBody>
    </cdr:sp>
  </cdr:relSizeAnchor>
  <cdr:relSizeAnchor xmlns:cdr="http://schemas.openxmlformats.org/drawingml/2006/chartDrawing">
    <cdr:from>
      <cdr:x>0.28003</cdr:x>
      <cdr:y>0.53126</cdr:y>
    </cdr:from>
    <cdr:to>
      <cdr:x>0.48015</cdr:x>
      <cdr:y>0.77965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CE359AF2-62D6-4702-BD59-4F8F022558C4}"/>
            </a:ext>
          </a:extLst>
        </cdr:cNvPr>
        <cdr:cNvSpPr txBox="1"/>
      </cdr:nvSpPr>
      <cdr:spPr>
        <a:xfrm xmlns:a="http://schemas.openxmlformats.org/drawingml/2006/main">
          <a:off x="1279525" y="1955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  <cdr:relSizeAnchor xmlns:cdr="http://schemas.openxmlformats.org/drawingml/2006/chartDrawing">
    <cdr:from>
      <cdr:x>0.38217</cdr:x>
      <cdr:y>0.54937</cdr:y>
    </cdr:from>
    <cdr:to>
      <cdr:x>0.58229</cdr:x>
      <cdr:y>0.79776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628E5B6E-93AE-4874-8245-368E8DEF7D63}"/>
            </a:ext>
          </a:extLst>
        </cdr:cNvPr>
        <cdr:cNvSpPr txBox="1"/>
      </cdr:nvSpPr>
      <cdr:spPr>
        <a:xfrm xmlns:a="http://schemas.openxmlformats.org/drawingml/2006/main">
          <a:off x="1746250" y="20224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  <cdr:relSizeAnchor xmlns:cdr="http://schemas.openxmlformats.org/drawingml/2006/chartDrawing">
    <cdr:from>
      <cdr:x>0.49265</cdr:x>
      <cdr:y>0.67357</cdr:y>
    </cdr:from>
    <cdr:to>
      <cdr:x>0.69277</cdr:x>
      <cdr:y>0.92195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5F495E55-9547-4B0D-8AE7-542EF8699E50}"/>
            </a:ext>
          </a:extLst>
        </cdr:cNvPr>
        <cdr:cNvSpPr txBox="1"/>
      </cdr:nvSpPr>
      <cdr:spPr>
        <a:xfrm xmlns:a="http://schemas.openxmlformats.org/drawingml/2006/main">
          <a:off x="2251075" y="24796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  <cdr:relSizeAnchor xmlns:cdr="http://schemas.openxmlformats.org/drawingml/2006/chartDrawing">
    <cdr:from>
      <cdr:x>0.64691</cdr:x>
      <cdr:y>0.82147</cdr:y>
    </cdr:from>
    <cdr:to>
      <cdr:x>0.84703</cdr:x>
      <cdr:y>0.90538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DBA23DD2-5E5D-484F-8641-D56CED598726}"/>
            </a:ext>
          </a:extLst>
        </cdr:cNvPr>
        <cdr:cNvSpPr txBox="1"/>
      </cdr:nvSpPr>
      <cdr:spPr>
        <a:xfrm xmlns:a="http://schemas.openxmlformats.org/drawingml/2006/main">
          <a:off x="2955925" y="3024188"/>
          <a:ext cx="914400" cy="308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***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Normal="100" workbookViewId="0"/>
  </sheetViews>
  <sheetFormatPr baseColWidth="10" defaultColWidth="9.140625" defaultRowHeight="15" x14ac:dyDescent="0.25"/>
  <cols>
    <col min="1" max="1" width="10.7109375" bestFit="1" customWidth="1"/>
    <col min="4" max="4" width="20.140625" customWidth="1"/>
  </cols>
  <sheetData>
    <row r="1" spans="1:17" x14ac:dyDescent="0.25">
      <c r="A1" t="s">
        <v>13</v>
      </c>
    </row>
    <row r="2" spans="1:17" x14ac:dyDescent="0.25">
      <c r="A2" t="s">
        <v>0</v>
      </c>
      <c r="B2" t="s">
        <v>1</v>
      </c>
      <c r="C2" t="s">
        <v>7</v>
      </c>
      <c r="D2" t="s">
        <v>8</v>
      </c>
      <c r="E2" t="s">
        <v>9</v>
      </c>
      <c r="F2" t="s">
        <v>10</v>
      </c>
      <c r="I2" t="s">
        <v>3</v>
      </c>
    </row>
    <row r="3" spans="1:17" x14ac:dyDescent="0.25">
      <c r="A3" s="2">
        <v>42598</v>
      </c>
      <c r="B3" t="s">
        <v>4</v>
      </c>
      <c r="C3" s="1">
        <v>3000000</v>
      </c>
      <c r="D3" s="1">
        <v>1000000</v>
      </c>
      <c r="E3">
        <v>0</v>
      </c>
      <c r="F3" s="4">
        <f>LOG(C3/D3)/LOG(2)+E3</f>
        <v>1.5849625007211561</v>
      </c>
    </row>
    <row r="4" spans="1:17" x14ac:dyDescent="0.25">
      <c r="A4" s="2">
        <v>42601</v>
      </c>
      <c r="B4" t="s">
        <v>4</v>
      </c>
      <c r="C4">
        <v>840000</v>
      </c>
      <c r="D4">
        <v>240000</v>
      </c>
      <c r="E4">
        <f>F3</f>
        <v>1.5849625007211561</v>
      </c>
      <c r="F4">
        <f t="shared" ref="F4:F11" si="0">LOG(C4/D4)/LOG(2)+E4</f>
        <v>3.3923174227787602</v>
      </c>
    </row>
    <row r="5" spans="1:17" x14ac:dyDescent="0.25">
      <c r="A5" s="2"/>
      <c r="C5" s="1">
        <v>830000</v>
      </c>
      <c r="D5">
        <v>240000</v>
      </c>
      <c r="E5">
        <f>F3</f>
        <v>1.5849625007211561</v>
      </c>
      <c r="F5">
        <f t="shared" si="0"/>
        <v>3.3750394313469245</v>
      </c>
      <c r="G5" s="4">
        <f>AVERAGE(F4:F5)</f>
        <v>3.3836784270628426</v>
      </c>
      <c r="H5">
        <f>STDEV(F4:F5)</f>
        <v>1.2217384906734107E-2</v>
      </c>
      <c r="L5" t="s">
        <v>11</v>
      </c>
      <c r="P5" t="s">
        <v>12</v>
      </c>
    </row>
    <row r="6" spans="1:17" x14ac:dyDescent="0.25">
      <c r="A6" s="2"/>
      <c r="B6" t="s">
        <v>2</v>
      </c>
      <c r="C6">
        <v>2500000</v>
      </c>
      <c r="D6">
        <v>1400000</v>
      </c>
      <c r="E6">
        <f>F3</f>
        <v>1.5849625007211561</v>
      </c>
      <c r="F6">
        <f t="shared" si="0"/>
        <v>2.4214637684382767</v>
      </c>
      <c r="L6" t="s">
        <v>4</v>
      </c>
      <c r="M6" t="s">
        <v>2</v>
      </c>
      <c r="P6" t="s">
        <v>4</v>
      </c>
      <c r="Q6" t="s">
        <v>2</v>
      </c>
    </row>
    <row r="7" spans="1:17" x14ac:dyDescent="0.25">
      <c r="A7" s="2"/>
      <c r="C7" s="1">
        <v>2650000</v>
      </c>
      <c r="D7">
        <v>1400000</v>
      </c>
      <c r="E7">
        <f>F3</f>
        <v>1.5849625007211561</v>
      </c>
      <c r="F7">
        <f t="shared" si="0"/>
        <v>2.5055280332267511</v>
      </c>
      <c r="G7" s="4">
        <f>AVERAGE(F6:F7)</f>
        <v>2.4634959008325139</v>
      </c>
      <c r="H7">
        <f>STDEV(F6:F7)</f>
        <v>5.9442411687391755E-2</v>
      </c>
      <c r="I7">
        <f>_xlfn.T.TEST(F4:F5,F6:F7,1,2)</f>
        <v>1.0837781992610351E-3</v>
      </c>
      <c r="J7" t="s">
        <v>5</v>
      </c>
      <c r="K7" s="5">
        <v>0</v>
      </c>
      <c r="L7">
        <f>F3</f>
        <v>1.5849625007211561</v>
      </c>
      <c r="M7">
        <f>F3</f>
        <v>1.5849625007211561</v>
      </c>
      <c r="O7" s="3">
        <v>42597</v>
      </c>
      <c r="P7">
        <f>K3</f>
        <v>0</v>
      </c>
      <c r="Q7">
        <f>K3</f>
        <v>0</v>
      </c>
    </row>
    <row r="8" spans="1:17" x14ac:dyDescent="0.25">
      <c r="A8" s="2">
        <v>42604</v>
      </c>
      <c r="B8" t="s">
        <v>4</v>
      </c>
      <c r="C8">
        <v>2350000</v>
      </c>
      <c r="D8" s="1">
        <v>480000</v>
      </c>
      <c r="E8">
        <f>G5</f>
        <v>3.3836784270628426</v>
      </c>
      <c r="F8">
        <f t="shared" si="0"/>
        <v>5.6752328729066859</v>
      </c>
      <c r="K8" s="5">
        <v>4</v>
      </c>
      <c r="L8">
        <f>G5</f>
        <v>3.3836784270628426</v>
      </c>
      <c r="M8">
        <f>G7</f>
        <v>2.4634959008325139</v>
      </c>
      <c r="O8" s="3">
        <v>42601</v>
      </c>
      <c r="P8">
        <f>H5</f>
        <v>1.2217384906734107E-2</v>
      </c>
      <c r="Q8">
        <f>H7</f>
        <v>5.9442411687391755E-2</v>
      </c>
    </row>
    <row r="9" spans="1:17" x14ac:dyDescent="0.25">
      <c r="A9" s="2"/>
      <c r="C9" s="1">
        <v>2100000</v>
      </c>
      <c r="D9" s="1">
        <v>480000</v>
      </c>
      <c r="E9">
        <f>G5</f>
        <v>3.3836784270628426</v>
      </c>
      <c r="F9">
        <f t="shared" si="0"/>
        <v>5.512961444007809</v>
      </c>
      <c r="G9" s="4">
        <f>AVERAGE(F8:F9)</f>
        <v>5.594097158457247</v>
      </c>
      <c r="H9">
        <f>STDEV(F8:F9)</f>
        <v>0.11474322776722656</v>
      </c>
      <c r="K9" s="5">
        <v>7</v>
      </c>
      <c r="L9">
        <f>G9</f>
        <v>5.594097158457247</v>
      </c>
      <c r="M9">
        <f>G11</f>
        <v>1.6232065204709079</v>
      </c>
      <c r="O9" s="3">
        <v>42604</v>
      </c>
      <c r="P9">
        <f>H9</f>
        <v>0.11474322776722656</v>
      </c>
      <c r="Q9">
        <f>H11</f>
        <v>0.14257667054988671</v>
      </c>
    </row>
    <row r="10" spans="1:17" x14ac:dyDescent="0.25">
      <c r="A10" s="2"/>
      <c r="B10" t="s">
        <v>2</v>
      </c>
      <c r="C10" s="1">
        <v>575000</v>
      </c>
      <c r="D10" s="1">
        <v>960000</v>
      </c>
      <c r="E10">
        <f>G7</f>
        <v>2.4634959008325139</v>
      </c>
      <c r="F10">
        <f t="shared" si="0"/>
        <v>1.7240234510557331</v>
      </c>
      <c r="K10" s="5">
        <v>10</v>
      </c>
      <c r="L10">
        <f>G13</f>
        <v>6.1689707182095876</v>
      </c>
      <c r="M10">
        <f>G15</f>
        <v>1.1277009120845352</v>
      </c>
      <c r="O10" s="3">
        <v>42607</v>
      </c>
      <c r="P10">
        <f>H13</f>
        <v>1.4267917148079673E-2</v>
      </c>
      <c r="Q10">
        <f>H15</f>
        <v>0.25637576178827171</v>
      </c>
    </row>
    <row r="11" spans="1:17" x14ac:dyDescent="0.25">
      <c r="A11" s="2"/>
      <c r="C11" s="1">
        <v>500000</v>
      </c>
      <c r="D11" s="1">
        <v>960000</v>
      </c>
      <c r="E11">
        <f>G7</f>
        <v>2.4634959008325139</v>
      </c>
      <c r="F11">
        <f t="shared" si="0"/>
        <v>1.5223895898860826</v>
      </c>
      <c r="G11" s="4">
        <f>AVERAGE(F10:F11)</f>
        <v>1.6232065204709079</v>
      </c>
      <c r="H11">
        <f>STDEV(F10:F11)</f>
        <v>0.14257667054988671</v>
      </c>
      <c r="I11">
        <f>_xlfn.T.TEST(F8:F9,F10:F11,1,2)</f>
        <v>5.3020210525061803E-4</v>
      </c>
      <c r="J11" t="s">
        <v>6</v>
      </c>
      <c r="K11" s="5">
        <v>13</v>
      </c>
      <c r="L11">
        <f>G17</f>
        <v>6.8945762741257521</v>
      </c>
      <c r="M11">
        <f>G19</f>
        <v>-0.74078188499856801</v>
      </c>
      <c r="O11" s="3">
        <v>42610</v>
      </c>
      <c r="P11">
        <f>H17</f>
        <v>0.25637576178827221</v>
      </c>
      <c r="Q11">
        <f>H19</f>
        <v>0.18599341205044986</v>
      </c>
    </row>
    <row r="12" spans="1:17" x14ac:dyDescent="0.25">
      <c r="A12" s="2">
        <v>42607</v>
      </c>
      <c r="B12" t="s">
        <v>4</v>
      </c>
      <c r="C12" s="1">
        <v>720000</v>
      </c>
      <c r="D12" s="1">
        <v>480000</v>
      </c>
      <c r="E12">
        <f>G9</f>
        <v>5.594097158457247</v>
      </c>
      <c r="F12">
        <f t="shared" ref="F12:F23" si="1">LOG(C12/D12)/LOG(2)+E12</f>
        <v>6.1790596591784031</v>
      </c>
      <c r="K12" s="5">
        <v>17</v>
      </c>
      <c r="L12">
        <f>G21</f>
        <v>8.0222217250542887</v>
      </c>
      <c r="M12">
        <f>G23</f>
        <v>-3.0740700181359721</v>
      </c>
      <c r="O12" s="3">
        <v>42613</v>
      </c>
      <c r="P12">
        <f>H21</f>
        <v>9.7229674080624301E-2</v>
      </c>
      <c r="Q12">
        <f>H23</f>
        <v>0.25637576178827221</v>
      </c>
    </row>
    <row r="13" spans="1:17" x14ac:dyDescent="0.25">
      <c r="A13" s="2"/>
      <c r="C13">
        <v>710000</v>
      </c>
      <c r="D13" s="1">
        <v>480000</v>
      </c>
      <c r="E13">
        <f>G9</f>
        <v>5.594097158457247</v>
      </c>
      <c r="F13">
        <f t="shared" si="1"/>
        <v>6.1588817772407731</v>
      </c>
      <c r="G13" s="4">
        <f>AVERAGE(F12:F13)</f>
        <v>6.1689707182095876</v>
      </c>
      <c r="H13">
        <f>STDEV(F12:F13)</f>
        <v>1.4267917148079673E-2</v>
      </c>
    </row>
    <row r="14" spans="1:17" x14ac:dyDescent="0.25">
      <c r="A14" s="2"/>
      <c r="B14" t="s">
        <v>2</v>
      </c>
      <c r="C14" s="1">
        <v>140000</v>
      </c>
      <c r="D14" s="1">
        <v>240000</v>
      </c>
      <c r="E14">
        <f>F10</f>
        <v>1.7240234510557331</v>
      </c>
      <c r="F14">
        <f t="shared" si="1"/>
        <v>0.94641587239218117</v>
      </c>
    </row>
    <row r="15" spans="1:17" x14ac:dyDescent="0.25">
      <c r="A15" s="2"/>
      <c r="C15" s="1">
        <v>180000</v>
      </c>
      <c r="D15" s="1">
        <v>240000</v>
      </c>
      <c r="E15">
        <f>F10</f>
        <v>1.7240234510557331</v>
      </c>
      <c r="F15">
        <f t="shared" si="1"/>
        <v>1.3089859517768891</v>
      </c>
      <c r="G15" s="4">
        <f>AVERAGE(F14:F15)</f>
        <v>1.1277009120845352</v>
      </c>
      <c r="H15">
        <f>STDEV(F14:F15)</f>
        <v>0.25637576178827171</v>
      </c>
      <c r="I15">
        <f>_xlfn.T.TEST(F12:F13,F14:F15,1,2)</f>
        <v>6.4731110441628651E-4</v>
      </c>
      <c r="J15" t="s">
        <v>6</v>
      </c>
    </row>
    <row r="16" spans="1:17" x14ac:dyDescent="0.25">
      <c r="A16" s="2">
        <v>42610</v>
      </c>
      <c r="B16" t="s">
        <v>4</v>
      </c>
      <c r="C16" s="1">
        <v>450000</v>
      </c>
      <c r="D16" s="1">
        <v>240000</v>
      </c>
      <c r="E16">
        <f>G13</f>
        <v>6.1689707182095876</v>
      </c>
      <c r="F16">
        <f t="shared" si="1"/>
        <v>7.0758613138181063</v>
      </c>
    </row>
    <row r="17" spans="1:10" x14ac:dyDescent="0.25">
      <c r="A17" s="2"/>
      <c r="C17" s="1">
        <v>350000</v>
      </c>
      <c r="D17" s="1">
        <v>240000</v>
      </c>
      <c r="E17">
        <f>G13</f>
        <v>6.1689707182095876</v>
      </c>
      <c r="F17">
        <f t="shared" si="1"/>
        <v>6.7132912344333979</v>
      </c>
      <c r="G17" s="4">
        <f>AVERAGE(F16:F17)</f>
        <v>6.8945762741257521</v>
      </c>
      <c r="H17">
        <f>STDEV(F16:F17)</f>
        <v>0.25637576178827221</v>
      </c>
    </row>
    <row r="18" spans="1:10" x14ac:dyDescent="0.25">
      <c r="A18" s="2"/>
      <c r="B18" t="s">
        <v>2</v>
      </c>
      <c r="C18" s="1">
        <v>30000</v>
      </c>
      <c r="D18" s="1">
        <v>120000</v>
      </c>
      <c r="E18">
        <f>G15</f>
        <v>1.1277009120845352</v>
      </c>
      <c r="F18">
        <f t="shared" si="1"/>
        <v>-0.87229908791546484</v>
      </c>
    </row>
    <row r="19" spans="1:10" x14ac:dyDescent="0.25">
      <c r="A19" s="2"/>
      <c r="C19" s="1">
        <v>60000</v>
      </c>
      <c r="D19" s="1">
        <v>200000</v>
      </c>
      <c r="E19">
        <f>G15</f>
        <v>1.1277009120845352</v>
      </c>
      <c r="F19">
        <f t="shared" si="1"/>
        <v>-0.60926468208167117</v>
      </c>
      <c r="G19" s="4">
        <f>AVERAGE(F18:F19)</f>
        <v>-0.74078188499856801</v>
      </c>
      <c r="H19">
        <f>STDEV(F18:F19)</f>
        <v>0.18599341205044986</v>
      </c>
      <c r="I19">
        <f>_xlfn.T.TEST(F16:F17,F18:F19,1,2)</f>
        <v>4.2965279687018072E-4</v>
      </c>
      <c r="J19" t="s">
        <v>6</v>
      </c>
    </row>
    <row r="20" spans="1:10" x14ac:dyDescent="0.25">
      <c r="A20" s="2">
        <v>42613</v>
      </c>
      <c r="B20" t="s">
        <v>4</v>
      </c>
      <c r="C20" s="1">
        <v>500000</v>
      </c>
      <c r="D20" s="1">
        <v>240000</v>
      </c>
      <c r="E20">
        <f>G17</f>
        <v>6.8945762741257521</v>
      </c>
      <c r="F20">
        <f t="shared" si="1"/>
        <v>7.9534699631793213</v>
      </c>
    </row>
    <row r="21" spans="1:10" x14ac:dyDescent="0.25">
      <c r="A21" s="2"/>
      <c r="C21" s="1">
        <v>550000</v>
      </c>
      <c r="D21" s="1">
        <v>240000</v>
      </c>
      <c r="E21">
        <f>G17</f>
        <v>6.8945762741257521</v>
      </c>
      <c r="F21">
        <f t="shared" si="1"/>
        <v>8.090973486929256</v>
      </c>
      <c r="G21" s="4">
        <f>AVERAGE(F20:F21)</f>
        <v>8.0222217250542887</v>
      </c>
      <c r="H21">
        <f>STDEV(F20:F21)</f>
        <v>9.7229674080624301E-2</v>
      </c>
    </row>
    <row r="22" spans="1:10" x14ac:dyDescent="0.25">
      <c r="A22" s="2"/>
      <c r="B22" t="s">
        <v>2</v>
      </c>
      <c r="C22" s="1">
        <v>7000</v>
      </c>
      <c r="D22" s="1">
        <v>40000</v>
      </c>
      <c r="E22">
        <f>G19</f>
        <v>-0.74078188499856801</v>
      </c>
      <c r="F22">
        <f t="shared" si="1"/>
        <v>-3.2553550578283263</v>
      </c>
    </row>
    <row r="23" spans="1:10" x14ac:dyDescent="0.25">
      <c r="C23" s="1">
        <v>9000</v>
      </c>
      <c r="D23" s="1">
        <v>40000</v>
      </c>
      <c r="E23">
        <f>G19</f>
        <v>-0.74078188499856801</v>
      </c>
      <c r="F23">
        <f t="shared" si="1"/>
        <v>-2.8927849784436179</v>
      </c>
      <c r="G23" s="4">
        <f>AVERAGE(F22:F23)</f>
        <v>-3.0740700181359721</v>
      </c>
      <c r="H23">
        <f>STDEV(F22:F23)</f>
        <v>0.25637576178827221</v>
      </c>
      <c r="I23">
        <f>_xlfn.T.TEST(F20:F21,F22:F23,1,2)</f>
        <v>1.525808860649456E-4</v>
      </c>
      <c r="J23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2021-11-06T16:44:47Z</dcterms:modified>
</cp:coreProperties>
</file>