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707ee1952ac8ac/Bureau/ARTICLE MAXIME/retour reviewer/DATA brut/Figure 2/"/>
    </mc:Choice>
  </mc:AlternateContent>
  <xr:revisionPtr revIDLastSave="243" documentId="11_7B7627630145ED1E06439D0789DE592EAB8DC0AC" xr6:coauthVersionLast="47" xr6:coauthVersionMax="47" xr10:uidLastSave="{6077DEBF-AADA-41D7-BA40-3773192303FC}"/>
  <bookViews>
    <workbookView xWindow="-120" yWindow="-120" windowWidth="20730" windowHeight="11160" activeTab="2" xr2:uid="{00000000-000D-0000-FFFF-FFFF00000000}"/>
  </bookViews>
  <sheets>
    <sheet name="titre" sheetId="1" r:id="rId1"/>
    <sheet name="données brutes (2)" sheetId="5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9" i="5" l="1"/>
  <c r="AN12" i="5" s="1"/>
  <c r="AI9" i="5"/>
  <c r="AJ35" i="5" s="1"/>
  <c r="AE9" i="5"/>
  <c r="AF33" i="5" s="1"/>
  <c r="AA9" i="5"/>
  <c r="AB34" i="5" s="1"/>
  <c r="W9" i="5"/>
  <c r="X35" i="5" s="1"/>
  <c r="S9" i="5"/>
  <c r="T35" i="5" s="1"/>
  <c r="O9" i="5"/>
  <c r="P33" i="5" s="1"/>
  <c r="K9" i="5"/>
  <c r="L34" i="5" s="1"/>
  <c r="G9" i="5"/>
  <c r="H35" i="5" s="1"/>
  <c r="C9" i="5"/>
  <c r="D35" i="5" s="1"/>
  <c r="T11" i="5" l="1"/>
  <c r="AJ25" i="5"/>
  <c r="T13" i="5"/>
  <c r="T33" i="5"/>
  <c r="AJ13" i="5"/>
  <c r="D11" i="5"/>
  <c r="AJ17" i="5"/>
  <c r="AJ11" i="5"/>
  <c r="D17" i="5"/>
  <c r="AF18" i="5"/>
  <c r="P26" i="5"/>
  <c r="AJ33" i="5"/>
  <c r="P18" i="5"/>
  <c r="D13" i="5"/>
  <c r="T17" i="5"/>
  <c r="D25" i="5"/>
  <c r="AF26" i="5"/>
  <c r="P34" i="5"/>
  <c r="T25" i="5"/>
  <c r="D33" i="5"/>
  <c r="AF34" i="5"/>
  <c r="L12" i="5"/>
  <c r="AB19" i="5"/>
  <c r="H11" i="5"/>
  <c r="X11" i="5"/>
  <c r="AN11" i="5"/>
  <c r="P12" i="5"/>
  <c r="AF12" i="5"/>
  <c r="H13" i="5"/>
  <c r="X13" i="5"/>
  <c r="AN13" i="5"/>
  <c r="H17" i="5"/>
  <c r="X17" i="5"/>
  <c r="D18" i="5"/>
  <c r="T18" i="5"/>
  <c r="AJ18" i="5"/>
  <c r="P19" i="5"/>
  <c r="AF19" i="5"/>
  <c r="H25" i="5"/>
  <c r="X25" i="5"/>
  <c r="D26" i="5"/>
  <c r="T26" i="5"/>
  <c r="AJ26" i="5"/>
  <c r="P27" i="5"/>
  <c r="AF27" i="5"/>
  <c r="H33" i="5"/>
  <c r="X33" i="5"/>
  <c r="D34" i="5"/>
  <c r="T34" i="5"/>
  <c r="AJ34" i="5"/>
  <c r="P35" i="5"/>
  <c r="AF35" i="5"/>
  <c r="L27" i="5"/>
  <c r="AB27" i="5"/>
  <c r="L35" i="5"/>
  <c r="AB35" i="5"/>
  <c r="L11" i="5"/>
  <c r="AB11" i="5"/>
  <c r="D12" i="5"/>
  <c r="T12" i="5"/>
  <c r="AJ12" i="5"/>
  <c r="L13" i="5"/>
  <c r="AB13" i="5"/>
  <c r="L17" i="5"/>
  <c r="AB17" i="5"/>
  <c r="H18" i="5"/>
  <c r="X18" i="5"/>
  <c r="D19" i="5"/>
  <c r="T19" i="5"/>
  <c r="AJ19" i="5"/>
  <c r="L25" i="5"/>
  <c r="AB25" i="5"/>
  <c r="H26" i="5"/>
  <c r="X26" i="5"/>
  <c r="D27" i="5"/>
  <c r="T27" i="5"/>
  <c r="AJ27" i="5"/>
  <c r="L33" i="5"/>
  <c r="AB33" i="5"/>
  <c r="H34" i="5"/>
  <c r="X34" i="5"/>
  <c r="AB12" i="5"/>
  <c r="L19" i="5"/>
  <c r="P11" i="5"/>
  <c r="AF11" i="5"/>
  <c r="H12" i="5"/>
  <c r="X12" i="5"/>
  <c r="P13" i="5"/>
  <c r="AF13" i="5"/>
  <c r="P17" i="5"/>
  <c r="P21" i="5" s="1"/>
  <c r="AF17" i="5"/>
  <c r="L18" i="5"/>
  <c r="AB18" i="5"/>
  <c r="H19" i="5"/>
  <c r="X19" i="5"/>
  <c r="P25" i="5"/>
  <c r="P29" i="5" s="1"/>
  <c r="AF25" i="5"/>
  <c r="L26" i="5"/>
  <c r="AB26" i="5"/>
  <c r="H27" i="5"/>
  <c r="X27" i="5"/>
  <c r="H38" i="5" l="1"/>
  <c r="H22" i="5"/>
  <c r="H30" i="5"/>
  <c r="AJ30" i="5"/>
  <c r="AJ38" i="5"/>
  <c r="AJ22" i="5"/>
  <c r="L37" i="5"/>
  <c r="AB30" i="5"/>
  <c r="AB22" i="5"/>
  <c r="AB38" i="5"/>
  <c r="H37" i="5"/>
  <c r="AN15" i="5"/>
  <c r="AN16" i="5"/>
  <c r="P37" i="5"/>
  <c r="D38" i="5"/>
  <c r="D30" i="5"/>
  <c r="D22" i="5"/>
  <c r="P22" i="5"/>
  <c r="P30" i="5"/>
  <c r="P38" i="5"/>
  <c r="AF22" i="5"/>
  <c r="AF38" i="5"/>
  <c r="AF30" i="5"/>
  <c r="L30" i="5"/>
  <c r="L38" i="5"/>
  <c r="L22" i="5"/>
  <c r="X38" i="5"/>
  <c r="X30" i="5"/>
  <c r="X22" i="5"/>
  <c r="AF37" i="5"/>
  <c r="T22" i="5"/>
  <c r="T38" i="5"/>
  <c r="T30" i="5"/>
  <c r="AB37" i="5"/>
  <c r="AJ29" i="5"/>
  <c r="AB15" i="5"/>
  <c r="AF28" i="5"/>
  <c r="AF29" i="5"/>
  <c r="AF15" i="5"/>
  <c r="AB21" i="5"/>
  <c r="L15" i="5"/>
  <c r="X21" i="5"/>
  <c r="X15" i="5"/>
  <c r="D21" i="5"/>
  <c r="T15" i="5"/>
  <c r="D15" i="5"/>
  <c r="P15" i="5"/>
  <c r="AB29" i="5"/>
  <c r="L21" i="5"/>
  <c r="X29" i="5"/>
  <c r="H21" i="5"/>
  <c r="H15" i="5"/>
  <c r="D37" i="5"/>
  <c r="D29" i="5"/>
  <c r="AJ37" i="5"/>
  <c r="AJ15" i="5"/>
  <c r="T37" i="5"/>
  <c r="AF21" i="5"/>
  <c r="L29" i="5"/>
  <c r="X37" i="5"/>
  <c r="H29" i="5"/>
  <c r="T29" i="5"/>
  <c r="T21" i="5"/>
  <c r="AJ21" i="5"/>
  <c r="AF36" i="5"/>
  <c r="AJ20" i="5"/>
  <c r="AJ14" i="5"/>
  <c r="T36" i="5"/>
  <c r="D28" i="5"/>
  <c r="T14" i="5"/>
  <c r="D36" i="5"/>
  <c r="AJ36" i="5"/>
  <c r="AB36" i="5"/>
  <c r="L28" i="5"/>
  <c r="D14" i="5"/>
  <c r="P36" i="5"/>
  <c r="X36" i="5"/>
  <c r="AJ28" i="5"/>
  <c r="H28" i="5"/>
  <c r="T20" i="5"/>
  <c r="P28" i="5"/>
  <c r="AF20" i="5"/>
  <c r="P20" i="5"/>
  <c r="H36" i="5"/>
  <c r="T28" i="5"/>
  <c r="D20" i="5"/>
  <c r="L36" i="5"/>
  <c r="AB14" i="5"/>
  <c r="AN14" i="5"/>
  <c r="AF14" i="5"/>
  <c r="AB20" i="5"/>
  <c r="L14" i="5"/>
  <c r="X20" i="5"/>
  <c r="X14" i="5"/>
  <c r="P14" i="5"/>
  <c r="AB28" i="5"/>
  <c r="L20" i="5"/>
  <c r="X28" i="5"/>
  <c r="H20" i="5"/>
  <c r="H14" i="5"/>
</calcChain>
</file>

<file path=xl/sharedStrings.xml><?xml version="1.0" encoding="utf-8"?>
<sst xmlns="http://schemas.openxmlformats.org/spreadsheetml/2006/main" count="451" uniqueCount="116">
  <si>
    <t>Manip de Maxime Tomezak du 22/07/2015</t>
  </si>
  <si>
    <t>Analysée au cytomètre par Laure Saas</t>
  </si>
  <si>
    <t>F1MC1 PD=25,8</t>
  </si>
  <si>
    <t>Culture démarée le 17/07/2015</t>
  </si>
  <si>
    <t>Cellules irradiées à 2*2Gy tous les jours sauf les week-ends</t>
  </si>
  <si>
    <t>1ère irradiation le 20 07 2015</t>
  </si>
  <si>
    <t>L'analyse au cytomètre est faite 24h après l'irradiation, ou 72h après (le lundi pour les cellules irradiées le vendredi)</t>
  </si>
  <si>
    <t>Le protocole de marquage au C12FDG est dans le cahier de manip de Laure Saas</t>
  </si>
  <si>
    <t>Pour comparaison, des F1MC1 en sénescence réplicative ont été analysés</t>
  </si>
  <si>
    <t>à 57,2 PD lors de la première analyse (2*2Gy)</t>
  </si>
  <si>
    <t>à 61,03 PD lors de l'analyse des 14*2Gy</t>
  </si>
  <si>
    <t>D'après les résultats en taille et granularité, elles n'étaient vraiment sénescentes que lors des deux dernières mesure. Donc ne prendre en compte que la dernière mesure</t>
  </si>
  <si>
    <t>date</t>
  </si>
  <si>
    <t>day</t>
  </si>
  <si>
    <t>event1</t>
  </si>
  <si>
    <t>event2</t>
  </si>
  <si>
    <t>vendredi</t>
  </si>
  <si>
    <t>plating</t>
  </si>
  <si>
    <t>samedi</t>
  </si>
  <si>
    <t>dimanche</t>
  </si>
  <si>
    <t>lundi</t>
  </si>
  <si>
    <t>1*2Gy</t>
  </si>
  <si>
    <t>mardi</t>
  </si>
  <si>
    <t>2*2Gy</t>
  </si>
  <si>
    <t>mercredi</t>
  </si>
  <si>
    <t>3*2gy</t>
  </si>
  <si>
    <t>cytometry 2*2Gy</t>
  </si>
  <si>
    <t>jeudi</t>
  </si>
  <si>
    <t>4*2gy</t>
  </si>
  <si>
    <t>5*2gy</t>
  </si>
  <si>
    <t>cytometry 4*2gy</t>
  </si>
  <si>
    <t>6*2gy</t>
  </si>
  <si>
    <t>cytometry 5*2gy</t>
  </si>
  <si>
    <t>7*2gy</t>
  </si>
  <si>
    <t>8*2gy</t>
  </si>
  <si>
    <t>cytometry 7*2gy</t>
  </si>
  <si>
    <t>9*2gy</t>
  </si>
  <si>
    <t>10*2gy</t>
  </si>
  <si>
    <t>cytometry 9*2gy</t>
  </si>
  <si>
    <t>11*2gy</t>
  </si>
  <si>
    <t>cytometry 10*2gy</t>
  </si>
  <si>
    <t>12*2gy</t>
  </si>
  <si>
    <t>13*2gy</t>
  </si>
  <si>
    <t>cytometry 12*2gy</t>
  </si>
  <si>
    <t>14*2gy</t>
  </si>
  <si>
    <t>15*2gy</t>
  </si>
  <si>
    <t>cytometry 14*2gy</t>
  </si>
  <si>
    <t>cytometry 15*2gy</t>
  </si>
  <si>
    <t>FITC mean de la population P1 qui correspond à la population totale moins les débris</t>
  </si>
  <si>
    <t>2*2gy</t>
  </si>
  <si>
    <t>On doit enlever l'autofluorescence (correspond aux valeurs indiquées -FDG)</t>
  </si>
  <si>
    <t>NI-FDG1</t>
  </si>
  <si>
    <t>NI-FDG2</t>
  </si>
  <si>
    <t>NI-FDG3</t>
  </si>
  <si>
    <t>FITC mean</t>
  </si>
  <si>
    <t>NI+FDG1</t>
  </si>
  <si>
    <t>NI+FDG2</t>
  </si>
  <si>
    <t>NI+FDG3</t>
  </si>
  <si>
    <t>PTV1</t>
  </si>
  <si>
    <t>PTV3</t>
  </si>
  <si>
    <t>penombre1</t>
  </si>
  <si>
    <t>penombre2</t>
  </si>
  <si>
    <t>penombre3</t>
  </si>
  <si>
    <t>ombre1</t>
  </si>
  <si>
    <t>ombre2</t>
  </si>
  <si>
    <t>ombre3</t>
  </si>
  <si>
    <t>FITC mean - autofluo</t>
  </si>
  <si>
    <t>NI-FDG mean</t>
  </si>
  <si>
    <t>NI mean</t>
  </si>
  <si>
    <t>PTV mean</t>
  </si>
  <si>
    <t>penombre mean</t>
  </si>
  <si>
    <t>ombre mean</t>
  </si>
  <si>
    <t>Rep Sen</t>
  </si>
  <si>
    <t>Mesures avec le 15*2gy</t>
  </si>
  <si>
    <t>FS-FDG1</t>
  </si>
  <si>
    <t>FS-FDG2</t>
  </si>
  <si>
    <t>FS-FDG3</t>
  </si>
  <si>
    <t>FS-FDG mean</t>
  </si>
  <si>
    <t>FS+FDG1</t>
  </si>
  <si>
    <t>FS+FDG2</t>
  </si>
  <si>
    <t>FS+FDG3</t>
  </si>
  <si>
    <t>FS mean</t>
  </si>
  <si>
    <t>Non irradiated</t>
  </si>
  <si>
    <t>D8</t>
  </si>
  <si>
    <t>D11</t>
  </si>
  <si>
    <t>D13</t>
  </si>
  <si>
    <t>D18</t>
  </si>
  <si>
    <t>D22</t>
  </si>
  <si>
    <t>mean</t>
  </si>
  <si>
    <t>PTV</t>
  </si>
  <si>
    <t>sd</t>
  </si>
  <si>
    <t>Margin -4 to +30mm</t>
  </si>
  <si>
    <t>Margin +35 to +70mm</t>
  </si>
  <si>
    <t>D20</t>
  </si>
  <si>
    <t>D6_2x2Gy</t>
  </si>
  <si>
    <t>D8_4x2Gy</t>
  </si>
  <si>
    <t>D11_5x2Gy</t>
  </si>
  <si>
    <t>D13_7x2Gy</t>
  </si>
  <si>
    <t>D15_9x2Gy</t>
  </si>
  <si>
    <t>D18_10x2Gy</t>
  </si>
  <si>
    <t>D20_12x2Gy</t>
  </si>
  <si>
    <t>D22_14x2Gy</t>
  </si>
  <si>
    <t>D25_15x2Gy</t>
  </si>
  <si>
    <t>D6</t>
  </si>
  <si>
    <t>D15</t>
  </si>
  <si>
    <t>D25</t>
  </si>
  <si>
    <t>NI SD</t>
  </si>
  <si>
    <t>PTV SD</t>
  </si>
  <si>
    <t>penombre SD</t>
  </si>
  <si>
    <t>ombre SD</t>
  </si>
  <si>
    <t>FS SD</t>
  </si>
  <si>
    <t>T-test</t>
  </si>
  <si>
    <t>*</t>
  </si>
  <si>
    <t>***</t>
  </si>
  <si>
    <t>**</t>
  </si>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</sst>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164" fontId="0" fillId="0" borderId="1" xfId="0" applyNumberFormat="1" applyBorder="1" applyProtection="1">
      <protection locked="0"/>
    </xf>
    <xf numFmtId="14" fontId="0" fillId="0" borderId="1" xfId="0" applyNumberFormat="1" applyFill="1" applyBorder="1"/>
    <xf numFmtId="2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NumberFormat="1" applyBorder="1"/>
    <xf numFmtId="0" fontId="0" fillId="0" borderId="0" xfId="0" applyNumberFormat="1"/>
    <xf numFmtId="0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A7175C6-F7BF-4D26-A942-752DA76A4BEF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78B-4D9D-98CB-1DA357ACD18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854F711-6FC0-4B5F-81ED-8FB41927DC77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78B-4D9D-98CB-1DA357ACD18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8ECF110-5C2D-4DE5-8DAD-8374FA6F2F31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78B-4D9D-98CB-1DA357ACD18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A021510-AD53-4B74-84F7-29D617A6BD9F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78B-4D9D-98CB-1DA357ACD18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9DDC730-BCC3-4555-9C3C-02F1BAA84588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78B-4D9D-98CB-1DA357ACD18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2A0DB02-B134-46E6-8902-127D22DA2319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78B-4D9D-98CB-1DA357ACD18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AD2072E-8761-44A4-BB28-AD98A7539787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78B-4D9D-98CB-1DA357ACD18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B53B58A-2968-4FC5-BE0F-042555B9CC85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78B-4D9D-98CB-1DA357ACD18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F009188-DD4C-4372-A7DB-2F5C76529272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78B-4D9D-98CB-1DA357ACD18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978B-4D9D-98CB-1DA357ACD18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9706124-58DB-4C04-B3A2-46E751F225FE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978B-4D9D-98CB-1DA357ACD18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447C4CA-740C-4B48-96EE-350527697B59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978B-4D9D-98CB-1DA357ACD18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F9B64C8-F051-4081-9FCD-D5F9578810D3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978B-4D9D-98CB-1DA357ACD18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FFA0C82-C1FF-4DE5-A9CF-CB05475951B2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978B-4D9D-98CB-1DA357ACD18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7F5C007-D1C2-495E-92F5-31D4997B7E00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978B-4D9D-98CB-1DA357ACD18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432B59B-9D19-450C-A8AB-DBF73F6502E7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978B-4D9D-98CB-1DA357ACD18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209165D-CD32-4671-9590-915CE62E8FEE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978B-4D9D-98CB-1DA357ACD18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4C3A09E5-5E1A-4C6B-A6DD-5B021B4444F4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978B-4D9D-98CB-1DA357ACD18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C3A068D-A5F9-4822-A2A9-2F96E0DE7EB9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978B-4D9D-98CB-1DA357ACD18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978B-4D9D-98CB-1DA357ACD18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41DCF480-6335-4B73-9953-86FEDF7C35E5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978B-4D9D-98CB-1DA357ACD18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D2B380EF-4584-4332-A75A-2E572A7AE26F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978B-4D9D-98CB-1DA357ACD18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0F8D4721-D44A-4227-851E-178BA39F9D22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978B-4D9D-98CB-1DA357ACD18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E9541B9B-0710-44C5-BF4C-951502F710D7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978B-4D9D-98CB-1DA357ACD188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CBC4D952-54F1-4724-8B5D-1FE9BC3EEFDA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978B-4D9D-98CB-1DA357ACD188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A460191C-B454-47AC-BA2D-B8D3F28651A1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978B-4D9D-98CB-1DA357ACD188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33A8331C-1068-4789-AC76-59EE05A03388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978B-4D9D-98CB-1DA357ACD188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F84EA16C-731F-465E-A91E-850D06F14A39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978B-4D9D-98CB-1DA357ACD188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8289F310-E43A-424C-B555-4E8DF8DA343C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978B-4D9D-98CB-1DA357ACD188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978B-4D9D-98CB-1DA357ACD188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6300D413-47D4-4359-9953-491BB2BB2A46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978B-4D9D-98CB-1DA357ACD188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58D6B909-51DD-4EE7-A92C-C123F88099CA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978B-4D9D-98CB-1DA357ACD188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3F55D245-E820-4BBE-A5AF-25F72F9F18EC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978B-4D9D-98CB-1DA357ACD188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8692636B-96D7-453F-B491-30FBB1B668C1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978B-4D9D-98CB-1DA357ACD188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1A48EA18-BB60-40E6-949B-36D64FAADB75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978B-4D9D-98CB-1DA357ACD188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5E188A0F-6DA9-49E1-97A1-B7C5B102B59D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978B-4D9D-98CB-1DA357ACD188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63506987-5E23-4823-8BB3-AFDA455A5496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978B-4D9D-98CB-1DA357ACD188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1EB93F2E-8C8C-40BE-8F0D-E80D8D94BAE5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978B-4D9D-98CB-1DA357ACD188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CC1155A2-9209-4BDF-B3CA-388F260E2E16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978B-4D9D-98CB-1DA357ACD188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978B-4D9D-98CB-1DA357ACD188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9422D294-FB4C-4C4E-B78A-A28313228905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978B-4D9D-98CB-1DA357ACD1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'données brutes (2)'!$E$43:$E$83</c:f>
                <c:numCache>
                  <c:formatCode>General</c:formatCode>
                  <c:ptCount val="41"/>
                  <c:pt idx="0">
                    <c:v>34.961884007206095</c:v>
                  </c:pt>
                  <c:pt idx="1">
                    <c:v>23.713568549109883</c:v>
                  </c:pt>
                  <c:pt idx="2">
                    <c:v>70.868422681285452</c:v>
                  </c:pt>
                  <c:pt idx="3">
                    <c:v>49.722563623905529</c:v>
                  </c:pt>
                  <c:pt idx="4">
                    <c:v>14.84362938547488</c:v>
                  </c:pt>
                  <c:pt idx="5">
                    <c:v>47.353282181210346</c:v>
                  </c:pt>
                  <c:pt idx="6">
                    <c:v>58.923679450624938</c:v>
                  </c:pt>
                  <c:pt idx="7">
                    <c:v>25.579940057266228</c:v>
                  </c:pt>
                  <c:pt idx="8">
                    <c:v>87.469994855378829</c:v>
                  </c:pt>
                  <c:pt idx="10">
                    <c:v>107.38715006927039</c:v>
                  </c:pt>
                  <c:pt idx="11">
                    <c:v>75.716576784743779</c:v>
                  </c:pt>
                  <c:pt idx="12">
                    <c:v>207.50983912415654</c:v>
                  </c:pt>
                  <c:pt idx="13">
                    <c:v>1592.4337767497066</c:v>
                  </c:pt>
                  <c:pt idx="14">
                    <c:v>478.53526515816992</c:v>
                  </c:pt>
                  <c:pt idx="15">
                    <c:v>361.55082630247159</c:v>
                  </c:pt>
                  <c:pt idx="16">
                    <c:v>757.47761243044806</c:v>
                  </c:pt>
                  <c:pt idx="17">
                    <c:v>154.22170188833132</c:v>
                  </c:pt>
                  <c:pt idx="18">
                    <c:v>112.0059522227874</c:v>
                  </c:pt>
                  <c:pt idx="20">
                    <c:v>61.010927982889534</c:v>
                  </c:pt>
                  <c:pt idx="21">
                    <c:v>51.97114584074513</c:v>
                  </c:pt>
                  <c:pt idx="22">
                    <c:v>214.58409384978498</c:v>
                  </c:pt>
                  <c:pt idx="23">
                    <c:v>243.72730663592046</c:v>
                  </c:pt>
                  <c:pt idx="24">
                    <c:v>441.10202901369655</c:v>
                  </c:pt>
                  <c:pt idx="25">
                    <c:v>57.570246945217576</c:v>
                  </c:pt>
                  <c:pt idx="26">
                    <c:v>143.35387449711061</c:v>
                  </c:pt>
                  <c:pt idx="27">
                    <c:v>157.9915609560629</c:v>
                  </c:pt>
                  <c:pt idx="28">
                    <c:v>8.5049005481153834</c:v>
                  </c:pt>
                  <c:pt idx="30">
                    <c:v>90.754246916237122</c:v>
                  </c:pt>
                  <c:pt idx="31">
                    <c:v>66.515662315978886</c:v>
                  </c:pt>
                  <c:pt idx="32">
                    <c:v>75.407780323606758</c:v>
                  </c:pt>
                  <c:pt idx="33">
                    <c:v>54.243279153581163</c:v>
                  </c:pt>
                  <c:pt idx="34">
                    <c:v>34.641016151377549</c:v>
                  </c:pt>
                  <c:pt idx="35">
                    <c:v>170.32420066841158</c:v>
                  </c:pt>
                  <c:pt idx="36">
                    <c:v>75.791380336640742</c:v>
                  </c:pt>
                  <c:pt idx="37">
                    <c:v>122.15290963924409</c:v>
                  </c:pt>
                  <c:pt idx="38">
                    <c:v>51.215232109207513</c:v>
                  </c:pt>
                  <c:pt idx="40">
                    <c:v>176.9190021827317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'données brutes (2)'!$B$43:$C$83</c:f>
              <c:multiLvlStrCache>
                <c:ptCount val="41"/>
                <c:lvl>
                  <c:pt idx="0">
                    <c:v>D6</c:v>
                  </c:pt>
                  <c:pt idx="1">
                    <c:v>D8</c:v>
                  </c:pt>
                  <c:pt idx="2">
                    <c:v>D11</c:v>
                  </c:pt>
                  <c:pt idx="3">
                    <c:v>D13</c:v>
                  </c:pt>
                  <c:pt idx="4">
                    <c:v>D15</c:v>
                  </c:pt>
                  <c:pt idx="5">
                    <c:v>D18</c:v>
                  </c:pt>
                  <c:pt idx="6">
                    <c:v>D20</c:v>
                  </c:pt>
                  <c:pt idx="7">
                    <c:v>D22</c:v>
                  </c:pt>
                  <c:pt idx="8">
                    <c:v>D25</c:v>
                  </c:pt>
                  <c:pt idx="10">
                    <c:v>D6_2x2Gy</c:v>
                  </c:pt>
                  <c:pt idx="11">
                    <c:v>D8_4x2Gy</c:v>
                  </c:pt>
                  <c:pt idx="12">
                    <c:v>D11_5x2Gy</c:v>
                  </c:pt>
                  <c:pt idx="13">
                    <c:v>D13_7x2Gy</c:v>
                  </c:pt>
                  <c:pt idx="14">
                    <c:v>D15_9x2Gy</c:v>
                  </c:pt>
                  <c:pt idx="15">
                    <c:v>D18_10x2Gy</c:v>
                  </c:pt>
                  <c:pt idx="16">
                    <c:v>D20_12x2Gy</c:v>
                  </c:pt>
                  <c:pt idx="17">
                    <c:v>D22_14x2Gy</c:v>
                  </c:pt>
                  <c:pt idx="18">
                    <c:v>D25_15x2Gy</c:v>
                  </c:pt>
                  <c:pt idx="20">
                    <c:v>D6_2x2Gy</c:v>
                  </c:pt>
                  <c:pt idx="21">
                    <c:v>D8_4x2Gy</c:v>
                  </c:pt>
                  <c:pt idx="22">
                    <c:v>D11_5x2Gy</c:v>
                  </c:pt>
                  <c:pt idx="23">
                    <c:v>D13_7x2Gy</c:v>
                  </c:pt>
                  <c:pt idx="24">
                    <c:v>D15_9x2Gy</c:v>
                  </c:pt>
                  <c:pt idx="25">
                    <c:v>D18_10x2Gy</c:v>
                  </c:pt>
                  <c:pt idx="26">
                    <c:v>D20_12x2Gy</c:v>
                  </c:pt>
                  <c:pt idx="27">
                    <c:v>D22_14x2Gy</c:v>
                  </c:pt>
                  <c:pt idx="28">
                    <c:v>D25_15x2Gy</c:v>
                  </c:pt>
                  <c:pt idx="30">
                    <c:v>D6_2x2Gy</c:v>
                  </c:pt>
                  <c:pt idx="31">
                    <c:v>D8_4x2Gy</c:v>
                  </c:pt>
                  <c:pt idx="32">
                    <c:v>D11_5x2Gy</c:v>
                  </c:pt>
                  <c:pt idx="33">
                    <c:v>D13_7x2Gy</c:v>
                  </c:pt>
                  <c:pt idx="34">
                    <c:v>D15_9x2Gy</c:v>
                  </c:pt>
                  <c:pt idx="35">
                    <c:v>D18_10x2Gy</c:v>
                  </c:pt>
                  <c:pt idx="36">
                    <c:v>D20_12x2Gy</c:v>
                  </c:pt>
                  <c:pt idx="37">
                    <c:v>D22_14x2Gy</c:v>
                  </c:pt>
                  <c:pt idx="38">
                    <c:v>D25_15x2Gy</c:v>
                  </c:pt>
                </c:lvl>
                <c:lvl>
                  <c:pt idx="0">
                    <c:v>Non irradiated</c:v>
                  </c:pt>
                  <c:pt idx="10">
                    <c:v>PTV</c:v>
                  </c:pt>
                  <c:pt idx="20">
                    <c:v>Margin -4 to +30mm</c:v>
                  </c:pt>
                  <c:pt idx="30">
                    <c:v>Margin +35 to +70mm</c:v>
                  </c:pt>
                  <c:pt idx="40">
                    <c:v>Rep Sen</c:v>
                  </c:pt>
                </c:lvl>
              </c:multiLvlStrCache>
            </c:multiLvlStrRef>
          </c:cat>
          <c:val>
            <c:numRef>
              <c:f>'données brutes (2)'!$D$43:$D$83</c:f>
              <c:numCache>
                <c:formatCode>General</c:formatCode>
                <c:ptCount val="41"/>
                <c:pt idx="0">
                  <c:v>843.66666666666663</c:v>
                </c:pt>
                <c:pt idx="1">
                  <c:v>1252.6666666666667</c:v>
                </c:pt>
                <c:pt idx="2">
                  <c:v>1302.3333333333333</c:v>
                </c:pt>
                <c:pt idx="3">
                  <c:v>869.66666666666663</c:v>
                </c:pt>
                <c:pt idx="4">
                  <c:v>1216.3333333333333</c:v>
                </c:pt>
                <c:pt idx="5">
                  <c:v>1202.6666666666667</c:v>
                </c:pt>
                <c:pt idx="6">
                  <c:v>1321</c:v>
                </c:pt>
                <c:pt idx="7">
                  <c:v>1446.3333333333333</c:v>
                </c:pt>
                <c:pt idx="8">
                  <c:v>1085</c:v>
                </c:pt>
                <c:pt idx="10">
                  <c:v>1252</c:v>
                </c:pt>
                <c:pt idx="11">
                  <c:v>2882</c:v>
                </c:pt>
                <c:pt idx="12">
                  <c:v>2929.3333333333335</c:v>
                </c:pt>
                <c:pt idx="13">
                  <c:v>3064.6666666666665</c:v>
                </c:pt>
                <c:pt idx="14">
                  <c:v>3819</c:v>
                </c:pt>
                <c:pt idx="15">
                  <c:v>3323</c:v>
                </c:pt>
                <c:pt idx="16">
                  <c:v>4048.3333333333335</c:v>
                </c:pt>
                <c:pt idx="17">
                  <c:v>3802.6666666666665</c:v>
                </c:pt>
                <c:pt idx="18">
                  <c:v>3387.3333333333335</c:v>
                </c:pt>
                <c:pt idx="20">
                  <c:v>1048.6666666666667</c:v>
                </c:pt>
                <c:pt idx="21">
                  <c:v>2117</c:v>
                </c:pt>
                <c:pt idx="22">
                  <c:v>2478.6666666666665</c:v>
                </c:pt>
                <c:pt idx="23">
                  <c:v>2667.3333333333335</c:v>
                </c:pt>
                <c:pt idx="24">
                  <c:v>2068</c:v>
                </c:pt>
                <c:pt idx="25">
                  <c:v>2298.6666666666665</c:v>
                </c:pt>
                <c:pt idx="26">
                  <c:v>2881.6666666666665</c:v>
                </c:pt>
                <c:pt idx="27">
                  <c:v>2865.3333333333335</c:v>
                </c:pt>
                <c:pt idx="28">
                  <c:v>3081.6666666666665</c:v>
                </c:pt>
                <c:pt idx="30">
                  <c:v>926.33333333333337</c:v>
                </c:pt>
                <c:pt idx="31">
                  <c:v>1488.3333333333333</c:v>
                </c:pt>
                <c:pt idx="32">
                  <c:v>1548.3333333333333</c:v>
                </c:pt>
                <c:pt idx="33">
                  <c:v>1781</c:v>
                </c:pt>
                <c:pt idx="34">
                  <c:v>1640</c:v>
                </c:pt>
                <c:pt idx="35">
                  <c:v>1706.6666666666667</c:v>
                </c:pt>
                <c:pt idx="36">
                  <c:v>2074.6666666666665</c:v>
                </c:pt>
                <c:pt idx="37">
                  <c:v>2009.6666666666667</c:v>
                </c:pt>
                <c:pt idx="38">
                  <c:v>1699</c:v>
                </c:pt>
                <c:pt idx="40">
                  <c:v>4026.3333333333335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'données brutes (2)'!$F$43:$F$83</c15:f>
                <c15:dlblRangeCache>
                  <c:ptCount val="41"/>
                  <c:pt idx="10">
                    <c:v>*</c:v>
                  </c:pt>
                  <c:pt idx="11">
                    <c:v>***</c:v>
                  </c:pt>
                  <c:pt idx="12">
                    <c:v>**</c:v>
                  </c:pt>
                  <c:pt idx="13">
                    <c:v>NS</c:v>
                  </c:pt>
                  <c:pt idx="14">
                    <c:v>*</c:v>
                  </c:pt>
                  <c:pt idx="15">
                    <c:v>***</c:v>
                  </c:pt>
                  <c:pt idx="16">
                    <c:v>*</c:v>
                  </c:pt>
                  <c:pt idx="17">
                    <c:v>**</c:v>
                  </c:pt>
                  <c:pt idx="18">
                    <c:v>***</c:v>
                  </c:pt>
                  <c:pt idx="20">
                    <c:v>*</c:v>
                  </c:pt>
                  <c:pt idx="21">
                    <c:v>***</c:v>
                  </c:pt>
                  <c:pt idx="22">
                    <c:v>**</c:v>
                  </c:pt>
                  <c:pt idx="23">
                    <c:v>**</c:v>
                  </c:pt>
                  <c:pt idx="24">
                    <c:v>NS</c:v>
                  </c:pt>
                  <c:pt idx="25">
                    <c:v>***</c:v>
                  </c:pt>
                  <c:pt idx="26">
                    <c:v>***</c:v>
                  </c:pt>
                  <c:pt idx="27">
                    <c:v>**</c:v>
                  </c:pt>
                  <c:pt idx="28">
                    <c:v>***</c:v>
                  </c:pt>
                  <c:pt idx="30">
                    <c:v>NS</c:v>
                  </c:pt>
                  <c:pt idx="31">
                    <c:v>*</c:v>
                  </c:pt>
                  <c:pt idx="32">
                    <c:v>*</c:v>
                  </c:pt>
                  <c:pt idx="33">
                    <c:v>***</c:v>
                  </c:pt>
                  <c:pt idx="34">
                    <c:v>***</c:v>
                  </c:pt>
                  <c:pt idx="35">
                    <c:v>*</c:v>
                  </c:pt>
                  <c:pt idx="36">
                    <c:v>***</c:v>
                  </c:pt>
                  <c:pt idx="37">
                    <c:v>*</c:v>
                  </c:pt>
                  <c:pt idx="38">
                    <c:v>**</c:v>
                  </c:pt>
                  <c:pt idx="40">
                    <c:v>***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008-4927-BB59-31AB0E1555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56594015"/>
        <c:axId val="956621471"/>
      </c:barChart>
      <c:catAx>
        <c:axId val="956594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6621471"/>
        <c:crosses val="autoZero"/>
        <c:auto val="1"/>
        <c:lblAlgn val="ctr"/>
        <c:lblOffset val="100"/>
        <c:noMultiLvlLbl val="0"/>
      </c:catAx>
      <c:valAx>
        <c:axId val="956621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6594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514598</xdr:colOff>
      <xdr:row>50</xdr:row>
      <xdr:rowOff>50965</xdr:rowOff>
    </xdr:from>
    <xdr:to>
      <xdr:col>19</xdr:col>
      <xdr:colOff>583870</xdr:colOff>
      <xdr:row>71</xdr:row>
      <xdr:rowOff>89065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0413DAA-5489-4510-ACA4-3F0F00B37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workbookViewId="0">
      <selection activeCell="I28" sqref="I28"/>
    </sheetView>
  </sheetViews>
  <sheetFormatPr baseColWidth="10"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9" spans="1:1" x14ac:dyDescent="0.25">
      <c r="A9" t="s">
        <v>6</v>
      </c>
    </row>
    <row r="11" spans="1:1" x14ac:dyDescent="0.25">
      <c r="A11" t="s">
        <v>7</v>
      </c>
    </row>
    <row r="13" spans="1:1" x14ac:dyDescent="0.25">
      <c r="A13" t="s">
        <v>8</v>
      </c>
    </row>
    <row r="14" spans="1:1" x14ac:dyDescent="0.25">
      <c r="A14" t="s">
        <v>9</v>
      </c>
    </row>
    <row r="15" spans="1:1" x14ac:dyDescent="0.25">
      <c r="A15" t="s">
        <v>10</v>
      </c>
    </row>
    <row r="16" spans="1:1" x14ac:dyDescent="0.25">
      <c r="A16" t="s">
        <v>11</v>
      </c>
    </row>
    <row r="18" spans="1:5" x14ac:dyDescent="0.25">
      <c r="A18" s="1"/>
      <c r="B18" s="1" t="s">
        <v>12</v>
      </c>
      <c r="C18" s="2" t="s">
        <v>13</v>
      </c>
      <c r="D18" s="3" t="s">
        <v>14</v>
      </c>
      <c r="E18" s="1" t="s">
        <v>15</v>
      </c>
    </row>
    <row r="19" spans="1:5" x14ac:dyDescent="0.25">
      <c r="A19" s="1" t="s">
        <v>16</v>
      </c>
      <c r="B19" s="4">
        <v>42202</v>
      </c>
      <c r="C19" s="2">
        <v>1</v>
      </c>
      <c r="D19" s="3" t="s">
        <v>17</v>
      </c>
      <c r="E19" s="1"/>
    </row>
    <row r="20" spans="1:5" x14ac:dyDescent="0.25">
      <c r="A20" s="1" t="s">
        <v>18</v>
      </c>
      <c r="B20" s="4">
        <v>42203</v>
      </c>
      <c r="C20" s="2">
        <v>2</v>
      </c>
      <c r="D20" s="3"/>
      <c r="E20" s="1"/>
    </row>
    <row r="21" spans="1:5" x14ac:dyDescent="0.25">
      <c r="A21" s="1" t="s">
        <v>19</v>
      </c>
      <c r="B21" s="4">
        <v>42204</v>
      </c>
      <c r="C21" s="5">
        <v>3</v>
      </c>
      <c r="D21" s="6"/>
      <c r="E21" s="7"/>
    </row>
    <row r="22" spans="1:5" x14ac:dyDescent="0.25">
      <c r="A22" s="1" t="s">
        <v>20</v>
      </c>
      <c r="B22" s="8">
        <v>42205</v>
      </c>
      <c r="C22" s="5">
        <v>4</v>
      </c>
      <c r="D22" s="3" t="s">
        <v>21</v>
      </c>
      <c r="E22" s="1"/>
    </row>
    <row r="23" spans="1:5" x14ac:dyDescent="0.25">
      <c r="A23" s="7" t="s">
        <v>22</v>
      </c>
      <c r="B23" s="9">
        <v>42206</v>
      </c>
      <c r="C23" s="5">
        <v>5</v>
      </c>
      <c r="D23" s="3" t="s">
        <v>23</v>
      </c>
      <c r="E23" s="1"/>
    </row>
    <row r="24" spans="1:5" x14ac:dyDescent="0.25">
      <c r="A24" s="7" t="s">
        <v>24</v>
      </c>
      <c r="B24" s="7"/>
      <c r="C24" s="5">
        <v>6</v>
      </c>
      <c r="D24" s="3" t="s">
        <v>25</v>
      </c>
      <c r="E24" s="1" t="s">
        <v>26</v>
      </c>
    </row>
    <row r="25" spans="1:5" x14ac:dyDescent="0.25">
      <c r="A25" s="7" t="s">
        <v>27</v>
      </c>
      <c r="B25" s="7"/>
      <c r="C25" s="5">
        <v>7</v>
      </c>
      <c r="D25" s="3" t="s">
        <v>28</v>
      </c>
      <c r="E25" s="1"/>
    </row>
    <row r="26" spans="1:5" x14ac:dyDescent="0.25">
      <c r="A26" s="7" t="s">
        <v>16</v>
      </c>
      <c r="B26" s="7"/>
      <c r="C26" s="5">
        <v>8</v>
      </c>
      <c r="D26" s="3" t="s">
        <v>29</v>
      </c>
      <c r="E26" s="1" t="s">
        <v>30</v>
      </c>
    </row>
    <row r="27" spans="1:5" x14ac:dyDescent="0.25">
      <c r="A27" s="10" t="s">
        <v>18</v>
      </c>
      <c r="B27" s="7"/>
      <c r="C27" s="5">
        <v>9</v>
      </c>
      <c r="D27" s="3"/>
      <c r="E27" s="1"/>
    </row>
    <row r="28" spans="1:5" x14ac:dyDescent="0.25">
      <c r="A28" s="10" t="s">
        <v>19</v>
      </c>
      <c r="B28" s="7"/>
      <c r="C28" s="5">
        <v>10</v>
      </c>
      <c r="D28" s="6"/>
      <c r="E28" s="7"/>
    </row>
    <row r="29" spans="1:5" x14ac:dyDescent="0.25">
      <c r="A29" s="10" t="s">
        <v>20</v>
      </c>
      <c r="B29" s="7"/>
      <c r="C29" s="5">
        <v>11</v>
      </c>
      <c r="D29" s="6" t="s">
        <v>31</v>
      </c>
      <c r="E29" s="7" t="s">
        <v>32</v>
      </c>
    </row>
    <row r="30" spans="1:5" x14ac:dyDescent="0.25">
      <c r="A30" s="10" t="s">
        <v>22</v>
      </c>
      <c r="B30" s="7"/>
      <c r="C30" s="11">
        <v>12</v>
      </c>
      <c r="D30" s="12" t="s">
        <v>33</v>
      </c>
      <c r="E30" s="10"/>
    </row>
    <row r="31" spans="1:5" x14ac:dyDescent="0.25">
      <c r="A31" s="10" t="s">
        <v>24</v>
      </c>
      <c r="B31" s="7"/>
      <c r="C31" s="11">
        <v>13</v>
      </c>
      <c r="D31" s="12" t="s">
        <v>34</v>
      </c>
      <c r="E31" s="10" t="s">
        <v>35</v>
      </c>
    </row>
    <row r="32" spans="1:5" x14ac:dyDescent="0.25">
      <c r="A32" s="10" t="s">
        <v>27</v>
      </c>
      <c r="B32" s="7"/>
      <c r="C32" s="11">
        <v>14</v>
      </c>
      <c r="D32" s="12" t="s">
        <v>36</v>
      </c>
      <c r="E32" s="10"/>
    </row>
    <row r="33" spans="1:5" x14ac:dyDescent="0.25">
      <c r="A33" s="10" t="s">
        <v>16</v>
      </c>
      <c r="B33" s="7"/>
      <c r="C33" s="11">
        <v>15</v>
      </c>
      <c r="D33" s="12" t="s">
        <v>37</v>
      </c>
      <c r="E33" s="10" t="s">
        <v>38</v>
      </c>
    </row>
    <row r="34" spans="1:5" x14ac:dyDescent="0.25">
      <c r="A34" s="10" t="s">
        <v>18</v>
      </c>
      <c r="B34" s="7"/>
      <c r="C34" s="11">
        <v>16</v>
      </c>
      <c r="D34" s="12"/>
      <c r="E34" s="10"/>
    </row>
    <row r="35" spans="1:5" x14ac:dyDescent="0.25">
      <c r="A35" s="10" t="s">
        <v>19</v>
      </c>
      <c r="B35" s="7"/>
      <c r="C35" s="11">
        <v>17</v>
      </c>
      <c r="D35" s="12"/>
      <c r="E35" s="10"/>
    </row>
    <row r="36" spans="1:5" x14ac:dyDescent="0.25">
      <c r="A36" s="10" t="s">
        <v>20</v>
      </c>
      <c r="B36" s="7"/>
      <c r="C36" s="11">
        <v>18</v>
      </c>
      <c r="D36" s="12" t="s">
        <v>39</v>
      </c>
      <c r="E36" s="10" t="s">
        <v>40</v>
      </c>
    </row>
    <row r="37" spans="1:5" x14ac:dyDescent="0.25">
      <c r="A37" s="10" t="s">
        <v>22</v>
      </c>
      <c r="B37" s="7"/>
      <c r="C37" s="11">
        <v>19</v>
      </c>
      <c r="D37" s="12" t="s">
        <v>41</v>
      </c>
      <c r="E37" s="10"/>
    </row>
    <row r="38" spans="1:5" x14ac:dyDescent="0.25">
      <c r="A38" s="12" t="s">
        <v>24</v>
      </c>
      <c r="B38" s="7"/>
      <c r="C38" s="11">
        <v>20</v>
      </c>
      <c r="D38" s="12" t="s">
        <v>42</v>
      </c>
      <c r="E38" s="10" t="s">
        <v>43</v>
      </c>
    </row>
    <row r="39" spans="1:5" x14ac:dyDescent="0.25">
      <c r="A39" s="10" t="s">
        <v>27</v>
      </c>
      <c r="B39" s="7"/>
      <c r="C39" s="11">
        <v>21</v>
      </c>
      <c r="D39" s="12" t="s">
        <v>44</v>
      </c>
      <c r="E39" s="10"/>
    </row>
    <row r="40" spans="1:5" x14ac:dyDescent="0.25">
      <c r="A40" s="10" t="s">
        <v>16</v>
      </c>
      <c r="B40" s="7"/>
      <c r="C40" s="13">
        <v>22</v>
      </c>
      <c r="D40" s="12" t="s">
        <v>45</v>
      </c>
      <c r="E40" s="12" t="s">
        <v>46</v>
      </c>
    </row>
    <row r="41" spans="1:5" x14ac:dyDescent="0.25">
      <c r="A41" s="10" t="s">
        <v>18</v>
      </c>
      <c r="B41" s="7"/>
      <c r="C41" s="11">
        <v>23</v>
      </c>
      <c r="D41" s="10"/>
      <c r="E41" s="10"/>
    </row>
    <row r="42" spans="1:5" x14ac:dyDescent="0.25">
      <c r="A42" s="10" t="s">
        <v>19</v>
      </c>
      <c r="B42" s="7"/>
      <c r="C42" s="11">
        <v>24</v>
      </c>
      <c r="D42" s="10"/>
      <c r="E42" s="10"/>
    </row>
    <row r="43" spans="1:5" x14ac:dyDescent="0.25">
      <c r="A43" s="10" t="s">
        <v>20</v>
      </c>
      <c r="B43" s="7"/>
      <c r="C43" s="11">
        <v>25</v>
      </c>
      <c r="D43" s="10"/>
      <c r="E43" s="10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06CE0-8F9F-4547-9CBF-D3B8DBF8AE01}">
  <dimension ref="A1:AN83"/>
  <sheetViews>
    <sheetView topLeftCell="A54" zoomScale="70" zoomScaleNormal="70" workbookViewId="0">
      <selection activeCell="P80" sqref="P80"/>
    </sheetView>
  </sheetViews>
  <sheetFormatPr baseColWidth="10" defaultRowHeight="15" x14ac:dyDescent="0.25"/>
  <cols>
    <col min="2" max="2" width="14" customWidth="1"/>
    <col min="3" max="3" width="17.140625" customWidth="1"/>
    <col min="4" max="4" width="11.7109375" bestFit="1" customWidth="1"/>
    <col min="8" max="8" width="11.7109375" bestFit="1" customWidth="1"/>
    <col min="12" max="12" width="11.7109375" bestFit="1" customWidth="1"/>
    <col min="16" max="16" width="14.85546875" bestFit="1" customWidth="1"/>
    <col min="20" max="20" width="11.7109375" bestFit="1" customWidth="1"/>
    <col min="24" max="24" width="15" bestFit="1" customWidth="1"/>
    <col min="28" max="28" width="11.7109375" bestFit="1" customWidth="1"/>
    <col min="32" max="32" width="11.7109375" bestFit="1" customWidth="1"/>
    <col min="36" max="36" width="11.7109375" bestFit="1" customWidth="1"/>
  </cols>
  <sheetData>
    <row r="1" spans="1:40" x14ac:dyDescent="0.25">
      <c r="A1" t="s">
        <v>48</v>
      </c>
    </row>
    <row r="2" spans="1:40" x14ac:dyDescent="0.25">
      <c r="A2" t="s">
        <v>50</v>
      </c>
      <c r="AL2" t="s">
        <v>73</v>
      </c>
    </row>
    <row r="4" spans="1:40" ht="21.75" customHeight="1" x14ac:dyDescent="0.25">
      <c r="B4" s="19" t="s">
        <v>49</v>
      </c>
      <c r="C4" s="20"/>
      <c r="D4" s="21"/>
      <c r="F4" s="19" t="s">
        <v>28</v>
      </c>
      <c r="G4" s="20"/>
      <c r="H4" s="21"/>
      <c r="J4" s="19" t="s">
        <v>29</v>
      </c>
      <c r="K4" s="20"/>
      <c r="L4" s="21"/>
      <c r="N4" s="19" t="s">
        <v>33</v>
      </c>
      <c r="O4" s="20"/>
      <c r="P4" s="21"/>
      <c r="R4" s="19" t="s">
        <v>36</v>
      </c>
      <c r="S4" s="20"/>
      <c r="T4" s="21"/>
      <c r="V4" s="19" t="s">
        <v>37</v>
      </c>
      <c r="W4" s="20"/>
      <c r="X4" s="21"/>
      <c r="Z4" s="19" t="s">
        <v>41</v>
      </c>
      <c r="AA4" s="20"/>
      <c r="AB4" s="21"/>
      <c r="AD4" s="19" t="s">
        <v>44</v>
      </c>
      <c r="AE4" s="20"/>
      <c r="AF4" s="21"/>
      <c r="AH4" s="19" t="s">
        <v>45</v>
      </c>
      <c r="AI4" s="20"/>
      <c r="AJ4" s="21"/>
      <c r="AL4" s="19" t="s">
        <v>72</v>
      </c>
      <c r="AM4" s="20"/>
      <c r="AN4" s="21"/>
    </row>
    <row r="5" spans="1:40" ht="26.25" customHeight="1" x14ac:dyDescent="0.25">
      <c r="B5" s="1"/>
      <c r="C5" s="1" t="s">
        <v>54</v>
      </c>
      <c r="D5" s="14" t="s">
        <v>66</v>
      </c>
      <c r="F5" s="1"/>
      <c r="G5" s="1" t="s">
        <v>54</v>
      </c>
      <c r="H5" s="14" t="s">
        <v>66</v>
      </c>
      <c r="J5" s="1"/>
      <c r="K5" s="1" t="s">
        <v>54</v>
      </c>
      <c r="L5" s="14" t="s">
        <v>66</v>
      </c>
      <c r="N5" s="1"/>
      <c r="O5" s="1" t="s">
        <v>54</v>
      </c>
      <c r="P5" s="14" t="s">
        <v>66</v>
      </c>
      <c r="R5" s="1"/>
      <c r="S5" s="1" t="s">
        <v>54</v>
      </c>
      <c r="T5" s="14" t="s">
        <v>66</v>
      </c>
      <c r="V5" s="1"/>
      <c r="W5" s="1" t="s">
        <v>54</v>
      </c>
      <c r="X5" s="14" t="s">
        <v>66</v>
      </c>
      <c r="Z5" s="1"/>
      <c r="AA5" s="1" t="s">
        <v>54</v>
      </c>
      <c r="AB5" s="14" t="s">
        <v>66</v>
      </c>
      <c r="AD5" s="1"/>
      <c r="AE5" s="1" t="s">
        <v>54</v>
      </c>
      <c r="AF5" s="14" t="s">
        <v>66</v>
      </c>
      <c r="AH5" s="1"/>
      <c r="AI5" s="1" t="s">
        <v>54</v>
      </c>
      <c r="AJ5" s="14" t="s">
        <v>66</v>
      </c>
      <c r="AL5" s="1"/>
      <c r="AM5" s="1" t="s">
        <v>54</v>
      </c>
      <c r="AN5" s="14" t="s">
        <v>66</v>
      </c>
    </row>
    <row r="6" spans="1:40" x14ac:dyDescent="0.25">
      <c r="B6" s="1" t="s">
        <v>51</v>
      </c>
      <c r="C6" s="1">
        <v>7</v>
      </c>
      <c r="D6" s="1"/>
      <c r="F6" s="1" t="s">
        <v>51</v>
      </c>
      <c r="G6" s="1">
        <v>7</v>
      </c>
      <c r="H6" s="1"/>
      <c r="J6" s="1" t="s">
        <v>51</v>
      </c>
      <c r="K6" s="1">
        <v>5</v>
      </c>
      <c r="L6" s="1"/>
      <c r="N6" s="1" t="s">
        <v>51</v>
      </c>
      <c r="O6" s="1">
        <v>6</v>
      </c>
      <c r="P6" s="1"/>
      <c r="R6" s="1" t="s">
        <v>51</v>
      </c>
      <c r="S6" s="1">
        <v>6</v>
      </c>
      <c r="T6" s="1"/>
      <c r="V6" s="1" t="s">
        <v>51</v>
      </c>
      <c r="W6" s="1">
        <v>6</v>
      </c>
      <c r="X6" s="1"/>
      <c r="Z6" s="1" t="s">
        <v>51</v>
      </c>
      <c r="AA6" s="1">
        <v>6</v>
      </c>
      <c r="AB6" s="1"/>
      <c r="AD6" s="1" t="s">
        <v>51</v>
      </c>
      <c r="AE6" s="1">
        <v>7</v>
      </c>
      <c r="AF6" s="1"/>
      <c r="AH6" s="1" t="s">
        <v>51</v>
      </c>
      <c r="AI6" s="1">
        <v>6</v>
      </c>
      <c r="AJ6" s="1"/>
      <c r="AL6" s="1" t="s">
        <v>74</v>
      </c>
      <c r="AM6" s="1">
        <v>26</v>
      </c>
      <c r="AN6" s="1"/>
    </row>
    <row r="7" spans="1:40" x14ac:dyDescent="0.25">
      <c r="B7" s="1" t="s">
        <v>52</v>
      </c>
      <c r="C7" s="1">
        <v>7</v>
      </c>
      <c r="D7" s="1"/>
      <c r="F7" s="1" t="s">
        <v>52</v>
      </c>
      <c r="G7" s="1">
        <v>7</v>
      </c>
      <c r="H7" s="1"/>
      <c r="J7" s="1" t="s">
        <v>52</v>
      </c>
      <c r="K7" s="1">
        <v>5</v>
      </c>
      <c r="L7" s="1"/>
      <c r="N7" s="1" t="s">
        <v>52</v>
      </c>
      <c r="O7" s="1">
        <v>16</v>
      </c>
      <c r="P7" s="1"/>
      <c r="R7" s="1" t="s">
        <v>52</v>
      </c>
      <c r="S7" s="1">
        <v>6</v>
      </c>
      <c r="T7" s="1"/>
      <c r="V7" s="1" t="s">
        <v>52</v>
      </c>
      <c r="W7" s="1">
        <v>6</v>
      </c>
      <c r="X7" s="1"/>
      <c r="Z7" s="1" t="s">
        <v>52</v>
      </c>
      <c r="AA7" s="1">
        <v>6</v>
      </c>
      <c r="AB7" s="1"/>
      <c r="AD7" s="1" t="s">
        <v>52</v>
      </c>
      <c r="AE7" s="1">
        <v>7</v>
      </c>
      <c r="AF7" s="1"/>
      <c r="AH7" s="1" t="s">
        <v>52</v>
      </c>
      <c r="AI7" s="1">
        <v>6</v>
      </c>
      <c r="AJ7" s="1"/>
      <c r="AL7" s="1" t="s">
        <v>75</v>
      </c>
      <c r="AM7" s="1">
        <v>23</v>
      </c>
      <c r="AN7" s="1"/>
    </row>
    <row r="8" spans="1:40" x14ac:dyDescent="0.25">
      <c r="B8" s="1" t="s">
        <v>53</v>
      </c>
      <c r="C8" s="1">
        <v>7</v>
      </c>
      <c r="D8" s="1"/>
      <c r="F8" s="1" t="s">
        <v>53</v>
      </c>
      <c r="G8" s="1">
        <v>7</v>
      </c>
      <c r="H8" s="1"/>
      <c r="J8" s="1" t="s">
        <v>53</v>
      </c>
      <c r="K8" s="1">
        <v>5</v>
      </c>
      <c r="L8" s="1"/>
      <c r="N8" s="1" t="s">
        <v>53</v>
      </c>
      <c r="O8" s="1">
        <v>7</v>
      </c>
      <c r="P8" s="1"/>
      <c r="R8" s="1" t="s">
        <v>53</v>
      </c>
      <c r="S8" s="1">
        <v>6</v>
      </c>
      <c r="T8" s="1"/>
      <c r="V8" s="1" t="s">
        <v>53</v>
      </c>
      <c r="W8" s="1">
        <v>6</v>
      </c>
      <c r="X8" s="1"/>
      <c r="Z8" s="1" t="s">
        <v>53</v>
      </c>
      <c r="AA8" s="1">
        <v>6</v>
      </c>
      <c r="AB8" s="1"/>
      <c r="AD8" s="1" t="s">
        <v>53</v>
      </c>
      <c r="AE8" s="1">
        <v>7</v>
      </c>
      <c r="AF8" s="1"/>
      <c r="AH8" s="1" t="s">
        <v>53</v>
      </c>
      <c r="AI8" s="1">
        <v>6</v>
      </c>
      <c r="AJ8" s="1"/>
      <c r="AL8" s="1" t="s">
        <v>76</v>
      </c>
      <c r="AM8" s="1">
        <v>24</v>
      </c>
      <c r="AN8" s="1"/>
    </row>
    <row r="9" spans="1:40" x14ac:dyDescent="0.25">
      <c r="B9" s="1" t="s">
        <v>67</v>
      </c>
      <c r="C9" s="1">
        <f>AVERAGE(C6:C8)</f>
        <v>7</v>
      </c>
      <c r="D9" s="1"/>
      <c r="F9" s="1" t="s">
        <v>67</v>
      </c>
      <c r="G9" s="1">
        <f>AVERAGE(G6:G8)</f>
        <v>7</v>
      </c>
      <c r="H9" s="1"/>
      <c r="J9" s="1" t="s">
        <v>67</v>
      </c>
      <c r="K9" s="1">
        <f>AVERAGE(K6:K8)</f>
        <v>5</v>
      </c>
      <c r="L9" s="1"/>
      <c r="N9" s="1" t="s">
        <v>67</v>
      </c>
      <c r="O9" s="1">
        <f>AVERAGE(O6:O8)</f>
        <v>9.6666666666666661</v>
      </c>
      <c r="P9" s="1"/>
      <c r="R9" s="1" t="s">
        <v>67</v>
      </c>
      <c r="S9" s="1">
        <f>AVERAGE(S6:S8)</f>
        <v>6</v>
      </c>
      <c r="T9" s="1"/>
      <c r="V9" s="1" t="s">
        <v>67</v>
      </c>
      <c r="W9" s="1">
        <f>AVERAGE(W6:W8)</f>
        <v>6</v>
      </c>
      <c r="X9" s="1"/>
      <c r="Z9" s="1" t="s">
        <v>67</v>
      </c>
      <c r="AA9" s="1">
        <f>AVERAGE(AA6:AA8)</f>
        <v>6</v>
      </c>
      <c r="AB9" s="1"/>
      <c r="AD9" s="1" t="s">
        <v>67</v>
      </c>
      <c r="AE9" s="1">
        <f>AVERAGE(AE6:AE8)</f>
        <v>7</v>
      </c>
      <c r="AF9" s="1"/>
      <c r="AH9" s="1" t="s">
        <v>67</v>
      </c>
      <c r="AI9" s="1">
        <f>AVERAGE(AI6:AI8)</f>
        <v>6</v>
      </c>
      <c r="AJ9" s="1"/>
      <c r="AL9" s="1" t="s">
        <v>77</v>
      </c>
      <c r="AM9" s="15">
        <f>AVERAGE(AM6:AM8)</f>
        <v>24.333333333333332</v>
      </c>
      <c r="AN9" s="1"/>
    </row>
    <row r="10" spans="1:40" x14ac:dyDescent="0.25">
      <c r="B10" s="1"/>
      <c r="C10" s="1"/>
      <c r="D10" s="1"/>
      <c r="F10" s="1"/>
      <c r="G10" s="1"/>
      <c r="H10" s="1"/>
      <c r="J10" s="1"/>
      <c r="K10" s="1"/>
      <c r="L10" s="1"/>
      <c r="N10" s="1"/>
      <c r="O10" s="1"/>
      <c r="P10" s="1"/>
      <c r="R10" s="1"/>
      <c r="S10" s="1"/>
      <c r="T10" s="1"/>
      <c r="V10" s="1"/>
      <c r="W10" s="1"/>
      <c r="X10" s="1"/>
      <c r="Z10" s="1"/>
      <c r="AA10" s="1"/>
      <c r="AB10" s="1"/>
      <c r="AD10" s="1"/>
      <c r="AE10" s="1"/>
      <c r="AF10" s="1"/>
      <c r="AH10" s="1"/>
      <c r="AI10" s="1"/>
      <c r="AJ10" s="1"/>
      <c r="AL10" s="1"/>
      <c r="AM10" s="1"/>
      <c r="AN10" s="1"/>
    </row>
    <row r="11" spans="1:40" x14ac:dyDescent="0.25">
      <c r="B11" s="1" t="s">
        <v>55</v>
      </c>
      <c r="C11" s="1">
        <v>832</v>
      </c>
      <c r="D11" s="1">
        <f>C11-C9</f>
        <v>825</v>
      </c>
      <c r="F11" s="1" t="s">
        <v>55</v>
      </c>
      <c r="G11" s="1">
        <v>1256</v>
      </c>
      <c r="H11" s="1">
        <f>G11-G9</f>
        <v>1249</v>
      </c>
      <c r="J11" s="1" t="s">
        <v>55</v>
      </c>
      <c r="K11" s="1">
        <v>1382</v>
      </c>
      <c r="L11" s="1">
        <f>K11-K9</f>
        <v>1377</v>
      </c>
      <c r="N11" s="1" t="s">
        <v>55</v>
      </c>
      <c r="O11" s="1">
        <v>936</v>
      </c>
      <c r="P11" s="1">
        <f>O11-O9</f>
        <v>926.33333333333337</v>
      </c>
      <c r="R11" s="1" t="s">
        <v>55</v>
      </c>
      <c r="S11" s="1">
        <v>1235</v>
      </c>
      <c r="T11" s="1">
        <f>S11-S9</f>
        <v>1229</v>
      </c>
      <c r="V11" s="1" t="s">
        <v>55</v>
      </c>
      <c r="W11" s="1">
        <v>1259</v>
      </c>
      <c r="X11" s="1">
        <f>W11-W9</f>
        <v>1253</v>
      </c>
      <c r="Z11" s="1" t="s">
        <v>55</v>
      </c>
      <c r="AA11" s="1">
        <v>1395</v>
      </c>
      <c r="AB11" s="1">
        <f>AA11-AA9</f>
        <v>1389</v>
      </c>
      <c r="AD11" s="1" t="s">
        <v>55</v>
      </c>
      <c r="AE11" s="1">
        <v>1465</v>
      </c>
      <c r="AF11" s="1">
        <f>AE11-AE9</f>
        <v>1458</v>
      </c>
      <c r="AH11" s="1" t="s">
        <v>55</v>
      </c>
      <c r="AI11" s="1">
        <v>1141</v>
      </c>
      <c r="AJ11" s="1">
        <f>AI11-AI9</f>
        <v>1135</v>
      </c>
      <c r="AL11" s="1" t="s">
        <v>78</v>
      </c>
      <c r="AM11" s="1">
        <v>4242</v>
      </c>
      <c r="AN11" s="15">
        <f>AM11-AM9</f>
        <v>4217.666666666667</v>
      </c>
    </row>
    <row r="12" spans="1:40" x14ac:dyDescent="0.25">
      <c r="B12" s="1" t="s">
        <v>56</v>
      </c>
      <c r="C12" s="1">
        <v>829</v>
      </c>
      <c r="D12" s="1">
        <f>C12-C9</f>
        <v>822</v>
      </c>
      <c r="F12" s="1" t="s">
        <v>56</v>
      </c>
      <c r="G12" s="1">
        <v>1238</v>
      </c>
      <c r="H12" s="1">
        <f>G12-G9</f>
        <v>1231</v>
      </c>
      <c r="J12" s="1" t="s">
        <v>56</v>
      </c>
      <c r="K12" s="1">
        <v>1299</v>
      </c>
      <c r="L12" s="1">
        <f>K12-K9</f>
        <v>1294</v>
      </c>
      <c r="N12" s="1" t="s">
        <v>56</v>
      </c>
      <c r="O12" s="1">
        <v>859</v>
      </c>
      <c r="P12" s="1">
        <f>O12-O9</f>
        <v>849.33333333333337</v>
      </c>
      <c r="R12" s="1" t="s">
        <v>56</v>
      </c>
      <c r="S12" s="1">
        <v>1206</v>
      </c>
      <c r="T12" s="1">
        <f>S12-S9</f>
        <v>1200</v>
      </c>
      <c r="V12" s="1" t="s">
        <v>56</v>
      </c>
      <c r="W12" s="1">
        <v>1165</v>
      </c>
      <c r="X12" s="1">
        <f>W12-W9</f>
        <v>1159</v>
      </c>
      <c r="Z12" s="1" t="s">
        <v>56</v>
      </c>
      <c r="AA12" s="1">
        <v>1291</v>
      </c>
      <c r="AB12" s="1">
        <f>AA12-AA9</f>
        <v>1285</v>
      </c>
      <c r="AD12" s="1" t="s">
        <v>56</v>
      </c>
      <c r="AE12" s="1">
        <v>1424</v>
      </c>
      <c r="AF12" s="1">
        <f>AE12-AE9</f>
        <v>1417</v>
      </c>
      <c r="AH12" s="1" t="s">
        <v>56</v>
      </c>
      <c r="AI12" s="1">
        <v>990</v>
      </c>
      <c r="AJ12" s="1">
        <f>AI12-AI9</f>
        <v>984</v>
      </c>
      <c r="AL12" s="1" t="s">
        <v>79</v>
      </c>
      <c r="AM12" s="1">
        <v>4017</v>
      </c>
      <c r="AN12" s="15">
        <f>AM12-AM9</f>
        <v>3992.6666666666665</v>
      </c>
    </row>
    <row r="13" spans="1:40" x14ac:dyDescent="0.25">
      <c r="B13" s="1" t="s">
        <v>57</v>
      </c>
      <c r="C13" s="1">
        <v>891</v>
      </c>
      <c r="D13" s="1">
        <f>C13-C9</f>
        <v>884</v>
      </c>
      <c r="F13" s="1" t="s">
        <v>57</v>
      </c>
      <c r="G13" s="1">
        <v>1285</v>
      </c>
      <c r="H13" s="1">
        <f>G13-G9</f>
        <v>1278</v>
      </c>
      <c r="J13" s="1" t="s">
        <v>57</v>
      </c>
      <c r="K13" s="1">
        <v>1241</v>
      </c>
      <c r="L13" s="1">
        <f>K13-K9</f>
        <v>1236</v>
      </c>
      <c r="N13" s="1" t="s">
        <v>57</v>
      </c>
      <c r="O13" s="1">
        <v>843</v>
      </c>
      <c r="P13" s="1">
        <f>O13-O9</f>
        <v>833.33333333333337</v>
      </c>
      <c r="R13" s="1" t="s">
        <v>57</v>
      </c>
      <c r="S13" s="1">
        <v>1226</v>
      </c>
      <c r="T13" s="1">
        <f>S13-S9</f>
        <v>1220</v>
      </c>
      <c r="V13" s="1" t="s">
        <v>57</v>
      </c>
      <c r="W13" s="1">
        <v>1202</v>
      </c>
      <c r="X13" s="1">
        <f>W13-W9</f>
        <v>1196</v>
      </c>
      <c r="Z13" s="1" t="s">
        <v>57</v>
      </c>
      <c r="AA13" s="1">
        <v>1295</v>
      </c>
      <c r="AB13" s="1">
        <f>AA13-AA9</f>
        <v>1289</v>
      </c>
      <c r="AD13" s="1" t="s">
        <v>57</v>
      </c>
      <c r="AE13" s="1">
        <v>1471</v>
      </c>
      <c r="AF13" s="1">
        <f>AE13-AE9</f>
        <v>1464</v>
      </c>
      <c r="AH13" s="1" t="s">
        <v>57</v>
      </c>
      <c r="AI13" s="1">
        <v>1142</v>
      </c>
      <c r="AJ13" s="1">
        <f>AI13-AI9</f>
        <v>1136</v>
      </c>
      <c r="AL13" s="1" t="s">
        <v>80</v>
      </c>
      <c r="AM13" s="1">
        <v>3893</v>
      </c>
      <c r="AN13" s="15">
        <f>AM13-AM9</f>
        <v>3868.6666666666665</v>
      </c>
    </row>
    <row r="14" spans="1:40" x14ac:dyDescent="0.25">
      <c r="B14" s="1" t="s">
        <v>68</v>
      </c>
      <c r="C14" s="1"/>
      <c r="D14" s="15">
        <f>AVERAGE(D11:D13)</f>
        <v>843.66666666666663</v>
      </c>
      <c r="F14" s="1" t="s">
        <v>68</v>
      </c>
      <c r="G14" s="1"/>
      <c r="H14" s="15">
        <f>AVERAGE(H11:H13)</f>
        <v>1252.6666666666667</v>
      </c>
      <c r="J14" s="1" t="s">
        <v>68</v>
      </c>
      <c r="K14" s="1"/>
      <c r="L14" s="15">
        <f>AVERAGE(L11:L13)</f>
        <v>1302.3333333333333</v>
      </c>
      <c r="N14" s="1" t="s">
        <v>68</v>
      </c>
      <c r="O14" s="1"/>
      <c r="P14" s="15">
        <f>AVERAGE(P11:P13)</f>
        <v>869.66666666666663</v>
      </c>
      <c r="R14" s="1" t="s">
        <v>68</v>
      </c>
      <c r="S14" s="1"/>
      <c r="T14" s="15">
        <f>AVERAGE(T11:T13)</f>
        <v>1216.3333333333333</v>
      </c>
      <c r="V14" s="1" t="s">
        <v>68</v>
      </c>
      <c r="W14" s="1"/>
      <c r="X14" s="15">
        <f>AVERAGE(X11:X13)</f>
        <v>1202.6666666666667</v>
      </c>
      <c r="Z14" s="1" t="s">
        <v>68</v>
      </c>
      <c r="AA14" s="1"/>
      <c r="AB14" s="15">
        <f>AVERAGE(AB11:AB13)</f>
        <v>1321</v>
      </c>
      <c r="AD14" s="1" t="s">
        <v>68</v>
      </c>
      <c r="AE14" s="1"/>
      <c r="AF14" s="15">
        <f>AVERAGE(AF11:AF13)</f>
        <v>1446.3333333333333</v>
      </c>
      <c r="AH14" s="1" t="s">
        <v>68</v>
      </c>
      <c r="AI14" s="1"/>
      <c r="AJ14" s="15">
        <f>AVERAGE(AJ11:AJ13)</f>
        <v>1085</v>
      </c>
      <c r="AL14" s="1" t="s">
        <v>81</v>
      </c>
      <c r="AM14" s="1"/>
      <c r="AN14" s="15">
        <f>AVERAGE(AN11:AN13)</f>
        <v>4026.3333333333335</v>
      </c>
    </row>
    <row r="15" spans="1:40" x14ac:dyDescent="0.25">
      <c r="B15" s="1" t="s">
        <v>106</v>
      </c>
      <c r="C15" s="1"/>
      <c r="D15" s="15">
        <f>_xlfn.STDEV.S(D11:D13)</f>
        <v>34.961884007206095</v>
      </c>
      <c r="F15" s="1" t="s">
        <v>106</v>
      </c>
      <c r="G15" s="1"/>
      <c r="H15" s="15">
        <f>_xlfn.STDEV.S(H11:H13)</f>
        <v>23.713568549109883</v>
      </c>
      <c r="J15" s="1" t="s">
        <v>106</v>
      </c>
      <c r="K15" s="1"/>
      <c r="L15" s="15">
        <f>_xlfn.STDEV.S(L11:L13)</f>
        <v>70.868422681285452</v>
      </c>
      <c r="N15" s="1" t="s">
        <v>106</v>
      </c>
      <c r="O15" s="1"/>
      <c r="P15" s="15">
        <f>_xlfn.STDEV.S(P11:P13)</f>
        <v>49.722563623905529</v>
      </c>
      <c r="R15" s="1" t="s">
        <v>106</v>
      </c>
      <c r="S15" s="1"/>
      <c r="T15" s="15">
        <f>_xlfn.STDEV.S(T11:T13)</f>
        <v>14.84362938547488</v>
      </c>
      <c r="V15" s="1" t="s">
        <v>106</v>
      </c>
      <c r="W15" s="1"/>
      <c r="X15" s="15">
        <f>_xlfn.STDEV.S(X11:X13)</f>
        <v>47.353282181210346</v>
      </c>
      <c r="Z15" s="1" t="s">
        <v>106</v>
      </c>
      <c r="AA15" s="1"/>
      <c r="AB15" s="15">
        <f>_xlfn.STDEV.S(AB11:AB13)</f>
        <v>58.923679450624938</v>
      </c>
      <c r="AD15" s="1" t="s">
        <v>106</v>
      </c>
      <c r="AE15" s="1"/>
      <c r="AF15" s="15">
        <f>_xlfn.STDEV.S(AF11:AF13)</f>
        <v>25.579940057266228</v>
      </c>
      <c r="AH15" s="1" t="s">
        <v>106</v>
      </c>
      <c r="AI15" s="1"/>
      <c r="AJ15" s="15">
        <f>_xlfn.STDEV.S(AJ11:AJ13)</f>
        <v>87.469994855378829</v>
      </c>
      <c r="AL15" s="1" t="s">
        <v>110</v>
      </c>
      <c r="AM15" s="1"/>
      <c r="AN15" s="15">
        <f>_xlfn.STDEV.S(AN11:AN13)</f>
        <v>176.9190021827317</v>
      </c>
    </row>
    <row r="16" spans="1:40" x14ac:dyDescent="0.25">
      <c r="B16" s="1"/>
      <c r="C16" s="1"/>
      <c r="D16" s="1"/>
      <c r="F16" s="1"/>
      <c r="G16" s="1"/>
      <c r="H16" s="1"/>
      <c r="J16" s="1"/>
      <c r="K16" s="1"/>
      <c r="L16" s="1"/>
      <c r="N16" s="1"/>
      <c r="O16" s="1"/>
      <c r="P16" s="1"/>
      <c r="R16" s="1"/>
      <c r="S16" s="1"/>
      <c r="T16" s="1"/>
      <c r="V16" s="1"/>
      <c r="W16" s="1"/>
      <c r="X16" s="1"/>
      <c r="Z16" s="1"/>
      <c r="AA16" s="1"/>
      <c r="AB16" s="1"/>
      <c r="AD16" s="1"/>
      <c r="AE16" s="1"/>
      <c r="AF16" s="1"/>
      <c r="AH16" s="1"/>
      <c r="AI16" s="1"/>
      <c r="AJ16" s="1"/>
      <c r="AL16" s="1" t="s">
        <v>111</v>
      </c>
      <c r="AM16" s="1"/>
      <c r="AN16" s="1">
        <f>_xlfn.T.TEST(AN11:AN13,AJ11:AJ13,2,3)</f>
        <v>1.5299811935177347E-4</v>
      </c>
    </row>
    <row r="17" spans="2:40" x14ac:dyDescent="0.25">
      <c r="B17" s="1" t="s">
        <v>58</v>
      </c>
      <c r="C17" s="1">
        <v>1167</v>
      </c>
      <c r="D17" s="1">
        <f>C17-C9</f>
        <v>1160</v>
      </c>
      <c r="F17" s="1" t="s">
        <v>58</v>
      </c>
      <c r="G17" s="1">
        <v>2805</v>
      </c>
      <c r="H17" s="1">
        <f>G17-G9</f>
        <v>2798</v>
      </c>
      <c r="J17" s="1" t="s">
        <v>58</v>
      </c>
      <c r="K17" s="1">
        <v>2932</v>
      </c>
      <c r="L17" s="1">
        <f>K17-K9</f>
        <v>2927</v>
      </c>
      <c r="N17" s="1" t="s">
        <v>58</v>
      </c>
      <c r="O17" s="1">
        <v>1609</v>
      </c>
      <c r="P17" s="1">
        <f>O17-O9</f>
        <v>1599.3333333333333</v>
      </c>
      <c r="R17" s="1" t="s">
        <v>58</v>
      </c>
      <c r="S17" s="1">
        <v>3435</v>
      </c>
      <c r="T17" s="1">
        <f>S17-S9</f>
        <v>3429</v>
      </c>
      <c r="V17" s="1" t="s">
        <v>58</v>
      </c>
      <c r="W17" s="1">
        <v>2971</v>
      </c>
      <c r="X17" s="1">
        <f>W17-W9</f>
        <v>2965</v>
      </c>
      <c r="Z17" s="1" t="s">
        <v>58</v>
      </c>
      <c r="AA17" s="1">
        <v>3248</v>
      </c>
      <c r="AB17" s="1">
        <f>AA17-AA9</f>
        <v>3242</v>
      </c>
      <c r="AD17" s="1" t="s">
        <v>58</v>
      </c>
      <c r="AE17" s="1">
        <v>3632</v>
      </c>
      <c r="AF17" s="1">
        <f>AE17-AE9</f>
        <v>3625</v>
      </c>
      <c r="AH17" s="1" t="s">
        <v>58</v>
      </c>
      <c r="AI17" s="1">
        <v>3264</v>
      </c>
      <c r="AJ17" s="1">
        <f>AI17-AI9</f>
        <v>3258</v>
      </c>
      <c r="AL17" s="1"/>
      <c r="AM17" s="1"/>
      <c r="AN17" s="1" t="s">
        <v>113</v>
      </c>
    </row>
    <row r="18" spans="2:40" x14ac:dyDescent="0.25">
      <c r="B18" s="1" t="s">
        <v>58</v>
      </c>
      <c r="C18" s="1">
        <v>1233</v>
      </c>
      <c r="D18" s="1">
        <f>C18-C9</f>
        <v>1226</v>
      </c>
      <c r="F18" s="1" t="s">
        <v>58</v>
      </c>
      <c r="G18" s="1">
        <v>2910</v>
      </c>
      <c r="H18" s="1">
        <f>G18-G9</f>
        <v>2903</v>
      </c>
      <c r="J18" s="1" t="s">
        <v>58</v>
      </c>
      <c r="K18" s="1">
        <v>2728</v>
      </c>
      <c r="L18" s="1">
        <f>K18-K9</f>
        <v>2723</v>
      </c>
      <c r="N18" s="1" t="s">
        <v>58</v>
      </c>
      <c r="O18" s="1">
        <v>2845</v>
      </c>
      <c r="P18" s="1">
        <f>O18-O9</f>
        <v>2835.3333333333335</v>
      </c>
      <c r="R18" s="1" t="s">
        <v>58</v>
      </c>
      <c r="S18" s="1">
        <v>3681</v>
      </c>
      <c r="T18" s="1">
        <f>S18-S9</f>
        <v>3675</v>
      </c>
      <c r="V18" s="1" t="s">
        <v>58</v>
      </c>
      <c r="W18" s="1">
        <v>3322</v>
      </c>
      <c r="X18" s="1">
        <f>W18-W9</f>
        <v>3316</v>
      </c>
      <c r="Z18" s="1" t="s">
        <v>58</v>
      </c>
      <c r="AA18" s="1">
        <v>4164</v>
      </c>
      <c r="AB18" s="1">
        <f>AA18-AA9</f>
        <v>4158</v>
      </c>
      <c r="AD18" s="1" t="s">
        <v>58</v>
      </c>
      <c r="AE18" s="1">
        <v>3909</v>
      </c>
      <c r="AF18" s="1">
        <f>AE18-AE9</f>
        <v>3902</v>
      </c>
      <c r="AH18" s="1" t="s">
        <v>58</v>
      </c>
      <c r="AI18" s="1">
        <v>3458</v>
      </c>
      <c r="AJ18" s="1">
        <f>AI18-AI9</f>
        <v>3452</v>
      </c>
      <c r="AL18" s="1"/>
      <c r="AM18" s="1"/>
      <c r="AN18" s="1"/>
    </row>
    <row r="19" spans="2:40" x14ac:dyDescent="0.25">
      <c r="B19" s="1" t="s">
        <v>59</v>
      </c>
      <c r="C19" s="1">
        <v>1377</v>
      </c>
      <c r="D19" s="1">
        <f>C19-C9</f>
        <v>1370</v>
      </c>
      <c r="F19" s="1" t="s">
        <v>59</v>
      </c>
      <c r="G19" s="1">
        <v>2952</v>
      </c>
      <c r="H19" s="1">
        <f>G19-G9</f>
        <v>2945</v>
      </c>
      <c r="J19" s="1" t="s">
        <v>59</v>
      </c>
      <c r="K19" s="1">
        <v>3143</v>
      </c>
      <c r="L19" s="1">
        <f>K19-K9</f>
        <v>3138</v>
      </c>
      <c r="N19" s="1" t="s">
        <v>59</v>
      </c>
      <c r="O19" s="1">
        <v>4769</v>
      </c>
      <c r="P19" s="1">
        <f>O19-O9</f>
        <v>4759.333333333333</v>
      </c>
      <c r="R19" s="1" t="s">
        <v>59</v>
      </c>
      <c r="S19" s="1">
        <v>4359</v>
      </c>
      <c r="T19" s="1">
        <f>S19-S9</f>
        <v>4353</v>
      </c>
      <c r="V19" s="1" t="s">
        <v>59</v>
      </c>
      <c r="W19" s="1">
        <v>3694</v>
      </c>
      <c r="X19" s="1">
        <f>W19-W9</f>
        <v>3688</v>
      </c>
      <c r="Z19" s="1" t="s">
        <v>59</v>
      </c>
      <c r="AA19" s="1">
        <v>4751</v>
      </c>
      <c r="AB19" s="1">
        <f>AA19-AA9</f>
        <v>4745</v>
      </c>
      <c r="AD19" s="1" t="s">
        <v>59</v>
      </c>
      <c r="AE19" s="1">
        <v>3888</v>
      </c>
      <c r="AF19" s="1">
        <f>AE19-AE9</f>
        <v>3881</v>
      </c>
      <c r="AH19" s="1" t="s">
        <v>59</v>
      </c>
      <c r="AI19" s="1">
        <v>3458</v>
      </c>
      <c r="AJ19" s="1">
        <f>AI19-AI9</f>
        <v>3452</v>
      </c>
      <c r="AL19" s="1"/>
      <c r="AM19" s="1"/>
      <c r="AN19" s="1"/>
    </row>
    <row r="20" spans="2:40" x14ac:dyDescent="0.25">
      <c r="B20" s="1" t="s">
        <v>69</v>
      </c>
      <c r="C20" s="1"/>
      <c r="D20" s="15">
        <f>AVERAGE(D17:D19)</f>
        <v>1252</v>
      </c>
      <c r="F20" s="1" t="s">
        <v>69</v>
      </c>
      <c r="G20" s="1"/>
      <c r="H20" s="15">
        <f>AVERAGE(H17:H19)</f>
        <v>2882</v>
      </c>
      <c r="J20" s="1" t="s">
        <v>69</v>
      </c>
      <c r="K20" s="1"/>
      <c r="L20" s="15">
        <f>AVERAGE(L17:L19)</f>
        <v>2929.3333333333335</v>
      </c>
      <c r="N20" s="1" t="s">
        <v>69</v>
      </c>
      <c r="O20" s="1"/>
      <c r="P20" s="15">
        <f>AVERAGE(P17:P19)</f>
        <v>3064.6666666666665</v>
      </c>
      <c r="R20" s="1" t="s">
        <v>69</v>
      </c>
      <c r="S20" s="1"/>
      <c r="T20" s="15">
        <f>AVERAGE(T17:T19)</f>
        <v>3819</v>
      </c>
      <c r="V20" s="1" t="s">
        <v>69</v>
      </c>
      <c r="W20" s="1"/>
      <c r="X20" s="15">
        <f>AVERAGE(X17:X19)</f>
        <v>3323</v>
      </c>
      <c r="Z20" s="1" t="s">
        <v>69</v>
      </c>
      <c r="AA20" s="1"/>
      <c r="AB20" s="15">
        <f>AVERAGE(AB17:AB19)</f>
        <v>4048.3333333333335</v>
      </c>
      <c r="AD20" s="1" t="s">
        <v>69</v>
      </c>
      <c r="AE20" s="1"/>
      <c r="AF20" s="15">
        <f>AVERAGE(AF17:AF19)</f>
        <v>3802.6666666666665</v>
      </c>
      <c r="AH20" s="1" t="s">
        <v>69</v>
      </c>
      <c r="AI20" s="1"/>
      <c r="AJ20" s="15">
        <f>AVERAGE(AJ17:AJ19)</f>
        <v>3387.3333333333335</v>
      </c>
      <c r="AL20" s="1"/>
      <c r="AM20" s="1"/>
      <c r="AN20" s="15"/>
    </row>
    <row r="21" spans="2:40" x14ac:dyDescent="0.25">
      <c r="B21" s="1" t="s">
        <v>107</v>
      </c>
      <c r="C21" s="1"/>
      <c r="D21" s="15">
        <f>_xlfn.STDEV.S(D17:D19)</f>
        <v>107.38715006927039</v>
      </c>
      <c r="F21" s="1" t="s">
        <v>107</v>
      </c>
      <c r="G21" s="1"/>
      <c r="H21" s="15">
        <f>_xlfn.STDEV.S(H17:H19)</f>
        <v>75.716576784743779</v>
      </c>
      <c r="J21" s="1" t="s">
        <v>107</v>
      </c>
      <c r="K21" s="1"/>
      <c r="L21" s="15">
        <f>_xlfn.STDEV.S(L17:L19)</f>
        <v>207.50983912415654</v>
      </c>
      <c r="N21" s="1" t="s">
        <v>107</v>
      </c>
      <c r="O21" s="1"/>
      <c r="P21" s="15">
        <f>_xlfn.STDEV.S(P17:P19)</f>
        <v>1592.4337767497066</v>
      </c>
      <c r="R21" s="1" t="s">
        <v>107</v>
      </c>
      <c r="S21" s="1"/>
      <c r="T21" s="15">
        <f>_xlfn.STDEV.S(T17:T19)</f>
        <v>478.53526515816992</v>
      </c>
      <c r="V21" s="1" t="s">
        <v>107</v>
      </c>
      <c r="W21" s="1"/>
      <c r="X21" s="15">
        <f>_xlfn.STDEV.S(X17:X19)</f>
        <v>361.55082630247159</v>
      </c>
      <c r="Z21" s="1" t="s">
        <v>107</v>
      </c>
      <c r="AA21" s="1"/>
      <c r="AB21" s="15">
        <f>_xlfn.STDEV.S(AB17:AB19)</f>
        <v>757.47761243044806</v>
      </c>
      <c r="AD21" s="1" t="s">
        <v>107</v>
      </c>
      <c r="AE21" s="1"/>
      <c r="AF21" s="15">
        <f>_xlfn.STDEV.S(AF17:AF19)</f>
        <v>154.22170188833132</v>
      </c>
      <c r="AH21" s="1" t="s">
        <v>107</v>
      </c>
      <c r="AI21" s="1"/>
      <c r="AJ21" s="15">
        <f>_xlfn.STDEV.S(AJ17:AJ19)</f>
        <v>112.0059522227874</v>
      </c>
      <c r="AL21" s="1"/>
      <c r="AM21" s="1"/>
      <c r="AN21" s="15"/>
    </row>
    <row r="22" spans="2:40" x14ac:dyDescent="0.25">
      <c r="B22" s="1" t="s">
        <v>111</v>
      </c>
      <c r="C22" s="1"/>
      <c r="D22" s="15">
        <f>_xlfn.T.TEST(D11:D13,D17:D19,2,3)</f>
        <v>1.5083550698447941E-2</v>
      </c>
      <c r="F22" s="1" t="s">
        <v>111</v>
      </c>
      <c r="G22" s="1"/>
      <c r="H22" s="23">
        <f>_xlfn.T.TEST(H11:H13,H17:H19,2,3)</f>
        <v>2.5973472539854241E-4</v>
      </c>
      <c r="J22" s="1" t="s">
        <v>111</v>
      </c>
      <c r="K22" s="1"/>
      <c r="L22" s="23">
        <f>_xlfn.T.TEST(L11:L13,L17:L19,2,3)</f>
        <v>2.5695640344000821E-3</v>
      </c>
      <c r="N22" s="1" t="s">
        <v>111</v>
      </c>
      <c r="O22" s="1"/>
      <c r="P22" s="23">
        <f>_xlfn.T.TEST(P11:P13,P17:P19,2,3)</f>
        <v>0.13948341257892719</v>
      </c>
      <c r="R22" s="1" t="s">
        <v>111</v>
      </c>
      <c r="S22" s="1"/>
      <c r="T22" s="23">
        <f>_xlfn.T.TEST(T11:T13,T17:T19,2,3)</f>
        <v>1.1023745062338464E-2</v>
      </c>
      <c r="V22" s="1" t="s">
        <v>111</v>
      </c>
      <c r="W22" s="1"/>
      <c r="X22" s="23">
        <f>_xlfn.T.TEST(X11:X13,X17:X19,2,3)</f>
        <v>8.6683083454556532E-3</v>
      </c>
      <c r="Z22" s="1" t="s">
        <v>111</v>
      </c>
      <c r="AA22" s="1"/>
      <c r="AB22" s="23">
        <f>_xlfn.T.TEST(AB11:AB13,AB17:AB19,2,3)</f>
        <v>2.4186246625634018E-2</v>
      </c>
      <c r="AD22" s="1" t="s">
        <v>111</v>
      </c>
      <c r="AE22" s="1"/>
      <c r="AF22" s="23">
        <f>_xlfn.T.TEST(AF11:AF13,AF17:AF19,2,3)</f>
        <v>1.1006705105368016E-3</v>
      </c>
      <c r="AH22" s="1" t="s">
        <v>111</v>
      </c>
      <c r="AI22" s="1"/>
      <c r="AJ22" s="23">
        <f>_xlfn.T.TEST(AJ11:AJ13,AJ17:AJ19,2,3)</f>
        <v>1.5888010216526702E-5</v>
      </c>
      <c r="AL22" s="1"/>
      <c r="AM22" s="1"/>
      <c r="AN22" s="15"/>
    </row>
    <row r="23" spans="2:40" x14ac:dyDescent="0.25">
      <c r="B23" s="1"/>
      <c r="C23" s="1"/>
      <c r="D23" s="15" t="s">
        <v>112</v>
      </c>
      <c r="F23" s="1"/>
      <c r="G23" s="1"/>
      <c r="H23" s="23" t="s">
        <v>113</v>
      </c>
      <c r="J23" s="1"/>
      <c r="K23" s="1"/>
      <c r="L23" s="23" t="s">
        <v>114</v>
      </c>
      <c r="N23" s="1"/>
      <c r="O23" s="1"/>
      <c r="P23" s="23" t="s">
        <v>115</v>
      </c>
      <c r="R23" s="1"/>
      <c r="S23" s="1"/>
      <c r="T23" s="23" t="s">
        <v>112</v>
      </c>
      <c r="V23" s="1"/>
      <c r="W23" s="1"/>
      <c r="X23" s="23" t="s">
        <v>113</v>
      </c>
      <c r="Z23" s="1"/>
      <c r="AA23" s="1"/>
      <c r="AB23" s="23" t="s">
        <v>112</v>
      </c>
      <c r="AD23" s="1"/>
      <c r="AE23" s="1"/>
      <c r="AF23" s="23" t="s">
        <v>114</v>
      </c>
      <c r="AH23" s="1"/>
      <c r="AI23" s="1"/>
      <c r="AJ23" s="23" t="s">
        <v>113</v>
      </c>
      <c r="AL23" s="1"/>
      <c r="AM23" s="1"/>
      <c r="AN23" s="15"/>
    </row>
    <row r="24" spans="2:40" x14ac:dyDescent="0.25">
      <c r="B24" s="1"/>
      <c r="C24" s="1"/>
      <c r="D24" s="1"/>
      <c r="F24" s="1"/>
      <c r="G24" s="1"/>
      <c r="H24" s="1"/>
      <c r="J24" s="1"/>
      <c r="K24" s="1"/>
      <c r="L24" s="1"/>
      <c r="N24" s="1"/>
      <c r="O24" s="1"/>
      <c r="P24" s="1"/>
      <c r="R24" s="1"/>
      <c r="S24" s="1"/>
      <c r="T24" s="1"/>
      <c r="V24" s="1"/>
      <c r="W24" s="1"/>
      <c r="X24" s="1"/>
      <c r="Z24" s="1"/>
      <c r="AA24" s="1"/>
      <c r="AB24" s="1"/>
      <c r="AD24" s="1"/>
      <c r="AE24" s="1"/>
      <c r="AF24" s="1"/>
      <c r="AH24" s="1"/>
      <c r="AI24" s="1"/>
      <c r="AJ24" s="1"/>
      <c r="AL24" s="1"/>
      <c r="AM24" s="1"/>
      <c r="AN24" s="1"/>
    </row>
    <row r="25" spans="2:40" x14ac:dyDescent="0.25">
      <c r="B25" s="1" t="s">
        <v>60</v>
      </c>
      <c r="C25" s="1">
        <v>994</v>
      </c>
      <c r="D25" s="1">
        <f>C25-C9</f>
        <v>987</v>
      </c>
      <c r="F25" s="1" t="s">
        <v>60</v>
      </c>
      <c r="G25" s="1">
        <v>2183</v>
      </c>
      <c r="H25" s="1">
        <f>G25-G9</f>
        <v>2176</v>
      </c>
      <c r="J25" s="1" t="s">
        <v>60</v>
      </c>
      <c r="K25" s="1">
        <v>2614</v>
      </c>
      <c r="L25" s="1">
        <f>K25-K9</f>
        <v>2609</v>
      </c>
      <c r="N25" s="1" t="s">
        <v>60</v>
      </c>
      <c r="O25" s="1">
        <v>2831</v>
      </c>
      <c r="P25" s="1">
        <f>O25-O9</f>
        <v>2821.3333333333335</v>
      </c>
      <c r="R25" s="1" t="s">
        <v>60</v>
      </c>
      <c r="S25" s="1">
        <v>2185</v>
      </c>
      <c r="T25" s="1">
        <f>S25-S9</f>
        <v>2179</v>
      </c>
      <c r="V25" s="1" t="s">
        <v>60</v>
      </c>
      <c r="W25" s="1">
        <v>2369</v>
      </c>
      <c r="X25" s="1">
        <f>W25-W9</f>
        <v>2363</v>
      </c>
      <c r="Z25" s="1" t="s">
        <v>60</v>
      </c>
      <c r="AA25" s="1">
        <v>3053</v>
      </c>
      <c r="AB25" s="1">
        <f>AA25-AA9</f>
        <v>3047</v>
      </c>
      <c r="AD25" s="1" t="s">
        <v>60</v>
      </c>
      <c r="AE25" s="1">
        <v>2991</v>
      </c>
      <c r="AF25" s="1">
        <f>AE25-AE9</f>
        <v>2984</v>
      </c>
      <c r="AH25" s="1" t="s">
        <v>60</v>
      </c>
      <c r="AI25" s="1">
        <v>3094</v>
      </c>
      <c r="AJ25" s="1">
        <f>AI25-AI9</f>
        <v>3088</v>
      </c>
      <c r="AL25" s="1"/>
      <c r="AM25" s="1"/>
      <c r="AN25" s="1"/>
    </row>
    <row r="26" spans="2:40" x14ac:dyDescent="0.25">
      <c r="B26" s="1" t="s">
        <v>61</v>
      </c>
      <c r="C26" s="1">
        <v>1057</v>
      </c>
      <c r="D26" s="1">
        <f>C26-C9</f>
        <v>1050</v>
      </c>
      <c r="F26" s="1" t="s">
        <v>61</v>
      </c>
      <c r="G26" s="1">
        <v>2104</v>
      </c>
      <c r="H26" s="1">
        <f>G26-G9</f>
        <v>2097</v>
      </c>
      <c r="J26" s="1" t="s">
        <v>61</v>
      </c>
      <c r="K26" s="1">
        <v>2236</v>
      </c>
      <c r="L26" s="1">
        <f>K26-K9</f>
        <v>2231</v>
      </c>
      <c r="N26" s="1" t="s">
        <v>61</v>
      </c>
      <c r="O26" s="1">
        <v>2396</v>
      </c>
      <c r="P26" s="1">
        <f>O26-O9</f>
        <v>2386.3333333333335</v>
      </c>
      <c r="R26" s="1" t="s">
        <v>61</v>
      </c>
      <c r="S26" s="1">
        <v>2449</v>
      </c>
      <c r="T26" s="1">
        <f>S26-S9</f>
        <v>2443</v>
      </c>
      <c r="V26" s="1" t="s">
        <v>61</v>
      </c>
      <c r="W26" s="1">
        <v>2258</v>
      </c>
      <c r="X26" s="1">
        <f>W26-W9</f>
        <v>2252</v>
      </c>
      <c r="Z26" s="1" t="s">
        <v>61</v>
      </c>
      <c r="AA26" s="1">
        <v>2798</v>
      </c>
      <c r="AB26" s="1">
        <f>AA26-AA9</f>
        <v>2792</v>
      </c>
      <c r="AD26" s="1" t="s">
        <v>61</v>
      </c>
      <c r="AE26" s="1">
        <v>2933</v>
      </c>
      <c r="AF26" s="1">
        <f>AE26-AE9</f>
        <v>2926</v>
      </c>
      <c r="AH26" s="1" t="s">
        <v>61</v>
      </c>
      <c r="AI26" s="1">
        <v>3091</v>
      </c>
      <c r="AJ26" s="1">
        <f>AI26-AI9</f>
        <v>3085</v>
      </c>
      <c r="AL26" s="1"/>
      <c r="AM26" s="1"/>
      <c r="AN26" s="1"/>
    </row>
    <row r="27" spans="2:40" x14ac:dyDescent="0.25">
      <c r="B27" s="1" t="s">
        <v>62</v>
      </c>
      <c r="C27" s="1">
        <v>1116</v>
      </c>
      <c r="D27" s="1">
        <f>C27-C9</f>
        <v>1109</v>
      </c>
      <c r="F27" s="1" t="s">
        <v>62</v>
      </c>
      <c r="G27" s="1">
        <v>2085</v>
      </c>
      <c r="H27" s="1">
        <f>G27-G9</f>
        <v>2078</v>
      </c>
      <c r="J27" s="1" t="s">
        <v>62</v>
      </c>
      <c r="K27" s="1">
        <v>2601</v>
      </c>
      <c r="L27" s="1">
        <f>K27-K9</f>
        <v>2596</v>
      </c>
      <c r="N27" s="1" t="s">
        <v>62</v>
      </c>
      <c r="O27" s="1">
        <v>2804</v>
      </c>
      <c r="P27" s="1">
        <f>O27-O9</f>
        <v>2794.3333333333335</v>
      </c>
      <c r="R27" s="1" t="s">
        <v>62</v>
      </c>
      <c r="S27" s="1">
        <v>1588</v>
      </c>
      <c r="T27" s="1">
        <f>S27-S9</f>
        <v>1582</v>
      </c>
      <c r="V27" s="1" t="s">
        <v>62</v>
      </c>
      <c r="W27" s="1">
        <v>2287</v>
      </c>
      <c r="X27" s="1">
        <f>W27-W9</f>
        <v>2281</v>
      </c>
      <c r="Z27" s="1" t="s">
        <v>62</v>
      </c>
      <c r="AA27" s="1">
        <v>2812</v>
      </c>
      <c r="AB27" s="1">
        <f>AA27-AA9</f>
        <v>2806</v>
      </c>
      <c r="AD27" s="1" t="s">
        <v>62</v>
      </c>
      <c r="AE27" s="1">
        <v>2693</v>
      </c>
      <c r="AF27" s="1">
        <f>AE27-AE9</f>
        <v>2686</v>
      </c>
      <c r="AH27" s="1" t="s">
        <v>62</v>
      </c>
      <c r="AI27" s="1">
        <v>3078</v>
      </c>
      <c r="AJ27" s="1">
        <f>AI27-AI9</f>
        <v>3072</v>
      </c>
      <c r="AL27" s="1"/>
      <c r="AM27" s="1"/>
      <c r="AN27" s="1"/>
    </row>
    <row r="28" spans="2:40" x14ac:dyDescent="0.25">
      <c r="B28" s="1" t="s">
        <v>70</v>
      </c>
      <c r="C28" s="1"/>
      <c r="D28" s="15">
        <f>AVERAGE(D25:D27)</f>
        <v>1048.6666666666667</v>
      </c>
      <c r="F28" s="1" t="s">
        <v>70</v>
      </c>
      <c r="G28" s="1"/>
      <c r="H28" s="15">
        <f>AVERAGE(H25:H27)</f>
        <v>2117</v>
      </c>
      <c r="J28" s="1" t="s">
        <v>70</v>
      </c>
      <c r="K28" s="1"/>
      <c r="L28" s="15">
        <f>AVERAGE(L25:L27)</f>
        <v>2478.6666666666665</v>
      </c>
      <c r="N28" s="1" t="s">
        <v>70</v>
      </c>
      <c r="O28" s="1"/>
      <c r="P28" s="15">
        <f>AVERAGE(P25:P27)</f>
        <v>2667.3333333333335</v>
      </c>
      <c r="R28" s="1" t="s">
        <v>70</v>
      </c>
      <c r="S28" s="1"/>
      <c r="T28" s="15">
        <f>AVERAGE(T25:T27)</f>
        <v>2068</v>
      </c>
      <c r="V28" s="1" t="s">
        <v>70</v>
      </c>
      <c r="W28" s="1"/>
      <c r="X28" s="15">
        <f>AVERAGE(X25:X27)</f>
        <v>2298.6666666666665</v>
      </c>
      <c r="Z28" s="1" t="s">
        <v>70</v>
      </c>
      <c r="AA28" s="1"/>
      <c r="AB28" s="15">
        <f>AVERAGE(AB25:AB27)</f>
        <v>2881.6666666666665</v>
      </c>
      <c r="AD28" s="1" t="s">
        <v>70</v>
      </c>
      <c r="AE28" s="1"/>
      <c r="AF28" s="15">
        <f>AVERAGE(AF25:AF27)</f>
        <v>2865.3333333333335</v>
      </c>
      <c r="AH28" s="1" t="s">
        <v>70</v>
      </c>
      <c r="AI28" s="1"/>
      <c r="AJ28" s="15">
        <f>AVERAGE(AJ25:AJ27)</f>
        <v>3081.6666666666665</v>
      </c>
      <c r="AL28" s="1"/>
      <c r="AM28" s="1"/>
      <c r="AN28" s="15"/>
    </row>
    <row r="29" spans="2:40" x14ac:dyDescent="0.25">
      <c r="B29" s="1" t="s">
        <v>108</v>
      </c>
      <c r="C29" s="1"/>
      <c r="D29" s="15">
        <f>_xlfn.STDEV.S(D25:D27)</f>
        <v>61.010927982889534</v>
      </c>
      <c r="F29" s="1" t="s">
        <v>108</v>
      </c>
      <c r="G29" s="1"/>
      <c r="H29" s="15">
        <f>_xlfn.STDEV.S(H25:H27)</f>
        <v>51.97114584074513</v>
      </c>
      <c r="J29" s="1" t="s">
        <v>108</v>
      </c>
      <c r="K29" s="1"/>
      <c r="L29" s="15">
        <f>_xlfn.STDEV.S(L25:L27)</f>
        <v>214.58409384978498</v>
      </c>
      <c r="N29" s="1" t="s">
        <v>108</v>
      </c>
      <c r="O29" s="1"/>
      <c r="P29" s="15">
        <f>_xlfn.STDEV.S(P25:P27)</f>
        <v>243.72730663592046</v>
      </c>
      <c r="R29" s="1" t="s">
        <v>108</v>
      </c>
      <c r="S29" s="1"/>
      <c r="T29" s="15">
        <f>_xlfn.STDEV.S(T25:T27)</f>
        <v>441.10202901369655</v>
      </c>
      <c r="V29" s="1" t="s">
        <v>108</v>
      </c>
      <c r="W29" s="1"/>
      <c r="X29" s="15">
        <f>_xlfn.STDEV.S(X25:X27)</f>
        <v>57.570246945217576</v>
      </c>
      <c r="Z29" s="1" t="s">
        <v>108</v>
      </c>
      <c r="AA29" s="1"/>
      <c r="AB29" s="15">
        <f>_xlfn.STDEV.S(AB25:AB27)</f>
        <v>143.35387449711061</v>
      </c>
      <c r="AD29" s="1" t="s">
        <v>108</v>
      </c>
      <c r="AE29" s="1"/>
      <c r="AF29" s="15">
        <f>_xlfn.STDEV.S(AF25:AF27)</f>
        <v>157.9915609560629</v>
      </c>
      <c r="AH29" s="1" t="s">
        <v>108</v>
      </c>
      <c r="AI29" s="1"/>
      <c r="AJ29" s="15">
        <f>_xlfn.STDEV.S(AJ25:AJ27)</f>
        <v>8.5049005481153834</v>
      </c>
      <c r="AL29" s="1"/>
      <c r="AM29" s="1"/>
      <c r="AN29" s="15"/>
    </row>
    <row r="30" spans="2:40" s="24" customFormat="1" x14ac:dyDescent="0.25">
      <c r="B30" s="1" t="s">
        <v>111</v>
      </c>
      <c r="C30" s="23"/>
      <c r="D30" s="23">
        <f>_xlfn.T.TEST(D11:D13,D25:D27,2,3)</f>
        <v>1.2942826496892714E-2</v>
      </c>
      <c r="F30" s="1" t="s">
        <v>111</v>
      </c>
      <c r="G30" s="23"/>
      <c r="H30" s="23">
        <f>_xlfn.T.TEST(H11:H13,H25:H27,2,3)</f>
        <v>1.9711675202684867E-4</v>
      </c>
      <c r="J30" s="1" t="s">
        <v>111</v>
      </c>
      <c r="K30" s="23"/>
      <c r="L30" s="23">
        <f>_xlfn.T.TEST(L11:L13,L25:L27,2,3)</f>
        <v>6.3181776768577586E-3</v>
      </c>
      <c r="N30" s="1" t="s">
        <v>111</v>
      </c>
      <c r="O30" s="23"/>
      <c r="P30" s="23">
        <f>_xlfn.T.TEST(P11:P13,P25:P27,2,3)</f>
        <v>4.6420463490822175E-3</v>
      </c>
      <c r="R30" s="1" t="s">
        <v>111</v>
      </c>
      <c r="S30" s="23"/>
      <c r="T30" s="23">
        <f>_xlfn.T.TEST(T11:T13,T25:T27,2,3)</f>
        <v>7.8804883793904656E-2</v>
      </c>
      <c r="V30" s="1" t="s">
        <v>111</v>
      </c>
      <c r="W30" s="23"/>
      <c r="X30" s="23">
        <f>_xlfn.T.TEST(X11:X13,X25:X27,2,3)</f>
        <v>1.9280757507483662E-5</v>
      </c>
      <c r="Z30" s="1" t="s">
        <v>111</v>
      </c>
      <c r="AA30" s="23"/>
      <c r="AB30" s="23">
        <f>_xlfn.T.TEST(AB11:AB13,AB25:AB27,2,3)</f>
        <v>8.1416147630435521E-4</v>
      </c>
      <c r="AD30" s="1" t="s">
        <v>111</v>
      </c>
      <c r="AE30" s="23"/>
      <c r="AF30" s="23">
        <f>_xlfn.T.TEST(AF11:AF13,AF25:AF27,2,3)</f>
        <v>3.3926013217506399E-3</v>
      </c>
      <c r="AH30" s="1" t="s">
        <v>111</v>
      </c>
      <c r="AI30" s="23"/>
      <c r="AJ30" s="23">
        <f>_xlfn.T.TEST(AJ11:AJ13,AJ25:AJ27,2,3)</f>
        <v>5.7564420571213466E-4</v>
      </c>
      <c r="AL30" s="23"/>
      <c r="AM30" s="23"/>
      <c r="AN30" s="23"/>
    </row>
    <row r="31" spans="2:40" s="24" customFormat="1" x14ac:dyDescent="0.25">
      <c r="B31" s="1"/>
      <c r="C31" s="23"/>
      <c r="D31" s="23" t="s">
        <v>112</v>
      </c>
      <c r="F31" s="1"/>
      <c r="G31" s="23"/>
      <c r="H31" s="23" t="s">
        <v>113</v>
      </c>
      <c r="J31" s="1"/>
      <c r="K31" s="23"/>
      <c r="L31" s="23" t="s">
        <v>114</v>
      </c>
      <c r="N31" s="1"/>
      <c r="O31" s="23"/>
      <c r="P31" s="23" t="s">
        <v>114</v>
      </c>
      <c r="R31" s="1"/>
      <c r="S31" s="23"/>
      <c r="T31" s="23" t="s">
        <v>115</v>
      </c>
      <c r="V31" s="1"/>
      <c r="W31" s="23"/>
      <c r="X31" s="23" t="s">
        <v>113</v>
      </c>
      <c r="Z31" s="1"/>
      <c r="AA31" s="23"/>
      <c r="AB31" s="23" t="s">
        <v>113</v>
      </c>
      <c r="AD31" s="1"/>
      <c r="AE31" s="23"/>
      <c r="AF31" s="23" t="s">
        <v>114</v>
      </c>
      <c r="AH31" s="1"/>
      <c r="AI31" s="23"/>
      <c r="AJ31" s="23" t="s">
        <v>113</v>
      </c>
      <c r="AL31" s="23"/>
      <c r="AM31" s="23"/>
      <c r="AN31" s="23"/>
    </row>
    <row r="32" spans="2:40" x14ac:dyDescent="0.25">
      <c r="B32" s="1"/>
      <c r="C32" s="1"/>
      <c r="D32" s="1"/>
      <c r="F32" s="1"/>
      <c r="G32" s="1"/>
      <c r="H32" s="1"/>
      <c r="J32" s="1"/>
      <c r="K32" s="1"/>
      <c r="L32" s="1"/>
      <c r="N32" s="1"/>
      <c r="O32" s="1"/>
      <c r="P32" s="1"/>
      <c r="R32" s="1"/>
      <c r="S32" s="1"/>
      <c r="T32" s="1"/>
      <c r="V32" s="1"/>
      <c r="W32" s="1"/>
      <c r="X32" s="1"/>
      <c r="Z32" s="1"/>
      <c r="AA32" s="1"/>
      <c r="AB32" s="1"/>
      <c r="AD32" s="1"/>
      <c r="AE32" s="1"/>
      <c r="AF32" s="15"/>
      <c r="AH32" s="1"/>
      <c r="AI32" s="1"/>
      <c r="AJ32" s="1"/>
      <c r="AL32" s="1"/>
      <c r="AM32" s="1"/>
      <c r="AN32" s="1"/>
    </row>
    <row r="33" spans="2:40" x14ac:dyDescent="0.25">
      <c r="B33" s="1" t="s">
        <v>63</v>
      </c>
      <c r="C33" s="1">
        <v>829</v>
      </c>
      <c r="D33" s="1">
        <f>C33-C9</f>
        <v>822</v>
      </c>
      <c r="F33" s="1" t="s">
        <v>63</v>
      </c>
      <c r="G33" s="1">
        <v>1497</v>
      </c>
      <c r="H33" s="1">
        <f>G33-G9</f>
        <v>1490</v>
      </c>
      <c r="J33" s="1" t="s">
        <v>63</v>
      </c>
      <c r="K33" s="1">
        <v>1497</v>
      </c>
      <c r="L33" s="1">
        <f>K33-K9</f>
        <v>1492</v>
      </c>
      <c r="N33" s="1" t="s">
        <v>63</v>
      </c>
      <c r="O33" s="1">
        <v>1839</v>
      </c>
      <c r="P33" s="1">
        <f>O33-O9</f>
        <v>1829.3333333333333</v>
      </c>
      <c r="R33" s="1" t="s">
        <v>63</v>
      </c>
      <c r="S33" s="1">
        <v>1626</v>
      </c>
      <c r="T33" s="1">
        <f>S33-S9</f>
        <v>1620</v>
      </c>
      <c r="V33" s="1" t="s">
        <v>63</v>
      </c>
      <c r="W33" s="1">
        <v>1563</v>
      </c>
      <c r="X33" s="1">
        <f>W33-W9</f>
        <v>1557</v>
      </c>
      <c r="Z33" s="1" t="s">
        <v>63</v>
      </c>
      <c r="AA33" s="1">
        <v>2108</v>
      </c>
      <c r="AB33" s="1">
        <f>AA33-AA9</f>
        <v>2102</v>
      </c>
      <c r="AD33" s="1" t="s">
        <v>63</v>
      </c>
      <c r="AE33" s="1">
        <v>2078</v>
      </c>
      <c r="AF33" s="1">
        <f>AE33-AE9</f>
        <v>2071</v>
      </c>
      <c r="AH33" s="1" t="s">
        <v>63</v>
      </c>
      <c r="AI33" s="1">
        <v>1731</v>
      </c>
      <c r="AJ33" s="1">
        <f>AI33-AI9</f>
        <v>1725</v>
      </c>
      <c r="AL33" s="1"/>
      <c r="AM33" s="1"/>
      <c r="AN33" s="1"/>
    </row>
    <row r="34" spans="2:40" x14ac:dyDescent="0.25">
      <c r="B34" s="1" t="s">
        <v>64</v>
      </c>
      <c r="C34" s="1">
        <v>994</v>
      </c>
      <c r="D34" s="1">
        <f>C34-C9</f>
        <v>987</v>
      </c>
      <c r="F34" s="1" t="s">
        <v>64</v>
      </c>
      <c r="G34" s="1">
        <v>1428</v>
      </c>
      <c r="H34" s="1">
        <f>G34-G9</f>
        <v>1421</v>
      </c>
      <c r="J34" s="1" t="s">
        <v>64</v>
      </c>
      <c r="K34" s="1">
        <v>1524</v>
      </c>
      <c r="L34" s="1">
        <f>K34-K9</f>
        <v>1519</v>
      </c>
      <c r="N34" s="1" t="s">
        <v>64</v>
      </c>
      <c r="O34" s="1">
        <v>1801</v>
      </c>
      <c r="P34" s="1">
        <f>O34-O9</f>
        <v>1791.3333333333333</v>
      </c>
      <c r="R34" s="1" t="s">
        <v>64</v>
      </c>
      <c r="S34" s="1">
        <v>1686</v>
      </c>
      <c r="T34" s="1">
        <f>S34-S9</f>
        <v>1680</v>
      </c>
      <c r="V34" s="1" t="s">
        <v>64</v>
      </c>
      <c r="W34" s="1">
        <v>1677</v>
      </c>
      <c r="X34" s="1">
        <f>W34-W9</f>
        <v>1671</v>
      </c>
      <c r="Z34" s="1" t="s">
        <v>64</v>
      </c>
      <c r="AA34" s="1">
        <v>1995</v>
      </c>
      <c r="AB34" s="1">
        <f>AA34-AA9</f>
        <v>1989</v>
      </c>
      <c r="AD34" s="1" t="s">
        <v>64</v>
      </c>
      <c r="AE34" s="1">
        <v>2096</v>
      </c>
      <c r="AF34" s="1">
        <f>AE34-AE9</f>
        <v>2089</v>
      </c>
      <c r="AH34" s="1" t="s">
        <v>64</v>
      </c>
      <c r="AI34" s="1">
        <v>1738</v>
      </c>
      <c r="AJ34" s="1">
        <f>AI34-AI9</f>
        <v>1732</v>
      </c>
      <c r="AL34" s="1"/>
      <c r="AM34" s="1"/>
      <c r="AN34" s="1"/>
    </row>
    <row r="35" spans="2:40" x14ac:dyDescent="0.25">
      <c r="B35" s="1" t="s">
        <v>65</v>
      </c>
      <c r="C35" s="1">
        <v>977</v>
      </c>
      <c r="D35" s="1">
        <f>C35-C9</f>
        <v>970</v>
      </c>
      <c r="F35" s="1" t="s">
        <v>65</v>
      </c>
      <c r="G35" s="1">
        <v>1561</v>
      </c>
      <c r="H35" s="1">
        <f>G35-G9</f>
        <v>1554</v>
      </c>
      <c r="J35" s="1" t="s">
        <v>65</v>
      </c>
      <c r="K35" s="1">
        <v>1639</v>
      </c>
      <c r="L35" s="1">
        <f>K35-K9</f>
        <v>1634</v>
      </c>
      <c r="N35" s="1" t="s">
        <v>65</v>
      </c>
      <c r="O35" s="1">
        <v>1732</v>
      </c>
      <c r="P35" s="1">
        <f>O35-O9</f>
        <v>1722.3333333333333</v>
      </c>
      <c r="R35" s="1" t="s">
        <v>65</v>
      </c>
      <c r="S35" s="1">
        <v>1626</v>
      </c>
      <c r="T35" s="1">
        <f>S35-S9</f>
        <v>1620</v>
      </c>
      <c r="V35" s="1" t="s">
        <v>65</v>
      </c>
      <c r="W35" s="1">
        <v>1898</v>
      </c>
      <c r="X35" s="1">
        <f>W35-W9</f>
        <v>1892</v>
      </c>
      <c r="Z35" s="1" t="s">
        <v>65</v>
      </c>
      <c r="AA35" s="1">
        <v>2139</v>
      </c>
      <c r="AB35" s="1">
        <f>AA35-AA9</f>
        <v>2133</v>
      </c>
      <c r="AD35" s="1" t="s">
        <v>65</v>
      </c>
      <c r="AE35" s="1">
        <v>1876</v>
      </c>
      <c r="AF35" s="1">
        <f>AE35-AE9</f>
        <v>1869</v>
      </c>
      <c r="AH35" s="1" t="s">
        <v>65</v>
      </c>
      <c r="AI35" s="1">
        <v>1646</v>
      </c>
      <c r="AJ35" s="1">
        <f>AI35-AI9</f>
        <v>1640</v>
      </c>
      <c r="AL35" s="1"/>
      <c r="AM35" s="1"/>
      <c r="AN35" s="1"/>
    </row>
    <row r="36" spans="2:40" x14ac:dyDescent="0.25">
      <c r="B36" s="1" t="s">
        <v>71</v>
      </c>
      <c r="C36" s="1"/>
      <c r="D36" s="15">
        <f>AVERAGE(D33:D35)</f>
        <v>926.33333333333337</v>
      </c>
      <c r="F36" s="1" t="s">
        <v>71</v>
      </c>
      <c r="G36" s="1"/>
      <c r="H36" s="15">
        <f>AVERAGE(H33:H35)</f>
        <v>1488.3333333333333</v>
      </c>
      <c r="J36" s="1" t="s">
        <v>71</v>
      </c>
      <c r="K36" s="1"/>
      <c r="L36" s="15">
        <f>AVERAGE(L33:L35)</f>
        <v>1548.3333333333333</v>
      </c>
      <c r="N36" s="1" t="s">
        <v>71</v>
      </c>
      <c r="O36" s="1"/>
      <c r="P36" s="15">
        <f>AVERAGE(P33:P35)</f>
        <v>1781</v>
      </c>
      <c r="R36" s="1" t="s">
        <v>71</v>
      </c>
      <c r="S36" s="1"/>
      <c r="T36" s="15">
        <f>AVERAGE(T33:T35)</f>
        <v>1640</v>
      </c>
      <c r="V36" s="1" t="s">
        <v>71</v>
      </c>
      <c r="W36" s="1"/>
      <c r="X36" s="15">
        <f>AVERAGE(X33:X35)</f>
        <v>1706.6666666666667</v>
      </c>
      <c r="Z36" s="1" t="s">
        <v>71</v>
      </c>
      <c r="AA36" s="1"/>
      <c r="AB36" s="15">
        <f>AVERAGE(AB33:AB35)</f>
        <v>2074.6666666666665</v>
      </c>
      <c r="AD36" s="1" t="s">
        <v>71</v>
      </c>
      <c r="AE36" s="1"/>
      <c r="AF36" s="15">
        <f>AVERAGE(AF33:AF35)</f>
        <v>2009.6666666666667</v>
      </c>
      <c r="AH36" s="1" t="s">
        <v>71</v>
      </c>
      <c r="AI36" s="1"/>
      <c r="AJ36" s="15">
        <f>AVERAGE(AJ33:AJ35)</f>
        <v>1699</v>
      </c>
      <c r="AL36" s="1"/>
      <c r="AM36" s="1"/>
      <c r="AN36" s="15"/>
    </row>
    <row r="37" spans="2:40" x14ac:dyDescent="0.25">
      <c r="B37" s="1" t="s">
        <v>109</v>
      </c>
      <c r="C37" s="16"/>
      <c r="D37" s="15">
        <f>_xlfn.STDEV.S(D33:D35)</f>
        <v>90.754246916237122</v>
      </c>
      <c r="F37" s="1" t="s">
        <v>109</v>
      </c>
      <c r="G37" s="16"/>
      <c r="H37" s="15">
        <f>_xlfn.STDEV.S(H33:H35)</f>
        <v>66.515662315978886</v>
      </c>
      <c r="J37" s="1" t="s">
        <v>109</v>
      </c>
      <c r="K37" s="16"/>
      <c r="L37" s="15">
        <f>_xlfn.STDEV.S(L33:L35)</f>
        <v>75.407780323606758</v>
      </c>
      <c r="N37" s="1" t="s">
        <v>109</v>
      </c>
      <c r="O37" s="16"/>
      <c r="P37" s="15">
        <f>_xlfn.STDEV.S(P33:P35)</f>
        <v>54.243279153581163</v>
      </c>
      <c r="R37" s="1" t="s">
        <v>109</v>
      </c>
      <c r="S37" s="16"/>
      <c r="T37" s="15">
        <f>_xlfn.STDEV.S(T33:T35)</f>
        <v>34.641016151377549</v>
      </c>
      <c r="V37" s="1" t="s">
        <v>109</v>
      </c>
      <c r="W37" s="16"/>
      <c r="X37" s="15">
        <f>_xlfn.STDEV.S(X33:X35)</f>
        <v>170.32420066841158</v>
      </c>
      <c r="Z37" s="1" t="s">
        <v>109</v>
      </c>
      <c r="AA37" s="16"/>
      <c r="AB37" s="15">
        <f>_xlfn.STDEV.S(AB33:AB35)</f>
        <v>75.791380336640742</v>
      </c>
      <c r="AD37" s="1" t="s">
        <v>109</v>
      </c>
      <c r="AE37" s="16"/>
      <c r="AF37" s="15">
        <f>_xlfn.STDEV.S(AF33:AF35)</f>
        <v>122.15290963924409</v>
      </c>
      <c r="AH37" s="1" t="s">
        <v>109</v>
      </c>
      <c r="AI37" s="16"/>
      <c r="AJ37" s="15">
        <f>_xlfn.STDEV.S(AJ33:AJ35)</f>
        <v>51.215232109207513</v>
      </c>
      <c r="AL37" s="16"/>
      <c r="AM37" s="16"/>
      <c r="AN37" s="17"/>
    </row>
    <row r="38" spans="2:40" s="24" customFormat="1" x14ac:dyDescent="0.25">
      <c r="B38" s="1" t="s">
        <v>111</v>
      </c>
      <c r="C38" s="25"/>
      <c r="D38" s="23">
        <f>_xlfn.T.TEST(D11:D13,D33:D35,2,3)</f>
        <v>0.2513106103142384</v>
      </c>
      <c r="F38" s="1" t="s">
        <v>111</v>
      </c>
      <c r="G38" s="25"/>
      <c r="H38" s="23">
        <f>_xlfn.T.TEST(H11:H13,H33:H35,2,3)</f>
        <v>1.6687747748146534E-2</v>
      </c>
      <c r="J38" s="1" t="s">
        <v>111</v>
      </c>
      <c r="K38" s="25"/>
      <c r="L38" s="23">
        <f>_xlfn.T.TEST(L11:L13,L33:L35,2,3)</f>
        <v>1.4758420016769061E-2</v>
      </c>
      <c r="N38" s="1" t="s">
        <v>111</v>
      </c>
      <c r="O38" s="25"/>
      <c r="P38" s="23">
        <f>_xlfn.T.TEST(P11:P13,P33:P35,2,3)</f>
        <v>2.964552954050335E-5</v>
      </c>
      <c r="R38" s="1" t="s">
        <v>111</v>
      </c>
      <c r="S38" s="25"/>
      <c r="T38" s="23">
        <f>_xlfn.T.TEST(T11:T13,T33:T35,2,3)</f>
        <v>5.4307524916582964E-4</v>
      </c>
      <c r="V38" s="1" t="s">
        <v>111</v>
      </c>
      <c r="W38" s="25"/>
      <c r="X38" s="23">
        <f>_xlfn.T.TEST(X11:X13,X33:X35,2,3)</f>
        <v>2.8729896802435515E-2</v>
      </c>
      <c r="Z38" s="1" t="s">
        <v>111</v>
      </c>
      <c r="AA38" s="25"/>
      <c r="AB38" s="23">
        <f>_xlfn.T.TEST(AB11:AB13,AB33:AB35,2,3)</f>
        <v>2.4229262750915742E-4</v>
      </c>
      <c r="AD38" s="1" t="s">
        <v>111</v>
      </c>
      <c r="AE38" s="25"/>
      <c r="AF38" s="23">
        <f>_xlfn.T.TEST(AF11:AF13,AF33:AF35,2,3)</f>
        <v>1.2491726397443096E-2</v>
      </c>
      <c r="AH38" s="1" t="s">
        <v>111</v>
      </c>
      <c r="AI38" s="25"/>
      <c r="AJ38" s="23">
        <f>_xlfn.T.TEST(AJ11:AJ13,AJ33:AJ35,2,3)</f>
        <v>1.3322073176498109E-3</v>
      </c>
      <c r="AL38" s="25"/>
      <c r="AM38" s="25"/>
      <c r="AN38" s="25"/>
    </row>
    <row r="39" spans="2:40" s="24" customFormat="1" x14ac:dyDescent="0.25">
      <c r="B39" s="16"/>
      <c r="C39" s="25"/>
      <c r="D39" s="25" t="s">
        <v>115</v>
      </c>
      <c r="F39" s="16"/>
      <c r="G39" s="25"/>
      <c r="H39" s="25" t="s">
        <v>112</v>
      </c>
      <c r="J39" s="16"/>
      <c r="K39" s="25"/>
      <c r="L39" s="25" t="s">
        <v>112</v>
      </c>
      <c r="N39" s="16"/>
      <c r="O39" s="25"/>
      <c r="P39" s="25" t="s">
        <v>113</v>
      </c>
      <c r="R39" s="16"/>
      <c r="S39" s="25"/>
      <c r="T39" s="25" t="s">
        <v>113</v>
      </c>
      <c r="V39" s="16"/>
      <c r="W39" s="25"/>
      <c r="X39" s="25" t="s">
        <v>112</v>
      </c>
      <c r="Z39" s="16"/>
      <c r="AA39" s="25"/>
      <c r="AB39" s="25" t="s">
        <v>113</v>
      </c>
      <c r="AD39" s="16"/>
      <c r="AE39" s="25"/>
      <c r="AF39" s="25" t="s">
        <v>112</v>
      </c>
      <c r="AH39" s="16"/>
      <c r="AI39" s="25"/>
      <c r="AJ39" s="25" t="s">
        <v>114</v>
      </c>
      <c r="AL39" s="25"/>
      <c r="AM39" s="25"/>
      <c r="AN39" s="25"/>
    </row>
    <row r="42" spans="2:40" x14ac:dyDescent="0.25">
      <c r="D42" t="s">
        <v>88</v>
      </c>
      <c r="E42" t="s">
        <v>90</v>
      </c>
    </row>
    <row r="43" spans="2:40" x14ac:dyDescent="0.25">
      <c r="B43" s="22" t="s">
        <v>82</v>
      </c>
      <c r="C43" t="s">
        <v>103</v>
      </c>
      <c r="D43">
        <v>843.66666666666663</v>
      </c>
      <c r="E43">
        <v>34.961884007206095</v>
      </c>
    </row>
    <row r="44" spans="2:40" x14ac:dyDescent="0.25">
      <c r="B44" s="22"/>
      <c r="C44" t="s">
        <v>83</v>
      </c>
      <c r="D44">
        <v>1252.6666666666667</v>
      </c>
      <c r="E44">
        <v>23.713568549109883</v>
      </c>
    </row>
    <row r="45" spans="2:40" x14ac:dyDescent="0.25">
      <c r="B45" s="22"/>
      <c r="C45" t="s">
        <v>84</v>
      </c>
      <c r="D45">
        <v>1302.3333333333333</v>
      </c>
      <c r="E45">
        <v>70.868422681285452</v>
      </c>
    </row>
    <row r="46" spans="2:40" x14ac:dyDescent="0.25">
      <c r="B46" s="22"/>
      <c r="C46" t="s">
        <v>85</v>
      </c>
      <c r="D46">
        <v>869.66666666666663</v>
      </c>
      <c r="E46">
        <v>49.722563623905529</v>
      </c>
    </row>
    <row r="47" spans="2:40" x14ac:dyDescent="0.25">
      <c r="B47" s="22"/>
      <c r="C47" t="s">
        <v>104</v>
      </c>
      <c r="D47">
        <v>1216.3333333333333</v>
      </c>
      <c r="E47">
        <v>14.84362938547488</v>
      </c>
    </row>
    <row r="48" spans="2:40" x14ac:dyDescent="0.25">
      <c r="B48" s="22"/>
      <c r="C48" t="s">
        <v>86</v>
      </c>
      <c r="D48">
        <v>1202.6666666666667</v>
      </c>
      <c r="E48">
        <v>47.353282181210346</v>
      </c>
    </row>
    <row r="49" spans="2:6" x14ac:dyDescent="0.25">
      <c r="B49" s="22"/>
      <c r="C49" t="s">
        <v>93</v>
      </c>
      <c r="D49">
        <v>1321</v>
      </c>
      <c r="E49">
        <v>58.923679450624938</v>
      </c>
    </row>
    <row r="50" spans="2:6" x14ac:dyDescent="0.25">
      <c r="B50" s="22"/>
      <c r="C50" t="s">
        <v>87</v>
      </c>
      <c r="D50">
        <v>1446.3333333333333</v>
      </c>
      <c r="E50">
        <v>25.579940057266228</v>
      </c>
    </row>
    <row r="51" spans="2:6" x14ac:dyDescent="0.25">
      <c r="B51" s="22"/>
      <c r="C51" t="s">
        <v>105</v>
      </c>
      <c r="D51">
        <v>1085</v>
      </c>
      <c r="E51">
        <v>87.469994855378829</v>
      </c>
    </row>
    <row r="53" spans="2:6" x14ac:dyDescent="0.25">
      <c r="B53" s="22" t="s">
        <v>89</v>
      </c>
      <c r="C53" t="s">
        <v>94</v>
      </c>
      <c r="D53">
        <v>1252</v>
      </c>
      <c r="E53">
        <v>107.38715006927039</v>
      </c>
      <c r="F53" s="15" t="s">
        <v>112</v>
      </c>
    </row>
    <row r="54" spans="2:6" x14ac:dyDescent="0.25">
      <c r="B54" s="22"/>
      <c r="C54" t="s">
        <v>95</v>
      </c>
      <c r="D54">
        <v>2882</v>
      </c>
      <c r="E54">
        <v>75.716576784743779</v>
      </c>
      <c r="F54" s="23" t="s">
        <v>113</v>
      </c>
    </row>
    <row r="55" spans="2:6" x14ac:dyDescent="0.25">
      <c r="B55" s="22"/>
      <c r="C55" t="s">
        <v>96</v>
      </c>
      <c r="D55">
        <v>2929.3333333333335</v>
      </c>
      <c r="E55">
        <v>207.50983912415654</v>
      </c>
      <c r="F55" s="23" t="s">
        <v>114</v>
      </c>
    </row>
    <row r="56" spans="2:6" x14ac:dyDescent="0.25">
      <c r="B56" s="22"/>
      <c r="C56" t="s">
        <v>97</v>
      </c>
      <c r="D56">
        <v>3064.6666666666665</v>
      </c>
      <c r="E56">
        <v>1592.4337767497066</v>
      </c>
      <c r="F56" s="23" t="s">
        <v>115</v>
      </c>
    </row>
    <row r="57" spans="2:6" x14ac:dyDescent="0.25">
      <c r="B57" s="22"/>
      <c r="C57" t="s">
        <v>98</v>
      </c>
      <c r="D57">
        <v>3819</v>
      </c>
      <c r="E57">
        <v>478.53526515816992</v>
      </c>
      <c r="F57" s="23" t="s">
        <v>112</v>
      </c>
    </row>
    <row r="58" spans="2:6" x14ac:dyDescent="0.25">
      <c r="B58" s="22"/>
      <c r="C58" t="s">
        <v>99</v>
      </c>
      <c r="D58">
        <v>3323</v>
      </c>
      <c r="E58">
        <v>361.55082630247159</v>
      </c>
      <c r="F58" s="23" t="s">
        <v>113</v>
      </c>
    </row>
    <row r="59" spans="2:6" x14ac:dyDescent="0.25">
      <c r="B59" s="22"/>
      <c r="C59" t="s">
        <v>100</v>
      </c>
      <c r="D59">
        <v>4048.3333333333335</v>
      </c>
      <c r="E59">
        <v>757.47761243044806</v>
      </c>
      <c r="F59" s="23" t="s">
        <v>112</v>
      </c>
    </row>
    <row r="60" spans="2:6" x14ac:dyDescent="0.25">
      <c r="B60" s="22"/>
      <c r="C60" t="s">
        <v>101</v>
      </c>
      <c r="D60">
        <v>3802.6666666666665</v>
      </c>
      <c r="E60">
        <v>154.22170188833132</v>
      </c>
      <c r="F60" s="23" t="s">
        <v>114</v>
      </c>
    </row>
    <row r="61" spans="2:6" x14ac:dyDescent="0.25">
      <c r="B61" s="22"/>
      <c r="C61" t="s">
        <v>102</v>
      </c>
      <c r="D61">
        <v>3387.3333333333335</v>
      </c>
      <c r="E61">
        <v>112.0059522227874</v>
      </c>
      <c r="F61" s="23" t="s">
        <v>113</v>
      </c>
    </row>
    <row r="63" spans="2:6" x14ac:dyDescent="0.25">
      <c r="B63" s="22" t="s">
        <v>91</v>
      </c>
      <c r="C63" t="s">
        <v>94</v>
      </c>
      <c r="D63">
        <v>1048.6666666666667</v>
      </c>
      <c r="E63">
        <v>61.010927982889534</v>
      </c>
      <c r="F63" s="23" t="s">
        <v>112</v>
      </c>
    </row>
    <row r="64" spans="2:6" x14ac:dyDescent="0.25">
      <c r="B64" s="22"/>
      <c r="C64" t="s">
        <v>95</v>
      </c>
      <c r="D64">
        <v>2117</v>
      </c>
      <c r="E64">
        <v>51.97114584074513</v>
      </c>
      <c r="F64" s="23" t="s">
        <v>113</v>
      </c>
    </row>
    <row r="65" spans="2:6" x14ac:dyDescent="0.25">
      <c r="B65" s="22"/>
      <c r="C65" t="s">
        <v>96</v>
      </c>
      <c r="D65">
        <v>2478.6666666666665</v>
      </c>
      <c r="E65">
        <v>214.58409384978498</v>
      </c>
      <c r="F65" s="23" t="s">
        <v>114</v>
      </c>
    </row>
    <row r="66" spans="2:6" x14ac:dyDescent="0.25">
      <c r="B66" s="22"/>
      <c r="C66" t="s">
        <v>97</v>
      </c>
      <c r="D66">
        <v>2667.3333333333335</v>
      </c>
      <c r="E66">
        <v>243.72730663592046</v>
      </c>
      <c r="F66" s="23" t="s">
        <v>114</v>
      </c>
    </row>
    <row r="67" spans="2:6" x14ac:dyDescent="0.25">
      <c r="B67" s="22"/>
      <c r="C67" t="s">
        <v>98</v>
      </c>
      <c r="D67">
        <v>2068</v>
      </c>
      <c r="E67">
        <v>441.10202901369655</v>
      </c>
      <c r="F67" s="23" t="s">
        <v>115</v>
      </c>
    </row>
    <row r="68" spans="2:6" x14ac:dyDescent="0.25">
      <c r="B68" s="22"/>
      <c r="C68" t="s">
        <v>99</v>
      </c>
      <c r="D68">
        <v>2298.6666666666665</v>
      </c>
      <c r="E68">
        <v>57.570246945217576</v>
      </c>
      <c r="F68" s="23" t="s">
        <v>113</v>
      </c>
    </row>
    <row r="69" spans="2:6" x14ac:dyDescent="0.25">
      <c r="B69" s="22"/>
      <c r="C69" t="s">
        <v>100</v>
      </c>
      <c r="D69">
        <v>2881.6666666666665</v>
      </c>
      <c r="E69">
        <v>143.35387449711061</v>
      </c>
      <c r="F69" s="23" t="s">
        <v>113</v>
      </c>
    </row>
    <row r="70" spans="2:6" x14ac:dyDescent="0.25">
      <c r="B70" s="22"/>
      <c r="C70" t="s">
        <v>101</v>
      </c>
      <c r="D70">
        <v>2865.3333333333335</v>
      </c>
      <c r="E70">
        <v>157.9915609560629</v>
      </c>
      <c r="F70" s="23" t="s">
        <v>114</v>
      </c>
    </row>
    <row r="71" spans="2:6" x14ac:dyDescent="0.25">
      <c r="B71" s="22"/>
      <c r="C71" t="s">
        <v>102</v>
      </c>
      <c r="D71">
        <v>3081.6666666666665</v>
      </c>
      <c r="E71">
        <v>8.5049005481153834</v>
      </c>
      <c r="F71" s="23" t="s">
        <v>113</v>
      </c>
    </row>
    <row r="72" spans="2:6" x14ac:dyDescent="0.25">
      <c r="B72" s="18"/>
    </row>
    <row r="73" spans="2:6" x14ac:dyDescent="0.25">
      <c r="B73" s="22" t="s">
        <v>92</v>
      </c>
      <c r="C73" t="s">
        <v>94</v>
      </c>
      <c r="D73">
        <v>926.33333333333337</v>
      </c>
      <c r="E73">
        <v>90.754246916237122</v>
      </c>
      <c r="F73" s="25" t="s">
        <v>115</v>
      </c>
    </row>
    <row r="74" spans="2:6" x14ac:dyDescent="0.25">
      <c r="B74" s="22"/>
      <c r="C74" t="s">
        <v>95</v>
      </c>
      <c r="D74">
        <v>1488.3333333333333</v>
      </c>
      <c r="E74">
        <v>66.515662315978886</v>
      </c>
      <c r="F74" s="25" t="s">
        <v>112</v>
      </c>
    </row>
    <row r="75" spans="2:6" x14ac:dyDescent="0.25">
      <c r="B75" s="22"/>
      <c r="C75" t="s">
        <v>96</v>
      </c>
      <c r="D75">
        <v>1548.3333333333333</v>
      </c>
      <c r="E75">
        <v>75.407780323606758</v>
      </c>
      <c r="F75" s="25" t="s">
        <v>112</v>
      </c>
    </row>
    <row r="76" spans="2:6" x14ac:dyDescent="0.25">
      <c r="B76" s="22"/>
      <c r="C76" t="s">
        <v>97</v>
      </c>
      <c r="D76">
        <v>1781</v>
      </c>
      <c r="E76">
        <v>54.243279153581163</v>
      </c>
      <c r="F76" s="25" t="s">
        <v>113</v>
      </c>
    </row>
    <row r="77" spans="2:6" x14ac:dyDescent="0.25">
      <c r="B77" s="22"/>
      <c r="C77" t="s">
        <v>98</v>
      </c>
      <c r="D77">
        <v>1640</v>
      </c>
      <c r="E77">
        <v>34.641016151377549</v>
      </c>
      <c r="F77" s="25" t="s">
        <v>113</v>
      </c>
    </row>
    <row r="78" spans="2:6" x14ac:dyDescent="0.25">
      <c r="B78" s="22"/>
      <c r="C78" t="s">
        <v>99</v>
      </c>
      <c r="D78">
        <v>1706.6666666666667</v>
      </c>
      <c r="E78">
        <v>170.32420066841158</v>
      </c>
      <c r="F78" s="25" t="s">
        <v>112</v>
      </c>
    </row>
    <row r="79" spans="2:6" x14ac:dyDescent="0.25">
      <c r="B79" s="22"/>
      <c r="C79" t="s">
        <v>100</v>
      </c>
      <c r="D79">
        <v>2074.6666666666665</v>
      </c>
      <c r="E79">
        <v>75.791380336640742</v>
      </c>
      <c r="F79" s="25" t="s">
        <v>113</v>
      </c>
    </row>
    <row r="80" spans="2:6" x14ac:dyDescent="0.25">
      <c r="B80" s="22"/>
      <c r="C80" t="s">
        <v>101</v>
      </c>
      <c r="D80">
        <v>2009.6666666666667</v>
      </c>
      <c r="E80">
        <v>122.15290963924409</v>
      </c>
      <c r="F80" s="25" t="s">
        <v>112</v>
      </c>
    </row>
    <row r="81" spans="2:6" x14ac:dyDescent="0.25">
      <c r="B81" s="22"/>
      <c r="C81" t="s">
        <v>102</v>
      </c>
      <c r="D81">
        <v>1699</v>
      </c>
      <c r="E81">
        <v>51.215232109207513</v>
      </c>
      <c r="F81" s="25" t="s">
        <v>114</v>
      </c>
    </row>
    <row r="83" spans="2:6" x14ac:dyDescent="0.25">
      <c r="B83" t="s">
        <v>72</v>
      </c>
      <c r="D83">
        <v>4026.3333333333335</v>
      </c>
      <c r="E83">
        <v>176.9190021827317</v>
      </c>
      <c r="F83" t="s">
        <v>113</v>
      </c>
    </row>
  </sheetData>
  <mergeCells count="14">
    <mergeCell ref="AH4:AJ4"/>
    <mergeCell ref="AL4:AN4"/>
    <mergeCell ref="B43:B51"/>
    <mergeCell ref="B4:D4"/>
    <mergeCell ref="F4:H4"/>
    <mergeCell ref="J4:L4"/>
    <mergeCell ref="N4:P4"/>
    <mergeCell ref="R4:T4"/>
    <mergeCell ref="V4:X4"/>
    <mergeCell ref="B53:B61"/>
    <mergeCell ref="B63:B71"/>
    <mergeCell ref="B73:B81"/>
    <mergeCell ref="Z4:AB4"/>
    <mergeCell ref="AD4:AF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titre</vt:lpstr>
      <vt:lpstr>données brutes (2)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Abbadie</dc:creator>
  <cp:lastModifiedBy>erwan goy</cp:lastModifiedBy>
  <dcterms:created xsi:type="dcterms:W3CDTF">2018-08-24T13:40:47Z</dcterms:created>
  <dcterms:modified xsi:type="dcterms:W3CDTF">2021-11-11T14:10:10Z</dcterms:modified>
</cp:coreProperties>
</file>