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3" documentId="13_ncr:1_{526F454A-9B9E-4724-8EC1-4C9102DF61D7}" xr6:coauthVersionLast="47" xr6:coauthVersionMax="47" xr10:uidLastSave="{89B42D47-2E74-46D4-A75F-916B4B6D42EB}"/>
  <bookViews>
    <workbookView xWindow="-120" yWindow="-120" windowWidth="20730" windowHeight="11160" firstSheet="1" activeTab="2" xr2:uid="{00000000-000D-0000-FFFF-FFFF00000000}"/>
  </bookViews>
  <sheets>
    <sheet name="migration" sheetId="1" r:id="rId1"/>
    <sheet name="invasion" sheetId="2" r:id="rId2"/>
    <sheet name="conclusio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3" l="1"/>
  <c r="E9" i="3"/>
  <c r="D9" i="3"/>
  <c r="C9" i="3"/>
  <c r="B9" i="3"/>
  <c r="F4" i="3"/>
  <c r="E4" i="3"/>
  <c r="D4" i="3"/>
  <c r="C4" i="3"/>
  <c r="B4" i="3"/>
  <c r="D7" i="3" s="1"/>
  <c r="D12" i="3" l="1"/>
  <c r="D6" i="3"/>
  <c r="B10" i="3"/>
  <c r="B11" i="3"/>
  <c r="D11" i="3"/>
  <c r="B5" i="3"/>
  <c r="B6" i="3"/>
  <c r="D10" i="3"/>
  <c r="D5" i="3"/>
  <c r="B13" i="3" l="1"/>
  <c r="D13" i="3"/>
  <c r="B14" i="3" l="1"/>
</calcChain>
</file>

<file path=xl/sharedStrings.xml><?xml version="1.0" encoding="utf-8"?>
<sst xmlns="http://schemas.openxmlformats.org/spreadsheetml/2006/main" count="31" uniqueCount="23">
  <si>
    <t>Migration</t>
  </si>
  <si>
    <t>exponential growth #1</t>
  </si>
  <si>
    <t>exponential growth #2</t>
  </si>
  <si>
    <t>cell number</t>
  </si>
  <si>
    <t>emergente PN #1</t>
  </si>
  <si>
    <t>emergente PN #2</t>
  </si>
  <si>
    <t>emergente PN #3</t>
  </si>
  <si>
    <t>invasion</t>
  </si>
  <si>
    <t>conclusion</t>
  </si>
  <si>
    <t xml:space="preserve">exponential growth </t>
  </si>
  <si>
    <t xml:space="preserve">emergente PN </t>
  </si>
  <si>
    <t># cell invasion</t>
  </si>
  <si>
    <t>mean</t>
  </si>
  <si>
    <t># cell migration</t>
  </si>
  <si>
    <t>% invasion</t>
  </si>
  <si>
    <t>invasion index</t>
  </si>
  <si>
    <t>écart type</t>
  </si>
  <si>
    <t>t test</t>
  </si>
  <si>
    <t>non irradiée</t>
  </si>
  <si>
    <t>cellules emergentes ( marge proximale )</t>
  </si>
  <si>
    <t>PSNE</t>
  </si>
  <si>
    <t>Exp.G</t>
  </si>
  <si>
    <t>Figure 6-source data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</si>
</sst>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0" xfId="0" applyFill="1" applyBorder="1"/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conclusion!$B$3</c:f>
              <c:strCache>
                <c:ptCount val="1"/>
                <c:pt idx="0">
                  <c:v>Exp.G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92C-4B72-BCB6-1001A4C29078}"/>
              </c:ext>
            </c:extLst>
          </c:dPt>
          <c:errBars>
            <c:errBarType val="plus"/>
            <c:errValType val="cust"/>
            <c:noEndCap val="0"/>
            <c:plus>
              <c:numRef>
                <c:f>conclusion!$B$6</c:f>
                <c:numCache>
                  <c:formatCode>General</c:formatCode>
                  <c:ptCount val="1"/>
                  <c:pt idx="0">
                    <c:v>1.2727922061357846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val>
            <c:numRef>
              <c:f>conclusion!$B$5</c:f>
              <c:numCache>
                <c:formatCode>General</c:formatCode>
                <c:ptCount val="1"/>
                <c:pt idx="0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2C-4B72-BCB6-1001A4C29078}"/>
            </c:ext>
          </c:extLst>
        </c:ser>
        <c:ser>
          <c:idx val="1"/>
          <c:order val="1"/>
          <c:tx>
            <c:strRef>
              <c:f>conclusion!$D$3</c:f>
              <c:strCache>
                <c:ptCount val="1"/>
                <c:pt idx="0">
                  <c:v>PSNE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conclusion!$D$6</c:f>
                <c:numCache>
                  <c:formatCode>General</c:formatCode>
                  <c:ptCount val="1"/>
                  <c:pt idx="0">
                    <c:v>1.331665623695879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val>
            <c:numRef>
              <c:f>conclusion!$D$5</c:f>
              <c:numCache>
                <c:formatCode>General</c:formatCode>
                <c:ptCount val="1"/>
                <c:pt idx="0">
                  <c:v>12.133333333333333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2C-4B72-BCB6-1001A4C29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577088"/>
        <c:axId val="83587072"/>
      </c:barChart>
      <c:catAx>
        <c:axId val="83577088"/>
        <c:scaling>
          <c:orientation val="minMax"/>
        </c:scaling>
        <c:delete val="1"/>
        <c:axPos val="b"/>
        <c:majorTickMark val="out"/>
        <c:minorTickMark val="none"/>
        <c:tickLblPos val="nextTo"/>
        <c:crossAx val="83587072"/>
        <c:crosses val="autoZero"/>
        <c:auto val="1"/>
        <c:lblAlgn val="ctr"/>
        <c:lblOffset val="100"/>
        <c:noMultiLvlLbl val="0"/>
      </c:catAx>
      <c:valAx>
        <c:axId val="835870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700"/>
                </a:pPr>
                <a:r>
                  <a:rPr lang="en-US" sz="1200" b="1" i="0" baseline="0">
                    <a:effectLst/>
                  </a:rPr>
                  <a:t>mean number of invading cells  per field</a:t>
                </a:r>
                <a:endParaRPr lang="en-US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2.5000000000000001E-2"/>
              <c:y val="0.10015235900390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835770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conclusion!$B$3</c:f>
              <c:strCache>
                <c:ptCount val="1"/>
                <c:pt idx="0">
                  <c:v>Exp.G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conclusion!$B$6</c:f>
                <c:numCache>
                  <c:formatCode>General</c:formatCode>
                  <c:ptCount val="1"/>
                  <c:pt idx="0">
                    <c:v>1.2727922061357846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val>
            <c:numRef>
              <c:f>conclusion!$B$10</c:f>
              <c:numCache>
                <c:formatCode>General</c:formatCode>
                <c:ptCount val="1"/>
                <c:pt idx="0">
                  <c:v>35.5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03-4832-A199-5BBBF6B4EC0B}"/>
            </c:ext>
          </c:extLst>
        </c:ser>
        <c:ser>
          <c:idx val="3"/>
          <c:order val="1"/>
          <c:tx>
            <c:strRef>
              <c:f>conclusion!$D$3</c:f>
              <c:strCache>
                <c:ptCount val="1"/>
                <c:pt idx="0">
                  <c:v>PSNE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conclusion!$D$6</c:f>
                <c:numCache>
                  <c:formatCode>General</c:formatCode>
                  <c:ptCount val="1"/>
                  <c:pt idx="0">
                    <c:v>1.331665623695879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val>
            <c:numRef>
              <c:f>conclusion!$D$10</c:f>
              <c:numCache>
                <c:formatCode>General</c:formatCode>
                <c:ptCount val="1"/>
                <c:pt idx="0">
                  <c:v>41.066666666666663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03-4832-A199-5BBBF6B4E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876160"/>
        <c:axId val="108877696"/>
      </c:barChart>
      <c:catAx>
        <c:axId val="108876160"/>
        <c:scaling>
          <c:orientation val="minMax"/>
        </c:scaling>
        <c:delete val="1"/>
        <c:axPos val="b"/>
        <c:majorTickMark val="out"/>
        <c:minorTickMark val="none"/>
        <c:tickLblPos val="nextTo"/>
        <c:crossAx val="108877696"/>
        <c:crosses val="autoZero"/>
        <c:auto val="1"/>
        <c:lblAlgn val="ctr"/>
        <c:lblOffset val="100"/>
        <c:noMultiLvlLbl val="0"/>
      </c:catAx>
      <c:valAx>
        <c:axId val="10887769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 b="1" i="0" baseline="0">
                    <a:effectLst/>
                  </a:rPr>
                  <a:t>mean number of migrating cells per field</a:t>
                </a:r>
                <a:endParaRPr lang="en-US" sz="1200">
                  <a:effectLst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88761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600"/>
              <a:t>% invasives cells among migratives cells</a:t>
            </a:r>
          </a:p>
        </c:rich>
      </c:tx>
      <c:layout>
        <c:manualLayout>
          <c:xMode val="edge"/>
          <c:yMode val="edge"/>
          <c:x val="0.1480485564304462"/>
          <c:y val="0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conclusion!$B$3</c:f>
              <c:strCache>
                <c:ptCount val="1"/>
                <c:pt idx="0">
                  <c:v>Exp.G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val>
            <c:numRef>
              <c:f>conclusion!$B$13</c:f>
              <c:numCache>
                <c:formatCode>General</c:formatCode>
                <c:ptCount val="1"/>
                <c:pt idx="0">
                  <c:v>8.732394366197184E-2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F4-438D-89CE-5A4A7BA1C95E}"/>
            </c:ext>
          </c:extLst>
        </c:ser>
        <c:ser>
          <c:idx val="1"/>
          <c:order val="1"/>
          <c:tx>
            <c:strRef>
              <c:f>conclusion!$D$3</c:f>
              <c:strCache>
                <c:ptCount val="1"/>
                <c:pt idx="0">
                  <c:v>PSNE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val>
            <c:numRef>
              <c:f>conclusion!$D$13</c:f>
              <c:numCache>
                <c:formatCode>General</c:formatCode>
                <c:ptCount val="1"/>
                <c:pt idx="0">
                  <c:v>3.3846153846153846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F4-438D-89CE-5A4A7BA1C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796736"/>
        <c:axId val="83798272"/>
      </c:barChart>
      <c:catAx>
        <c:axId val="83796736"/>
        <c:scaling>
          <c:orientation val="minMax"/>
        </c:scaling>
        <c:delete val="1"/>
        <c:axPos val="b"/>
        <c:majorTickMark val="out"/>
        <c:minorTickMark val="none"/>
        <c:tickLblPos val="nextTo"/>
        <c:crossAx val="83798272"/>
        <c:crosses val="autoZero"/>
        <c:auto val="1"/>
        <c:lblAlgn val="ctr"/>
        <c:lblOffset val="100"/>
        <c:noMultiLvlLbl val="0"/>
      </c:catAx>
      <c:valAx>
        <c:axId val="837982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37967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invasion index</a:t>
            </a:r>
          </a:p>
        </c:rich>
      </c:tx>
      <c:layout>
        <c:manualLayout>
          <c:xMode val="edge"/>
          <c:yMode val="edge"/>
          <c:x val="0.27582633420822394"/>
          <c:y val="0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conclusion!$B$3</c:f>
              <c:strCache>
                <c:ptCount val="1"/>
                <c:pt idx="0">
                  <c:v>Exp.G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154-4FC8-8D68-811389279889}"/>
            </c:ext>
          </c:extLst>
        </c:ser>
        <c:ser>
          <c:idx val="1"/>
          <c:order val="1"/>
          <c:tx>
            <c:strRef>
              <c:f>conclusion!$D$3</c:f>
              <c:strCache>
                <c:ptCount val="1"/>
                <c:pt idx="0">
                  <c:v>PSNE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val>
            <c:numRef>
              <c:f>conclusion!$B$14</c:f>
              <c:numCache>
                <c:formatCode>General</c:formatCode>
                <c:ptCount val="1"/>
                <c:pt idx="0">
                  <c:v>38.759305210918107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54-4FC8-8D68-811389279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089856"/>
        <c:axId val="84091648"/>
      </c:barChart>
      <c:catAx>
        <c:axId val="84089856"/>
        <c:scaling>
          <c:orientation val="minMax"/>
        </c:scaling>
        <c:delete val="1"/>
        <c:axPos val="b"/>
        <c:majorTickMark val="out"/>
        <c:minorTickMark val="none"/>
        <c:tickLblPos val="nextTo"/>
        <c:crossAx val="84091648"/>
        <c:crosses val="autoZero"/>
        <c:auto val="1"/>
        <c:lblAlgn val="ctr"/>
        <c:lblOffset val="100"/>
        <c:noMultiLvlLbl val="0"/>
      </c:catAx>
      <c:valAx>
        <c:axId val="84091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40898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="1" i="0" baseline="0">
                <a:effectLst/>
              </a:rPr>
              <a:t>mean of migratives cells number per field</a:t>
            </a:r>
            <a:endParaRPr lang="fr-FR" sz="1400">
              <a:effectLst/>
            </a:endParaRPr>
          </a:p>
        </c:rich>
      </c:tx>
      <c:layout>
        <c:manualLayout>
          <c:xMode val="edge"/>
          <c:yMode val="edge"/>
          <c:x val="0.17668587403586047"/>
          <c:y val="1.0471204188481676E-2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conclusion!$B$3</c:f>
              <c:strCache>
                <c:ptCount val="1"/>
                <c:pt idx="0">
                  <c:v>Exp.G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conclusion!$B$6</c:f>
                <c:numCache>
                  <c:formatCode>General</c:formatCode>
                  <c:ptCount val="1"/>
                  <c:pt idx="0">
                    <c:v>1.2727922061357846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val>
            <c:numRef>
              <c:f>conclusion!$B$10</c:f>
              <c:numCache>
                <c:formatCode>General</c:formatCode>
                <c:ptCount val="1"/>
                <c:pt idx="0">
                  <c:v>35.5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49-46AB-8B6C-AC9DD8000E2A}"/>
            </c:ext>
          </c:extLst>
        </c:ser>
        <c:ser>
          <c:idx val="1"/>
          <c:order val="1"/>
          <c:tx>
            <c:strRef>
              <c:f>conclusion!$D$3</c:f>
              <c:strCache>
                <c:ptCount val="1"/>
                <c:pt idx="0">
                  <c:v>PSNE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conclusion!$D$6</c:f>
                <c:numCache>
                  <c:formatCode>General</c:formatCode>
                  <c:ptCount val="1"/>
                  <c:pt idx="0">
                    <c:v>1.331665623695879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val>
            <c:numRef>
              <c:f>conclusion!$D$10</c:f>
              <c:numCache>
                <c:formatCode>General</c:formatCode>
                <c:ptCount val="1"/>
                <c:pt idx="0">
                  <c:v>41.066666666666663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49-46AB-8B6C-AC9DD8000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140032"/>
        <c:axId val="84141568"/>
      </c:barChart>
      <c:catAx>
        <c:axId val="84140032"/>
        <c:scaling>
          <c:orientation val="minMax"/>
        </c:scaling>
        <c:delete val="1"/>
        <c:axPos val="b"/>
        <c:majorTickMark val="out"/>
        <c:minorTickMark val="none"/>
        <c:tickLblPos val="nextTo"/>
        <c:crossAx val="84141568"/>
        <c:crosses val="autoZero"/>
        <c:auto val="1"/>
        <c:lblAlgn val="ctr"/>
        <c:lblOffset val="100"/>
        <c:noMultiLvlLbl val="0"/>
      </c:catAx>
      <c:valAx>
        <c:axId val="8414156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41400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500" i="1" dirty="0" err="1"/>
              <a:t>Essai</a:t>
            </a:r>
            <a:r>
              <a:rPr lang="en-US" sz="2500" i="1" dirty="0"/>
              <a:t> de migration</a:t>
            </a:r>
            <a:endParaRPr lang="fr-FR" sz="2500" i="1" dirty="0"/>
          </a:p>
        </c:rich>
      </c:tx>
      <c:layout>
        <c:manualLayout>
          <c:xMode val="edge"/>
          <c:yMode val="edge"/>
          <c:x val="0.1645321890274097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1160184377576072"/>
          <c:y val="0.14005827271511295"/>
          <c:w val="0.32011086741540756"/>
          <c:h val="0.757785951549376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conclusion!$E$22</c:f>
              <c:strCache>
                <c:ptCount val="1"/>
                <c:pt idx="0">
                  <c:v>non irradiée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conclusion!$B$6</c:f>
                <c:numCache>
                  <c:formatCode>General</c:formatCode>
                  <c:ptCount val="1"/>
                  <c:pt idx="0">
                    <c:v>1.2727922061357846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val>
            <c:numRef>
              <c:f>conclusion!$B$10</c:f>
              <c:numCache>
                <c:formatCode>General</c:formatCode>
                <c:ptCount val="1"/>
                <c:pt idx="0">
                  <c:v>35.5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67-4095-83F3-411FF8BB60D5}"/>
            </c:ext>
          </c:extLst>
        </c:ser>
        <c:ser>
          <c:idx val="1"/>
          <c:order val="1"/>
          <c:tx>
            <c:strRef>
              <c:f>conclusion!$E$23</c:f>
              <c:strCache>
                <c:ptCount val="1"/>
                <c:pt idx="0">
                  <c:v>cellules emergentes ( marge proximale )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conclusion!$D$6</c:f>
                <c:numCache>
                  <c:formatCode>General</c:formatCode>
                  <c:ptCount val="1"/>
                  <c:pt idx="0">
                    <c:v>1.331665623695879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val>
            <c:numRef>
              <c:f>conclusion!$D$10</c:f>
              <c:numCache>
                <c:formatCode>General</c:formatCode>
                <c:ptCount val="1"/>
                <c:pt idx="0">
                  <c:v>41.066666666666663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67-4095-83F3-411FF8BB6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27712"/>
        <c:axId val="83845888"/>
      </c:barChart>
      <c:catAx>
        <c:axId val="83827712"/>
        <c:scaling>
          <c:orientation val="minMax"/>
        </c:scaling>
        <c:delete val="1"/>
        <c:axPos val="b"/>
        <c:majorTickMark val="out"/>
        <c:minorTickMark val="none"/>
        <c:tickLblPos val="nextTo"/>
        <c:crossAx val="83845888"/>
        <c:crosses val="autoZero"/>
        <c:auto val="1"/>
        <c:lblAlgn val="ctr"/>
        <c:lblOffset val="100"/>
        <c:noMultiLvlLbl val="0"/>
      </c:catAx>
      <c:valAx>
        <c:axId val="83845888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algn="ctr" rtl="0">
                  <a:defRPr lang="en-US" sz="2400" b="1" i="0" u="none" strike="noStrike" kern="1200" baseline="0" dirty="0">
                    <a:solidFill>
                      <a:prstClr val="black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 b="1" i="0" u="none" strike="noStrike" kern="1200" baseline="0" dirty="0" err="1">
                    <a:solidFill>
                      <a:prstClr val="black"/>
                    </a:solidFill>
                    <a:latin typeface="+mn-lt"/>
                    <a:ea typeface="+mn-ea"/>
                    <a:cs typeface="+mn-cs"/>
                  </a:rPr>
                  <a:t>Nombre</a:t>
                </a:r>
                <a:r>
                  <a:rPr lang="en-US" sz="2400" b="1" i="0" u="none" strike="noStrike" kern="1200" baseline="0" dirty="0">
                    <a:solidFill>
                      <a:prstClr val="black"/>
                    </a:solidFill>
                    <a:latin typeface="+mn-lt"/>
                    <a:ea typeface="+mn-ea"/>
                    <a:cs typeface="+mn-cs"/>
                  </a:rPr>
                  <a:t> de  cellules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38277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4376293178897417"/>
          <c:y val="0.17436532309504682"/>
          <c:w val="0.4538620324919847"/>
          <c:h val="0.73949263831494783"/>
        </c:manualLayout>
      </c:layout>
      <c:overlay val="0"/>
      <c:txPr>
        <a:bodyPr/>
        <a:lstStyle/>
        <a:p>
          <a:pPr>
            <a:defRPr sz="20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2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447675</xdr:colOff>
      <xdr:row>3</xdr:row>
      <xdr:rowOff>47625</xdr:rowOff>
    </xdr:from>
    <xdr:to>
      <xdr:col>16</xdr:col>
      <xdr:colOff>142875</xdr:colOff>
      <xdr:row>20</xdr:row>
      <xdr:rowOff>109537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590550</xdr:colOff>
      <xdr:row>2</xdr:row>
      <xdr:rowOff>180975</xdr:rowOff>
    </xdr:from>
    <xdr:to>
      <xdr:col>25</xdr:col>
      <xdr:colOff>76200</xdr:colOff>
      <xdr:row>22</xdr:row>
      <xdr:rowOff>9525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190500</xdr:colOff>
      <xdr:row>23</xdr:row>
      <xdr:rowOff>104775</xdr:rowOff>
    </xdr:from>
    <xdr:to>
      <xdr:col>15</xdr:col>
      <xdr:colOff>495300</xdr:colOff>
      <xdr:row>39</xdr:row>
      <xdr:rowOff>180975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24</xdr:row>
      <xdr:rowOff>0</xdr:rowOff>
    </xdr:from>
    <xdr:to>
      <xdr:col>24</xdr:col>
      <xdr:colOff>304800</xdr:colOff>
      <xdr:row>40</xdr:row>
      <xdr:rowOff>76200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0</xdr:colOff>
      <xdr:row>3</xdr:row>
      <xdr:rowOff>0</xdr:rowOff>
    </xdr:from>
    <xdr:to>
      <xdr:col>34</xdr:col>
      <xdr:colOff>95250</xdr:colOff>
      <xdr:row>22</xdr:row>
      <xdr:rowOff>19050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0</xdr:colOff>
      <xdr:row>25</xdr:row>
      <xdr:rowOff>0</xdr:rowOff>
    </xdr:from>
    <xdr:to>
      <xdr:col>34</xdr:col>
      <xdr:colOff>470488</xdr:colOff>
      <xdr:row>44</xdr:row>
      <xdr:rowOff>66273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0.4125</cdr:x>
      <cdr:y>0.0962</cdr:y>
    </cdr:from>
    <cdr:to>
      <cdr:x>0.4875</cdr:x>
      <cdr:y>0.18157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1885935" y="317484"/>
          <a:ext cx="342900" cy="2817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100"/>
            <a:t>**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0.40677</cdr:x>
      <cdr:y>0.02967</cdr:y>
    </cdr:from>
    <cdr:to>
      <cdr:x>0.47573</cdr:x>
      <cdr:y>0.10711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022475" y="107950"/>
          <a:ext cx="342900" cy="2817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NS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"/>
  <sheetViews>
    <sheetView zoomScale="85" zoomScaleNormal="85" workbookViewId="0">
      <selection activeCell="L5" sqref="L5:P5"/>
    </sheetView>
  </sheetViews>
  <sheetFormatPr baseColWidth="10" defaultColWidth="9.140625" defaultRowHeight="15" x14ac:dyDescent="0.25"/>
  <sheetData>
    <row r="1" spans="1:16" x14ac:dyDescent="0.25">
      <c r="B1" s="5" t="s">
        <v>0</v>
      </c>
      <c r="C1" s="5"/>
      <c r="D1" s="5"/>
      <c r="E1" s="5"/>
      <c r="F1" s="5"/>
      <c r="G1" s="5"/>
      <c r="H1" s="5"/>
      <c r="I1" s="5"/>
      <c r="J1" s="5"/>
      <c r="K1" s="5"/>
    </row>
    <row r="2" spans="1:16" x14ac:dyDescent="0.25">
      <c r="B2" s="5" t="s">
        <v>1</v>
      </c>
      <c r="C2" s="5"/>
      <c r="D2" s="5"/>
      <c r="E2" s="5"/>
      <c r="F2" s="5"/>
      <c r="G2" s="5" t="s">
        <v>2</v>
      </c>
      <c r="H2" s="5"/>
      <c r="I2" s="5"/>
      <c r="J2" s="5"/>
      <c r="K2" s="5"/>
    </row>
    <row r="3" spans="1:16" x14ac:dyDescent="0.25">
      <c r="A3" t="s">
        <v>3</v>
      </c>
      <c r="B3">
        <v>39</v>
      </c>
      <c r="C3">
        <v>42</v>
      </c>
      <c r="D3">
        <v>37</v>
      </c>
      <c r="E3">
        <v>33</v>
      </c>
      <c r="F3">
        <v>49</v>
      </c>
      <c r="G3">
        <v>32</v>
      </c>
      <c r="H3">
        <v>34</v>
      </c>
      <c r="I3">
        <v>27</v>
      </c>
      <c r="J3">
        <v>35</v>
      </c>
      <c r="K3">
        <v>27</v>
      </c>
    </row>
    <row r="4" spans="1:16" x14ac:dyDescent="0.25">
      <c r="B4" s="5" t="s">
        <v>0</v>
      </c>
      <c r="C4" s="5"/>
      <c r="D4" s="5"/>
      <c r="E4" s="5"/>
      <c r="F4" s="5"/>
      <c r="G4" s="5"/>
      <c r="H4" s="5"/>
      <c r="I4" s="5"/>
      <c r="J4" s="5"/>
      <c r="K4" s="5"/>
    </row>
    <row r="5" spans="1:16" x14ac:dyDescent="0.25">
      <c r="B5" s="5" t="s">
        <v>4</v>
      </c>
      <c r="C5" s="5"/>
      <c r="D5" s="5"/>
      <c r="E5" s="5"/>
      <c r="F5" s="5"/>
      <c r="G5" s="5" t="s">
        <v>5</v>
      </c>
      <c r="H5" s="5"/>
      <c r="I5" s="5"/>
      <c r="J5" s="5"/>
      <c r="K5" s="5"/>
      <c r="L5" s="5" t="s">
        <v>6</v>
      </c>
      <c r="M5" s="5"/>
      <c r="N5" s="5"/>
      <c r="O5" s="5"/>
      <c r="P5" s="5"/>
    </row>
    <row r="6" spans="1:16" x14ac:dyDescent="0.25">
      <c r="A6" t="s">
        <v>3</v>
      </c>
      <c r="B6">
        <v>43</v>
      </c>
      <c r="C6">
        <v>46</v>
      </c>
      <c r="D6">
        <v>46</v>
      </c>
      <c r="E6">
        <v>45</v>
      </c>
      <c r="F6">
        <v>25</v>
      </c>
      <c r="G6">
        <v>33</v>
      </c>
      <c r="H6">
        <v>50</v>
      </c>
      <c r="I6">
        <v>43</v>
      </c>
      <c r="J6">
        <v>42</v>
      </c>
      <c r="K6">
        <v>30</v>
      </c>
      <c r="L6">
        <v>52</v>
      </c>
      <c r="M6">
        <v>44</v>
      </c>
      <c r="N6">
        <v>43</v>
      </c>
      <c r="O6">
        <v>31</v>
      </c>
      <c r="P6">
        <v>43</v>
      </c>
    </row>
  </sheetData>
  <mergeCells count="7">
    <mergeCell ref="L5:P5"/>
    <mergeCell ref="B1:K1"/>
    <mergeCell ref="B2:F2"/>
    <mergeCell ref="G2:K2"/>
    <mergeCell ref="B4:K4"/>
    <mergeCell ref="B5:F5"/>
    <mergeCell ref="G5:K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"/>
  <sheetViews>
    <sheetView workbookViewId="0">
      <selection activeCell="F18" sqref="F18"/>
    </sheetView>
  </sheetViews>
  <sheetFormatPr baseColWidth="10" defaultColWidth="9.140625" defaultRowHeight="15" x14ac:dyDescent="0.25"/>
  <sheetData>
    <row r="1" spans="1:15" x14ac:dyDescent="0.25">
      <c r="A1" s="5" t="s">
        <v>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5" x14ac:dyDescent="0.25">
      <c r="D2" s="5" t="s">
        <v>2</v>
      </c>
      <c r="E2" s="5"/>
      <c r="F2" s="5"/>
      <c r="G2" s="5"/>
      <c r="H2" s="5"/>
    </row>
    <row r="3" spans="1:15" x14ac:dyDescent="0.25">
      <c r="A3">
        <v>2</v>
      </c>
      <c r="B3">
        <v>2</v>
      </c>
      <c r="C3">
        <v>4</v>
      </c>
      <c r="D3">
        <v>1</v>
      </c>
      <c r="E3">
        <v>2</v>
      </c>
      <c r="F3">
        <v>3</v>
      </c>
      <c r="G3">
        <v>3</v>
      </c>
      <c r="H3">
        <v>2</v>
      </c>
      <c r="I3">
        <v>7</v>
      </c>
      <c r="J3">
        <v>5</v>
      </c>
    </row>
    <row r="5" spans="1:15" x14ac:dyDescent="0.25">
      <c r="D5" s="5" t="s">
        <v>5</v>
      </c>
      <c r="E5" s="5"/>
      <c r="F5" s="5"/>
      <c r="G5" s="5"/>
      <c r="H5" s="5"/>
      <c r="I5" s="5" t="s">
        <v>6</v>
      </c>
      <c r="J5" s="5"/>
      <c r="K5" s="5"/>
      <c r="L5" s="5"/>
      <c r="M5" s="5"/>
    </row>
    <row r="6" spans="1:15" x14ac:dyDescent="0.25">
      <c r="A6">
        <v>13</v>
      </c>
      <c r="B6">
        <v>10</v>
      </c>
      <c r="C6">
        <v>13</v>
      </c>
      <c r="D6">
        <v>15</v>
      </c>
      <c r="E6">
        <v>13</v>
      </c>
      <c r="F6">
        <v>14</v>
      </c>
      <c r="G6">
        <v>9</v>
      </c>
      <c r="H6">
        <v>9</v>
      </c>
      <c r="I6">
        <v>10</v>
      </c>
      <c r="J6">
        <v>11</v>
      </c>
      <c r="K6">
        <v>6</v>
      </c>
      <c r="L6">
        <v>17</v>
      </c>
      <c r="M6">
        <v>18</v>
      </c>
      <c r="N6">
        <v>12</v>
      </c>
      <c r="O6">
        <v>12</v>
      </c>
    </row>
  </sheetData>
  <mergeCells count="4">
    <mergeCell ref="D2:H2"/>
    <mergeCell ref="D5:H5"/>
    <mergeCell ref="I5:M5"/>
    <mergeCell ref="A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3"/>
  <sheetViews>
    <sheetView tabSelected="1" zoomScale="85" zoomScaleNormal="85" workbookViewId="0"/>
  </sheetViews>
  <sheetFormatPr baseColWidth="10" defaultColWidth="9.140625" defaultRowHeight="15" x14ac:dyDescent="0.25"/>
  <cols>
    <col min="1" max="1" width="15.5703125" customWidth="1"/>
  </cols>
  <sheetData>
    <row r="1" spans="1:8" x14ac:dyDescent="0.25">
      <c r="A1" t="s">
        <v>22</v>
      </c>
    </row>
    <row r="2" spans="1:8" x14ac:dyDescent="0.25">
      <c r="A2" t="s">
        <v>8</v>
      </c>
    </row>
    <row r="3" spans="1:8" x14ac:dyDescent="0.25">
      <c r="A3" s="2"/>
      <c r="B3" s="6" t="s">
        <v>21</v>
      </c>
      <c r="C3" s="6"/>
      <c r="D3" s="6" t="s">
        <v>20</v>
      </c>
      <c r="E3" s="6"/>
      <c r="F3" s="6"/>
      <c r="G3" s="1"/>
      <c r="H3" s="1"/>
    </row>
    <row r="4" spans="1:8" x14ac:dyDescent="0.25">
      <c r="A4" s="2" t="s">
        <v>11</v>
      </c>
      <c r="B4" s="2">
        <f>AVERAGE(invasion!A3:E3)</f>
        <v>2.2000000000000002</v>
      </c>
      <c r="C4" s="2">
        <f>AVERAGE(invasion!F3:J3)</f>
        <v>4</v>
      </c>
      <c r="D4" s="2">
        <f>AVERAGE(invasion!K6:O6)</f>
        <v>13</v>
      </c>
      <c r="E4" s="2">
        <f>AVERAGE(invasion!A6:E6)</f>
        <v>12.8</v>
      </c>
      <c r="F4" s="2">
        <f>AVERAGE(invasion!F6:J6)</f>
        <v>10.6</v>
      </c>
    </row>
    <row r="5" spans="1:8" x14ac:dyDescent="0.25">
      <c r="A5" s="2" t="s">
        <v>12</v>
      </c>
      <c r="B5" s="6">
        <f>AVERAGE(B4:C4)</f>
        <v>3.1</v>
      </c>
      <c r="C5" s="6"/>
      <c r="D5" s="6">
        <f>AVERAGE(D4:F4)</f>
        <v>12.133333333333333</v>
      </c>
      <c r="E5" s="6"/>
      <c r="F5" s="6"/>
    </row>
    <row r="6" spans="1:8" x14ac:dyDescent="0.25">
      <c r="A6" s="3" t="s">
        <v>16</v>
      </c>
      <c r="B6" s="10">
        <f>_xlfn.STDEV.S(B4:C4)</f>
        <v>1.2727922061357846</v>
      </c>
      <c r="C6" s="10"/>
      <c r="D6" s="10">
        <f>_xlfn.STDEV.S(D4:F4)</f>
        <v>1.331665623695879</v>
      </c>
      <c r="E6" s="10"/>
      <c r="F6" s="10"/>
    </row>
    <row r="7" spans="1:8" x14ac:dyDescent="0.25">
      <c r="A7" s="4" t="s">
        <v>17</v>
      </c>
      <c r="B7" s="6"/>
      <c r="C7" s="6"/>
      <c r="D7" s="6">
        <f>_xlfn.T.TEST(B4:C4,D4:F4,2,2)</f>
        <v>4.8356202280381679E-3</v>
      </c>
      <c r="E7" s="6"/>
      <c r="F7" s="6"/>
    </row>
    <row r="8" spans="1:8" x14ac:dyDescent="0.25">
      <c r="A8" s="2"/>
      <c r="B8" s="6" t="s">
        <v>9</v>
      </c>
      <c r="C8" s="6"/>
      <c r="D8" s="6" t="s">
        <v>10</v>
      </c>
      <c r="E8" s="6"/>
      <c r="F8" s="6"/>
    </row>
    <row r="9" spans="1:8" x14ac:dyDescent="0.25">
      <c r="A9" s="2" t="s">
        <v>13</v>
      </c>
      <c r="B9" s="2">
        <f>AVERAGE(migration!G3:K3)</f>
        <v>31</v>
      </c>
      <c r="C9" s="2">
        <f>AVERAGE(migration!B3:F3)</f>
        <v>40</v>
      </c>
      <c r="D9" s="2">
        <f>AVERAGE(migration!B6:F6)</f>
        <v>41</v>
      </c>
      <c r="E9" s="2">
        <f>AVERAGE(migration!G6:K6)</f>
        <v>39.6</v>
      </c>
      <c r="F9" s="2">
        <f>AVERAGE(migration!L6:P6)</f>
        <v>42.6</v>
      </c>
    </row>
    <row r="10" spans="1:8" x14ac:dyDescent="0.25">
      <c r="A10" s="2" t="s">
        <v>12</v>
      </c>
      <c r="B10" s="7">
        <f>AVERAGE(B9:C9)</f>
        <v>35.5</v>
      </c>
      <c r="C10" s="8"/>
      <c r="D10" s="7">
        <f>AVERAGE(D9:F9)</f>
        <v>41.066666666666663</v>
      </c>
      <c r="E10" s="9"/>
      <c r="F10" s="8"/>
    </row>
    <row r="11" spans="1:8" x14ac:dyDescent="0.25">
      <c r="A11" s="2" t="s">
        <v>16</v>
      </c>
      <c r="B11" s="9">
        <f>_xlfn.STDEV.S(B9:C9)</f>
        <v>6.3639610306789276</v>
      </c>
      <c r="C11" s="9"/>
      <c r="D11" s="9">
        <f>_xlfn.STDEV.S(D9:F9)</f>
        <v>1.5011106998930268</v>
      </c>
      <c r="E11" s="9"/>
      <c r="F11" s="8"/>
    </row>
    <row r="12" spans="1:8" x14ac:dyDescent="0.25">
      <c r="A12" s="4" t="s">
        <v>17</v>
      </c>
      <c r="B12" s="6"/>
      <c r="C12" s="6"/>
      <c r="D12" s="6">
        <f>_xlfn.T.TEST(B9:C9,D9:F9,2,2)</f>
        <v>0.21347063405189626</v>
      </c>
      <c r="E12" s="6"/>
      <c r="F12" s="6"/>
    </row>
    <row r="13" spans="1:8" x14ac:dyDescent="0.25">
      <c r="A13" s="2" t="s">
        <v>14</v>
      </c>
      <c r="B13" s="7">
        <f>B5/B10</f>
        <v>8.732394366197184E-2</v>
      </c>
      <c r="C13" s="8"/>
      <c r="D13" s="7">
        <f>D10/D5</f>
        <v>3.3846153846153846</v>
      </c>
      <c r="E13" s="9"/>
      <c r="F13" s="8"/>
    </row>
    <row r="14" spans="1:8" x14ac:dyDescent="0.25">
      <c r="A14" s="2" t="s">
        <v>15</v>
      </c>
      <c r="B14" s="6">
        <f>D13/B13</f>
        <v>38.759305210918107</v>
      </c>
      <c r="C14" s="6"/>
      <c r="D14" s="6"/>
      <c r="E14" s="6"/>
      <c r="F14" s="6"/>
    </row>
    <row r="22" spans="5:5" x14ac:dyDescent="0.25">
      <c r="E22" t="s">
        <v>18</v>
      </c>
    </row>
    <row r="23" spans="5:5" x14ac:dyDescent="0.25">
      <c r="E23" t="s">
        <v>19</v>
      </c>
    </row>
  </sheetData>
  <mergeCells count="19">
    <mergeCell ref="B14:F14"/>
    <mergeCell ref="B13:C13"/>
    <mergeCell ref="D13:F13"/>
    <mergeCell ref="B11:C11"/>
    <mergeCell ref="D11:F11"/>
    <mergeCell ref="B12:C12"/>
    <mergeCell ref="D12:F12"/>
    <mergeCell ref="B3:C3"/>
    <mergeCell ref="D3:F3"/>
    <mergeCell ref="B5:C5"/>
    <mergeCell ref="D5:F5"/>
    <mergeCell ref="B10:C10"/>
    <mergeCell ref="D10:F10"/>
    <mergeCell ref="B6:C6"/>
    <mergeCell ref="D6:F6"/>
    <mergeCell ref="B7:C7"/>
    <mergeCell ref="D7:F7"/>
    <mergeCell ref="B8:C8"/>
    <mergeCell ref="D8:F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migration</vt:lpstr>
      <vt:lpstr>invasion</vt:lpstr>
      <vt:lpstr>conclusion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2021-11-08T16:17:45Z</dcterms:modified>
</cp:coreProperties>
</file>