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6/"/>
    </mc:Choice>
  </mc:AlternateContent>
  <xr:revisionPtr revIDLastSave="8" documentId="8_{F948E5C0-3A73-4D14-9913-C67D52E604C1}" xr6:coauthVersionLast="47" xr6:coauthVersionMax="47" xr10:uidLastSave="{A1ADAB6E-1991-4657-8732-952E02EB6F56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U12" i="1"/>
  <c r="F52" i="1" l="1"/>
  <c r="F51" i="1"/>
  <c r="F50" i="1"/>
  <c r="F48" i="1"/>
  <c r="F47" i="1"/>
  <c r="F46" i="1"/>
  <c r="F44" i="1"/>
  <c r="F43" i="1"/>
  <c r="F42" i="1"/>
  <c r="F40" i="1"/>
  <c r="F39" i="1"/>
  <c r="F38" i="1"/>
  <c r="F36" i="1"/>
  <c r="F35" i="1"/>
  <c r="F34" i="1"/>
  <c r="F29" i="1"/>
  <c r="E33" i="1" s="1"/>
  <c r="F33" i="1" s="1"/>
  <c r="E37" i="1" s="1"/>
  <c r="F37" i="1" s="1"/>
  <c r="E41" i="1" s="1"/>
  <c r="F41" i="1" s="1"/>
  <c r="E45" i="1" s="1"/>
  <c r="F45" i="1" s="1"/>
  <c r="E49" i="1" s="1"/>
  <c r="F49" i="1" s="1"/>
  <c r="F30" i="1"/>
  <c r="F31" i="1"/>
  <c r="F32" i="1"/>
  <c r="F27" i="1"/>
  <c r="F28" i="1"/>
  <c r="F23" i="1"/>
  <c r="F24" i="1"/>
  <c r="F25" i="1"/>
  <c r="F26" i="1"/>
  <c r="F22" i="1" l="1"/>
  <c r="F21" i="1"/>
  <c r="F20" i="1"/>
  <c r="F19" i="1"/>
  <c r="F18" i="1"/>
  <c r="F17" i="1"/>
  <c r="F16" i="1"/>
  <c r="F15" i="1"/>
  <c r="F14" i="1"/>
  <c r="F13" i="1"/>
  <c r="F12" i="1"/>
  <c r="F11" i="1"/>
  <c r="F7" i="1"/>
  <c r="F8" i="1"/>
  <c r="F9" i="1"/>
  <c r="F10" i="1" l="1"/>
</calcChain>
</file>

<file path=xl/sharedStrings.xml><?xml version="1.0" encoding="utf-8"?>
<sst xmlns="http://schemas.openxmlformats.org/spreadsheetml/2006/main" count="78" uniqueCount="23">
  <si>
    <t>date</t>
  </si>
  <si>
    <t>condition</t>
  </si>
  <si>
    <t>ancien DP</t>
  </si>
  <si>
    <t xml:space="preserve"> nvx DP</t>
  </si>
  <si>
    <t>remarque</t>
  </si>
  <si>
    <t>culture cellulaire : Erwan GOY</t>
  </si>
  <si>
    <r>
      <t>nbr de cellules comptées (* 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</si>
  <si>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boite routine : 200 000/ WB : 100 000/ IF : 20 000/ SA B GAL: 50 000</t>
  </si>
  <si>
    <t>DP : (log ( cell collecté /cell étalée)/log2) + ancien DP</t>
  </si>
  <si>
    <t>Nombre de cellules encemmencées</t>
  </si>
  <si>
    <t>congelation</t>
  </si>
  <si>
    <t>PN</t>
  </si>
  <si>
    <t>O</t>
  </si>
  <si>
    <t>NI</t>
  </si>
  <si>
    <t>IRRADIATION</t>
  </si>
  <si>
    <t>day</t>
  </si>
  <si>
    <t>PTV</t>
  </si>
  <si>
    <t>decongelation NI</t>
  </si>
  <si>
    <t>Non-irradiated</t>
  </si>
  <si>
    <t>Margin +22 to +47mm</t>
  </si>
  <si>
    <t>Margin -5 to +20mm</t>
  </si>
  <si>
    <t>F1MC</t>
  </si>
  <si>
    <t>Figure 6-Figure supplement 2-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</si>
</sst>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Border="1"/>
    <xf numFmtId="14" fontId="0" fillId="0" borderId="0" xfId="0" applyNumberFormat="1" applyBorder="1" applyAlignment="1">
      <alignment wrapText="1"/>
    </xf>
    <xf numFmtId="0" fontId="0" fillId="0" borderId="0" xfId="0" applyFill="1" applyBorder="1"/>
    <xf numFmtId="14" fontId="0" fillId="0" borderId="0" xfId="0" applyNumberFormat="1" applyAlignment="1">
      <alignment wrapText="1"/>
    </xf>
    <xf numFmtId="0" fontId="0" fillId="2" borderId="0" xfId="0" applyFill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Feuil1!$J$10</c:f>
              <c:strCache>
                <c:ptCount val="1"/>
                <c:pt idx="0">
                  <c:v>Non-irradiated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Feuil1!$K$9:$V$9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51</c:v>
                </c:pt>
                <c:pt idx="7">
                  <c:v>58</c:v>
                </c:pt>
                <c:pt idx="8">
                  <c:v>63</c:v>
                </c:pt>
                <c:pt idx="9">
                  <c:v>69</c:v>
                </c:pt>
                <c:pt idx="10">
                  <c:v>73</c:v>
                </c:pt>
                <c:pt idx="11">
                  <c:v>87</c:v>
                </c:pt>
              </c:numCache>
            </c:numRef>
          </c:xVal>
          <c:yVal>
            <c:numRef>
              <c:f>Feuil1!$K$10:$V$10</c:f>
              <c:numCache>
                <c:formatCode>General</c:formatCode>
                <c:ptCount val="12"/>
                <c:pt idx="0">
                  <c:v>26.83</c:v>
                </c:pt>
                <c:pt idx="1">
                  <c:v>27.900389327891396</c:v>
                </c:pt>
                <c:pt idx="2">
                  <c:v>29.060612928141413</c:v>
                </c:pt>
                <c:pt idx="3">
                  <c:v>29.758584390691755</c:v>
                </c:pt>
                <c:pt idx="4">
                  <c:v>30.086910256777269</c:v>
                </c:pt>
                <c:pt idx="5">
                  <c:v>31.014924143951543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6B-406E-829E-E0185700D219}"/>
            </c:ext>
          </c:extLst>
        </c:ser>
        <c:ser>
          <c:idx val="1"/>
          <c:order val="1"/>
          <c:tx>
            <c:strRef>
              <c:f>Feuil1!$J$11</c:f>
              <c:strCache>
                <c:ptCount val="1"/>
                <c:pt idx="0">
                  <c:v>PTV</c:v>
                </c:pt>
              </c:strCache>
            </c:strRef>
          </c:tx>
          <c:marker>
            <c:symbol val="diamond"/>
            <c:size val="7"/>
          </c:marker>
          <c:xVal>
            <c:numRef>
              <c:f>Feuil1!$K$9:$V$9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51</c:v>
                </c:pt>
                <c:pt idx="7">
                  <c:v>58</c:v>
                </c:pt>
                <c:pt idx="8">
                  <c:v>63</c:v>
                </c:pt>
                <c:pt idx="9">
                  <c:v>69</c:v>
                </c:pt>
                <c:pt idx="10">
                  <c:v>73</c:v>
                </c:pt>
                <c:pt idx="11">
                  <c:v>87</c:v>
                </c:pt>
              </c:numCache>
            </c:numRef>
          </c:xVal>
          <c:yVal>
            <c:numRef>
              <c:f>Feuil1!$K$11:$V$11</c:f>
              <c:numCache>
                <c:formatCode>General</c:formatCode>
                <c:ptCount val="12"/>
                <c:pt idx="0">
                  <c:v>26.83</c:v>
                </c:pt>
                <c:pt idx="1">
                  <c:v>25.797578522307621</c:v>
                </c:pt>
                <c:pt idx="2">
                  <c:v>25.900389327891396</c:v>
                </c:pt>
                <c:pt idx="3">
                  <c:v>25.457087976393833</c:v>
                </c:pt>
                <c:pt idx="4">
                  <c:v>24.566965594166206</c:v>
                </c:pt>
                <c:pt idx="5">
                  <c:v>23.196127898797897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6B-406E-829E-E0185700D219}"/>
            </c:ext>
          </c:extLst>
        </c:ser>
        <c:ser>
          <c:idx val="2"/>
          <c:order val="2"/>
          <c:tx>
            <c:strRef>
              <c:f>Feuil1!$J$12</c:f>
              <c:strCache>
                <c:ptCount val="1"/>
                <c:pt idx="0">
                  <c:v>Margin -5 to +20mm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Feuil1!$K$9:$V$9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51</c:v>
                </c:pt>
                <c:pt idx="7">
                  <c:v>58</c:v>
                </c:pt>
                <c:pt idx="8">
                  <c:v>63</c:v>
                </c:pt>
                <c:pt idx="9">
                  <c:v>69</c:v>
                </c:pt>
                <c:pt idx="10">
                  <c:v>73</c:v>
                </c:pt>
                <c:pt idx="11">
                  <c:v>87</c:v>
                </c:pt>
              </c:numCache>
            </c:numRef>
          </c:xVal>
          <c:yVal>
            <c:numRef>
              <c:f>Feuil1!$K$12:$V$12</c:f>
              <c:numCache>
                <c:formatCode>General</c:formatCode>
                <c:ptCount val="12"/>
                <c:pt idx="0">
                  <c:v>26.83</c:v>
                </c:pt>
                <c:pt idx="1">
                  <c:v>26.660074998557686</c:v>
                </c:pt>
                <c:pt idx="2">
                  <c:v>27.354955191356879</c:v>
                </c:pt>
                <c:pt idx="3">
                  <c:v>27.474625422019496</c:v>
                </c:pt>
                <c:pt idx="4">
                  <c:v>27.286514135255004</c:v>
                </c:pt>
                <c:pt idx="5">
                  <c:v>28.132562770020431</c:v>
                </c:pt>
                <c:pt idx="6">
                  <c:v>28.42390254507437</c:v>
                </c:pt>
                <c:pt idx="7">
                  <c:v>30.349901963630593</c:v>
                </c:pt>
                <c:pt idx="8">
                  <c:v>31.73946877539332</c:v>
                </c:pt>
                <c:pt idx="9">
                  <c:v>34.324431276114474</c:v>
                </c:pt>
                <c:pt idx="10">
                  <c:v>34.389017401762487</c:v>
                </c:pt>
                <c:pt idx="11">
                  <c:v>36.526065137284121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6B-406E-829E-E0185700D219}"/>
            </c:ext>
          </c:extLst>
        </c:ser>
        <c:ser>
          <c:idx val="3"/>
          <c:order val="3"/>
          <c:tx>
            <c:strRef>
              <c:f>Feuil1!$J$13</c:f>
              <c:strCache>
                <c:ptCount val="1"/>
                <c:pt idx="0">
                  <c:v>Margin +22 to +47mm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Feuil1!$K$9:$V$9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51</c:v>
                </c:pt>
                <c:pt idx="7">
                  <c:v>58</c:v>
                </c:pt>
                <c:pt idx="8">
                  <c:v>63</c:v>
                </c:pt>
                <c:pt idx="9">
                  <c:v>69</c:v>
                </c:pt>
                <c:pt idx="10">
                  <c:v>73</c:v>
                </c:pt>
                <c:pt idx="11">
                  <c:v>87</c:v>
                </c:pt>
              </c:numCache>
            </c:numRef>
          </c:xVal>
          <c:yVal>
            <c:numRef>
              <c:f>Feuil1!$K$13:$V$13</c:f>
              <c:numCache>
                <c:formatCode>General</c:formatCode>
                <c:ptCount val="12"/>
                <c:pt idx="0">
                  <c:v>26.83</c:v>
                </c:pt>
                <c:pt idx="1">
                  <c:v>27.066067358233521</c:v>
                </c:pt>
                <c:pt idx="2">
                  <c:v>28.280661409009561</c:v>
                </c:pt>
                <c:pt idx="3">
                  <c:v>28.858392340499641</c:v>
                </c:pt>
                <c:pt idx="4">
                  <c:v>28.934723395633792</c:v>
                </c:pt>
                <c:pt idx="5">
                  <c:v>29.338657462554103</c:v>
                </c:pt>
                <c:pt idx="6">
                  <c:v>29.178361162309567</c:v>
                </c:pt>
                <c:pt idx="7">
                  <c:v>29.037005313064025</c:v>
                </c:pt>
                <c:pt idx="8">
                  <c:v>30.107394640955423</c:v>
                </c:pt>
                <c:pt idx="9">
                  <c:v>31.592821468125663</c:v>
                </c:pt>
                <c:pt idx="10">
                  <c:v>31.645046666355427</c:v>
                </c:pt>
                <c:pt idx="11">
                  <c:v>33.971333091379392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36B-406E-829E-E0185700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24800"/>
        <c:axId val="93306240"/>
      </c:scatterChart>
      <c:valAx>
        <c:axId val="933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306240"/>
        <c:crosses val="autoZero"/>
        <c:crossBetween val="midCat"/>
      </c:valAx>
      <c:valAx>
        <c:axId val="93306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324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149679</xdr:colOff>
      <xdr:row>20</xdr:row>
      <xdr:rowOff>0</xdr:rowOff>
    </xdr:from>
    <xdr:to>
      <xdr:col>20</xdr:col>
      <xdr:colOff>789213</xdr:colOff>
      <xdr:row>68</xdr:row>
      <xdr:rowOff>108857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70" zoomScaleNormal="70" workbookViewId="0">
      <selection activeCell="H5" sqref="H5"/>
    </sheetView>
  </sheetViews>
  <sheetFormatPr baseColWidth="10" defaultRowHeight="15" x14ac:dyDescent="0.25"/>
  <cols>
    <col min="1" max="1" width="13.7109375" style="1" customWidth="1"/>
    <col min="7" max="7" width="15.5703125" customWidth="1"/>
    <col min="8" max="8" width="17.28515625" customWidth="1"/>
    <col min="10" max="10" width="8.140625" customWidth="1"/>
    <col min="11" max="22" width="19.140625" customWidth="1"/>
  </cols>
  <sheetData>
    <row r="1" spans="1:22" x14ac:dyDescent="0.25">
      <c r="A1" s="13" t="s">
        <v>22</v>
      </c>
    </row>
    <row r="2" spans="1:22" s="1" customFormat="1" ht="15" customHeight="1" x14ac:dyDescent="0.25">
      <c r="A2" s="5" t="s">
        <v>5</v>
      </c>
      <c r="B2" s="5" t="s">
        <v>21</v>
      </c>
      <c r="C2" s="5"/>
      <c r="D2" s="5"/>
      <c r="E2" s="5"/>
      <c r="F2" s="5"/>
      <c r="G2" s="5"/>
      <c r="H2" s="5"/>
    </row>
    <row r="3" spans="1:22" s="1" customFormat="1" ht="15" customHeight="1" x14ac:dyDescent="0.25">
      <c r="A3" s="5" t="s">
        <v>7</v>
      </c>
      <c r="B3" s="5"/>
      <c r="C3" s="5"/>
      <c r="D3" s="5"/>
      <c r="E3" s="5"/>
      <c r="F3" s="5"/>
      <c r="G3" s="5"/>
      <c r="H3" s="5"/>
    </row>
    <row r="4" spans="1:22" s="1" customFormat="1" ht="15" customHeight="1" x14ac:dyDescent="0.25">
      <c r="A4" s="5" t="s">
        <v>8</v>
      </c>
      <c r="B4" s="5"/>
      <c r="C4" s="5"/>
      <c r="D4" s="5"/>
      <c r="E4" s="5"/>
      <c r="F4" s="5"/>
      <c r="G4" s="5"/>
      <c r="H4" s="5"/>
    </row>
    <row r="5" spans="1:22" s="1" customFormat="1" ht="62.25" x14ac:dyDescent="0.25">
      <c r="A5" s="1" t="s">
        <v>0</v>
      </c>
      <c r="B5" s="1" t="s">
        <v>1</v>
      </c>
      <c r="C5" s="1" t="s">
        <v>9</v>
      </c>
      <c r="D5" s="1" t="s">
        <v>6</v>
      </c>
      <c r="E5" s="1" t="s">
        <v>2</v>
      </c>
      <c r="F5" s="1" t="s">
        <v>3</v>
      </c>
      <c r="G5" s="1" t="s">
        <v>4</v>
      </c>
      <c r="J5" s="11" t="s">
        <v>10</v>
      </c>
      <c r="K5" s="11"/>
      <c r="L5" s="11"/>
      <c r="M5" s="11"/>
      <c r="N5" s="11"/>
    </row>
    <row r="6" spans="1:22" s="2" customFormat="1" ht="30" customHeight="1" x14ac:dyDescent="0.25">
      <c r="A6" s="7">
        <v>43486</v>
      </c>
      <c r="B6" s="6" t="s">
        <v>13</v>
      </c>
      <c r="C6" s="6"/>
      <c r="D6" s="6"/>
      <c r="E6" s="6"/>
      <c r="F6" s="6">
        <v>26.83</v>
      </c>
      <c r="G6" s="6"/>
      <c r="H6" s="3"/>
      <c r="I6" s="3"/>
      <c r="J6" s="3"/>
      <c r="K6" s="3"/>
      <c r="L6" s="3"/>
      <c r="M6" s="3"/>
      <c r="N6" s="3"/>
    </row>
    <row r="7" spans="1:22" s="1" customFormat="1" x14ac:dyDescent="0.25">
      <c r="A7" s="7">
        <v>43490</v>
      </c>
      <c r="B7" s="6" t="s">
        <v>18</v>
      </c>
      <c r="C7" s="6">
        <v>900000</v>
      </c>
      <c r="D7" s="6">
        <v>1890000</v>
      </c>
      <c r="E7" s="6">
        <v>26.83</v>
      </c>
      <c r="F7" s="6">
        <f t="shared" ref="F7:F23" si="0">LOG(D7/C7)/LOG((2))+E7</f>
        <v>27.900389327891396</v>
      </c>
      <c r="G7" s="10" t="s">
        <v>14</v>
      </c>
      <c r="H7" s="3"/>
      <c r="I7" s="3"/>
      <c r="J7" s="3"/>
      <c r="K7" s="7">
        <v>43486</v>
      </c>
      <c r="L7" s="7">
        <v>43490</v>
      </c>
      <c r="M7" s="7">
        <v>43493</v>
      </c>
      <c r="N7" s="7">
        <v>43496</v>
      </c>
      <c r="O7" s="9">
        <v>43501</v>
      </c>
      <c r="P7" s="9">
        <v>43507</v>
      </c>
      <c r="Q7" s="9">
        <v>43535</v>
      </c>
      <c r="R7" s="9">
        <v>43542</v>
      </c>
      <c r="S7" s="9">
        <v>43547</v>
      </c>
      <c r="T7" s="9">
        <v>43553</v>
      </c>
      <c r="U7" s="9">
        <v>43557</v>
      </c>
      <c r="V7" s="9">
        <v>43571</v>
      </c>
    </row>
    <row r="8" spans="1:22" s="1" customFormat="1" x14ac:dyDescent="0.25">
      <c r="A8" s="3"/>
      <c r="B8" s="6" t="s">
        <v>16</v>
      </c>
      <c r="C8" s="6">
        <v>1800000</v>
      </c>
      <c r="D8" s="1">
        <v>880000</v>
      </c>
      <c r="E8" s="6">
        <v>26.83</v>
      </c>
      <c r="F8" s="6">
        <f t="shared" si="0"/>
        <v>25.797578522307621</v>
      </c>
      <c r="G8" s="10" t="s">
        <v>14</v>
      </c>
      <c r="H8" s="3"/>
      <c r="I8" s="3"/>
      <c r="J8" s="3"/>
      <c r="K8" s="12" t="s">
        <v>15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3" customFormat="1" x14ac:dyDescent="0.25">
      <c r="A9" s="7"/>
      <c r="B9" s="6" t="s">
        <v>20</v>
      </c>
      <c r="C9" s="6">
        <v>1800000</v>
      </c>
      <c r="D9" s="6">
        <v>1600000</v>
      </c>
      <c r="E9" s="6">
        <v>26.83</v>
      </c>
      <c r="F9" s="6">
        <f t="shared" si="0"/>
        <v>26.660074998557686</v>
      </c>
      <c r="G9" s="10" t="s">
        <v>14</v>
      </c>
      <c r="K9" s="3">
        <v>0</v>
      </c>
      <c r="L9" s="3">
        <v>4</v>
      </c>
      <c r="M9" s="3">
        <v>7</v>
      </c>
      <c r="N9" s="3">
        <v>10</v>
      </c>
      <c r="O9" s="3">
        <v>15</v>
      </c>
      <c r="P9" s="3">
        <v>21</v>
      </c>
      <c r="Q9" s="3">
        <v>51</v>
      </c>
      <c r="R9" s="3">
        <v>58</v>
      </c>
      <c r="S9" s="3">
        <v>63</v>
      </c>
      <c r="T9" s="3">
        <v>69</v>
      </c>
      <c r="U9" s="3">
        <v>73</v>
      </c>
      <c r="V9" s="3">
        <v>87</v>
      </c>
    </row>
    <row r="10" spans="1:22" s="3" customFormat="1" ht="30" customHeight="1" x14ac:dyDescent="0.25">
      <c r="B10" s="6" t="s">
        <v>19</v>
      </c>
      <c r="C10" s="6">
        <v>1800000</v>
      </c>
      <c r="D10" s="6">
        <v>2120000</v>
      </c>
      <c r="E10" s="6">
        <v>26.83</v>
      </c>
      <c r="F10" s="6">
        <f t="shared" ref="F10" si="1">LOG(D10/C10)/LOG((2))+E10</f>
        <v>27.066067358233521</v>
      </c>
      <c r="G10" s="10" t="s">
        <v>14</v>
      </c>
      <c r="J10" s="6" t="s">
        <v>18</v>
      </c>
      <c r="K10" s="6">
        <v>26.83</v>
      </c>
      <c r="L10" s="3">
        <v>27.900389327891396</v>
      </c>
      <c r="M10" s="3">
        <v>29.060612928141413</v>
      </c>
      <c r="N10" s="3">
        <v>29.758584390691755</v>
      </c>
      <c r="O10" s="3">
        <v>30.086910256777269</v>
      </c>
      <c r="P10" s="3">
        <v>31.014924143951543</v>
      </c>
    </row>
    <row r="11" spans="1:22" s="3" customFormat="1" x14ac:dyDescent="0.25">
      <c r="A11" s="7">
        <v>43493</v>
      </c>
      <c r="B11" s="6" t="s">
        <v>18</v>
      </c>
      <c r="C11" s="6">
        <v>1890000</v>
      </c>
      <c r="D11" s="8">
        <v>4224000</v>
      </c>
      <c r="E11" s="6">
        <v>27.900389327891396</v>
      </c>
      <c r="F11" s="6">
        <f t="shared" si="0"/>
        <v>29.060612928141413</v>
      </c>
      <c r="G11" s="10" t="s">
        <v>14</v>
      </c>
      <c r="J11" s="6" t="s">
        <v>16</v>
      </c>
      <c r="K11" s="6">
        <v>26.83</v>
      </c>
      <c r="L11" s="3">
        <v>25.797578522307621</v>
      </c>
      <c r="M11" s="3">
        <v>25.900389327891396</v>
      </c>
      <c r="N11" s="3">
        <v>25.457087976393833</v>
      </c>
      <c r="O11" s="3">
        <v>24.566965594166206</v>
      </c>
      <c r="P11" s="3">
        <v>23.196127898797897</v>
      </c>
    </row>
    <row r="12" spans="1:22" s="3" customFormat="1" x14ac:dyDescent="0.25">
      <c r="B12" s="6" t="s">
        <v>16</v>
      </c>
      <c r="C12" s="1">
        <v>880000</v>
      </c>
      <c r="D12" s="8">
        <v>945000</v>
      </c>
      <c r="E12" s="6">
        <v>25.797578522307621</v>
      </c>
      <c r="F12" s="6">
        <f t="shared" si="0"/>
        <v>25.900389327891396</v>
      </c>
      <c r="G12" s="10" t="s">
        <v>14</v>
      </c>
      <c r="J12" s="6" t="s">
        <v>20</v>
      </c>
      <c r="K12" s="6">
        <v>26.83</v>
      </c>
      <c r="L12" s="3">
        <v>26.660074998557686</v>
      </c>
      <c r="M12" s="3">
        <v>27.354955191356879</v>
      </c>
      <c r="N12" s="3">
        <v>27.474625422019496</v>
      </c>
      <c r="O12" s="3">
        <v>27.286514135255004</v>
      </c>
      <c r="P12" s="3">
        <v>28.132562770020431</v>
      </c>
      <c r="Q12" s="3">
        <v>28.42390254507437</v>
      </c>
      <c r="R12" s="6">
        <v>30.349901963630593</v>
      </c>
      <c r="S12" s="3">
        <v>31.73946877539332</v>
      </c>
      <c r="T12" s="3">
        <v>34.324431276114474</v>
      </c>
      <c r="U12" s="6">
        <f t="shared" ref="U12:U13" si="2">LOG(S12/R12)/LOG((2))+T12</f>
        <v>34.389017401762487</v>
      </c>
      <c r="V12" s="3">
        <v>36.526065137284121</v>
      </c>
    </row>
    <row r="13" spans="1:22" s="3" customFormat="1" x14ac:dyDescent="0.25">
      <c r="B13" s="6" t="s">
        <v>20</v>
      </c>
      <c r="C13" s="6">
        <v>1600000</v>
      </c>
      <c r="D13" s="8">
        <v>2590000</v>
      </c>
      <c r="E13" s="6">
        <v>26.660074998557686</v>
      </c>
      <c r="F13" s="6">
        <f t="shared" si="0"/>
        <v>27.354955191356879</v>
      </c>
      <c r="G13" s="10" t="s">
        <v>14</v>
      </c>
      <c r="J13" s="6" t="s">
        <v>19</v>
      </c>
      <c r="K13" s="6">
        <v>26.83</v>
      </c>
      <c r="L13" s="3">
        <v>27.066067358233521</v>
      </c>
      <c r="M13" s="3">
        <v>28.280661409009561</v>
      </c>
      <c r="N13" s="3">
        <v>28.858392340499641</v>
      </c>
      <c r="O13" s="3">
        <v>28.934723395633792</v>
      </c>
      <c r="P13" s="3">
        <v>29.338657462554103</v>
      </c>
      <c r="Q13" s="3">
        <v>29.178361162309567</v>
      </c>
      <c r="R13" s="6">
        <v>29.037005313064025</v>
      </c>
      <c r="S13" s="3">
        <v>30.107394640955423</v>
      </c>
      <c r="T13" s="3">
        <v>31.592821468125663</v>
      </c>
      <c r="U13" s="6">
        <f t="shared" si="2"/>
        <v>31.645046666355427</v>
      </c>
      <c r="V13" s="3">
        <v>33.971333091379392</v>
      </c>
    </row>
    <row r="14" spans="1:22" s="3" customFormat="1" x14ac:dyDescent="0.25">
      <c r="B14" s="6" t="s">
        <v>19</v>
      </c>
      <c r="C14" s="6">
        <v>2120000</v>
      </c>
      <c r="D14" s="8">
        <v>4920000</v>
      </c>
      <c r="E14" s="6">
        <v>27.066067358233521</v>
      </c>
      <c r="F14" s="6">
        <f t="shared" si="0"/>
        <v>28.280661409009561</v>
      </c>
      <c r="G14" s="10" t="s">
        <v>14</v>
      </c>
    </row>
    <row r="15" spans="1:22" s="3" customFormat="1" x14ac:dyDescent="0.25">
      <c r="A15" s="7">
        <v>43496</v>
      </c>
      <c r="B15" s="6" t="s">
        <v>18</v>
      </c>
      <c r="C15" s="6">
        <v>900000</v>
      </c>
      <c r="D15" s="8">
        <v>1460000</v>
      </c>
      <c r="E15" s="6">
        <v>29.060612928141413</v>
      </c>
      <c r="F15" s="6">
        <f t="shared" si="0"/>
        <v>29.758584390691755</v>
      </c>
      <c r="G15" s="10" t="s">
        <v>14</v>
      </c>
    </row>
    <row r="16" spans="1:22" s="3" customFormat="1" x14ac:dyDescent="0.25">
      <c r="B16" s="6" t="s">
        <v>16</v>
      </c>
      <c r="C16" s="6">
        <v>945000</v>
      </c>
      <c r="D16" s="8">
        <v>695000</v>
      </c>
      <c r="E16" s="6">
        <v>25.900389327891396</v>
      </c>
      <c r="F16" s="6">
        <f t="shared" si="0"/>
        <v>25.457087976393833</v>
      </c>
      <c r="G16" s="10" t="s">
        <v>14</v>
      </c>
    </row>
    <row r="17" spans="1:7" s="3" customFormat="1" x14ac:dyDescent="0.25">
      <c r="B17" s="6" t="s">
        <v>20</v>
      </c>
      <c r="C17" s="6">
        <v>2590000</v>
      </c>
      <c r="D17" s="8">
        <v>2814000</v>
      </c>
      <c r="E17" s="6">
        <v>27.354955191356879</v>
      </c>
      <c r="F17" s="6">
        <f t="shared" si="0"/>
        <v>27.474625422019496</v>
      </c>
      <c r="G17" s="10" t="s">
        <v>14</v>
      </c>
    </row>
    <row r="18" spans="1:7" s="3" customFormat="1" x14ac:dyDescent="0.25">
      <c r="B18" s="6" t="s">
        <v>19</v>
      </c>
      <c r="C18" s="6">
        <v>3000000</v>
      </c>
      <c r="D18" s="8">
        <v>4477500</v>
      </c>
      <c r="E18" s="6">
        <v>28.280661409009561</v>
      </c>
      <c r="F18" s="6">
        <f t="shared" si="0"/>
        <v>28.858392340499641</v>
      </c>
      <c r="G18" s="10" t="s">
        <v>14</v>
      </c>
    </row>
    <row r="19" spans="1:7" s="3" customFormat="1" x14ac:dyDescent="0.25">
      <c r="A19" s="9">
        <v>43501</v>
      </c>
      <c r="B19" s="6" t="s">
        <v>18</v>
      </c>
      <c r="C19" s="6">
        <v>900000</v>
      </c>
      <c r="D19" s="8">
        <v>1130000</v>
      </c>
      <c r="E19">
        <v>29.758584390691755</v>
      </c>
      <c r="F19" s="6">
        <f t="shared" si="0"/>
        <v>30.086910256777269</v>
      </c>
      <c r="G19"/>
    </row>
    <row r="20" spans="1:7" s="3" customFormat="1" x14ac:dyDescent="0.25">
      <c r="A20" s="1"/>
      <c r="B20" s="6" t="s">
        <v>16</v>
      </c>
      <c r="C20" s="8">
        <v>695000</v>
      </c>
      <c r="D20" s="8">
        <v>375000</v>
      </c>
      <c r="E20">
        <v>25.457087976393833</v>
      </c>
      <c r="F20" s="6">
        <f t="shared" si="0"/>
        <v>24.566965594166206</v>
      </c>
      <c r="G20"/>
    </row>
    <row r="21" spans="1:7" s="3" customFormat="1" x14ac:dyDescent="0.25">
      <c r="A21" s="1"/>
      <c r="B21" s="6" t="s">
        <v>20</v>
      </c>
      <c r="C21" s="8">
        <v>2814000</v>
      </c>
      <c r="D21" s="8">
        <v>2470000</v>
      </c>
      <c r="E21">
        <v>27.474625422019496</v>
      </c>
      <c r="F21" s="6">
        <f t="shared" si="0"/>
        <v>27.286514135255004</v>
      </c>
      <c r="G21"/>
    </row>
    <row r="22" spans="1:7" s="3" customFormat="1" x14ac:dyDescent="0.25">
      <c r="A22" s="1"/>
      <c r="B22" s="6" t="s">
        <v>19</v>
      </c>
      <c r="C22" s="6">
        <v>3000000</v>
      </c>
      <c r="D22" s="8">
        <v>3163000</v>
      </c>
      <c r="E22">
        <v>28.858392340499641</v>
      </c>
      <c r="F22" s="6">
        <f t="shared" si="0"/>
        <v>28.934723395633792</v>
      </c>
      <c r="G22"/>
    </row>
    <row r="23" spans="1:7" s="2" customFormat="1" x14ac:dyDescent="0.25">
      <c r="A23" s="9">
        <v>43507</v>
      </c>
      <c r="B23" s="6" t="s">
        <v>18</v>
      </c>
      <c r="C23" s="8">
        <v>1130000</v>
      </c>
      <c r="D23" s="8">
        <v>2150000</v>
      </c>
      <c r="E23">
        <v>30.086910256777269</v>
      </c>
      <c r="F23" s="6">
        <f t="shared" si="0"/>
        <v>31.014924143951543</v>
      </c>
      <c r="G23"/>
    </row>
    <row r="24" spans="1:7" s="3" customFormat="1" x14ac:dyDescent="0.25">
      <c r="A24" s="1"/>
      <c r="B24" s="6" t="s">
        <v>16</v>
      </c>
      <c r="C24" s="8">
        <v>375000</v>
      </c>
      <c r="D24" s="8">
        <v>145000</v>
      </c>
      <c r="E24">
        <v>24.566965594166206</v>
      </c>
      <c r="F24" s="6">
        <f t="shared" ref="F24:F41" si="3">LOG(D24/C24)/LOG((2))+E24</f>
        <v>23.196127898797897</v>
      </c>
      <c r="G24"/>
    </row>
    <row r="25" spans="1:7" s="3" customFormat="1" x14ac:dyDescent="0.25">
      <c r="A25" s="1"/>
      <c r="B25" s="6" t="s">
        <v>20</v>
      </c>
      <c r="C25" s="8">
        <v>2470000</v>
      </c>
      <c r="D25">
        <v>4440000</v>
      </c>
      <c r="E25">
        <v>27.286514135255004</v>
      </c>
      <c r="F25" s="6">
        <f t="shared" si="3"/>
        <v>28.132562770020431</v>
      </c>
      <c r="G25"/>
    </row>
    <row r="26" spans="1:7" x14ac:dyDescent="0.25">
      <c r="B26" s="6" t="s">
        <v>19</v>
      </c>
      <c r="C26" s="8">
        <v>3163000</v>
      </c>
      <c r="D26">
        <v>4185000</v>
      </c>
      <c r="E26">
        <v>28.934723395633792</v>
      </c>
      <c r="F26" s="6">
        <f t="shared" si="3"/>
        <v>29.338657462554103</v>
      </c>
    </row>
    <row r="27" spans="1:7" s="4" customFormat="1" x14ac:dyDescent="0.25">
      <c r="A27" s="9">
        <v>43523</v>
      </c>
      <c r="B27" s="6" t="s">
        <v>11</v>
      </c>
      <c r="C27" s="8">
        <v>2340000</v>
      </c>
      <c r="D27" s="8">
        <v>1200000</v>
      </c>
      <c r="E27">
        <v>28.132562770020431</v>
      </c>
      <c r="F27" s="6">
        <f t="shared" si="3"/>
        <v>27.169088646045545</v>
      </c>
      <c r="G27"/>
    </row>
    <row r="28" spans="1:7" x14ac:dyDescent="0.25">
      <c r="B28" s="6" t="s">
        <v>12</v>
      </c>
      <c r="C28" s="8">
        <v>504000</v>
      </c>
      <c r="D28" s="8">
        <v>500000</v>
      </c>
      <c r="E28">
        <v>29.338657462554103</v>
      </c>
      <c r="F28" s="6">
        <f t="shared" si="3"/>
        <v>29.327161823716274</v>
      </c>
    </row>
    <row r="29" spans="1:7" x14ac:dyDescent="0.25">
      <c r="A29" s="9">
        <v>43535</v>
      </c>
      <c r="B29" s="6" t="s">
        <v>18</v>
      </c>
      <c r="C29" s="8">
        <v>170000</v>
      </c>
      <c r="D29" s="8">
        <v>500000</v>
      </c>
      <c r="E29">
        <v>29.2</v>
      </c>
      <c r="F29" s="6">
        <f t="shared" si="3"/>
        <v>30.756393348524384</v>
      </c>
      <c r="G29" t="s">
        <v>17</v>
      </c>
    </row>
    <row r="30" spans="1:7" x14ac:dyDescent="0.25">
      <c r="B30" s="6" t="s">
        <v>16</v>
      </c>
      <c r="E30">
        <v>23.196127898797897</v>
      </c>
      <c r="F30" s="6" t="e">
        <f t="shared" si="3"/>
        <v>#DIV/0!</v>
      </c>
    </row>
    <row r="31" spans="1:7" s="4" customFormat="1" x14ac:dyDescent="0.25">
      <c r="A31" s="1"/>
      <c r="B31" s="6" t="s">
        <v>20</v>
      </c>
      <c r="C31">
        <v>1100000</v>
      </c>
      <c r="D31">
        <v>2625000</v>
      </c>
      <c r="E31">
        <v>27.169088646045545</v>
      </c>
      <c r="F31" s="6">
        <f t="shared" si="3"/>
        <v>28.42390254507437</v>
      </c>
      <c r="G31"/>
    </row>
    <row r="32" spans="1:7" x14ac:dyDescent="0.25">
      <c r="B32" s="6" t="s">
        <v>19</v>
      </c>
      <c r="C32">
        <v>500000</v>
      </c>
      <c r="D32">
        <v>451000</v>
      </c>
      <c r="E32">
        <v>29.327161823716274</v>
      </c>
      <c r="F32" s="6">
        <f t="shared" si="3"/>
        <v>29.178361162309567</v>
      </c>
    </row>
    <row r="33" spans="1:7" x14ac:dyDescent="0.25">
      <c r="A33" s="9">
        <v>43542</v>
      </c>
      <c r="B33" s="6" t="s">
        <v>18</v>
      </c>
      <c r="C33">
        <v>400000</v>
      </c>
      <c r="D33">
        <v>1280000</v>
      </c>
      <c r="E33">
        <f>F29</f>
        <v>30.756393348524384</v>
      </c>
      <c r="F33" s="6">
        <f t="shared" si="3"/>
        <v>32.434465253637022</v>
      </c>
    </row>
    <row r="34" spans="1:7" x14ac:dyDescent="0.25">
      <c r="B34" s="6" t="s">
        <v>16</v>
      </c>
      <c r="E34" t="e">
        <v>#DIV/0!</v>
      </c>
      <c r="F34" s="6" t="e">
        <f t="shared" si="3"/>
        <v>#DIV/0!</v>
      </c>
    </row>
    <row r="35" spans="1:7" s="4" customFormat="1" x14ac:dyDescent="0.25">
      <c r="A35" s="1"/>
      <c r="B35" s="6" t="s">
        <v>20</v>
      </c>
      <c r="C35">
        <v>400000</v>
      </c>
      <c r="D35">
        <v>1520000</v>
      </c>
      <c r="E35">
        <v>28.42390254507437</v>
      </c>
      <c r="F35" s="6">
        <f t="shared" si="3"/>
        <v>30.349901963630593</v>
      </c>
      <c r="G35"/>
    </row>
    <row r="36" spans="1:7" x14ac:dyDescent="0.25">
      <c r="B36" s="6" t="s">
        <v>19</v>
      </c>
      <c r="C36">
        <v>300000</v>
      </c>
      <c r="D36">
        <v>272000</v>
      </c>
      <c r="E36">
        <v>29.178361162309567</v>
      </c>
      <c r="F36" s="6">
        <f t="shared" si="3"/>
        <v>29.037005313064025</v>
      </c>
    </row>
    <row r="37" spans="1:7" x14ac:dyDescent="0.25">
      <c r="A37" s="9">
        <v>43547</v>
      </c>
      <c r="B37" s="6" t="s">
        <v>18</v>
      </c>
      <c r="C37">
        <v>200000</v>
      </c>
      <c r="D37">
        <v>488000</v>
      </c>
      <c r="E37">
        <f>F33</f>
        <v>32.434465253637022</v>
      </c>
      <c r="F37" s="6">
        <f t="shared" si="3"/>
        <v>33.721346401425187</v>
      </c>
    </row>
    <row r="38" spans="1:7" x14ac:dyDescent="0.25">
      <c r="B38" s="6" t="s">
        <v>16</v>
      </c>
      <c r="E38" t="e">
        <v>#DIV/0!</v>
      </c>
      <c r="F38" s="6" t="e">
        <f t="shared" si="3"/>
        <v>#DIV/0!</v>
      </c>
    </row>
    <row r="39" spans="1:7" s="4" customFormat="1" x14ac:dyDescent="0.25">
      <c r="A39" s="1"/>
      <c r="B39" s="6" t="s">
        <v>20</v>
      </c>
      <c r="C39">
        <v>200000</v>
      </c>
      <c r="D39">
        <v>524000</v>
      </c>
      <c r="E39">
        <v>30.349901963630593</v>
      </c>
      <c r="F39" s="6">
        <f t="shared" si="3"/>
        <v>31.73946877539332</v>
      </c>
      <c r="G39"/>
    </row>
    <row r="40" spans="1:7" x14ac:dyDescent="0.25">
      <c r="B40" s="6" t="s">
        <v>19</v>
      </c>
      <c r="C40">
        <v>200000</v>
      </c>
      <c r="D40">
        <v>420000</v>
      </c>
      <c r="E40">
        <v>29.037005313064025</v>
      </c>
      <c r="F40" s="6">
        <f t="shared" ref="F40" si="4">LOG(D40/C40)/LOG((2))+E40</f>
        <v>30.107394640955423</v>
      </c>
    </row>
    <row r="41" spans="1:7" x14ac:dyDescent="0.25">
      <c r="A41" s="9">
        <v>43553</v>
      </c>
      <c r="B41" s="6" t="s">
        <v>18</v>
      </c>
      <c r="C41">
        <v>200000</v>
      </c>
      <c r="D41">
        <v>960000</v>
      </c>
      <c r="E41">
        <f>F37</f>
        <v>33.721346401425187</v>
      </c>
      <c r="F41" s="6">
        <f t="shared" si="3"/>
        <v>35.984380807258979</v>
      </c>
    </row>
    <row r="42" spans="1:7" x14ac:dyDescent="0.25">
      <c r="B42" s="6" t="s">
        <v>16</v>
      </c>
      <c r="E42" t="e">
        <v>#DIV/0!</v>
      </c>
      <c r="F42" s="6" t="e">
        <f t="shared" ref="F42:F52" si="5">LOG(D42/C42)/LOG((2))+E42</f>
        <v>#DIV/0!</v>
      </c>
    </row>
    <row r="43" spans="1:7" s="4" customFormat="1" x14ac:dyDescent="0.25">
      <c r="A43" s="1"/>
      <c r="B43" s="6" t="s">
        <v>20</v>
      </c>
      <c r="C43">
        <v>200000</v>
      </c>
      <c r="D43">
        <v>1200000</v>
      </c>
      <c r="E43">
        <v>31.73946877539332</v>
      </c>
      <c r="F43" s="6">
        <f t="shared" si="5"/>
        <v>34.324431276114474</v>
      </c>
      <c r="G43"/>
    </row>
    <row r="44" spans="1:7" x14ac:dyDescent="0.25">
      <c r="B44" s="6" t="s">
        <v>19</v>
      </c>
      <c r="C44">
        <v>200000</v>
      </c>
      <c r="D44">
        <v>560000</v>
      </c>
      <c r="E44">
        <v>30.107394640955423</v>
      </c>
      <c r="F44" s="6">
        <f t="shared" si="5"/>
        <v>31.592821468125663</v>
      </c>
    </row>
    <row r="45" spans="1:7" x14ac:dyDescent="0.25">
      <c r="A45" s="9">
        <v>43557</v>
      </c>
      <c r="B45" s="6" t="s">
        <v>18</v>
      </c>
      <c r="C45">
        <v>100000</v>
      </c>
      <c r="D45">
        <v>300000</v>
      </c>
      <c r="E45">
        <f>F41</f>
        <v>35.984380807258979</v>
      </c>
      <c r="F45" s="6">
        <f t="shared" si="5"/>
        <v>37.569343307980134</v>
      </c>
    </row>
    <row r="46" spans="1:7" x14ac:dyDescent="0.25">
      <c r="B46" s="6" t="s">
        <v>16</v>
      </c>
      <c r="E46" t="e">
        <v>#DIV/0!</v>
      </c>
      <c r="F46" s="6" t="e">
        <f t="shared" si="5"/>
        <v>#DIV/0!</v>
      </c>
    </row>
    <row r="47" spans="1:7" s="4" customFormat="1" x14ac:dyDescent="0.25">
      <c r="A47" s="1"/>
      <c r="B47" s="6" t="s">
        <v>20</v>
      </c>
      <c r="C47">
        <v>800000</v>
      </c>
      <c r="D47">
        <v>1320000</v>
      </c>
      <c r="E47">
        <v>34.324431276114474</v>
      </c>
      <c r="F47" s="6">
        <f t="shared" si="5"/>
        <v>35.046897300585563</v>
      </c>
      <c r="G47"/>
    </row>
    <row r="48" spans="1:7" x14ac:dyDescent="0.25">
      <c r="B48" s="6" t="s">
        <v>19</v>
      </c>
      <c r="C48">
        <v>200000</v>
      </c>
      <c r="D48">
        <v>420000</v>
      </c>
      <c r="E48">
        <v>31.592821468125663</v>
      </c>
      <c r="F48" s="6">
        <f t="shared" si="5"/>
        <v>32.663210796017061</v>
      </c>
    </row>
    <row r="49" spans="1:7" x14ac:dyDescent="0.25">
      <c r="A49" s="9">
        <v>43571</v>
      </c>
      <c r="B49" s="6" t="s">
        <v>18</v>
      </c>
      <c r="C49">
        <v>300000</v>
      </c>
      <c r="D49">
        <v>1116000</v>
      </c>
      <c r="E49">
        <f>F45</f>
        <v>37.569343307980134</v>
      </c>
      <c r="F49" s="6">
        <f t="shared" si="5"/>
        <v>39.464645929313441</v>
      </c>
    </row>
    <row r="50" spans="1:7" x14ac:dyDescent="0.25">
      <c r="B50" s="6" t="s">
        <v>16</v>
      </c>
      <c r="E50" t="e">
        <v>#DIV/0!</v>
      </c>
      <c r="F50" s="6" t="e">
        <f t="shared" si="5"/>
        <v>#DIV/0!</v>
      </c>
    </row>
    <row r="51" spans="1:7" s="4" customFormat="1" x14ac:dyDescent="0.25">
      <c r="A51" s="1"/>
      <c r="B51" s="6" t="s">
        <v>20</v>
      </c>
      <c r="C51">
        <v>1320000</v>
      </c>
      <c r="D51">
        <v>3680000</v>
      </c>
      <c r="E51">
        <v>35.046897300585563</v>
      </c>
      <c r="F51" s="6">
        <f t="shared" si="5"/>
        <v>36.526065137284121</v>
      </c>
      <c r="G51"/>
    </row>
    <row r="52" spans="1:7" x14ac:dyDescent="0.25">
      <c r="B52" s="6" t="s">
        <v>19</v>
      </c>
      <c r="C52">
        <v>420000</v>
      </c>
      <c r="D52">
        <v>1040000</v>
      </c>
      <c r="E52">
        <v>32.663210796017061</v>
      </c>
      <c r="F52" s="6">
        <f t="shared" si="5"/>
        <v>33.971333091379392</v>
      </c>
    </row>
    <row r="55" spans="1:7" s="4" customFormat="1" x14ac:dyDescent="0.25">
      <c r="A55" s="1"/>
      <c r="B55"/>
      <c r="C55"/>
      <c r="D55"/>
      <c r="E55"/>
      <c r="F55"/>
      <c r="G55"/>
    </row>
  </sheetData>
  <mergeCells count="2">
    <mergeCell ref="J5:N5"/>
    <mergeCell ref="K8:V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cp:lastPrinted>2015-09-29T10:10:08Z</cp:lastPrinted>
  <dcterms:created xsi:type="dcterms:W3CDTF">2015-08-24T13:41:47Z</dcterms:created>
  <dcterms:modified xsi:type="dcterms:W3CDTF">2021-11-08T16:14:52Z</dcterms:modified>
</cp:coreProperties>
</file>