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707ee1952ac8ac/Bureau/ARTICLE MAXIME/retour reviewer/DATA brut/Figure 6/"/>
    </mc:Choice>
  </mc:AlternateContent>
  <xr:revisionPtr revIDLastSave="4" documentId="13_ncr:1_{0CEF59A5-761E-4C18-9E78-34225C4731D4}" xr6:coauthVersionLast="47" xr6:coauthVersionMax="47" xr10:uidLastSave="{3AF86217-9963-4A64-B049-63B59E866A98}"/>
  <bookViews>
    <workbookView xWindow="-120" yWindow="-120" windowWidth="20730" windowHeight="11160" xr2:uid="{00000000-000D-0000-FFFF-FFFF00000000}"/>
  </bookViews>
  <sheets>
    <sheet name="% surviving cell" sheetId="5" r:id="rId1"/>
    <sheet name="normalized" sheetId="4" r:id="rId2"/>
    <sheet name="brut" sheetId="1" r:id="rId3"/>
    <sheet name="Feuil2" sheetId="2" r:id="rId4"/>
    <sheet name="Feuil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5" i="5" l="1"/>
  <c r="V55" i="5"/>
  <c r="W55" i="5"/>
  <c r="V54" i="5"/>
  <c r="W54" i="5"/>
  <c r="U54" i="5"/>
  <c r="V40" i="5" l="1"/>
  <c r="V41" i="5"/>
  <c r="V39" i="5"/>
  <c r="W39" i="5"/>
  <c r="V47" i="5" s="1"/>
  <c r="R55" i="5" s="1"/>
  <c r="Z55" i="5" s="1"/>
  <c r="W40" i="5"/>
  <c r="V48" i="5" s="1"/>
  <c r="W41" i="5"/>
  <c r="V49" i="5" s="1"/>
  <c r="U39" i="5"/>
  <c r="P39" i="5"/>
  <c r="Q39" i="5"/>
  <c r="P40" i="5"/>
  <c r="Q40" i="5"/>
  <c r="P41" i="5"/>
  <c r="Q41" i="5"/>
  <c r="R54" i="5" l="1"/>
  <c r="Z54" i="5" s="1"/>
  <c r="S39" i="5"/>
  <c r="T39" i="5"/>
  <c r="T47" i="5" s="1"/>
  <c r="S40" i="5"/>
  <c r="T40" i="5"/>
  <c r="U40" i="5"/>
  <c r="T48" i="5" s="1"/>
  <c r="S41" i="5"/>
  <c r="T41" i="5"/>
  <c r="U41" i="5"/>
  <c r="R40" i="5"/>
  <c r="R41" i="5"/>
  <c r="R39" i="5"/>
  <c r="M39" i="5"/>
  <c r="N39" i="5"/>
  <c r="O39" i="5"/>
  <c r="M40" i="5"/>
  <c r="N40" i="5"/>
  <c r="O40" i="5"/>
  <c r="M41" i="5"/>
  <c r="N41" i="5"/>
  <c r="O41" i="5"/>
  <c r="L40" i="5"/>
  <c r="L41" i="5"/>
  <c r="L39" i="5"/>
  <c r="T49" i="5" l="1"/>
  <c r="Q55" i="5"/>
  <c r="Y55" i="5" s="1"/>
  <c r="Q54" i="5"/>
  <c r="Y54" i="5" s="1"/>
  <c r="R48" i="5"/>
  <c r="R49" i="5"/>
  <c r="R47" i="5"/>
  <c r="D27" i="4"/>
  <c r="P6" i="4"/>
  <c r="Q6" i="4"/>
  <c r="R6" i="4"/>
  <c r="T25" i="4" s="1"/>
  <c r="S6" i="4"/>
  <c r="T6" i="4"/>
  <c r="U6" i="4"/>
  <c r="V26" i="4" s="1"/>
  <c r="V6" i="4"/>
  <c r="W6" i="4"/>
  <c r="O6" i="4"/>
  <c r="P5" i="4"/>
  <c r="Q5" i="4"/>
  <c r="R5" i="4"/>
  <c r="S5" i="4"/>
  <c r="T5" i="4"/>
  <c r="U5" i="4"/>
  <c r="V5" i="4"/>
  <c r="W5" i="4"/>
  <c r="O5" i="4"/>
  <c r="Q26" i="4" s="1"/>
  <c r="D31" i="4"/>
  <c r="O27" i="4"/>
  <c r="N27" i="4"/>
  <c r="M27" i="4"/>
  <c r="L27" i="4"/>
  <c r="K27" i="4"/>
  <c r="J27" i="4"/>
  <c r="I27" i="4"/>
  <c r="H27" i="4"/>
  <c r="G27" i="4"/>
  <c r="F27" i="4"/>
  <c r="E27" i="4"/>
  <c r="O26" i="4"/>
  <c r="N26" i="4"/>
  <c r="M26" i="4"/>
  <c r="L26" i="4"/>
  <c r="K26" i="4"/>
  <c r="J26" i="4"/>
  <c r="I26" i="4"/>
  <c r="H26" i="4"/>
  <c r="G26" i="4"/>
  <c r="F26" i="4"/>
  <c r="E26" i="4"/>
  <c r="D26" i="4"/>
  <c r="X10" i="1"/>
  <c r="W10" i="1"/>
  <c r="V10" i="1"/>
  <c r="T27" i="4" l="1"/>
  <c r="U25" i="4"/>
  <c r="S25" i="4"/>
  <c r="V25" i="4"/>
  <c r="U26" i="4"/>
  <c r="P55" i="5"/>
  <c r="X55" i="5" s="1"/>
  <c r="Q56" i="5"/>
  <c r="R56" i="5"/>
  <c r="P54" i="5"/>
  <c r="X54" i="5" s="1"/>
  <c r="Q25" i="4"/>
  <c r="S26" i="4"/>
  <c r="R25" i="4"/>
  <c r="T26" i="4"/>
  <c r="S27" i="4"/>
  <c r="U27" i="4"/>
  <c r="V27" i="4"/>
  <c r="R26" i="4"/>
  <c r="O27" i="1"/>
  <c r="N27" i="1"/>
  <c r="M27" i="1"/>
  <c r="L27" i="1"/>
  <c r="K27" i="1"/>
  <c r="J27" i="1"/>
  <c r="I27" i="1"/>
  <c r="H27" i="1"/>
  <c r="G27" i="1"/>
  <c r="F27" i="1"/>
  <c r="E27" i="1"/>
  <c r="D27" i="1"/>
  <c r="D31" i="1"/>
  <c r="O26" i="1"/>
  <c r="M26" i="1"/>
  <c r="K26" i="1"/>
  <c r="N26" i="1"/>
  <c r="L26" i="1"/>
  <c r="J26" i="1"/>
  <c r="I26" i="1"/>
  <c r="G26" i="1"/>
  <c r="E26" i="1"/>
  <c r="H26" i="1"/>
  <c r="F26" i="1"/>
  <c r="D26" i="1"/>
</calcChain>
</file>

<file path=xl/sharedStrings.xml><?xml version="1.0" encoding="utf-8"?>
<sst xmlns="http://schemas.openxmlformats.org/spreadsheetml/2006/main" count="515" uniqueCount="65">
  <si>
    <t>Measurement count: 1   Filter: 570</t>
  </si>
  <si>
    <t>A</t>
  </si>
  <si>
    <t>B</t>
  </si>
  <si>
    <t>C</t>
  </si>
  <si>
    <t>D</t>
  </si>
  <si>
    <t>E</t>
  </si>
  <si>
    <t>F</t>
  </si>
  <si>
    <t>G</t>
  </si>
  <si>
    <t>H</t>
  </si>
  <si>
    <t>empty</t>
  </si>
  <si>
    <t>blank</t>
  </si>
  <si>
    <t>DMSO</t>
  </si>
  <si>
    <t>DMSO NI tps 0</t>
  </si>
  <si>
    <t>DMSO PN tps 0</t>
  </si>
  <si>
    <t>DMSO O tps 0</t>
  </si>
  <si>
    <t>6- TG NI tps 0</t>
  </si>
  <si>
    <t>6- TG PN tps 0</t>
  </si>
  <si>
    <t>DMSO NI tps 2 weeks</t>
  </si>
  <si>
    <t>DMSO PN tps 2 weeks</t>
  </si>
  <si>
    <t>DMSO O tps 2 weeks</t>
  </si>
  <si>
    <t>6- TG NI tps 2 weeks</t>
  </si>
  <si>
    <t>6- TG PN tps 2 weeks</t>
  </si>
  <si>
    <t>moyenne</t>
  </si>
  <si>
    <t>écart type</t>
  </si>
  <si>
    <t>6- TG O  tps 0</t>
  </si>
  <si>
    <t>6- TG O  tps 2 weeks</t>
  </si>
  <si>
    <t xml:space="preserve">Day 0 </t>
  </si>
  <si>
    <t xml:space="preserve">Day 14 </t>
  </si>
  <si>
    <t>Non irradiated</t>
  </si>
  <si>
    <t>margin from - 5 to 20</t>
  </si>
  <si>
    <t xml:space="preserve">margin from 22 to 47 mm </t>
  </si>
  <si>
    <t>margin from - 5 to 21</t>
  </si>
  <si>
    <t>6-TG</t>
  </si>
  <si>
    <t xml:space="preserve">Exp. Growth </t>
  </si>
  <si>
    <t>Emerging cells</t>
  </si>
  <si>
    <t>6 TG</t>
  </si>
  <si>
    <t>Day 3</t>
  </si>
  <si>
    <t>Day 8</t>
  </si>
  <si>
    <t>moy</t>
  </si>
  <si>
    <t>EcT</t>
  </si>
  <si>
    <t>margin from - 5 to 22</t>
  </si>
  <si>
    <t>ecart-type</t>
  </si>
  <si>
    <t>t test</t>
  </si>
  <si>
    <t>margin - 5 to +21mm</t>
  </si>
  <si>
    <t xml:space="preserve">margin + 22 to + 47 mm </t>
  </si>
  <si>
    <t>BRUT</t>
  </si>
  <si>
    <t>Day 0</t>
  </si>
  <si>
    <t>Day 14</t>
  </si>
  <si>
    <t>Normalized</t>
  </si>
  <si>
    <t>% 6-TG surviving cell</t>
  </si>
  <si>
    <t>%surviving cell</t>
  </si>
  <si>
    <t>Exp.G</t>
  </si>
  <si>
    <t>mean</t>
  </si>
  <si>
    <t>SD</t>
  </si>
  <si>
    <t>Ttest</t>
  </si>
  <si>
    <t>**</t>
  </si>
  <si>
    <t>PSNE</t>
  </si>
  <si>
    <t>PSNE -5 to +20mm</t>
  </si>
  <si>
    <t>PSNE +22 to 47mm</t>
  </si>
  <si>
    <t>*</t>
  </si>
  <si>
    <t>NS</t>
  </si>
  <si>
    <t>-5 to +20mm</t>
  </si>
  <si>
    <t>+22 to +47mm</t>
  </si>
  <si>
    <t>HPRT F1mc</t>
  </si>
  <si>
    <t>Figure 6-Figure supplement 2- source data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</si>
</sst>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/>
      <right/>
      <top style="thin">
        <color rgb="FFFFFF00"/>
      </top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 applyAlignment="1"/>
    <xf numFmtId="9" fontId="0" fillId="0" borderId="0" xfId="1" applyFont="1"/>
    <xf numFmtId="0" fontId="0" fillId="0" borderId="0" xfId="0" applyBorder="1" applyAlignment="1"/>
    <xf numFmtId="0" fontId="0" fillId="0" borderId="11" xfId="0" quotePrefix="1" applyBorder="1" applyAlignment="1"/>
    <xf numFmtId="2" fontId="0" fillId="0" borderId="0" xfId="1" applyNumberFormat="1" applyFont="1"/>
    <xf numFmtId="2" fontId="0" fillId="0" borderId="0" xfId="0" applyNumberFormat="1"/>
    <xf numFmtId="11" fontId="0" fillId="0" borderId="0" xfId="1" applyNumberFormat="1" applyFont="1"/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536-4229-9076-C11D91E3F1DA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36-4229-9076-C11D91E3F1DA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B29-45F9-A527-057BACCFCC53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B29-45F9-A527-057BACCFCC53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B29-45F9-A527-057BACCFCC53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B29-45F9-A527-057BACCFCC5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E9D90DC-34FB-477F-9247-123143C2A089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536-4229-9076-C11D91E3F1DA}"/>
                </c:ext>
              </c:extLst>
            </c:dLbl>
            <c:dLbl>
              <c:idx val="1"/>
              <c:layout>
                <c:manualLayout>
                  <c:x val="0"/>
                  <c:y val="-4.6296296296296294E-2"/>
                </c:manualLayout>
              </c:layout>
              <c:tx>
                <c:rich>
                  <a:bodyPr/>
                  <a:lstStyle/>
                  <a:p>
                    <a:fld id="{6728C0D1-C6E4-4360-8221-C0D0AFC5CCF4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536-4229-9076-C11D91E3F1D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F278C44-33DA-4772-BB82-7128A313C7BE}" type="CELLRANGE">
                      <a:rPr lang="en-GB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B29-45F9-A527-057BACCFCC5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C38FC2F-66AF-49F4-BC52-EE814F37BBC7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5B29-45F9-A527-057BACCFCC5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BD22912-FF41-4B36-9329-34D80FF2D4E8}" type="CELLRANGE">
                      <a:rPr lang="en-GB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B29-45F9-A527-057BACCFCC5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12BC01E-0DC9-410D-B7D1-BF5EC54FBD8E}" type="CELLRANGE">
                      <a:rPr lang="en-GB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B29-45F9-A527-057BACCFC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'% surviving cell'!$U$55:$Z$55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1.5324059749321999</c:v>
                  </c:pt>
                  <c:pt idx="4">
                    <c:v>3.5702203844745677</c:v>
                  </c:pt>
                  <c:pt idx="5">
                    <c:v>3.0483783318349817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'% surviving cell'!$U$51:$Z$53</c:f>
              <c:multiLvlStrCache>
                <c:ptCount val="6"/>
                <c:lvl>
                  <c:pt idx="1">
                    <c:v>-5 to +20mm</c:v>
                  </c:pt>
                  <c:pt idx="2">
                    <c:v>+22 to +47mm</c:v>
                  </c:pt>
                  <c:pt idx="4">
                    <c:v>-5 to +20mm</c:v>
                  </c:pt>
                  <c:pt idx="5">
                    <c:v>+22 to +47mm</c:v>
                  </c:pt>
                </c:lvl>
                <c:lvl>
                  <c:pt idx="0">
                    <c:v>Exp.G</c:v>
                  </c:pt>
                  <c:pt idx="1">
                    <c:v>PSNE</c:v>
                  </c:pt>
                  <c:pt idx="3">
                    <c:v>Exp.G</c:v>
                  </c:pt>
                  <c:pt idx="4">
                    <c:v>PSNE</c:v>
                  </c:pt>
                </c:lvl>
                <c:lvl>
                  <c:pt idx="0">
                    <c:v>Day 0</c:v>
                  </c:pt>
                  <c:pt idx="3">
                    <c:v>Day 14</c:v>
                  </c:pt>
                </c:lvl>
              </c:multiLvlStrCache>
            </c:multiLvlStrRef>
          </c:cat>
          <c:val>
            <c:numRef>
              <c:f>'% surviving cell'!$U$54:$Z$54</c:f>
              <c:numCache>
                <c:formatCode>0.00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17.308015474865339</c:v>
                </c:pt>
                <c:pt idx="4">
                  <c:v>49.076151095301398</c:v>
                </c:pt>
                <c:pt idx="5">
                  <c:v>24.854311239245966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'% surviving cell'!$M$57:$R$57</c15:f>
                <c15:dlblRangeCache>
                  <c:ptCount val="6"/>
                  <c:pt idx="1">
                    <c:v>NS</c:v>
                  </c:pt>
                  <c:pt idx="2">
                    <c:v>NS</c:v>
                  </c:pt>
                  <c:pt idx="4">
                    <c:v>**</c:v>
                  </c:pt>
                  <c:pt idx="5">
                    <c:v>*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536-4229-9076-C11D91E3F1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75167839"/>
        <c:axId val="1185529967"/>
      </c:barChart>
      <c:catAx>
        <c:axId val="1175167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5529967"/>
        <c:crosses val="autoZero"/>
        <c:auto val="1"/>
        <c:lblAlgn val="ctr"/>
        <c:lblOffset val="100"/>
        <c:noMultiLvlLbl val="0"/>
      </c:catAx>
      <c:valAx>
        <c:axId val="1185529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1" i="0" baseline="0">
                    <a:solidFill>
                      <a:sysClr val="windowText" lastClr="000000"/>
                    </a:solidFill>
                    <a:effectLst/>
                  </a:rPr>
                  <a:t>6-TG resistant cells (%)</a:t>
                </a:r>
                <a:endParaRPr lang="fr-FR" sz="1000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5167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normalized!$Q$23</c:f>
              <c:strCache>
                <c:ptCount val="1"/>
                <c:pt idx="0">
                  <c:v>Non irradiated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normalized!$Q$26:$R$26</c:f>
                <c:numCache>
                  <c:formatCode>General</c:formatCode>
                  <c:ptCount val="2"/>
                  <c:pt idx="0">
                    <c:v>9.117472463502764E-2</c:v>
                  </c:pt>
                  <c:pt idx="1">
                    <c:v>2.2220092369734004E-2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normalized!$Q$24:$R$24</c:f>
              <c:strCache>
                <c:ptCount val="2"/>
                <c:pt idx="0">
                  <c:v>DMSO</c:v>
                </c:pt>
                <c:pt idx="1">
                  <c:v>6-TG</c:v>
                </c:pt>
              </c:strCache>
            </c:strRef>
          </c:cat>
          <c:val>
            <c:numRef>
              <c:f>normalized!$Q$25:$R$25</c:f>
              <c:numCache>
                <c:formatCode>General</c:formatCode>
                <c:ptCount val="2"/>
                <c:pt idx="0">
                  <c:v>2.4862853029384921</c:v>
                </c:pt>
                <c:pt idx="1">
                  <c:v>0.42939734451249895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5-45E0-BEE0-4CF8B542AF02}"/>
            </c:ext>
          </c:extLst>
        </c:ser>
        <c:ser>
          <c:idx val="1"/>
          <c:order val="1"/>
          <c:tx>
            <c:strRef>
              <c:f>normalized!$S$23</c:f>
              <c:strCache>
                <c:ptCount val="1"/>
                <c:pt idx="0">
                  <c:v>margin - 5 to +21mm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normalized!$U$26:$V$26</c:f>
                <c:numCache>
                  <c:formatCode>General</c:formatCode>
                  <c:ptCount val="2"/>
                  <c:pt idx="0">
                    <c:v>0.14117276168620194</c:v>
                  </c:pt>
                  <c:pt idx="1">
                    <c:v>2.3513017351859084E-2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normalized!$S$25:$T$25</c:f>
              <c:numCache>
                <c:formatCode>General</c:formatCode>
                <c:ptCount val="2"/>
                <c:pt idx="0">
                  <c:v>2.1211395764871877</c:v>
                </c:pt>
                <c:pt idx="1">
                  <c:v>1.0381466059997762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D5-45E0-BEE0-4CF8B542AF02}"/>
            </c:ext>
          </c:extLst>
        </c:ser>
        <c:ser>
          <c:idx val="2"/>
          <c:order val="2"/>
          <c:tx>
            <c:strRef>
              <c:f>normalized!$U$23</c:f>
              <c:strCache>
                <c:ptCount val="1"/>
                <c:pt idx="0">
                  <c:v>margin + 22 to + 47 mm 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normalized!$S$26:$T$26</c:f>
                <c:numCache>
                  <c:formatCode>General</c:formatCode>
                  <c:ptCount val="2"/>
                  <c:pt idx="0">
                    <c:v>0.13937245446675015</c:v>
                  </c:pt>
                  <c:pt idx="1">
                    <c:v>4.266096657371346E-2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normalized!$U$25:$V$25</c:f>
              <c:numCache>
                <c:formatCode>General</c:formatCode>
                <c:ptCount val="2"/>
                <c:pt idx="0">
                  <c:v>1.9596934251968949</c:v>
                </c:pt>
                <c:pt idx="1">
                  <c:v>0.48422983693850252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D5-45E0-BEE0-4CF8B542A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0688"/>
        <c:axId val="50274304"/>
      </c:barChart>
      <c:catAx>
        <c:axId val="50210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274304"/>
        <c:crosses val="autoZero"/>
        <c:auto val="1"/>
        <c:lblAlgn val="ctr"/>
        <c:lblOffset val="100"/>
        <c:noMultiLvlLbl val="0"/>
      </c:catAx>
      <c:valAx>
        <c:axId val="50274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210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brut!$D$27:$O$27</c:f>
                <c:numCache>
                  <c:formatCode>General</c:formatCode>
                  <c:ptCount val="12"/>
                  <c:pt idx="0">
                    <c:v>9.2915732431775779E-3</c:v>
                  </c:pt>
                  <c:pt idx="1">
                    <c:v>2.6627053911388688E-2</c:v>
                  </c:pt>
                  <c:pt idx="2">
                    <c:v>1.6462077633154312E-2</c:v>
                  </c:pt>
                  <c:pt idx="3">
                    <c:v>5.131601439446889E-3</c:v>
                  </c:pt>
                  <c:pt idx="4">
                    <c:v>5.686240703077332E-3</c:v>
                  </c:pt>
                  <c:pt idx="5">
                    <c:v>1.001665280087779E-2</c:v>
                  </c:pt>
                  <c:pt idx="6">
                    <c:v>2.8792360097775926E-2</c:v>
                  </c:pt>
                  <c:pt idx="7">
                    <c:v>2.0000000000000018E-3</c:v>
                  </c:pt>
                  <c:pt idx="8">
                    <c:v>2.3065125189341559E-2</c:v>
                  </c:pt>
                  <c:pt idx="9">
                    <c:v>1.8357559750685818E-2</c:v>
                  </c:pt>
                  <c:pt idx="10">
                    <c:v>6.7485800975711455E-2</c:v>
                  </c:pt>
                  <c:pt idx="11">
                    <c:v>5.1961524227066205E-3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multiLvlStrRef>
              <c:f>brut!$D$23:$O$25</c:f>
              <c:multiLvlStrCache>
                <c:ptCount val="12"/>
                <c:lvl>
                  <c:pt idx="0">
                    <c:v>DMSO</c:v>
                  </c:pt>
                  <c:pt idx="1">
                    <c:v>6-TG</c:v>
                  </c:pt>
                  <c:pt idx="2">
                    <c:v>DMSO</c:v>
                  </c:pt>
                  <c:pt idx="3">
                    <c:v>6-TG</c:v>
                  </c:pt>
                  <c:pt idx="4">
                    <c:v>DMSO</c:v>
                  </c:pt>
                  <c:pt idx="5">
                    <c:v>6-TG</c:v>
                  </c:pt>
                  <c:pt idx="6">
                    <c:v>DMSO</c:v>
                  </c:pt>
                  <c:pt idx="7">
                    <c:v>6-TG</c:v>
                  </c:pt>
                  <c:pt idx="8">
                    <c:v>DMSO</c:v>
                  </c:pt>
                  <c:pt idx="9">
                    <c:v>6-TG</c:v>
                  </c:pt>
                  <c:pt idx="10">
                    <c:v>DMSO</c:v>
                  </c:pt>
                  <c:pt idx="11">
                    <c:v>6-TG</c:v>
                  </c:pt>
                </c:lvl>
                <c:lvl>
                  <c:pt idx="0">
                    <c:v>Non irradiated</c:v>
                  </c:pt>
                  <c:pt idx="2">
                    <c:v>margin from - 5 to 20</c:v>
                  </c:pt>
                  <c:pt idx="4">
                    <c:v>margin from 22 to 47 mm </c:v>
                  </c:pt>
                  <c:pt idx="6">
                    <c:v>Non irradiated</c:v>
                  </c:pt>
                  <c:pt idx="8">
                    <c:v>margin from - 5 to 21</c:v>
                  </c:pt>
                  <c:pt idx="10">
                    <c:v>margin from 22 to 47 mm </c:v>
                  </c:pt>
                </c:lvl>
                <c:lvl>
                  <c:pt idx="0">
                    <c:v>Day 0 </c:v>
                  </c:pt>
                  <c:pt idx="6">
                    <c:v>Day 14 </c:v>
                  </c:pt>
                </c:lvl>
              </c:multiLvlStrCache>
            </c:multiLvlStrRef>
          </c:cat>
          <c:val>
            <c:numRef>
              <c:f>brut!$D$26:$O$26</c:f>
              <c:numCache>
                <c:formatCode>General</c:formatCode>
                <c:ptCount val="12"/>
                <c:pt idx="0">
                  <c:v>0.43333333333333335</c:v>
                </c:pt>
                <c:pt idx="1">
                  <c:v>0.46900000000000003</c:v>
                </c:pt>
                <c:pt idx="2">
                  <c:v>0.39199999999999996</c:v>
                </c:pt>
                <c:pt idx="3">
                  <c:v>0.40166666666666667</c:v>
                </c:pt>
                <c:pt idx="4">
                  <c:v>0.54966666666666664</c:v>
                </c:pt>
                <c:pt idx="5">
                  <c:v>0.35133333333333333</c:v>
                </c:pt>
                <c:pt idx="6">
                  <c:v>1.0770000000000002</c:v>
                </c:pt>
                <c:pt idx="7">
                  <c:v>0.20099999999999998</c:v>
                </c:pt>
                <c:pt idx="8">
                  <c:v>0.83</c:v>
                </c:pt>
                <c:pt idx="9">
                  <c:v>0.41699999999999998</c:v>
                </c:pt>
                <c:pt idx="10">
                  <c:v>1.0766666666666667</c:v>
                </c:pt>
                <c:pt idx="11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3-4259-B06C-DBC2D71AB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53440"/>
        <c:axId val="62785408"/>
      </c:barChart>
      <c:catAx>
        <c:axId val="50653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2785408"/>
        <c:crosses val="autoZero"/>
        <c:auto val="1"/>
        <c:lblAlgn val="ctr"/>
        <c:lblOffset val="100"/>
        <c:noMultiLvlLbl val="0"/>
      </c:catAx>
      <c:valAx>
        <c:axId val="62785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653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285750</xdr:colOff>
      <xdr:row>1</xdr:row>
      <xdr:rowOff>0</xdr:rowOff>
    </xdr:from>
    <xdr:ext cx="395493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EF99882-D360-4AFB-BF8F-294C80E13B24}"/>
            </a:ext>
          </a:extLst>
        </xdr:cNvPr>
        <xdr:cNvSpPr txBox="1"/>
      </xdr:nvSpPr>
      <xdr:spPr>
        <a:xfrm>
          <a:off x="18688050" y="6749143"/>
          <a:ext cx="39549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***</a:t>
          </a:r>
        </a:p>
      </xdr:txBody>
    </xdr:sp>
    <xdr:clientData/>
  </xdr:oneCellAnchor>
  <xdr:twoCellAnchor>
    <xdr:from>
      <xdr:col>28</xdr:col>
      <xdr:colOff>673553</xdr:colOff>
      <xdr:row>28</xdr:row>
      <xdr:rowOff>84363</xdr:rowOff>
    </xdr:from>
    <xdr:to>
      <xdr:col>35</xdr:col>
      <xdr:colOff>108857</xdr:colOff>
      <xdr:row>44</xdr:row>
      <xdr:rowOff>13606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BE54617D-F2DB-4511-9822-B3996CE24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639536</xdr:colOff>
      <xdr:row>28</xdr:row>
      <xdr:rowOff>159203</xdr:rowOff>
    </xdr:from>
    <xdr:to>
      <xdr:col>24</xdr:col>
      <xdr:colOff>639536</xdr:colOff>
      <xdr:row>43</xdr:row>
      <xdr:rowOff>44903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21</xdr:col>
      <xdr:colOff>285750</xdr:colOff>
      <xdr:row>35</xdr:row>
      <xdr:rowOff>81643</xdr:rowOff>
    </xdr:from>
    <xdr:ext cx="395493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641786" y="6749143"/>
          <a:ext cx="39549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***</a:t>
          </a: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0.24646</cdr:x>
      <cdr:y>0.21478</cdr:y>
    </cdr:from>
    <cdr:to>
      <cdr:x>0.43682</cdr:x>
      <cdr:y>0.59276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83841" y="589191"/>
          <a:ext cx="914360" cy="1036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*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717174</xdr:colOff>
      <xdr:row>21</xdr:row>
      <xdr:rowOff>23532</xdr:rowOff>
    </xdr:from>
    <xdr:to>
      <xdr:col>12</xdr:col>
      <xdr:colOff>190498</xdr:colOff>
      <xdr:row>48</xdr:row>
      <xdr:rowOff>168089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05585-7EF7-42D7-928A-7545DB140DF6}">
  <dimension ref="I1:Z57"/>
  <sheetViews>
    <sheetView tabSelected="1" topLeftCell="I1" zoomScale="70" zoomScaleNormal="70" workbookViewId="0">
      <selection activeCell="I1" sqref="I1"/>
    </sheetView>
  </sheetViews>
  <sheetFormatPr baseColWidth="10" defaultRowHeight="15" x14ac:dyDescent="0.25"/>
  <sheetData>
    <row r="1" spans="9:23" x14ac:dyDescent="0.25">
      <c r="I1" t="s">
        <v>64</v>
      </c>
    </row>
    <row r="2" spans="9:23" x14ac:dyDescent="0.25">
      <c r="I2" t="s">
        <v>63</v>
      </c>
    </row>
    <row r="6" spans="9:23" x14ac:dyDescent="0.25">
      <c r="K6" t="s">
        <v>0</v>
      </c>
    </row>
    <row r="7" spans="9:23" x14ac:dyDescent="0.25">
      <c r="L7">
        <v>1</v>
      </c>
      <c r="M7">
        <v>2</v>
      </c>
      <c r="N7">
        <v>3</v>
      </c>
      <c r="O7">
        <v>4</v>
      </c>
      <c r="P7">
        <v>5</v>
      </c>
      <c r="Q7">
        <v>6</v>
      </c>
      <c r="R7">
        <v>7</v>
      </c>
      <c r="S7">
        <v>8</v>
      </c>
      <c r="T7">
        <v>9</v>
      </c>
      <c r="U7">
        <v>10</v>
      </c>
      <c r="V7">
        <v>11</v>
      </c>
      <c r="W7">
        <v>12</v>
      </c>
    </row>
    <row r="8" spans="9:23" x14ac:dyDescent="0.25">
      <c r="J8" s="27" t="s">
        <v>45</v>
      </c>
      <c r="K8" t="s">
        <v>1</v>
      </c>
      <c r="L8">
        <v>4.8000000000000001E-2</v>
      </c>
      <c r="M8">
        <v>5.0999999999999997E-2</v>
      </c>
      <c r="N8">
        <v>4.5999999999999999E-2</v>
      </c>
      <c r="O8">
        <v>0.42299999999999999</v>
      </c>
      <c r="P8">
        <v>0.441</v>
      </c>
      <c r="Q8">
        <v>0.436</v>
      </c>
      <c r="R8">
        <v>0.41099999999999998</v>
      </c>
      <c r="S8">
        <v>0.38200000000000001</v>
      </c>
      <c r="T8">
        <v>0.38300000000000001</v>
      </c>
      <c r="U8">
        <v>0.54800000000000004</v>
      </c>
      <c r="V8">
        <v>0.54500000000000004</v>
      </c>
      <c r="W8">
        <v>0.55600000000000005</v>
      </c>
    </row>
    <row r="9" spans="9:23" x14ac:dyDescent="0.25">
      <c r="J9" s="27"/>
      <c r="K9" t="s">
        <v>2</v>
      </c>
      <c r="L9">
        <v>0.497</v>
      </c>
      <c r="M9">
        <v>0.46600000000000003</v>
      </c>
      <c r="N9">
        <v>0.44400000000000001</v>
      </c>
      <c r="O9">
        <v>0.39600000000000002</v>
      </c>
      <c r="P9">
        <v>0.40600000000000003</v>
      </c>
      <c r="Q9">
        <v>0.40300000000000002</v>
      </c>
      <c r="R9">
        <v>0.35499999999999998</v>
      </c>
      <c r="S9">
        <v>0.35899999999999999</v>
      </c>
      <c r="T9">
        <v>0.34</v>
      </c>
      <c r="U9">
        <v>3.6999999999999998E-2</v>
      </c>
      <c r="V9">
        <v>3.5999999999999997E-2</v>
      </c>
      <c r="W9">
        <v>3.5000000000000003E-2</v>
      </c>
    </row>
    <row r="10" spans="9:23" x14ac:dyDescent="0.25">
      <c r="J10" s="27"/>
      <c r="K10" t="s">
        <v>3</v>
      </c>
      <c r="L10">
        <v>1.0900000000000001</v>
      </c>
      <c r="M10">
        <v>1.097</v>
      </c>
      <c r="N10">
        <v>1.044</v>
      </c>
      <c r="O10">
        <v>0.80800000000000005</v>
      </c>
      <c r="P10">
        <v>0.85399999999999998</v>
      </c>
      <c r="Q10">
        <v>0.82799999999999996</v>
      </c>
      <c r="R10">
        <v>1.121</v>
      </c>
      <c r="S10">
        <v>1.1100000000000001</v>
      </c>
      <c r="T10">
        <v>0.999</v>
      </c>
      <c r="U10">
        <v>3.5000000000000003E-2</v>
      </c>
      <c r="V10">
        <v>3.5999999999999997E-2</v>
      </c>
      <c r="W10">
        <v>3.5000000000000003E-2</v>
      </c>
    </row>
    <row r="11" spans="9:23" x14ac:dyDescent="0.25">
      <c r="J11" s="27"/>
      <c r="K11" t="s">
        <v>4</v>
      </c>
      <c r="L11">
        <v>0.20300000000000001</v>
      </c>
      <c r="M11">
        <v>0.19900000000000001</v>
      </c>
      <c r="N11">
        <v>0.20100000000000001</v>
      </c>
      <c r="O11">
        <v>0.40400000000000003</v>
      </c>
      <c r="P11">
        <v>0.40899999999999997</v>
      </c>
      <c r="Q11">
        <v>0.438</v>
      </c>
      <c r="R11">
        <v>0.16400000000000001</v>
      </c>
      <c r="S11">
        <v>0.17299999999999999</v>
      </c>
      <c r="T11">
        <v>0.17299999999999999</v>
      </c>
      <c r="U11">
        <v>3.5999999999999997E-2</v>
      </c>
      <c r="V11">
        <v>3.6999999999999998E-2</v>
      </c>
      <c r="W11">
        <v>3.5000000000000003E-2</v>
      </c>
    </row>
    <row r="12" spans="9:23" x14ac:dyDescent="0.25">
      <c r="J12" s="27"/>
      <c r="K12" t="s">
        <v>5</v>
      </c>
      <c r="L12">
        <v>3.5999999999999997E-2</v>
      </c>
      <c r="M12">
        <v>3.5999999999999997E-2</v>
      </c>
      <c r="N12">
        <v>3.6999999999999998E-2</v>
      </c>
      <c r="O12">
        <v>3.5999999999999997E-2</v>
      </c>
      <c r="P12">
        <v>3.5999999999999997E-2</v>
      </c>
      <c r="Q12">
        <v>3.5999999999999997E-2</v>
      </c>
      <c r="R12">
        <v>3.6999999999999998E-2</v>
      </c>
      <c r="S12">
        <v>3.6999999999999998E-2</v>
      </c>
      <c r="T12">
        <v>3.6999999999999998E-2</v>
      </c>
      <c r="U12">
        <v>3.7999999999999999E-2</v>
      </c>
      <c r="V12">
        <v>3.7999999999999999E-2</v>
      </c>
      <c r="W12">
        <v>3.5999999999999997E-2</v>
      </c>
    </row>
    <row r="13" spans="9:23" x14ac:dyDescent="0.25">
      <c r="J13" s="27"/>
      <c r="K13" t="s">
        <v>6</v>
      </c>
      <c r="L13">
        <v>3.7999999999999999E-2</v>
      </c>
      <c r="M13">
        <v>3.5999999999999997E-2</v>
      </c>
      <c r="N13">
        <v>3.5999999999999997E-2</v>
      </c>
      <c r="O13">
        <v>3.6999999999999998E-2</v>
      </c>
      <c r="P13">
        <v>3.5999999999999997E-2</v>
      </c>
      <c r="Q13">
        <v>3.5999999999999997E-2</v>
      </c>
      <c r="R13">
        <v>3.5999999999999997E-2</v>
      </c>
      <c r="S13">
        <v>3.6999999999999998E-2</v>
      </c>
      <c r="T13">
        <v>3.6999999999999998E-2</v>
      </c>
      <c r="U13">
        <v>3.5999999999999997E-2</v>
      </c>
      <c r="V13">
        <v>3.5999999999999997E-2</v>
      </c>
      <c r="W13">
        <v>3.5000000000000003E-2</v>
      </c>
    </row>
    <row r="14" spans="9:23" x14ac:dyDescent="0.25">
      <c r="J14" s="27"/>
      <c r="K14" t="s">
        <v>7</v>
      </c>
      <c r="L14">
        <v>3.5000000000000003E-2</v>
      </c>
      <c r="M14">
        <v>3.6999999999999998E-2</v>
      </c>
      <c r="N14">
        <v>3.5999999999999997E-2</v>
      </c>
      <c r="O14">
        <v>3.6999999999999998E-2</v>
      </c>
      <c r="P14">
        <v>3.5999999999999997E-2</v>
      </c>
      <c r="Q14">
        <v>3.5999999999999997E-2</v>
      </c>
      <c r="R14">
        <v>3.5999999999999997E-2</v>
      </c>
      <c r="S14">
        <v>3.5999999999999997E-2</v>
      </c>
      <c r="T14">
        <v>3.7999999999999999E-2</v>
      </c>
      <c r="U14">
        <v>3.6999999999999998E-2</v>
      </c>
      <c r="V14">
        <v>3.5999999999999997E-2</v>
      </c>
      <c r="W14">
        <v>3.6999999999999998E-2</v>
      </c>
    </row>
    <row r="15" spans="9:23" x14ac:dyDescent="0.25">
      <c r="J15" s="27"/>
      <c r="K15" t="s">
        <v>8</v>
      </c>
      <c r="L15">
        <v>3.4000000000000002E-2</v>
      </c>
      <c r="M15">
        <v>3.5000000000000003E-2</v>
      </c>
      <c r="N15">
        <v>3.5999999999999997E-2</v>
      </c>
      <c r="O15">
        <v>3.5999999999999997E-2</v>
      </c>
      <c r="P15">
        <v>3.5000000000000003E-2</v>
      </c>
      <c r="Q15">
        <v>3.5000000000000003E-2</v>
      </c>
      <c r="R15">
        <v>3.5999999999999997E-2</v>
      </c>
      <c r="S15">
        <v>3.5000000000000003E-2</v>
      </c>
      <c r="T15">
        <v>3.5000000000000003E-2</v>
      </c>
      <c r="U15">
        <v>3.5999999999999997E-2</v>
      </c>
      <c r="V15">
        <v>3.5000000000000003E-2</v>
      </c>
      <c r="W15">
        <v>3.7999999999999999E-2</v>
      </c>
    </row>
    <row r="16" spans="9:23" x14ac:dyDescent="0.25">
      <c r="J16" s="27"/>
    </row>
    <row r="17" spans="10:23" x14ac:dyDescent="0.25">
      <c r="J17" s="27"/>
      <c r="L17">
        <v>1</v>
      </c>
      <c r="M17">
        <v>2</v>
      </c>
      <c r="N17">
        <v>3</v>
      </c>
      <c r="O17">
        <v>4</v>
      </c>
      <c r="P17">
        <v>5</v>
      </c>
      <c r="Q17">
        <v>6</v>
      </c>
      <c r="R17">
        <v>7</v>
      </c>
      <c r="S17">
        <v>8</v>
      </c>
      <c r="T17">
        <v>9</v>
      </c>
      <c r="U17">
        <v>10</v>
      </c>
      <c r="V17">
        <v>11</v>
      </c>
      <c r="W17">
        <v>12</v>
      </c>
    </row>
    <row r="18" spans="10:23" x14ac:dyDescent="0.25">
      <c r="J18" s="27"/>
      <c r="K18" t="s">
        <v>1</v>
      </c>
      <c r="L18" t="s">
        <v>10</v>
      </c>
      <c r="M18" t="s">
        <v>10</v>
      </c>
      <c r="N18" t="s">
        <v>10</v>
      </c>
      <c r="O18" t="s">
        <v>12</v>
      </c>
      <c r="P18" t="s">
        <v>12</v>
      </c>
      <c r="Q18" t="s">
        <v>12</v>
      </c>
      <c r="R18" t="s">
        <v>13</v>
      </c>
      <c r="S18" t="s">
        <v>13</v>
      </c>
      <c r="T18" t="s">
        <v>13</v>
      </c>
      <c r="U18" t="s">
        <v>14</v>
      </c>
      <c r="V18" t="s">
        <v>14</v>
      </c>
      <c r="W18" t="s">
        <v>14</v>
      </c>
    </row>
    <row r="19" spans="10:23" x14ac:dyDescent="0.25">
      <c r="J19" s="27"/>
      <c r="K19" t="s">
        <v>2</v>
      </c>
      <c r="L19" t="s">
        <v>15</v>
      </c>
      <c r="M19" t="s">
        <v>15</v>
      </c>
      <c r="N19" t="s">
        <v>15</v>
      </c>
      <c r="O19" t="s">
        <v>16</v>
      </c>
      <c r="P19" t="s">
        <v>16</v>
      </c>
      <c r="Q19" t="s">
        <v>16</v>
      </c>
      <c r="R19" t="s">
        <v>24</v>
      </c>
      <c r="S19" t="s">
        <v>24</v>
      </c>
      <c r="T19" t="s">
        <v>24</v>
      </c>
      <c r="U19" t="s">
        <v>9</v>
      </c>
      <c r="V19" t="s">
        <v>9</v>
      </c>
      <c r="W19" t="s">
        <v>9</v>
      </c>
    </row>
    <row r="20" spans="10:23" x14ac:dyDescent="0.25">
      <c r="J20" s="27"/>
      <c r="K20" t="s">
        <v>3</v>
      </c>
      <c r="L20" t="s">
        <v>17</v>
      </c>
      <c r="M20" t="s">
        <v>17</v>
      </c>
      <c r="N20" t="s">
        <v>17</v>
      </c>
      <c r="O20" t="s">
        <v>18</v>
      </c>
      <c r="P20" t="s">
        <v>18</v>
      </c>
      <c r="Q20" t="s">
        <v>18</v>
      </c>
      <c r="R20" t="s">
        <v>19</v>
      </c>
      <c r="S20" t="s">
        <v>19</v>
      </c>
      <c r="T20" t="s">
        <v>19</v>
      </c>
      <c r="U20" t="s">
        <v>9</v>
      </c>
      <c r="V20" t="s">
        <v>9</v>
      </c>
      <c r="W20" t="s">
        <v>9</v>
      </c>
    </row>
    <row r="21" spans="10:23" x14ac:dyDescent="0.25">
      <c r="J21" s="27"/>
      <c r="K21" t="s">
        <v>4</v>
      </c>
      <c r="L21" t="s">
        <v>20</v>
      </c>
      <c r="M21" t="s">
        <v>20</v>
      </c>
      <c r="N21" t="s">
        <v>20</v>
      </c>
      <c r="O21" t="s">
        <v>21</v>
      </c>
      <c r="P21" t="s">
        <v>21</v>
      </c>
      <c r="Q21" t="s">
        <v>21</v>
      </c>
      <c r="R21" t="s">
        <v>25</v>
      </c>
      <c r="S21" t="s">
        <v>25</v>
      </c>
      <c r="T21" t="s">
        <v>25</v>
      </c>
      <c r="U21" t="s">
        <v>9</v>
      </c>
      <c r="V21" t="s">
        <v>9</v>
      </c>
      <c r="W21" t="s">
        <v>9</v>
      </c>
    </row>
    <row r="22" spans="10:23" x14ac:dyDescent="0.25">
      <c r="J22" s="27"/>
      <c r="K22" t="s">
        <v>5</v>
      </c>
      <c r="L22" t="s">
        <v>9</v>
      </c>
      <c r="M22" t="s">
        <v>9</v>
      </c>
      <c r="N22" t="s">
        <v>9</v>
      </c>
      <c r="O22" t="s">
        <v>9</v>
      </c>
      <c r="P22" t="s">
        <v>9</v>
      </c>
      <c r="Q22" t="s">
        <v>9</v>
      </c>
      <c r="R22" t="s">
        <v>9</v>
      </c>
      <c r="S22" t="s">
        <v>9</v>
      </c>
      <c r="T22" t="s">
        <v>9</v>
      </c>
      <c r="U22" t="s">
        <v>9</v>
      </c>
      <c r="V22" t="s">
        <v>9</v>
      </c>
      <c r="W22" t="s">
        <v>9</v>
      </c>
    </row>
    <row r="23" spans="10:23" x14ac:dyDescent="0.25">
      <c r="J23" s="27"/>
      <c r="K23" t="s">
        <v>6</v>
      </c>
      <c r="L23" t="s">
        <v>9</v>
      </c>
      <c r="M23" t="s">
        <v>9</v>
      </c>
      <c r="N23" t="s">
        <v>9</v>
      </c>
      <c r="O23" t="s">
        <v>9</v>
      </c>
      <c r="P23" t="s">
        <v>9</v>
      </c>
      <c r="Q23" t="s">
        <v>9</v>
      </c>
      <c r="R23" t="s">
        <v>9</v>
      </c>
      <c r="S23" t="s">
        <v>9</v>
      </c>
      <c r="T23" t="s">
        <v>9</v>
      </c>
      <c r="U23" t="s">
        <v>9</v>
      </c>
      <c r="V23" t="s">
        <v>9</v>
      </c>
      <c r="W23" t="s">
        <v>9</v>
      </c>
    </row>
    <row r="24" spans="10:23" x14ac:dyDescent="0.25">
      <c r="J24" s="27"/>
      <c r="K24" t="s">
        <v>7</v>
      </c>
      <c r="L24" t="s">
        <v>9</v>
      </c>
      <c r="M24" t="s">
        <v>9</v>
      </c>
      <c r="N24" t="s">
        <v>9</v>
      </c>
      <c r="O24" t="s">
        <v>9</v>
      </c>
      <c r="P24" t="s">
        <v>9</v>
      </c>
      <c r="Q24" t="s">
        <v>9</v>
      </c>
      <c r="R24" t="s">
        <v>9</v>
      </c>
      <c r="S24" t="s">
        <v>9</v>
      </c>
      <c r="T24" t="s">
        <v>9</v>
      </c>
      <c r="U24" t="s">
        <v>9</v>
      </c>
      <c r="V24" t="s">
        <v>9</v>
      </c>
      <c r="W24" t="s">
        <v>9</v>
      </c>
    </row>
    <row r="25" spans="10:23" x14ac:dyDescent="0.25">
      <c r="J25" s="27"/>
      <c r="K25" t="s">
        <v>8</v>
      </c>
      <c r="L25" t="s">
        <v>9</v>
      </c>
      <c r="M25" t="s">
        <v>9</v>
      </c>
      <c r="N25" t="s">
        <v>9</v>
      </c>
      <c r="O25" t="s">
        <v>9</v>
      </c>
      <c r="P25" t="s">
        <v>9</v>
      </c>
      <c r="Q25" t="s">
        <v>9</v>
      </c>
      <c r="R25" t="s">
        <v>9</v>
      </c>
      <c r="S25" t="s">
        <v>9</v>
      </c>
      <c r="T25" t="s">
        <v>9</v>
      </c>
      <c r="U25" t="s">
        <v>9</v>
      </c>
      <c r="V25" t="s">
        <v>9</v>
      </c>
      <c r="W25" t="s">
        <v>9</v>
      </c>
    </row>
    <row r="26" spans="10:23" x14ac:dyDescent="0.25">
      <c r="J26" s="27"/>
    </row>
    <row r="27" spans="10:23" x14ac:dyDescent="0.25">
      <c r="J27" s="27"/>
      <c r="L27" s="24" t="s">
        <v>46</v>
      </c>
      <c r="M27" s="25"/>
      <c r="N27" s="25"/>
      <c r="O27" s="25"/>
      <c r="P27" s="25"/>
      <c r="Q27" s="26"/>
      <c r="R27" s="24" t="s">
        <v>47</v>
      </c>
      <c r="S27" s="25"/>
      <c r="T27" s="25"/>
      <c r="U27" s="25"/>
      <c r="V27" s="25"/>
      <c r="W27" s="25"/>
    </row>
    <row r="28" spans="10:23" ht="15.75" customHeight="1" x14ac:dyDescent="0.25">
      <c r="J28" s="27"/>
      <c r="L28" s="21" t="s">
        <v>51</v>
      </c>
      <c r="M28" s="22"/>
      <c r="N28" s="21" t="s">
        <v>57</v>
      </c>
      <c r="O28" s="22"/>
      <c r="P28" s="21" t="s">
        <v>58</v>
      </c>
      <c r="Q28" s="22"/>
      <c r="R28" s="21" t="s">
        <v>51</v>
      </c>
      <c r="S28" s="22"/>
      <c r="T28" s="21" t="s">
        <v>57</v>
      </c>
      <c r="U28" s="22"/>
      <c r="V28" s="21" t="s">
        <v>58</v>
      </c>
      <c r="W28" s="22"/>
    </row>
    <row r="29" spans="10:23" x14ac:dyDescent="0.25">
      <c r="J29" s="27"/>
      <c r="L29" s="12" t="s">
        <v>11</v>
      </c>
      <c r="M29" s="12" t="s">
        <v>32</v>
      </c>
      <c r="N29" s="12" t="s">
        <v>11</v>
      </c>
      <c r="O29" s="12" t="s">
        <v>32</v>
      </c>
      <c r="P29" s="12" t="s">
        <v>11</v>
      </c>
      <c r="Q29" s="12" t="s">
        <v>32</v>
      </c>
      <c r="R29" s="12" t="s">
        <v>11</v>
      </c>
      <c r="S29" s="12" t="s">
        <v>32</v>
      </c>
      <c r="T29" s="12" t="s">
        <v>11</v>
      </c>
      <c r="U29" s="12" t="s">
        <v>32</v>
      </c>
      <c r="V29" s="12" t="s">
        <v>11</v>
      </c>
      <c r="W29" s="12" t="s">
        <v>32</v>
      </c>
    </row>
    <row r="30" spans="10:23" x14ac:dyDescent="0.25">
      <c r="J30" s="27"/>
      <c r="L30" s="12">
        <v>0.42299999999999999</v>
      </c>
      <c r="M30" s="12">
        <v>0.497</v>
      </c>
      <c r="N30" s="12">
        <v>0.41099999999999998</v>
      </c>
      <c r="O30" s="12">
        <v>0.39600000000000002</v>
      </c>
      <c r="P30" s="12">
        <v>0.54800000000000004</v>
      </c>
      <c r="Q30" s="12">
        <v>0.35499999999999998</v>
      </c>
      <c r="R30" s="12">
        <v>1.0900000000000001</v>
      </c>
      <c r="S30" s="12">
        <v>0.20300000000000001</v>
      </c>
      <c r="T30" s="12">
        <v>0.80800000000000005</v>
      </c>
      <c r="U30" s="12">
        <v>0.40400000000000003</v>
      </c>
      <c r="V30" s="12">
        <v>1.121</v>
      </c>
      <c r="W30" s="12">
        <v>0.16400000000000001</v>
      </c>
    </row>
    <row r="31" spans="10:23" x14ac:dyDescent="0.25">
      <c r="J31" s="27"/>
      <c r="L31" s="12">
        <v>0.441</v>
      </c>
      <c r="M31" s="12">
        <v>0.46600000000000003</v>
      </c>
      <c r="N31" s="12">
        <v>0.38200000000000001</v>
      </c>
      <c r="O31" s="12">
        <v>0.40600000000000003</v>
      </c>
      <c r="P31" s="12">
        <v>0.54500000000000004</v>
      </c>
      <c r="Q31" s="12">
        <v>0.35899999999999999</v>
      </c>
      <c r="R31" s="12">
        <v>1.097</v>
      </c>
      <c r="S31" s="12">
        <v>0.19900000000000001</v>
      </c>
      <c r="T31" s="12">
        <v>0.85399999999999998</v>
      </c>
      <c r="U31" s="12">
        <v>0.40899999999999997</v>
      </c>
      <c r="V31" s="12">
        <v>1.1100000000000001</v>
      </c>
      <c r="W31" s="12">
        <v>0.17299999999999999</v>
      </c>
    </row>
    <row r="32" spans="10:23" x14ac:dyDescent="0.25">
      <c r="J32" s="27"/>
      <c r="L32" s="12">
        <v>0.436</v>
      </c>
      <c r="M32" s="12">
        <v>0.44400000000000001</v>
      </c>
      <c r="N32" s="12">
        <v>0.38300000000000001</v>
      </c>
      <c r="O32" s="12">
        <v>0.40300000000000002</v>
      </c>
      <c r="P32" s="12">
        <v>0.55600000000000005</v>
      </c>
      <c r="Q32" s="12">
        <v>0.34</v>
      </c>
      <c r="R32" s="12">
        <v>1.044</v>
      </c>
      <c r="S32" s="12">
        <v>0.20100000000000001</v>
      </c>
      <c r="T32" s="12">
        <v>0.82799999999999996</v>
      </c>
      <c r="U32" s="12">
        <v>0.438</v>
      </c>
      <c r="V32" s="12">
        <v>0.999</v>
      </c>
      <c r="W32" s="12">
        <v>0.17299999999999999</v>
      </c>
    </row>
    <row r="36" spans="10:23" x14ac:dyDescent="0.25">
      <c r="J36" s="27" t="s">
        <v>48</v>
      </c>
      <c r="L36" s="24" t="s">
        <v>46</v>
      </c>
      <c r="M36" s="25"/>
      <c r="N36" s="25"/>
      <c r="O36" s="25"/>
      <c r="P36" s="25"/>
      <c r="Q36" s="26"/>
      <c r="R36" s="24" t="s">
        <v>47</v>
      </c>
      <c r="S36" s="25"/>
      <c r="T36" s="25"/>
      <c r="U36" s="25"/>
      <c r="V36" s="25"/>
      <c r="W36" s="25"/>
    </row>
    <row r="37" spans="10:23" x14ac:dyDescent="0.25">
      <c r="J37" s="27"/>
      <c r="L37" s="21" t="s">
        <v>51</v>
      </c>
      <c r="M37" s="22"/>
      <c r="N37" s="21" t="s">
        <v>57</v>
      </c>
      <c r="O37" s="22"/>
      <c r="P37" s="21" t="s">
        <v>58</v>
      </c>
      <c r="Q37" s="22"/>
      <c r="R37" s="21" t="s">
        <v>51</v>
      </c>
      <c r="S37" s="22"/>
      <c r="T37" s="21" t="s">
        <v>57</v>
      </c>
      <c r="U37" s="22"/>
      <c r="V37" s="21" t="s">
        <v>58</v>
      </c>
      <c r="W37" s="22"/>
    </row>
    <row r="38" spans="10:23" x14ac:dyDescent="0.25">
      <c r="J38" s="27"/>
      <c r="L38" s="12" t="s">
        <v>11</v>
      </c>
      <c r="M38" s="12" t="s">
        <v>32</v>
      </c>
      <c r="N38" s="12" t="s">
        <v>11</v>
      </c>
      <c r="O38" s="12" t="s">
        <v>32</v>
      </c>
      <c r="P38" s="12" t="s">
        <v>11</v>
      </c>
      <c r="Q38" s="12" t="s">
        <v>32</v>
      </c>
      <c r="R38" s="12" t="s">
        <v>11</v>
      </c>
      <c r="S38" s="12" t="s">
        <v>32</v>
      </c>
      <c r="T38" s="12" t="s">
        <v>11</v>
      </c>
      <c r="U38" s="12" t="s">
        <v>32</v>
      </c>
      <c r="V38" s="12" t="s">
        <v>11</v>
      </c>
      <c r="W38" s="12" t="s">
        <v>32</v>
      </c>
    </row>
    <row r="39" spans="10:23" x14ac:dyDescent="0.25">
      <c r="J39" s="27"/>
      <c r="L39" s="12">
        <f>L30/L30</f>
        <v>1</v>
      </c>
      <c r="M39" s="12">
        <f t="shared" ref="M39:O39" si="0">M30/M30</f>
        <v>1</v>
      </c>
      <c r="N39" s="12">
        <f t="shared" si="0"/>
        <v>1</v>
      </c>
      <c r="O39" s="12">
        <f t="shared" si="0"/>
        <v>1</v>
      </c>
      <c r="P39" s="12">
        <f t="shared" ref="P39:Q39" si="1">P30/P30</f>
        <v>1</v>
      </c>
      <c r="Q39" s="12">
        <f t="shared" si="1"/>
        <v>1</v>
      </c>
      <c r="R39" s="12">
        <f t="shared" ref="R39:U41" si="2">R30/L30</f>
        <v>2.5768321513002368</v>
      </c>
      <c r="S39" s="12">
        <f t="shared" si="2"/>
        <v>0.40845070422535212</v>
      </c>
      <c r="T39" s="12">
        <f t="shared" si="2"/>
        <v>1.9659367396593677</v>
      </c>
      <c r="U39" s="12">
        <f t="shared" si="2"/>
        <v>1.0202020202020201</v>
      </c>
      <c r="V39" s="12">
        <f t="shared" ref="V39:W41" si="3">V30/P30</f>
        <v>2.0456204379562042</v>
      </c>
      <c r="W39" s="12">
        <f t="shared" si="3"/>
        <v>0.46197183098591554</v>
      </c>
    </row>
    <row r="40" spans="10:23" x14ac:dyDescent="0.25">
      <c r="J40" s="27"/>
      <c r="L40" s="12">
        <f t="shared" ref="L40:O41" si="4">L31/L31</f>
        <v>1</v>
      </c>
      <c r="M40" s="12">
        <f t="shared" si="4"/>
        <v>1</v>
      </c>
      <c r="N40" s="12">
        <f t="shared" si="4"/>
        <v>1</v>
      </c>
      <c r="O40" s="12">
        <f t="shared" si="4"/>
        <v>1</v>
      </c>
      <c r="P40" s="12">
        <f t="shared" ref="P40:Q40" si="5">P31/P31</f>
        <v>1</v>
      </c>
      <c r="Q40" s="12">
        <f t="shared" si="5"/>
        <v>1</v>
      </c>
      <c r="R40" s="12">
        <f t="shared" si="2"/>
        <v>2.4875283446712015</v>
      </c>
      <c r="S40" s="12">
        <f t="shared" si="2"/>
        <v>0.42703862660944208</v>
      </c>
      <c r="T40" s="12">
        <f t="shared" si="2"/>
        <v>2.2356020942408374</v>
      </c>
      <c r="U40" s="12">
        <f t="shared" si="2"/>
        <v>1.0073891625615763</v>
      </c>
      <c r="V40" s="12">
        <f t="shared" si="3"/>
        <v>2.0366972477064222</v>
      </c>
      <c r="W40" s="12">
        <f t="shared" ref="W40" si="6">W31/Q31</f>
        <v>0.48189415041782729</v>
      </c>
    </row>
    <row r="41" spans="10:23" x14ac:dyDescent="0.25">
      <c r="J41" s="27"/>
      <c r="L41" s="12">
        <f t="shared" si="4"/>
        <v>1</v>
      </c>
      <c r="M41" s="12">
        <f t="shared" si="4"/>
        <v>1</v>
      </c>
      <c r="N41" s="12">
        <f t="shared" si="4"/>
        <v>1</v>
      </c>
      <c r="O41" s="12">
        <f t="shared" si="4"/>
        <v>1</v>
      </c>
      <c r="P41" s="12">
        <f t="shared" ref="P41:Q41" si="7">P32/P32</f>
        <v>1</v>
      </c>
      <c r="Q41" s="12">
        <f t="shared" si="7"/>
        <v>1</v>
      </c>
      <c r="R41" s="12">
        <f t="shared" si="2"/>
        <v>2.3944954128440368</v>
      </c>
      <c r="S41" s="12">
        <f t="shared" si="2"/>
        <v>0.45270270270270274</v>
      </c>
      <c r="T41" s="12">
        <f t="shared" si="2"/>
        <v>2.1618798955613574</v>
      </c>
      <c r="U41" s="12">
        <f t="shared" si="2"/>
        <v>1.0868486352357321</v>
      </c>
      <c r="V41" s="12">
        <f t="shared" si="3"/>
        <v>1.7967625899280575</v>
      </c>
      <c r="W41" s="12">
        <f t="shared" ref="W41" si="8">W32/Q32</f>
        <v>0.50882352941176467</v>
      </c>
    </row>
    <row r="42" spans="10:23" x14ac:dyDescent="0.25">
      <c r="J42" s="27"/>
    </row>
    <row r="44" spans="10:23" x14ac:dyDescent="0.25">
      <c r="J44" s="27" t="s">
        <v>49</v>
      </c>
      <c r="L44" s="24" t="s">
        <v>46</v>
      </c>
      <c r="M44" s="25"/>
      <c r="N44" s="25"/>
      <c r="O44" s="25"/>
      <c r="P44" s="25"/>
      <c r="Q44" s="26"/>
      <c r="R44" s="24" t="s">
        <v>47</v>
      </c>
      <c r="S44" s="25"/>
      <c r="T44" s="25"/>
      <c r="U44" s="25"/>
      <c r="V44" s="25"/>
      <c r="W44" s="25"/>
    </row>
    <row r="45" spans="10:23" x14ac:dyDescent="0.25">
      <c r="J45" s="27"/>
      <c r="L45" s="21" t="s">
        <v>51</v>
      </c>
      <c r="M45" s="22"/>
      <c r="N45" s="21" t="s">
        <v>57</v>
      </c>
      <c r="O45" s="22"/>
      <c r="P45" s="21" t="s">
        <v>58</v>
      </c>
      <c r="Q45" s="22"/>
      <c r="R45" s="21" t="s">
        <v>51</v>
      </c>
      <c r="S45" s="22"/>
      <c r="T45" s="21" t="s">
        <v>57</v>
      </c>
      <c r="U45" s="22"/>
      <c r="V45" s="21" t="s">
        <v>58</v>
      </c>
      <c r="W45" s="22"/>
    </row>
    <row r="46" spans="10:23" x14ac:dyDescent="0.25">
      <c r="J46" s="27"/>
      <c r="L46" t="s">
        <v>11</v>
      </c>
      <c r="M46" t="s">
        <v>32</v>
      </c>
      <c r="N46" t="s">
        <v>11</v>
      </c>
      <c r="O46" t="s">
        <v>32</v>
      </c>
      <c r="P46" t="s">
        <v>11</v>
      </c>
      <c r="Q46" t="s">
        <v>32</v>
      </c>
      <c r="R46" t="s">
        <v>50</v>
      </c>
      <c r="T46" t="s">
        <v>50</v>
      </c>
      <c r="V46" t="s">
        <v>50</v>
      </c>
    </row>
    <row r="47" spans="10:23" x14ac:dyDescent="0.25">
      <c r="J47" s="27"/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f>S39/R39</f>
        <v>0.15850885127277425</v>
      </c>
      <c r="T47">
        <f>U39/T39</f>
        <v>0.51893939393939381</v>
      </c>
      <c r="V47">
        <f>W39/V39</f>
        <v>0.2258345792866028</v>
      </c>
    </row>
    <row r="48" spans="10:23" x14ac:dyDescent="0.25">
      <c r="J48" s="27"/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f t="shared" ref="R48:R49" si="9">S40/R40</f>
        <v>0.17167186356860892</v>
      </c>
      <c r="T48">
        <f t="shared" ref="T48:T49" si="10">U40/T40</f>
        <v>0.45061201416688779</v>
      </c>
      <c r="V48">
        <f t="shared" ref="V48:V49" si="11">W40/V40</f>
        <v>0.23660568646641067</v>
      </c>
    </row>
    <row r="49" spans="10:26" x14ac:dyDescent="0.25">
      <c r="J49" s="27"/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f t="shared" si="9"/>
        <v>0.18905974940457701</v>
      </c>
      <c r="T49">
        <f t="shared" si="10"/>
        <v>0.50273312475276022</v>
      </c>
      <c r="V49">
        <f t="shared" si="11"/>
        <v>0.28318907142436556</v>
      </c>
    </row>
    <row r="51" spans="10:26" x14ac:dyDescent="0.25">
      <c r="M51" s="20" t="s">
        <v>46</v>
      </c>
      <c r="N51" s="20"/>
      <c r="O51" s="20"/>
      <c r="P51" s="20" t="s">
        <v>47</v>
      </c>
      <c r="Q51" s="20"/>
      <c r="R51" s="20"/>
      <c r="U51" s="20" t="s">
        <v>46</v>
      </c>
      <c r="V51" s="20"/>
      <c r="W51" s="20"/>
      <c r="X51" s="20" t="s">
        <v>47</v>
      </c>
      <c r="Y51" s="20"/>
      <c r="Z51" s="20"/>
    </row>
    <row r="52" spans="10:26" x14ac:dyDescent="0.25">
      <c r="M52" s="13" t="s">
        <v>51</v>
      </c>
      <c r="N52" s="21" t="s">
        <v>56</v>
      </c>
      <c r="O52" s="22"/>
      <c r="P52" s="13" t="s">
        <v>51</v>
      </c>
      <c r="Q52" s="21" t="s">
        <v>56</v>
      </c>
      <c r="R52" s="23"/>
      <c r="U52" s="13" t="s">
        <v>51</v>
      </c>
      <c r="V52" s="21" t="s">
        <v>56</v>
      </c>
      <c r="W52" s="22"/>
      <c r="X52" s="13" t="s">
        <v>51</v>
      </c>
      <c r="Y52" s="21" t="s">
        <v>56</v>
      </c>
      <c r="Z52" s="23"/>
    </row>
    <row r="53" spans="10:26" x14ac:dyDescent="0.25">
      <c r="M53" s="15"/>
      <c r="N53" s="16" t="s">
        <v>61</v>
      </c>
      <c r="O53" s="16" t="s">
        <v>62</v>
      </c>
      <c r="P53" s="13"/>
      <c r="Q53" s="16" t="s">
        <v>61</v>
      </c>
      <c r="R53" s="16" t="s">
        <v>62</v>
      </c>
      <c r="U53" s="15"/>
      <c r="V53" s="16" t="s">
        <v>61</v>
      </c>
      <c r="W53" s="16" t="s">
        <v>62</v>
      </c>
      <c r="X53" s="13"/>
      <c r="Y53" s="16" t="s">
        <v>61</v>
      </c>
      <c r="Z53" s="16" t="s">
        <v>62</v>
      </c>
    </row>
    <row r="54" spans="10:26" x14ac:dyDescent="0.25">
      <c r="L54" t="s">
        <v>52</v>
      </c>
      <c r="M54" s="17">
        <v>1</v>
      </c>
      <c r="N54" s="17">
        <v>1</v>
      </c>
      <c r="O54" s="17">
        <v>1</v>
      </c>
      <c r="P54" s="17">
        <f>AVERAGE(R47:R49)</f>
        <v>0.17308015474865338</v>
      </c>
      <c r="Q54" s="17">
        <f>AVERAGE(T47:T49)</f>
        <v>0.49076151095301396</v>
      </c>
      <c r="R54" s="17">
        <f>AVERAGE(V47:V49)</f>
        <v>0.24854311239245966</v>
      </c>
      <c r="T54" t="s">
        <v>52</v>
      </c>
      <c r="U54" s="17">
        <f>M54*100</f>
        <v>100</v>
      </c>
      <c r="V54" s="17">
        <f t="shared" ref="V54:Z54" si="12">N54*100</f>
        <v>100</v>
      </c>
      <c r="W54" s="17">
        <f t="shared" si="12"/>
        <v>100</v>
      </c>
      <c r="X54" s="17">
        <f t="shared" si="12"/>
        <v>17.308015474865339</v>
      </c>
      <c r="Y54" s="17">
        <f t="shared" si="12"/>
        <v>49.076151095301398</v>
      </c>
      <c r="Z54" s="17">
        <f t="shared" si="12"/>
        <v>24.854311239245966</v>
      </c>
    </row>
    <row r="55" spans="10:26" x14ac:dyDescent="0.25">
      <c r="L55" t="s">
        <v>53</v>
      </c>
      <c r="M55" s="17">
        <v>0</v>
      </c>
      <c r="N55" s="17">
        <v>0</v>
      </c>
      <c r="O55" s="17">
        <v>0</v>
      </c>
      <c r="P55" s="17">
        <f>_xlfn.STDEV.S(R47:R49)</f>
        <v>1.5324059749321998E-2</v>
      </c>
      <c r="Q55" s="17">
        <f>_xlfn.STDEV.S(T47:T49)</f>
        <v>3.5702203844745678E-2</v>
      </c>
      <c r="R55" s="17">
        <f>_xlfn.STDEV.S(V47:V49)</f>
        <v>3.0483783318349819E-2</v>
      </c>
      <c r="T55" t="s">
        <v>53</v>
      </c>
      <c r="U55" s="17">
        <f>M55*100</f>
        <v>0</v>
      </c>
      <c r="V55" s="17">
        <f t="shared" ref="V55" si="13">N55*100</f>
        <v>0</v>
      </c>
      <c r="W55" s="17">
        <f t="shared" ref="W55" si="14">O55*100</f>
        <v>0</v>
      </c>
      <c r="X55" s="17">
        <f t="shared" ref="X55" si="15">P55*100</f>
        <v>1.5324059749321999</v>
      </c>
      <c r="Y55" s="17">
        <f t="shared" ref="Y55" si="16">Q55*100</f>
        <v>3.5702203844745677</v>
      </c>
      <c r="Z55" s="17">
        <f t="shared" ref="Z55" si="17">R55*100</f>
        <v>3.0483783318349817</v>
      </c>
    </row>
    <row r="56" spans="10:26" x14ac:dyDescent="0.25">
      <c r="L56" t="s">
        <v>54</v>
      </c>
      <c r="M56" s="17"/>
      <c r="N56" s="18"/>
      <c r="O56" s="18"/>
      <c r="P56" s="17"/>
      <c r="Q56" s="17">
        <f>_xlfn.T.TEST(R47:R49,T47:T49,2,3)</f>
        <v>1.2732179439052052E-3</v>
      </c>
      <c r="R56" s="17">
        <f>_xlfn.T.TEST(R47:R49,V47:V49,2,3)</f>
        <v>3.2280348813676037E-2</v>
      </c>
      <c r="T56" t="s">
        <v>54</v>
      </c>
      <c r="U56" s="17"/>
      <c r="V56" s="18"/>
      <c r="W56" s="18"/>
      <c r="X56" s="17"/>
      <c r="Y56" s="19">
        <v>1.2732179439052052E-3</v>
      </c>
      <c r="Z56" s="19">
        <v>3.2280348813676037E-2</v>
      </c>
    </row>
    <row r="57" spans="10:26" x14ac:dyDescent="0.25">
      <c r="N57" s="14" t="s">
        <v>60</v>
      </c>
      <c r="O57" s="14" t="s">
        <v>60</v>
      </c>
      <c r="Q57" t="s">
        <v>55</v>
      </c>
      <c r="R57" t="s">
        <v>59</v>
      </c>
      <c r="V57" s="14" t="s">
        <v>60</v>
      </c>
      <c r="W57" s="14" t="s">
        <v>60</v>
      </c>
      <c r="Y57" t="s">
        <v>55</v>
      </c>
      <c r="Z57" t="s">
        <v>59</v>
      </c>
    </row>
  </sheetData>
  <mergeCells count="35">
    <mergeCell ref="J36:J42"/>
    <mergeCell ref="J44:J49"/>
    <mergeCell ref="L37:M37"/>
    <mergeCell ref="N37:O37"/>
    <mergeCell ref="P37:Q37"/>
    <mergeCell ref="P45:Q45"/>
    <mergeCell ref="J8:J32"/>
    <mergeCell ref="R27:W27"/>
    <mergeCell ref="R28:S28"/>
    <mergeCell ref="T28:U28"/>
    <mergeCell ref="V28:W28"/>
    <mergeCell ref="L27:Q27"/>
    <mergeCell ref="P28:Q28"/>
    <mergeCell ref="L28:M28"/>
    <mergeCell ref="N28:O28"/>
    <mergeCell ref="R37:S37"/>
    <mergeCell ref="L36:Q36"/>
    <mergeCell ref="R36:W36"/>
    <mergeCell ref="T37:U37"/>
    <mergeCell ref="V37:W37"/>
    <mergeCell ref="X51:Z51"/>
    <mergeCell ref="V52:W52"/>
    <mergeCell ref="Y52:Z52"/>
    <mergeCell ref="L44:Q44"/>
    <mergeCell ref="R44:W44"/>
    <mergeCell ref="L45:M45"/>
    <mergeCell ref="N45:O45"/>
    <mergeCell ref="U51:W51"/>
    <mergeCell ref="T45:U45"/>
    <mergeCell ref="V45:W45"/>
    <mergeCell ref="M51:O51"/>
    <mergeCell ref="P51:R51"/>
    <mergeCell ref="N52:O52"/>
    <mergeCell ref="Q52:R52"/>
    <mergeCell ref="R45:S4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"/>
  <sheetViews>
    <sheetView topLeftCell="A21" zoomScale="70" zoomScaleNormal="70" workbookViewId="0">
      <selection activeCell="R43" sqref="R43"/>
    </sheetView>
  </sheetViews>
  <sheetFormatPr baseColWidth="10" defaultRowHeight="15" x14ac:dyDescent="0.25"/>
  <cols>
    <col min="2" max="13" width="14.140625" customWidth="1"/>
    <col min="20" max="20" width="14.85546875" bestFit="1" customWidth="1"/>
  </cols>
  <sheetData>
    <row r="1" spans="1:26" x14ac:dyDescent="0.25">
      <c r="A1" t="s">
        <v>0</v>
      </c>
    </row>
    <row r="2" spans="1:26" x14ac:dyDescent="0.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O2">
        <v>1</v>
      </c>
      <c r="P2">
        <v>2</v>
      </c>
      <c r="Q2">
        <v>3</v>
      </c>
      <c r="R2">
        <v>4</v>
      </c>
      <c r="S2">
        <v>5</v>
      </c>
      <c r="T2">
        <v>6</v>
      </c>
      <c r="U2">
        <v>7</v>
      </c>
      <c r="V2">
        <v>8</v>
      </c>
      <c r="W2">
        <v>9</v>
      </c>
      <c r="X2">
        <v>10</v>
      </c>
      <c r="Y2">
        <v>11</v>
      </c>
      <c r="Z2">
        <v>12</v>
      </c>
    </row>
    <row r="3" spans="1:26" x14ac:dyDescent="0.25">
      <c r="A3" t="s">
        <v>1</v>
      </c>
      <c r="B3" s="3">
        <v>4.8000000000000001E-2</v>
      </c>
      <c r="C3" s="3">
        <v>5.0999999999999997E-2</v>
      </c>
      <c r="D3" s="3">
        <v>4.5999999999999999E-2</v>
      </c>
      <c r="E3" s="5">
        <v>0.42299999999999999</v>
      </c>
      <c r="F3" s="6">
        <v>0.441</v>
      </c>
      <c r="G3" s="6">
        <v>0.436</v>
      </c>
      <c r="H3" s="7">
        <v>0.41099999999999998</v>
      </c>
      <c r="I3" s="8">
        <v>0.38200000000000001</v>
      </c>
      <c r="J3" s="8">
        <v>0.38300000000000001</v>
      </c>
      <c r="K3" s="9">
        <v>0.54800000000000004</v>
      </c>
      <c r="L3" s="10">
        <v>0.54500000000000004</v>
      </c>
      <c r="M3" s="11">
        <v>0.55600000000000005</v>
      </c>
      <c r="O3">
        <v>4.8000000000000001E-2</v>
      </c>
      <c r="P3">
        <v>5.0999999999999997E-2</v>
      </c>
      <c r="Q3">
        <v>4.5999999999999999E-2</v>
      </c>
      <c r="R3">
        <v>0.42299999999999999</v>
      </c>
      <c r="S3">
        <v>0.441</v>
      </c>
      <c r="T3">
        <v>0.436</v>
      </c>
      <c r="U3">
        <v>0.41099999999999998</v>
      </c>
      <c r="V3">
        <v>0.38200000000000001</v>
      </c>
      <c r="W3">
        <v>0.38300000000000001</v>
      </c>
      <c r="X3">
        <v>0.54800000000000004</v>
      </c>
      <c r="Y3">
        <v>0.54500000000000004</v>
      </c>
      <c r="Z3">
        <v>0.55600000000000005</v>
      </c>
    </row>
    <row r="4" spans="1:26" x14ac:dyDescent="0.25">
      <c r="A4" t="s">
        <v>2</v>
      </c>
      <c r="B4">
        <v>0.497</v>
      </c>
      <c r="C4">
        <v>0.46600000000000003</v>
      </c>
      <c r="D4">
        <v>0.44400000000000001</v>
      </c>
      <c r="E4">
        <v>0.39600000000000002</v>
      </c>
      <c r="F4">
        <v>0.40600000000000003</v>
      </c>
      <c r="G4">
        <v>0.40300000000000002</v>
      </c>
      <c r="H4">
        <v>0.35499999999999998</v>
      </c>
      <c r="I4">
        <v>0.35899999999999999</v>
      </c>
      <c r="J4">
        <v>0.34</v>
      </c>
      <c r="O4">
        <v>0.497</v>
      </c>
      <c r="P4">
        <v>0.46600000000000003</v>
      </c>
      <c r="Q4">
        <v>0.44400000000000001</v>
      </c>
      <c r="R4">
        <v>0.39600000000000002</v>
      </c>
      <c r="S4">
        <v>0.40600000000000003</v>
      </c>
      <c r="T4">
        <v>0.40300000000000002</v>
      </c>
      <c r="U4">
        <v>0.35499999999999998</v>
      </c>
      <c r="V4">
        <v>0.35899999999999999</v>
      </c>
      <c r="W4">
        <v>0.34</v>
      </c>
    </row>
    <row r="5" spans="1:26" x14ac:dyDescent="0.25">
      <c r="A5" t="s">
        <v>3</v>
      </c>
      <c r="B5" s="5">
        <v>1.0900000000000001</v>
      </c>
      <c r="C5" s="6">
        <v>1.097</v>
      </c>
      <c r="D5" s="6">
        <v>1.044</v>
      </c>
      <c r="E5" s="7">
        <v>0.80800000000000005</v>
      </c>
      <c r="F5" s="8">
        <v>0.85399999999999998</v>
      </c>
      <c r="G5" s="8">
        <v>0.82799999999999996</v>
      </c>
      <c r="H5" s="9">
        <v>1.121</v>
      </c>
      <c r="I5" s="10">
        <v>1.1100000000000001</v>
      </c>
      <c r="J5" s="11">
        <v>0.999</v>
      </c>
      <c r="O5">
        <f>B5/E3</f>
        <v>2.5768321513002368</v>
      </c>
      <c r="P5">
        <f t="shared" ref="P5:W5" si="0">C5/F3</f>
        <v>2.4875283446712015</v>
      </c>
      <c r="Q5">
        <f t="shared" si="0"/>
        <v>2.3944954128440368</v>
      </c>
      <c r="R5">
        <f t="shared" si="0"/>
        <v>1.9659367396593677</v>
      </c>
      <c r="S5">
        <f t="shared" si="0"/>
        <v>2.2356020942408374</v>
      </c>
      <c r="T5">
        <f t="shared" si="0"/>
        <v>2.1618798955613574</v>
      </c>
      <c r="U5">
        <f t="shared" si="0"/>
        <v>2.0456204379562042</v>
      </c>
      <c r="V5">
        <f t="shared" si="0"/>
        <v>2.0366972477064222</v>
      </c>
      <c r="W5">
        <f t="shared" si="0"/>
        <v>1.7967625899280575</v>
      </c>
    </row>
    <row r="6" spans="1:26" x14ac:dyDescent="0.25">
      <c r="A6" t="s">
        <v>4</v>
      </c>
      <c r="B6">
        <v>0.20300000000000001</v>
      </c>
      <c r="C6">
        <v>0.19900000000000001</v>
      </c>
      <c r="D6">
        <v>0.20100000000000001</v>
      </c>
      <c r="E6">
        <v>0.40400000000000003</v>
      </c>
      <c r="F6">
        <v>0.40899999999999997</v>
      </c>
      <c r="G6">
        <v>0.438</v>
      </c>
      <c r="H6">
        <v>0.16400000000000001</v>
      </c>
      <c r="I6">
        <v>0.17299999999999999</v>
      </c>
      <c r="J6">
        <v>0.17299999999999999</v>
      </c>
      <c r="O6">
        <f>B6/B4</f>
        <v>0.40845070422535212</v>
      </c>
      <c r="P6">
        <f t="shared" ref="P6:W6" si="1">C6/C4</f>
        <v>0.42703862660944208</v>
      </c>
      <c r="Q6">
        <f t="shared" si="1"/>
        <v>0.45270270270270274</v>
      </c>
      <c r="R6">
        <f t="shared" si="1"/>
        <v>1.0202020202020201</v>
      </c>
      <c r="S6">
        <f t="shared" si="1"/>
        <v>1.0073891625615763</v>
      </c>
      <c r="T6">
        <f t="shared" si="1"/>
        <v>1.0868486352357321</v>
      </c>
      <c r="U6">
        <f t="shared" si="1"/>
        <v>0.46197183098591554</v>
      </c>
      <c r="V6">
        <f t="shared" si="1"/>
        <v>0.48189415041782729</v>
      </c>
      <c r="W6">
        <f t="shared" si="1"/>
        <v>0.50882352941176467</v>
      </c>
    </row>
    <row r="7" spans="1:26" x14ac:dyDescent="0.25">
      <c r="A7" t="s">
        <v>5</v>
      </c>
    </row>
    <row r="8" spans="1:26" x14ac:dyDescent="0.25">
      <c r="A8" t="s">
        <v>6</v>
      </c>
    </row>
    <row r="9" spans="1:26" x14ac:dyDescent="0.25">
      <c r="A9" t="s">
        <v>7</v>
      </c>
    </row>
    <row r="10" spans="1:26" x14ac:dyDescent="0.25">
      <c r="A10" t="s">
        <v>8</v>
      </c>
    </row>
    <row r="12" spans="1:26" x14ac:dyDescent="0.25">
      <c r="B12">
        <v>1</v>
      </c>
      <c r="C12">
        <v>2</v>
      </c>
      <c r="D12">
        <v>3</v>
      </c>
      <c r="E12">
        <v>4</v>
      </c>
      <c r="F12">
        <v>5</v>
      </c>
      <c r="G12">
        <v>6</v>
      </c>
      <c r="H12">
        <v>7</v>
      </c>
      <c r="I12">
        <v>8</v>
      </c>
      <c r="J12">
        <v>9</v>
      </c>
      <c r="K12">
        <v>10</v>
      </c>
      <c r="L12">
        <v>11</v>
      </c>
      <c r="M12">
        <v>12</v>
      </c>
    </row>
    <row r="13" spans="1:26" x14ac:dyDescent="0.25">
      <c r="A13" t="s">
        <v>1</v>
      </c>
      <c r="B13" t="s">
        <v>10</v>
      </c>
      <c r="C13" t="s">
        <v>10</v>
      </c>
      <c r="D13" t="s">
        <v>10</v>
      </c>
      <c r="E13" t="s">
        <v>12</v>
      </c>
      <c r="F13" t="s">
        <v>12</v>
      </c>
      <c r="G13" t="s">
        <v>12</v>
      </c>
      <c r="H13" t="s">
        <v>13</v>
      </c>
      <c r="I13" t="s">
        <v>13</v>
      </c>
      <c r="J13" t="s">
        <v>13</v>
      </c>
      <c r="K13" t="s">
        <v>14</v>
      </c>
      <c r="L13" t="s">
        <v>14</v>
      </c>
      <c r="M13" t="s">
        <v>14</v>
      </c>
    </row>
    <row r="14" spans="1:26" x14ac:dyDescent="0.25">
      <c r="A14" t="s">
        <v>2</v>
      </c>
      <c r="B14" t="s">
        <v>15</v>
      </c>
      <c r="C14" t="s">
        <v>15</v>
      </c>
      <c r="D14" t="s">
        <v>15</v>
      </c>
      <c r="E14" t="s">
        <v>16</v>
      </c>
      <c r="F14" t="s">
        <v>16</v>
      </c>
      <c r="G14" t="s">
        <v>16</v>
      </c>
      <c r="H14" t="s">
        <v>24</v>
      </c>
      <c r="I14" t="s">
        <v>24</v>
      </c>
      <c r="J14" t="s">
        <v>24</v>
      </c>
      <c r="K14" t="s">
        <v>9</v>
      </c>
      <c r="L14" t="s">
        <v>9</v>
      </c>
      <c r="M14" t="s">
        <v>9</v>
      </c>
    </row>
    <row r="15" spans="1:26" x14ac:dyDescent="0.25">
      <c r="A15" t="s">
        <v>3</v>
      </c>
      <c r="B15" t="s">
        <v>17</v>
      </c>
      <c r="C15" t="s">
        <v>17</v>
      </c>
      <c r="D15" t="s">
        <v>17</v>
      </c>
      <c r="E15" t="s">
        <v>18</v>
      </c>
      <c r="F15" t="s">
        <v>18</v>
      </c>
      <c r="G15" t="s">
        <v>18</v>
      </c>
      <c r="H15" t="s">
        <v>19</v>
      </c>
      <c r="I15" t="s">
        <v>19</v>
      </c>
      <c r="J15" s="4" t="s">
        <v>19</v>
      </c>
      <c r="K15" t="s">
        <v>9</v>
      </c>
      <c r="L15" t="s">
        <v>9</v>
      </c>
      <c r="M15" t="s">
        <v>9</v>
      </c>
    </row>
    <row r="16" spans="1:26" x14ac:dyDescent="0.25">
      <c r="A16" t="s">
        <v>4</v>
      </c>
      <c r="B16" t="s">
        <v>20</v>
      </c>
      <c r="C16" t="s">
        <v>20</v>
      </c>
      <c r="D16" t="s">
        <v>20</v>
      </c>
      <c r="E16" t="s">
        <v>21</v>
      </c>
      <c r="F16" t="s">
        <v>21</v>
      </c>
      <c r="G16" t="s">
        <v>21</v>
      </c>
      <c r="H16" t="s">
        <v>25</v>
      </c>
      <c r="I16" t="s">
        <v>25</v>
      </c>
      <c r="J16" t="s">
        <v>25</v>
      </c>
      <c r="K16" t="s">
        <v>9</v>
      </c>
      <c r="L16" t="s">
        <v>9</v>
      </c>
      <c r="M16" t="s">
        <v>9</v>
      </c>
    </row>
    <row r="17" spans="1:29" x14ac:dyDescent="0.25">
      <c r="A17" t="s">
        <v>5</v>
      </c>
      <c r="B17" t="s">
        <v>9</v>
      </c>
      <c r="C17" t="s">
        <v>9</v>
      </c>
      <c r="D17" t="s">
        <v>9</v>
      </c>
      <c r="E17" t="s">
        <v>9</v>
      </c>
      <c r="F17" t="s">
        <v>9</v>
      </c>
      <c r="G17" t="s">
        <v>9</v>
      </c>
      <c r="H17" t="s">
        <v>9</v>
      </c>
      <c r="I17" t="s">
        <v>9</v>
      </c>
      <c r="J17" t="s">
        <v>9</v>
      </c>
      <c r="K17" t="s">
        <v>9</v>
      </c>
      <c r="L17" t="s">
        <v>9</v>
      </c>
      <c r="M17" t="s">
        <v>9</v>
      </c>
    </row>
    <row r="18" spans="1:29" x14ac:dyDescent="0.25">
      <c r="A18" t="s">
        <v>6</v>
      </c>
      <c r="B18" t="s">
        <v>9</v>
      </c>
      <c r="C18" t="s">
        <v>9</v>
      </c>
      <c r="D18" t="s">
        <v>9</v>
      </c>
      <c r="E18" t="s">
        <v>9</v>
      </c>
      <c r="F18" t="s">
        <v>9</v>
      </c>
      <c r="G18" t="s">
        <v>9</v>
      </c>
      <c r="H18" t="s">
        <v>9</v>
      </c>
      <c r="I18" t="s">
        <v>9</v>
      </c>
      <c r="J18" t="s">
        <v>9</v>
      </c>
      <c r="K18" t="s">
        <v>9</v>
      </c>
      <c r="L18" t="s">
        <v>9</v>
      </c>
      <c r="M18" t="s">
        <v>9</v>
      </c>
    </row>
    <row r="19" spans="1:29" x14ac:dyDescent="0.25">
      <c r="A19" t="s">
        <v>7</v>
      </c>
      <c r="B19" t="s">
        <v>9</v>
      </c>
      <c r="C19" t="s">
        <v>9</v>
      </c>
      <c r="D19" t="s">
        <v>9</v>
      </c>
      <c r="E19" t="s">
        <v>9</v>
      </c>
      <c r="F19" t="s">
        <v>9</v>
      </c>
      <c r="G19" t="s">
        <v>9</v>
      </c>
      <c r="H19" t="s">
        <v>9</v>
      </c>
      <c r="I19" t="s">
        <v>9</v>
      </c>
      <c r="J19" t="s">
        <v>9</v>
      </c>
      <c r="K19" t="s">
        <v>9</v>
      </c>
      <c r="L19" t="s">
        <v>9</v>
      </c>
      <c r="M19" t="s">
        <v>9</v>
      </c>
    </row>
    <row r="20" spans="1:29" x14ac:dyDescent="0.25">
      <c r="A20" t="s">
        <v>8</v>
      </c>
      <c r="B20" t="s">
        <v>9</v>
      </c>
      <c r="C20" t="s">
        <v>9</v>
      </c>
      <c r="D20" t="s">
        <v>9</v>
      </c>
      <c r="E20" t="s">
        <v>9</v>
      </c>
      <c r="F20" t="s">
        <v>9</v>
      </c>
      <c r="G20" t="s">
        <v>9</v>
      </c>
      <c r="H20" t="s">
        <v>9</v>
      </c>
      <c r="I20" t="s">
        <v>9</v>
      </c>
      <c r="J20" t="s">
        <v>9</v>
      </c>
      <c r="K20" t="s">
        <v>9</v>
      </c>
      <c r="L20" t="s">
        <v>9</v>
      </c>
      <c r="M20" t="s">
        <v>9</v>
      </c>
    </row>
    <row r="23" spans="1:29" x14ac:dyDescent="0.25">
      <c r="C23" s="2"/>
      <c r="D23" s="27" t="s">
        <v>26</v>
      </c>
      <c r="E23" s="27"/>
      <c r="F23" s="27"/>
      <c r="G23" s="27"/>
      <c r="H23" s="27"/>
      <c r="I23" s="27"/>
      <c r="J23" s="27" t="s">
        <v>27</v>
      </c>
      <c r="K23" s="27"/>
      <c r="L23" s="27"/>
      <c r="M23" s="27"/>
      <c r="N23" s="27"/>
      <c r="O23" s="27"/>
      <c r="Q23" s="27" t="s">
        <v>28</v>
      </c>
      <c r="R23" s="27"/>
      <c r="S23" s="27" t="s">
        <v>43</v>
      </c>
      <c r="T23" s="27"/>
      <c r="U23" s="27" t="s">
        <v>44</v>
      </c>
      <c r="V23" s="27"/>
      <c r="X23" s="27" t="s">
        <v>11</v>
      </c>
      <c r="Y23" s="27"/>
      <c r="Z23" s="27"/>
      <c r="AA23" s="27" t="s">
        <v>32</v>
      </c>
      <c r="AB23" s="27"/>
      <c r="AC23" s="27"/>
    </row>
    <row r="24" spans="1:29" x14ac:dyDescent="0.25">
      <c r="C24" s="2"/>
      <c r="D24" s="27" t="s">
        <v>28</v>
      </c>
      <c r="E24" s="27"/>
      <c r="F24" s="27" t="s">
        <v>29</v>
      </c>
      <c r="G24" s="27"/>
      <c r="H24" s="27" t="s">
        <v>30</v>
      </c>
      <c r="I24" s="27"/>
      <c r="J24" s="27" t="s">
        <v>28</v>
      </c>
      <c r="K24" s="27"/>
      <c r="L24" s="27" t="s">
        <v>31</v>
      </c>
      <c r="M24" s="27"/>
      <c r="N24" s="27" t="s">
        <v>30</v>
      </c>
      <c r="O24" s="27"/>
      <c r="Q24" s="2" t="s">
        <v>11</v>
      </c>
      <c r="R24" s="2" t="s">
        <v>32</v>
      </c>
      <c r="S24" s="2" t="s">
        <v>11</v>
      </c>
      <c r="T24" s="2" t="s">
        <v>32</v>
      </c>
      <c r="U24" s="2" t="s">
        <v>11</v>
      </c>
      <c r="V24" s="2" t="s">
        <v>32</v>
      </c>
      <c r="X24" t="s">
        <v>28</v>
      </c>
      <c r="Y24" t="s">
        <v>31</v>
      </c>
      <c r="Z24" t="s">
        <v>30</v>
      </c>
      <c r="AA24" t="s">
        <v>28</v>
      </c>
      <c r="AB24" t="s">
        <v>40</v>
      </c>
      <c r="AC24" t="s">
        <v>30</v>
      </c>
    </row>
    <row r="25" spans="1:29" x14ac:dyDescent="0.25">
      <c r="C25" s="2"/>
      <c r="D25" s="2" t="s">
        <v>11</v>
      </c>
      <c r="E25" s="2" t="s">
        <v>32</v>
      </c>
      <c r="F25" s="2" t="s">
        <v>11</v>
      </c>
      <c r="G25" s="2" t="s">
        <v>32</v>
      </c>
      <c r="H25" s="2" t="s">
        <v>11</v>
      </c>
      <c r="I25" s="2" t="s">
        <v>32</v>
      </c>
      <c r="J25" s="2" t="s">
        <v>11</v>
      </c>
      <c r="K25" s="2" t="s">
        <v>32</v>
      </c>
      <c r="L25" s="2" t="s">
        <v>11</v>
      </c>
      <c r="M25" s="2" t="s">
        <v>32</v>
      </c>
      <c r="N25" s="2" t="s">
        <v>11</v>
      </c>
      <c r="O25" s="2" t="s">
        <v>32</v>
      </c>
      <c r="P25" s="2" t="s">
        <v>22</v>
      </c>
      <c r="Q25" s="2">
        <f>AVERAGE(O5:Q5)</f>
        <v>2.4862853029384921</v>
      </c>
      <c r="R25" s="2">
        <f>AVERAGE(O6:Q6)</f>
        <v>0.42939734451249895</v>
      </c>
      <c r="S25" s="2">
        <f>AVERAGE(R5:T5)</f>
        <v>2.1211395764871877</v>
      </c>
      <c r="T25" s="2">
        <f>AVERAGE(R6:T6)</f>
        <v>1.0381466059997762</v>
      </c>
      <c r="U25" s="2">
        <f>AVERAGE(U5:W5)</f>
        <v>1.9596934251968949</v>
      </c>
      <c r="V25" s="2">
        <f>AVERAGE(U6:W6)</f>
        <v>0.48422983693850252</v>
      </c>
      <c r="X25" s="2">
        <v>2.4862853029384921</v>
      </c>
      <c r="Y25" s="2">
        <v>2.1211395764871877</v>
      </c>
      <c r="Z25" s="2">
        <v>1.9596934251968949</v>
      </c>
      <c r="AA25" s="2">
        <v>0.42939734451249895</v>
      </c>
      <c r="AB25" s="2">
        <v>1.0381466059997762</v>
      </c>
      <c r="AC25" s="2">
        <v>0.48422983693850252</v>
      </c>
    </row>
    <row r="26" spans="1:29" x14ac:dyDescent="0.25">
      <c r="C26" s="2" t="s">
        <v>22</v>
      </c>
      <c r="D26" s="2">
        <f>AVERAGE(E3:G3)</f>
        <v>0.43333333333333335</v>
      </c>
      <c r="E26">
        <f>AVERAGE(B4:D4)</f>
        <v>0.46900000000000003</v>
      </c>
      <c r="F26" s="2">
        <f>AVERAGE(H3:J3)</f>
        <v>0.39199999999999996</v>
      </c>
      <c r="G26" s="2">
        <f>AVERAGE(E4:G4)</f>
        <v>0.40166666666666667</v>
      </c>
      <c r="H26" s="2">
        <f>AVERAGE(K3:M3)</f>
        <v>0.54966666666666664</v>
      </c>
      <c r="I26" s="2">
        <f>AVERAGE(H4:J4)</f>
        <v>0.35133333333333333</v>
      </c>
      <c r="J26" s="2">
        <f>AVERAGE(B5:D5)</f>
        <v>1.0770000000000002</v>
      </c>
      <c r="K26" s="2">
        <f>AVERAGE(B6:D6)</f>
        <v>0.20099999999999998</v>
      </c>
      <c r="L26" s="2">
        <f>AVERAGE(E5:G5)</f>
        <v>0.83</v>
      </c>
      <c r="M26" s="2">
        <f>AVERAGE(E6:G6)</f>
        <v>0.41699999999999998</v>
      </c>
      <c r="N26" s="2">
        <f>AVERAGE(H5:J5)</f>
        <v>1.0766666666666667</v>
      </c>
      <c r="O26" s="2">
        <f>AVERAGE(H6:J6)</f>
        <v>0.17</v>
      </c>
      <c r="P26" t="s">
        <v>41</v>
      </c>
      <c r="Q26" s="2">
        <f>_xlfn.STDEV.S(O5:Q5)</f>
        <v>9.117472463502764E-2</v>
      </c>
      <c r="R26">
        <f>_xlfn.STDEV.S(O6:Q6)</f>
        <v>2.2220092369734004E-2</v>
      </c>
      <c r="S26" s="2">
        <f>_xlfn.STDEV.S(R5:T5)</f>
        <v>0.13937245446675015</v>
      </c>
      <c r="T26" s="2">
        <f>_xlfn.STDEV.S(R6:T6)</f>
        <v>4.266096657371346E-2</v>
      </c>
      <c r="U26" s="2">
        <f>_xlfn.STDEV.S(U5:W5)</f>
        <v>0.14117276168620194</v>
      </c>
      <c r="V26" s="2">
        <f>_xlfn.STDEV.S(U6:W6)</f>
        <v>2.3513017351859084E-2</v>
      </c>
    </row>
    <row r="27" spans="1:29" x14ac:dyDescent="0.25">
      <c r="C27" s="2" t="s">
        <v>23</v>
      </c>
      <c r="D27" s="2">
        <f>_xlfn.STDEV.S(E3:G3)</f>
        <v>9.2915732431775779E-3</v>
      </c>
      <c r="E27">
        <f>_xlfn.STDEV.S(B4:D4)</f>
        <v>2.6627053911388688E-2</v>
      </c>
      <c r="F27" s="2">
        <f>_xlfn.STDEV.S(H3:J3)</f>
        <v>1.6462077633154312E-2</v>
      </c>
      <c r="G27" s="2">
        <f>_xlfn.STDEV.S(E4:G4)</f>
        <v>5.131601439446889E-3</v>
      </c>
      <c r="H27" s="2">
        <f>_xlfn.STDEV.S(K3:M3)</f>
        <v>5.686240703077332E-3</v>
      </c>
      <c r="I27" s="2">
        <f>_xlfn.STDEV.S(H4:J4)</f>
        <v>1.001665280087779E-2</v>
      </c>
      <c r="J27" s="2">
        <f>_xlfn.STDEV.S(B5:D5)</f>
        <v>2.8792360097775926E-2</v>
      </c>
      <c r="K27" s="2">
        <f>_xlfn.STDEV.S(B6:D6)</f>
        <v>2.0000000000000018E-3</v>
      </c>
      <c r="L27" s="2">
        <f>_xlfn.STDEV.S(E5:G5)</f>
        <v>2.3065125189341559E-2</v>
      </c>
      <c r="M27" s="2">
        <f>_xlfn.STDEV.S(E6:G6)</f>
        <v>1.8357559750685818E-2</v>
      </c>
      <c r="N27" s="2">
        <f>_xlfn.STDEV.S(H5:J5)</f>
        <v>6.7485800975711455E-2</v>
      </c>
      <c r="O27" s="2">
        <f>_xlfn.STDEV.S(H6:J6)</f>
        <v>5.1961524227066205E-3</v>
      </c>
      <c r="P27" t="s">
        <v>42</v>
      </c>
      <c r="S27">
        <f>_xlfn.T.TEST(O5:Q5,R5:T5,2,2)</f>
        <v>1.914548101283918E-2</v>
      </c>
      <c r="T27">
        <f>_xlfn.T.TEST(O6:Q6,R6:T6,2,2)</f>
        <v>2.5630897458152787E-5</v>
      </c>
      <c r="U27">
        <f>_xlfn.T.TEST(O5:Q5,U5:W5,2,2)</f>
        <v>5.5899278726712172E-3</v>
      </c>
      <c r="V27">
        <f>_xlfn.T.TEST(O6:Q6,U6:W6,2,2)</f>
        <v>4.2571793970348104E-2</v>
      </c>
    </row>
    <row r="31" spans="1:29" x14ac:dyDescent="0.25">
      <c r="D31" t="e">
        <f>_xlfn.STDEV.S(F33:H33)</f>
        <v>#DIV/0!</v>
      </c>
    </row>
  </sheetData>
  <mergeCells count="13">
    <mergeCell ref="Q23:R23"/>
    <mergeCell ref="S23:T23"/>
    <mergeCell ref="U23:V23"/>
    <mergeCell ref="X23:Z23"/>
    <mergeCell ref="AA23:AC23"/>
    <mergeCell ref="D23:I23"/>
    <mergeCell ref="J23:O23"/>
    <mergeCell ref="D24:E24"/>
    <mergeCell ref="F24:G24"/>
    <mergeCell ref="H24:I24"/>
    <mergeCell ref="J24:K24"/>
    <mergeCell ref="L24:M24"/>
    <mergeCell ref="N24:O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1"/>
  <sheetViews>
    <sheetView zoomScale="85" zoomScaleNormal="85" workbookViewId="0">
      <selection sqref="A1:M20"/>
    </sheetView>
  </sheetViews>
  <sheetFormatPr baseColWidth="10" defaultRowHeight="15" x14ac:dyDescent="0.25"/>
  <cols>
    <col min="2" max="13" width="14.140625" customWidth="1"/>
  </cols>
  <sheetData>
    <row r="1" spans="1:24" x14ac:dyDescent="0.25">
      <c r="A1" t="s">
        <v>0</v>
      </c>
    </row>
    <row r="2" spans="1:24" x14ac:dyDescent="0.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</row>
    <row r="3" spans="1:24" x14ac:dyDescent="0.25">
      <c r="A3" t="s">
        <v>1</v>
      </c>
      <c r="B3">
        <v>4.8000000000000001E-2</v>
      </c>
      <c r="C3">
        <v>5.0999999999999997E-2</v>
      </c>
      <c r="D3">
        <v>4.5999999999999999E-2</v>
      </c>
      <c r="E3">
        <v>0.42299999999999999</v>
      </c>
      <c r="F3">
        <v>0.441</v>
      </c>
      <c r="G3">
        <v>0.436</v>
      </c>
      <c r="H3">
        <v>0.41099999999999998</v>
      </c>
      <c r="I3">
        <v>0.38200000000000001</v>
      </c>
      <c r="J3">
        <v>0.38300000000000001</v>
      </c>
      <c r="K3">
        <v>0.54800000000000004</v>
      </c>
      <c r="L3">
        <v>0.54500000000000004</v>
      </c>
      <c r="M3">
        <v>0.55600000000000005</v>
      </c>
    </row>
    <row r="4" spans="1:24" x14ac:dyDescent="0.25">
      <c r="A4" t="s">
        <v>2</v>
      </c>
      <c r="B4">
        <v>0.497</v>
      </c>
      <c r="C4">
        <v>0.46600000000000003</v>
      </c>
      <c r="D4">
        <v>0.44400000000000001</v>
      </c>
      <c r="E4">
        <v>0.39600000000000002</v>
      </c>
      <c r="F4">
        <v>0.40600000000000003</v>
      </c>
      <c r="G4">
        <v>0.40300000000000002</v>
      </c>
      <c r="H4">
        <v>0.35499999999999998</v>
      </c>
      <c r="I4">
        <v>0.35899999999999999</v>
      </c>
      <c r="J4">
        <v>0.34</v>
      </c>
      <c r="K4">
        <v>3.6999999999999998E-2</v>
      </c>
      <c r="L4">
        <v>3.5999999999999997E-2</v>
      </c>
      <c r="M4">
        <v>3.5000000000000003E-2</v>
      </c>
    </row>
    <row r="5" spans="1:24" x14ac:dyDescent="0.25">
      <c r="A5" t="s">
        <v>3</v>
      </c>
      <c r="B5">
        <v>1.0900000000000001</v>
      </c>
      <c r="C5">
        <v>1.097</v>
      </c>
      <c r="D5">
        <v>1.044</v>
      </c>
      <c r="E5">
        <v>0.80800000000000005</v>
      </c>
      <c r="F5">
        <v>0.85399999999999998</v>
      </c>
      <c r="G5">
        <v>0.82799999999999996</v>
      </c>
      <c r="H5">
        <v>1.121</v>
      </c>
      <c r="I5">
        <v>1.1100000000000001</v>
      </c>
      <c r="J5">
        <v>0.999</v>
      </c>
      <c r="K5">
        <v>3.5000000000000003E-2</v>
      </c>
      <c r="L5">
        <v>3.5999999999999997E-2</v>
      </c>
      <c r="M5">
        <v>3.5000000000000003E-2</v>
      </c>
    </row>
    <row r="6" spans="1:24" x14ac:dyDescent="0.25">
      <c r="A6" t="s">
        <v>4</v>
      </c>
      <c r="B6">
        <v>0.20300000000000001</v>
      </c>
      <c r="C6">
        <v>0.19900000000000001</v>
      </c>
      <c r="D6">
        <v>0.20100000000000001</v>
      </c>
      <c r="E6">
        <v>0.40400000000000003</v>
      </c>
      <c r="F6">
        <v>0.40899999999999997</v>
      </c>
      <c r="G6">
        <v>0.438</v>
      </c>
      <c r="H6">
        <v>0.16400000000000001</v>
      </c>
      <c r="I6">
        <v>0.17299999999999999</v>
      </c>
      <c r="J6">
        <v>0.17299999999999999</v>
      </c>
      <c r="K6">
        <v>3.5999999999999997E-2</v>
      </c>
      <c r="L6">
        <v>3.6999999999999998E-2</v>
      </c>
      <c r="M6">
        <v>3.5000000000000003E-2</v>
      </c>
    </row>
    <row r="7" spans="1:24" x14ac:dyDescent="0.25">
      <c r="A7" t="s">
        <v>5</v>
      </c>
      <c r="B7">
        <v>3.5999999999999997E-2</v>
      </c>
      <c r="C7">
        <v>3.5999999999999997E-2</v>
      </c>
      <c r="D7">
        <v>3.6999999999999998E-2</v>
      </c>
      <c r="E7">
        <v>3.5999999999999997E-2</v>
      </c>
      <c r="F7">
        <v>3.5999999999999997E-2</v>
      </c>
      <c r="G7">
        <v>3.5999999999999997E-2</v>
      </c>
      <c r="H7">
        <v>3.6999999999999998E-2</v>
      </c>
      <c r="I7">
        <v>3.6999999999999998E-2</v>
      </c>
      <c r="J7">
        <v>3.6999999999999998E-2</v>
      </c>
      <c r="K7">
        <v>3.7999999999999999E-2</v>
      </c>
      <c r="L7">
        <v>3.7999999999999999E-2</v>
      </c>
      <c r="M7">
        <v>3.5999999999999997E-2</v>
      </c>
      <c r="Q7" s="27" t="s">
        <v>33</v>
      </c>
      <c r="R7" s="27"/>
      <c r="S7" s="27"/>
      <c r="T7" s="27"/>
      <c r="U7" s="27" t="s">
        <v>34</v>
      </c>
      <c r="V7" s="27"/>
      <c r="W7" s="27"/>
      <c r="X7" s="27"/>
    </row>
    <row r="8" spans="1:24" x14ac:dyDescent="0.25">
      <c r="A8" t="s">
        <v>6</v>
      </c>
      <c r="B8">
        <v>3.7999999999999999E-2</v>
      </c>
      <c r="C8">
        <v>3.5999999999999997E-2</v>
      </c>
      <c r="D8">
        <v>3.5999999999999997E-2</v>
      </c>
      <c r="E8">
        <v>3.6999999999999998E-2</v>
      </c>
      <c r="F8">
        <v>3.5999999999999997E-2</v>
      </c>
      <c r="G8">
        <v>3.5999999999999997E-2</v>
      </c>
      <c r="H8">
        <v>3.5999999999999997E-2</v>
      </c>
      <c r="I8">
        <v>3.6999999999999998E-2</v>
      </c>
      <c r="J8">
        <v>3.6999999999999998E-2</v>
      </c>
      <c r="K8">
        <v>3.5999999999999997E-2</v>
      </c>
      <c r="L8">
        <v>3.5999999999999997E-2</v>
      </c>
      <c r="M8">
        <v>3.5000000000000003E-2</v>
      </c>
      <c r="Q8" s="28" t="s">
        <v>11</v>
      </c>
      <c r="R8" s="28"/>
      <c r="S8" s="28" t="s">
        <v>35</v>
      </c>
      <c r="T8" s="28"/>
      <c r="U8" s="28" t="s">
        <v>11</v>
      </c>
      <c r="V8" s="28"/>
      <c r="W8" s="28" t="s">
        <v>35</v>
      </c>
      <c r="X8" s="28"/>
    </row>
    <row r="9" spans="1:24" x14ac:dyDescent="0.25">
      <c r="A9" t="s">
        <v>7</v>
      </c>
      <c r="B9">
        <v>3.5000000000000003E-2</v>
      </c>
      <c r="C9">
        <v>3.6999999999999998E-2</v>
      </c>
      <c r="D9">
        <v>3.5999999999999997E-2</v>
      </c>
      <c r="E9">
        <v>3.6999999999999998E-2</v>
      </c>
      <c r="F9">
        <v>3.5999999999999997E-2</v>
      </c>
      <c r="G9">
        <v>3.5999999999999997E-2</v>
      </c>
      <c r="H9">
        <v>3.5999999999999997E-2</v>
      </c>
      <c r="I9">
        <v>3.5999999999999997E-2</v>
      </c>
      <c r="J9">
        <v>3.7999999999999999E-2</v>
      </c>
      <c r="K9">
        <v>3.6999999999999998E-2</v>
      </c>
      <c r="L9">
        <v>3.5999999999999997E-2</v>
      </c>
      <c r="M9">
        <v>3.6999999999999998E-2</v>
      </c>
      <c r="Q9" t="s">
        <v>36</v>
      </c>
      <c r="R9" t="s">
        <v>37</v>
      </c>
      <c r="S9" t="s">
        <v>36</v>
      </c>
      <c r="T9" t="s">
        <v>37</v>
      </c>
      <c r="U9" t="s">
        <v>36</v>
      </c>
      <c r="V9" t="s">
        <v>37</v>
      </c>
      <c r="W9" t="s">
        <v>36</v>
      </c>
      <c r="X9" t="s">
        <v>37</v>
      </c>
    </row>
    <row r="10" spans="1:24" x14ac:dyDescent="0.25">
      <c r="A10" t="s">
        <v>8</v>
      </c>
      <c r="B10">
        <v>3.4000000000000002E-2</v>
      </c>
      <c r="C10">
        <v>3.5000000000000003E-2</v>
      </c>
      <c r="D10">
        <v>3.5999999999999997E-2</v>
      </c>
      <c r="E10">
        <v>3.5999999999999997E-2</v>
      </c>
      <c r="F10">
        <v>3.5000000000000003E-2</v>
      </c>
      <c r="G10">
        <v>3.5000000000000003E-2</v>
      </c>
      <c r="H10">
        <v>3.5999999999999997E-2</v>
      </c>
      <c r="I10">
        <v>3.5000000000000003E-2</v>
      </c>
      <c r="J10">
        <v>3.5000000000000003E-2</v>
      </c>
      <c r="K10">
        <v>3.5999999999999997E-2</v>
      </c>
      <c r="L10">
        <v>3.5000000000000003E-2</v>
      </c>
      <c r="M10">
        <v>3.7999999999999999E-2</v>
      </c>
      <c r="P10" t="s">
        <v>38</v>
      </c>
      <c r="Q10">
        <v>1.812544920910838</v>
      </c>
      <c r="R10">
        <v>2.8177999274001464</v>
      </c>
      <c r="S10">
        <v>0.27674836885436666</v>
      </c>
      <c r="T10">
        <v>0.25879718900778403</v>
      </c>
      <c r="U10">
        <v>1.8792894219900571</v>
      </c>
      <c r="V10">
        <f>K10</f>
        <v>3.5999999999999997E-2</v>
      </c>
      <c r="W10">
        <f>M10</f>
        <v>3.7999999999999999E-2</v>
      </c>
      <c r="X10">
        <f>O10</f>
        <v>0</v>
      </c>
    </row>
    <row r="11" spans="1:24" x14ac:dyDescent="0.25">
      <c r="P11" t="s">
        <v>39</v>
      </c>
      <c r="Q11">
        <v>5.3956474140689804E-2</v>
      </c>
      <c r="R11">
        <v>8.2584836455729838E-2</v>
      </c>
      <c r="S11">
        <v>5.9148337291249379E-3</v>
      </c>
      <c r="T11">
        <v>5.0549293622224739E-3</v>
      </c>
      <c r="U11">
        <v>4.8463505956708591E-2</v>
      </c>
      <c r="V11">
        <v>5.6521197318299014E-2</v>
      </c>
      <c r="W11">
        <v>9.3317458018007792E-3</v>
      </c>
      <c r="X11">
        <v>1.4474795781509694E-2</v>
      </c>
    </row>
    <row r="12" spans="1:24" x14ac:dyDescent="0.25">
      <c r="B12">
        <v>1</v>
      </c>
      <c r="C12">
        <v>2</v>
      </c>
      <c r="D12">
        <v>3</v>
      </c>
      <c r="E12">
        <v>4</v>
      </c>
      <c r="F12">
        <v>5</v>
      </c>
      <c r="G12">
        <v>6</v>
      </c>
      <c r="H12">
        <v>7</v>
      </c>
      <c r="I12">
        <v>8</v>
      </c>
      <c r="J12">
        <v>9</v>
      </c>
      <c r="K12">
        <v>10</v>
      </c>
      <c r="L12">
        <v>11</v>
      </c>
      <c r="M12">
        <v>12</v>
      </c>
    </row>
    <row r="13" spans="1:24" x14ac:dyDescent="0.25">
      <c r="A13" t="s">
        <v>1</v>
      </c>
      <c r="B13" t="s">
        <v>10</v>
      </c>
      <c r="C13" t="s">
        <v>10</v>
      </c>
      <c r="D13" t="s">
        <v>10</v>
      </c>
      <c r="E13" t="s">
        <v>12</v>
      </c>
      <c r="F13" t="s">
        <v>12</v>
      </c>
      <c r="G13" t="s">
        <v>12</v>
      </c>
      <c r="H13" t="s">
        <v>13</v>
      </c>
      <c r="I13" t="s">
        <v>13</v>
      </c>
      <c r="J13" t="s">
        <v>13</v>
      </c>
      <c r="K13" t="s">
        <v>14</v>
      </c>
      <c r="L13" t="s">
        <v>14</v>
      </c>
      <c r="M13" t="s">
        <v>14</v>
      </c>
    </row>
    <row r="14" spans="1:24" x14ac:dyDescent="0.25">
      <c r="A14" t="s">
        <v>2</v>
      </c>
      <c r="B14" t="s">
        <v>15</v>
      </c>
      <c r="C14" t="s">
        <v>15</v>
      </c>
      <c r="D14" t="s">
        <v>15</v>
      </c>
      <c r="E14" t="s">
        <v>16</v>
      </c>
      <c r="F14" t="s">
        <v>16</v>
      </c>
      <c r="G14" t="s">
        <v>16</v>
      </c>
      <c r="H14" t="s">
        <v>24</v>
      </c>
      <c r="I14" t="s">
        <v>24</v>
      </c>
      <c r="J14" t="s">
        <v>24</v>
      </c>
      <c r="K14" t="s">
        <v>9</v>
      </c>
      <c r="L14" t="s">
        <v>9</v>
      </c>
      <c r="M14" t="s">
        <v>9</v>
      </c>
    </row>
    <row r="15" spans="1:24" x14ac:dyDescent="0.25">
      <c r="A15" t="s">
        <v>3</v>
      </c>
      <c r="B15" t="s">
        <v>17</v>
      </c>
      <c r="C15" t="s">
        <v>17</v>
      </c>
      <c r="D15" t="s">
        <v>17</v>
      </c>
      <c r="E15" t="s">
        <v>18</v>
      </c>
      <c r="F15" t="s">
        <v>18</v>
      </c>
      <c r="G15" t="s">
        <v>18</v>
      </c>
      <c r="H15" t="s">
        <v>19</v>
      </c>
      <c r="I15" t="s">
        <v>19</v>
      </c>
      <c r="J15" t="s">
        <v>19</v>
      </c>
      <c r="K15" t="s">
        <v>9</v>
      </c>
      <c r="L15" t="s">
        <v>9</v>
      </c>
      <c r="M15" t="s">
        <v>9</v>
      </c>
    </row>
    <row r="16" spans="1:24" x14ac:dyDescent="0.25">
      <c r="A16" t="s">
        <v>4</v>
      </c>
      <c r="B16" t="s">
        <v>20</v>
      </c>
      <c r="C16" t="s">
        <v>20</v>
      </c>
      <c r="D16" t="s">
        <v>20</v>
      </c>
      <c r="E16" t="s">
        <v>21</v>
      </c>
      <c r="F16" t="s">
        <v>21</v>
      </c>
      <c r="G16" t="s">
        <v>21</v>
      </c>
      <c r="H16" t="s">
        <v>25</v>
      </c>
      <c r="I16" t="s">
        <v>25</v>
      </c>
      <c r="J16" t="s">
        <v>25</v>
      </c>
      <c r="K16" t="s">
        <v>9</v>
      </c>
      <c r="L16" t="s">
        <v>9</v>
      </c>
      <c r="M16" t="s">
        <v>9</v>
      </c>
    </row>
    <row r="17" spans="1:15" x14ac:dyDescent="0.25">
      <c r="A17" t="s">
        <v>5</v>
      </c>
      <c r="B17" t="s">
        <v>9</v>
      </c>
      <c r="C17" t="s">
        <v>9</v>
      </c>
      <c r="D17" t="s">
        <v>9</v>
      </c>
      <c r="E17" t="s">
        <v>9</v>
      </c>
      <c r="F17" t="s">
        <v>9</v>
      </c>
      <c r="G17" t="s">
        <v>9</v>
      </c>
      <c r="H17" t="s">
        <v>9</v>
      </c>
      <c r="I17" t="s">
        <v>9</v>
      </c>
      <c r="J17" t="s">
        <v>9</v>
      </c>
      <c r="K17" t="s">
        <v>9</v>
      </c>
      <c r="L17" t="s">
        <v>9</v>
      </c>
      <c r="M17" t="s">
        <v>9</v>
      </c>
    </row>
    <row r="18" spans="1:15" x14ac:dyDescent="0.25">
      <c r="A18" t="s">
        <v>6</v>
      </c>
      <c r="B18" t="s">
        <v>9</v>
      </c>
      <c r="C18" t="s">
        <v>9</v>
      </c>
      <c r="D18" t="s">
        <v>9</v>
      </c>
      <c r="E18" t="s">
        <v>9</v>
      </c>
      <c r="F18" t="s">
        <v>9</v>
      </c>
      <c r="G18" t="s">
        <v>9</v>
      </c>
      <c r="H18" t="s">
        <v>9</v>
      </c>
      <c r="I18" t="s">
        <v>9</v>
      </c>
      <c r="J18" t="s">
        <v>9</v>
      </c>
      <c r="K18" t="s">
        <v>9</v>
      </c>
      <c r="L18" t="s">
        <v>9</v>
      </c>
      <c r="M18" t="s">
        <v>9</v>
      </c>
    </row>
    <row r="19" spans="1:15" x14ac:dyDescent="0.25">
      <c r="A19" t="s">
        <v>7</v>
      </c>
      <c r="B19" t="s">
        <v>9</v>
      </c>
      <c r="C19" t="s">
        <v>9</v>
      </c>
      <c r="D19" t="s">
        <v>9</v>
      </c>
      <c r="E19" t="s">
        <v>9</v>
      </c>
      <c r="F19" t="s">
        <v>9</v>
      </c>
      <c r="G19" t="s">
        <v>9</v>
      </c>
      <c r="H19" t="s">
        <v>9</v>
      </c>
      <c r="I19" t="s">
        <v>9</v>
      </c>
      <c r="J19" t="s">
        <v>9</v>
      </c>
      <c r="K19" t="s">
        <v>9</v>
      </c>
      <c r="L19" t="s">
        <v>9</v>
      </c>
      <c r="M19" t="s">
        <v>9</v>
      </c>
    </row>
    <row r="20" spans="1:15" x14ac:dyDescent="0.25">
      <c r="A20" t="s">
        <v>8</v>
      </c>
      <c r="B20" t="s">
        <v>9</v>
      </c>
      <c r="C20" t="s">
        <v>9</v>
      </c>
      <c r="D20" t="s">
        <v>9</v>
      </c>
      <c r="E20" t="s">
        <v>9</v>
      </c>
      <c r="F20" t="s">
        <v>9</v>
      </c>
      <c r="G20" t="s">
        <v>9</v>
      </c>
      <c r="H20" t="s">
        <v>9</v>
      </c>
      <c r="I20" t="s">
        <v>9</v>
      </c>
      <c r="J20" t="s">
        <v>9</v>
      </c>
      <c r="K20" t="s">
        <v>9</v>
      </c>
      <c r="L20" t="s">
        <v>9</v>
      </c>
      <c r="M20" t="s">
        <v>9</v>
      </c>
    </row>
    <row r="23" spans="1:15" x14ac:dyDescent="0.25">
      <c r="C23" s="1"/>
      <c r="D23" s="27" t="s">
        <v>26</v>
      </c>
      <c r="E23" s="27"/>
      <c r="F23" s="27"/>
      <c r="G23" s="27"/>
      <c r="H23" s="27"/>
      <c r="I23" s="27"/>
      <c r="J23" s="27" t="s">
        <v>27</v>
      </c>
      <c r="K23" s="27"/>
      <c r="L23" s="27"/>
      <c r="M23" s="27"/>
      <c r="N23" s="27"/>
      <c r="O23" s="27"/>
    </row>
    <row r="24" spans="1:15" x14ac:dyDescent="0.25">
      <c r="C24" s="1"/>
      <c r="D24" s="27" t="s">
        <v>28</v>
      </c>
      <c r="E24" s="27"/>
      <c r="F24" s="27" t="s">
        <v>29</v>
      </c>
      <c r="G24" s="27"/>
      <c r="H24" s="27" t="s">
        <v>30</v>
      </c>
      <c r="I24" s="27"/>
      <c r="J24" s="27" t="s">
        <v>28</v>
      </c>
      <c r="K24" s="27"/>
      <c r="L24" s="27" t="s">
        <v>31</v>
      </c>
      <c r="M24" s="27"/>
      <c r="N24" s="27" t="s">
        <v>30</v>
      </c>
      <c r="O24" s="27"/>
    </row>
    <row r="25" spans="1:15" x14ac:dyDescent="0.25">
      <c r="C25" s="1"/>
      <c r="D25" s="1" t="s">
        <v>11</v>
      </c>
      <c r="E25" s="1" t="s">
        <v>32</v>
      </c>
      <c r="F25" s="1" t="s">
        <v>11</v>
      </c>
      <c r="G25" s="1" t="s">
        <v>32</v>
      </c>
      <c r="H25" s="1" t="s">
        <v>11</v>
      </c>
      <c r="I25" s="1" t="s">
        <v>32</v>
      </c>
      <c r="J25" s="1" t="s">
        <v>11</v>
      </c>
      <c r="K25" s="1" t="s">
        <v>32</v>
      </c>
      <c r="L25" s="1" t="s">
        <v>11</v>
      </c>
      <c r="M25" s="1" t="s">
        <v>32</v>
      </c>
      <c r="N25" s="1" t="s">
        <v>11</v>
      </c>
      <c r="O25" s="1" t="s">
        <v>32</v>
      </c>
    </row>
    <row r="26" spans="1:15" x14ac:dyDescent="0.25">
      <c r="C26" s="1" t="s">
        <v>22</v>
      </c>
      <c r="D26" s="1">
        <f>AVERAGE(E3:G3)</f>
        <v>0.43333333333333335</v>
      </c>
      <c r="E26">
        <f>AVERAGE(B4:D4)</f>
        <v>0.46900000000000003</v>
      </c>
      <c r="F26" s="1">
        <f>AVERAGE(H3:J3)</f>
        <v>0.39199999999999996</v>
      </c>
      <c r="G26" s="1">
        <f>AVERAGE(E4:G4)</f>
        <v>0.40166666666666667</v>
      </c>
      <c r="H26" s="1">
        <f>AVERAGE(K3:M3)</f>
        <v>0.54966666666666664</v>
      </c>
      <c r="I26" s="1">
        <f>AVERAGE(H4:J4)</f>
        <v>0.35133333333333333</v>
      </c>
      <c r="J26" s="1">
        <f>AVERAGE(B5:D5)</f>
        <v>1.0770000000000002</v>
      </c>
      <c r="K26" s="1">
        <f>AVERAGE(B6:D6)</f>
        <v>0.20099999999999998</v>
      </c>
      <c r="L26" s="1">
        <f>AVERAGE(E5:G5)</f>
        <v>0.83</v>
      </c>
      <c r="M26" s="1">
        <f>AVERAGE(E6:G6)</f>
        <v>0.41699999999999998</v>
      </c>
      <c r="N26" s="1">
        <f>AVERAGE(H5:J5)</f>
        <v>1.0766666666666667</v>
      </c>
      <c r="O26" s="1">
        <f>AVERAGE(H6:J6)</f>
        <v>0.17</v>
      </c>
    </row>
    <row r="27" spans="1:15" x14ac:dyDescent="0.25">
      <c r="C27" s="1" t="s">
        <v>23</v>
      </c>
      <c r="D27" s="1">
        <f>_xlfn.STDEV.S(E3:G3)</f>
        <v>9.2915732431775779E-3</v>
      </c>
      <c r="E27">
        <f>_xlfn.STDEV.S(B4:D4)</f>
        <v>2.6627053911388688E-2</v>
      </c>
      <c r="F27" s="1">
        <f>_xlfn.STDEV.S(H3:J3)</f>
        <v>1.6462077633154312E-2</v>
      </c>
      <c r="G27" s="1">
        <f>_xlfn.STDEV.S(E4:G4)</f>
        <v>5.131601439446889E-3</v>
      </c>
      <c r="H27" s="1">
        <f>_xlfn.STDEV.S(K3:M3)</f>
        <v>5.686240703077332E-3</v>
      </c>
      <c r="I27" s="1">
        <f>_xlfn.STDEV.S(H4:J4)</f>
        <v>1.001665280087779E-2</v>
      </c>
      <c r="J27" s="1">
        <f>_xlfn.STDEV.S(B5:D5)</f>
        <v>2.8792360097775926E-2</v>
      </c>
      <c r="K27" s="1">
        <f>_xlfn.STDEV.S(B6:D6)</f>
        <v>2.0000000000000018E-3</v>
      </c>
      <c r="L27" s="1">
        <f>_xlfn.STDEV.S(E5:G5)</f>
        <v>2.3065125189341559E-2</v>
      </c>
      <c r="M27" s="1">
        <f>_xlfn.STDEV.S(E6:G6)</f>
        <v>1.8357559750685818E-2</v>
      </c>
      <c r="N27" s="1">
        <f>_xlfn.STDEV.S(H5:J5)</f>
        <v>6.7485800975711455E-2</v>
      </c>
      <c r="O27" s="1">
        <f>_xlfn.STDEV.S(H6:J6)</f>
        <v>5.1961524227066205E-3</v>
      </c>
    </row>
    <row r="31" spans="1:15" x14ac:dyDescent="0.25">
      <c r="D31" t="e">
        <f>_xlfn.STDEV.S(F33:H33)</f>
        <v>#DIV/0!</v>
      </c>
    </row>
  </sheetData>
  <mergeCells count="14">
    <mergeCell ref="Q7:T7"/>
    <mergeCell ref="U7:X7"/>
    <mergeCell ref="Q8:R8"/>
    <mergeCell ref="S8:T8"/>
    <mergeCell ref="U8:V8"/>
    <mergeCell ref="W8:X8"/>
    <mergeCell ref="N24:O24"/>
    <mergeCell ref="D23:I23"/>
    <mergeCell ref="J23:O23"/>
    <mergeCell ref="D24:E24"/>
    <mergeCell ref="F24:G24"/>
    <mergeCell ref="H24:I24"/>
    <mergeCell ref="J24:K24"/>
    <mergeCell ref="L24:M2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% surviving cell</vt:lpstr>
      <vt:lpstr>normalized</vt:lpstr>
      <vt:lpstr>brut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egoy</dc:creator>
  <cp:lastModifiedBy>erwan goy</cp:lastModifiedBy>
  <dcterms:created xsi:type="dcterms:W3CDTF">2019-04-25T08:30:36Z</dcterms:created>
  <dcterms:modified xsi:type="dcterms:W3CDTF">2021-11-08T16:15:13Z</dcterms:modified>
</cp:coreProperties>
</file>