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191" documentId="8_{6F080C5C-DCA6-4BCF-865F-557CB3340293}" xr6:coauthVersionLast="47" xr6:coauthVersionMax="47" xr10:uidLastSave="{5B6ED93C-1D78-42CD-B898-71F34F77D573}"/>
  <bookViews>
    <workbookView xWindow="-120" yWindow="-120" windowWidth="20730" windowHeight="11160" xr2:uid="{00000000-000D-0000-FFFF-FFFF00000000}"/>
  </bookViews>
  <sheets>
    <sheet name="Feuil2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M11" i="2"/>
  <c r="H11" i="2"/>
  <c r="G11" i="2"/>
  <c r="N10" i="2"/>
  <c r="M10" i="2"/>
  <c r="H10" i="2"/>
  <c r="G10" i="2"/>
  <c r="N9" i="2"/>
  <c r="M9" i="2"/>
  <c r="H9" i="2"/>
  <c r="G9" i="2"/>
  <c r="N8" i="2"/>
  <c r="M8" i="2"/>
  <c r="H8" i="2"/>
  <c r="G8" i="2"/>
  <c r="N7" i="2"/>
  <c r="M7" i="2"/>
  <c r="H7" i="2"/>
  <c r="G7" i="2"/>
  <c r="N6" i="2"/>
  <c r="M6" i="2"/>
  <c r="H6" i="2"/>
  <c r="G6" i="2"/>
  <c r="N5" i="2"/>
  <c r="M5" i="2"/>
  <c r="H5" i="2"/>
  <c r="G5" i="2"/>
  <c r="M24" i="2" l="1"/>
  <c r="M26" i="2"/>
  <c r="E24" i="2"/>
  <c r="E28" i="2"/>
  <c r="M25" i="2"/>
  <c r="M30" i="2"/>
  <c r="L28" i="2"/>
  <c r="D28" i="2"/>
  <c r="N25" i="2"/>
  <c r="L24" i="2"/>
  <c r="D29" i="2"/>
  <c r="N24" i="2"/>
  <c r="F24" i="2"/>
  <c r="L29" i="2"/>
  <c r="F28" i="2"/>
  <c r="D26" i="2"/>
  <c r="M28" i="2"/>
  <c r="D24" i="2"/>
  <c r="F29" i="2"/>
  <c r="E25" i="2"/>
  <c r="L26" i="2"/>
  <c r="F30" i="2"/>
  <c r="E26" i="2"/>
  <c r="E32" i="2" l="1"/>
  <c r="D32" i="2"/>
  <c r="H32" i="2" s="1"/>
  <c r="F32" i="2"/>
  <c r="L32" i="2"/>
  <c r="M34" i="2"/>
  <c r="M32" i="2"/>
  <c r="N29" i="2"/>
  <c r="N33" i="2" s="1"/>
  <c r="M29" i="2"/>
  <c r="M33" i="2" s="1"/>
  <c r="N26" i="2"/>
  <c r="F25" i="2"/>
  <c r="F33" i="2" s="1"/>
  <c r="D30" i="2"/>
  <c r="D34" i="2" s="1"/>
  <c r="E29" i="2"/>
  <c r="E33" i="2" s="1"/>
  <c r="G33" i="2" s="1"/>
  <c r="E30" i="2"/>
  <c r="E34" i="2" s="1"/>
  <c r="G34" i="2" s="1"/>
  <c r="D25" i="2"/>
  <c r="D33" i="2" s="1"/>
  <c r="L25" i="2"/>
  <c r="L33" i="2" s="1"/>
  <c r="N18" i="2"/>
  <c r="N28" i="2"/>
  <c r="N32" i="2" s="1"/>
  <c r="N30" i="2"/>
  <c r="F26" i="2"/>
  <c r="F34" i="2" s="1"/>
  <c r="L30" i="2"/>
  <c r="L34" i="2" s="1"/>
  <c r="N19" i="2"/>
  <c r="M16" i="2"/>
  <c r="N15" i="2"/>
  <c r="N20" i="2"/>
  <c r="H16" i="2"/>
  <c r="G16" i="2"/>
  <c r="H19" i="2"/>
  <c r="G19" i="2"/>
  <c r="G18" i="2"/>
  <c r="H18" i="2"/>
  <c r="G20" i="2"/>
  <c r="H20" i="2"/>
  <c r="H14" i="2"/>
  <c r="G14" i="2"/>
  <c r="N16" i="2"/>
  <c r="N14" i="2"/>
  <c r="M14" i="2"/>
  <c r="H15" i="2"/>
  <c r="G15" i="2"/>
  <c r="M15" i="2"/>
  <c r="M19" i="2"/>
  <c r="M20" i="2"/>
  <c r="M18" i="2"/>
  <c r="G32" i="2" l="1"/>
  <c r="O33" i="2"/>
  <c r="Q33" i="2"/>
  <c r="P33" i="2"/>
  <c r="H34" i="2"/>
  <c r="P32" i="2"/>
  <c r="H33" i="2"/>
  <c r="O32" i="2"/>
  <c r="N34" i="2"/>
  <c r="O34" i="2" s="1"/>
  <c r="P34" i="2" l="1"/>
  <c r="Q34" i="2"/>
</calcChain>
</file>

<file path=xl/sharedStrings.xml><?xml version="1.0" encoding="utf-8"?>
<sst xmlns="http://schemas.openxmlformats.org/spreadsheetml/2006/main" count="72" uniqueCount="32">
  <si>
    <t>Measurement count: 1   Filter: 570</t>
  </si>
  <si>
    <t>A</t>
  </si>
  <si>
    <t>B</t>
  </si>
  <si>
    <t>C</t>
  </si>
  <si>
    <t>D</t>
  </si>
  <si>
    <t>E</t>
  </si>
  <si>
    <t>F</t>
  </si>
  <si>
    <t>G</t>
  </si>
  <si>
    <t>contrôle</t>
  </si>
  <si>
    <t>emergente ( DP 59)</t>
  </si>
  <si>
    <t>jeune( DP22)</t>
  </si>
  <si>
    <t>DMSO</t>
  </si>
  <si>
    <t>6-TG (200 µM)</t>
  </si>
  <si>
    <t>D0</t>
  </si>
  <si>
    <t>D4</t>
  </si>
  <si>
    <t>D8</t>
  </si>
  <si>
    <t>moyenne</t>
  </si>
  <si>
    <t>écart type</t>
  </si>
  <si>
    <t>Figure 7-source data 4</t>
  </si>
  <si>
    <t>BRUT</t>
  </si>
  <si>
    <t>normalized</t>
  </si>
  <si>
    <t>% of surviving 6-TG</t>
  </si>
  <si>
    <t>mean</t>
  </si>
  <si>
    <t>SD</t>
  </si>
  <si>
    <t>T-test</t>
  </si>
  <si>
    <t>***</t>
  </si>
  <si>
    <t>ExpG</t>
  </si>
  <si>
    <t>PSNE</t>
  </si>
  <si>
    <t>Day 0</t>
  </si>
  <si>
    <t>Day 4</t>
  </si>
  <si>
    <t>Day 8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</si>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</sst>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1574074074074074"/>
          <c:w val="0.89019685039370078"/>
          <c:h val="0.699553076698746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Feuil2!$C$40:$J$40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3">
                    <c:v>0.50041916895900418</c:v>
                  </c:pt>
                  <c:pt idx="4">
                    <c:v>1.4618919390770191</c:v>
                  </c:pt>
                  <c:pt idx="6">
                    <c:v>0.24481313473535757</c:v>
                  </c:pt>
                  <c:pt idx="7">
                    <c:v>2.3658549996169556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Feuil2!$C$37:$J$38</c:f>
              <c:multiLvlStrCache>
                <c:ptCount val="8"/>
                <c:lvl>
                  <c:pt idx="0">
                    <c:v>ExpG</c:v>
                  </c:pt>
                  <c:pt idx="1">
                    <c:v>PSNE</c:v>
                  </c:pt>
                  <c:pt idx="3">
                    <c:v>ExpG</c:v>
                  </c:pt>
                  <c:pt idx="4">
                    <c:v>PSNE</c:v>
                  </c:pt>
                  <c:pt idx="6">
                    <c:v>ExpG</c:v>
                  </c:pt>
                  <c:pt idx="7">
                    <c:v>PSNE</c:v>
                  </c:pt>
                </c:lvl>
                <c:lvl>
                  <c:pt idx="0">
                    <c:v>Day 0</c:v>
                  </c:pt>
                  <c:pt idx="3">
                    <c:v>Day 4</c:v>
                  </c:pt>
                  <c:pt idx="6">
                    <c:v>Day 8</c:v>
                  </c:pt>
                </c:lvl>
              </c:multiLvlStrCache>
            </c:multiLvlStrRef>
          </c:cat>
          <c:val>
            <c:numRef>
              <c:f>Feuil2!$C$39:$J$39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3">
                  <c:v>18.457273511963347</c:v>
                </c:pt>
                <c:pt idx="4">
                  <c:v>95.638503768801456</c:v>
                </c:pt>
                <c:pt idx="6">
                  <c:v>8.3827869153942647</c:v>
                </c:pt>
                <c:pt idx="7">
                  <c:v>127.11374581732889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E6C-BD55-B44CE29B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9764928"/>
        <c:axId val="1974830640"/>
      </c:barChart>
      <c:catAx>
        <c:axId val="188976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30640"/>
        <c:crosses val="autoZero"/>
        <c:auto val="1"/>
        <c:lblAlgn val="ctr"/>
        <c:lblOffset val="100"/>
        <c:noMultiLvlLbl val="0"/>
      </c:catAx>
      <c:valAx>
        <c:axId val="19748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7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40</xdr:row>
      <xdr:rowOff>157162</xdr:rowOff>
    </xdr:from>
    <xdr:to>
      <xdr:col>9</xdr:col>
      <xdr:colOff>619125</xdr:colOff>
      <xdr:row>55</xdr:row>
      <xdr:rowOff>42862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1BC0500-B86A-42A5-BD54-3DC386D15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0.12917</cdr:x>
      <cdr:y>0.21701</cdr:y>
    </cdr:from>
    <cdr:to>
      <cdr:x>0.23958</cdr:x>
      <cdr:y>0.21701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4562DF26-E63F-4578-8937-1A7C1AF6A2BA}"/>
            </a:ext>
          </a:extLst>
        </cdr:cNvPr>
        <cdr:cNvCxnSpPr/>
      </cdr:nvCxnSpPr>
      <cdr:spPr>
        <a:xfrm xmlns:a="http://schemas.openxmlformats.org/drawingml/2006/main">
          <a:off x="590550" y="595313"/>
          <a:ext cx="5048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0.15417</cdr:x>
      <cdr:y>0.11979</cdr:y>
    </cdr:from>
    <cdr:to>
      <cdr:x>0.25208</cdr:x>
      <cdr:y>0.18576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D4263160-E397-455E-8D94-600C05D92115}"/>
            </a:ext>
          </a:extLst>
        </cdr:cNvPr>
        <cdr:cNvSpPr txBox="1"/>
      </cdr:nvSpPr>
      <cdr:spPr>
        <a:xfrm xmlns:a="http://schemas.openxmlformats.org/drawingml/2006/main">
          <a:off x="704850" y="328613"/>
          <a:ext cx="4476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NS</a:t>
          </a:r>
        </a:p>
      </cdr:txBody>
    </cdr:sp>
  </cdr:relSizeAnchor>
  <cdr:relSizeAnchor xmlns:cdr="http://schemas.openxmlformats.org/drawingml/2006/chartDrawing">
    <cdr:from>
      <cdr:x>0.46875</cdr:x>
      <cdr:y>0.20255</cdr:y>
    </cdr:from>
    <cdr:to>
      <cdr:x>0.57917</cdr:x>
      <cdr:y>0.20255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DA69B037-CB69-4533-B7FD-AB991A6E7A3B}"/>
            </a:ext>
          </a:extLst>
        </cdr:cNvPr>
        <cdr:cNvCxnSpPr/>
      </cdr:nvCxnSpPr>
      <cdr:spPr>
        <a:xfrm xmlns:a="http://schemas.openxmlformats.org/drawingml/2006/main">
          <a:off x="2143125" y="555625"/>
          <a:ext cx="5048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0.47986</cdr:x>
      <cdr:y>0.10532</cdr:y>
    </cdr:from>
    <cdr:to>
      <cdr:x>0.57778</cdr:x>
      <cdr:y>0.1713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76CB0D37-0214-4FE2-A148-42FE345A7209}"/>
            </a:ext>
          </a:extLst>
        </cdr:cNvPr>
        <cdr:cNvSpPr txBox="1"/>
      </cdr:nvSpPr>
      <cdr:spPr>
        <a:xfrm xmlns:a="http://schemas.openxmlformats.org/drawingml/2006/main">
          <a:off x="2193925" y="288925"/>
          <a:ext cx="4476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0.825</cdr:x>
      <cdr:y>0.11574</cdr:y>
    </cdr:from>
    <cdr:to>
      <cdr:x>0.93542</cdr:x>
      <cdr:y>0.11574</cdr:y>
    </cdr:to>
    <cdr:cxnSp macro="">
      <cdr:nvCxnSpPr>
        <cdr:cNvPr id="9" name="Connecteur droit 8">
          <a:extLst xmlns:a="http://schemas.openxmlformats.org/drawingml/2006/main">
            <a:ext uri="{FF2B5EF4-FFF2-40B4-BE49-F238E27FC236}">
              <a16:creationId xmlns:a16="http://schemas.microsoft.com/office/drawing/2014/main" id="{DFB10097-8443-4EB0-809D-1F3DC74EB02D}"/>
            </a:ext>
          </a:extLst>
        </cdr:cNvPr>
        <cdr:cNvCxnSpPr/>
      </cdr:nvCxnSpPr>
      <cdr:spPr>
        <a:xfrm xmlns:a="http://schemas.openxmlformats.org/drawingml/2006/main">
          <a:off x="3771900" y="317500"/>
          <a:ext cx="5048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0.83611</cdr:x>
      <cdr:y>0.01852</cdr:y>
    </cdr:from>
    <cdr:to>
      <cdr:x>0.93403</cdr:x>
      <cdr:y>0.08449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97D5EE0A-0277-4484-8E00-A37EF8519C2C}"/>
            </a:ext>
          </a:extLst>
        </cdr:cNvPr>
        <cdr:cNvSpPr txBox="1"/>
      </cdr:nvSpPr>
      <cdr:spPr>
        <a:xfrm xmlns:a="http://schemas.openxmlformats.org/drawingml/2006/main">
          <a:off x="3822700" y="50800"/>
          <a:ext cx="4476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tabSelected="1" workbookViewId="0">
      <selection activeCell="L44" sqref="L44"/>
    </sheetView>
  </sheetViews>
  <sheetFormatPr baseColWidth="10" defaultRowHeight="15" x14ac:dyDescent="0.25"/>
  <cols>
    <col min="2" max="2" width="12.85546875" customWidth="1"/>
    <col min="3" max="3" width="12" bestFit="1" customWidth="1"/>
    <col min="5" max="5" width="12" bestFit="1" customWidth="1"/>
    <col min="9" max="9" width="12" bestFit="1" customWidth="1"/>
  </cols>
  <sheetData>
    <row r="1" spans="1:14" x14ac:dyDescent="0.25">
      <c r="A1" t="s">
        <v>18</v>
      </c>
    </row>
    <row r="2" spans="1:14" x14ac:dyDescent="0.25">
      <c r="A2" t="s">
        <v>0</v>
      </c>
    </row>
    <row r="3" spans="1:14" x14ac:dyDescent="0.25">
      <c r="D3">
        <v>1</v>
      </c>
      <c r="E3">
        <v>2</v>
      </c>
      <c r="F3">
        <v>3</v>
      </c>
      <c r="G3" t="s">
        <v>16</v>
      </c>
      <c r="H3" t="s">
        <v>17</v>
      </c>
      <c r="J3">
        <v>4</v>
      </c>
      <c r="K3">
        <v>5</v>
      </c>
      <c r="L3">
        <v>6</v>
      </c>
      <c r="M3" t="s">
        <v>16</v>
      </c>
      <c r="N3" t="s">
        <v>17</v>
      </c>
    </row>
    <row r="4" spans="1:14" x14ac:dyDescent="0.25">
      <c r="D4" s="3" t="s">
        <v>10</v>
      </c>
      <c r="E4" s="3"/>
      <c r="F4" s="3"/>
      <c r="G4" s="1"/>
      <c r="H4" s="1"/>
      <c r="I4" s="1"/>
      <c r="J4" s="3" t="s">
        <v>9</v>
      </c>
      <c r="K4" s="3"/>
      <c r="L4" s="3"/>
    </row>
    <row r="5" spans="1:14" x14ac:dyDescent="0.25">
      <c r="A5" t="s">
        <v>1</v>
      </c>
      <c r="B5" s="4" t="s">
        <v>11</v>
      </c>
      <c r="C5" t="s">
        <v>13</v>
      </c>
      <c r="D5">
        <v>0.29599999999999999</v>
      </c>
      <c r="E5">
        <v>0.29199999999999998</v>
      </c>
      <c r="F5">
        <v>0.29699999999999999</v>
      </c>
      <c r="G5">
        <f>AVERAGE(D5:F5)</f>
        <v>0.29499999999999998</v>
      </c>
      <c r="H5">
        <f>STDEV(D5:F5)</f>
        <v>2.6457513110645929E-3</v>
      </c>
      <c r="J5">
        <v>0.24</v>
      </c>
      <c r="K5">
        <v>0.24099999999999999</v>
      </c>
      <c r="L5">
        <v>0.24299999999999999</v>
      </c>
      <c r="M5">
        <f>AVERAGE(J5:L5)</f>
        <v>0.24133333333333332</v>
      </c>
      <c r="N5">
        <f>STDEV(J5:L5)</f>
        <v>1.5275252316519479E-3</v>
      </c>
    </row>
    <row r="6" spans="1:14" x14ac:dyDescent="0.25">
      <c r="A6" t="s">
        <v>2</v>
      </c>
      <c r="B6" s="4"/>
      <c r="C6" t="s">
        <v>14</v>
      </c>
      <c r="D6">
        <v>0.873</v>
      </c>
      <c r="E6">
        <v>0.88300000000000001</v>
      </c>
      <c r="F6">
        <v>0.89200000000000002</v>
      </c>
      <c r="G6">
        <f t="shared" ref="G6:G11" si="0">AVERAGE(D6:F6)</f>
        <v>0.88266666666666671</v>
      </c>
      <c r="H6">
        <f t="shared" ref="H6:H11" si="1">STDEV(D6:F6)</f>
        <v>9.5043849529221763E-3</v>
      </c>
      <c r="J6">
        <v>0.29399999999999998</v>
      </c>
      <c r="K6">
        <v>0.29299999999999998</v>
      </c>
      <c r="L6">
        <v>0.29299999999999998</v>
      </c>
      <c r="M6">
        <f t="shared" ref="M6:M11" si="2">AVERAGE(J6:L6)</f>
        <v>0.29333333333333328</v>
      </c>
      <c r="N6">
        <f t="shared" ref="N6:N11" si="3">STDEV(J6:L6)</f>
        <v>5.7735026918962634E-4</v>
      </c>
    </row>
    <row r="7" spans="1:14" x14ac:dyDescent="0.25">
      <c r="A7" t="s">
        <v>3</v>
      </c>
      <c r="B7" s="4"/>
      <c r="C7" t="s">
        <v>15</v>
      </c>
      <c r="D7">
        <v>1.998</v>
      </c>
      <c r="E7">
        <v>2.056</v>
      </c>
      <c r="F7">
        <v>2.0390000000000001</v>
      </c>
      <c r="G7">
        <f t="shared" si="0"/>
        <v>2.0310000000000001</v>
      </c>
      <c r="H7">
        <f t="shared" si="1"/>
        <v>2.9816103031751189E-2</v>
      </c>
      <c r="J7">
        <v>0.46400000000000002</v>
      </c>
      <c r="K7">
        <v>0.46800000000000003</v>
      </c>
      <c r="L7">
        <v>0.47099999999999997</v>
      </c>
      <c r="M7">
        <f t="shared" si="2"/>
        <v>0.46766666666666667</v>
      </c>
      <c r="N7">
        <f t="shared" si="3"/>
        <v>3.5118845842842228E-3</v>
      </c>
    </row>
    <row r="8" spans="1:14" x14ac:dyDescent="0.25">
      <c r="A8" t="s">
        <v>4</v>
      </c>
      <c r="C8" t="s">
        <v>8</v>
      </c>
      <c r="D8">
        <v>3.9E-2</v>
      </c>
      <c r="E8">
        <v>3.6999999999999998E-2</v>
      </c>
      <c r="F8">
        <v>3.5999999999999997E-2</v>
      </c>
      <c r="G8">
        <f t="shared" si="0"/>
        <v>3.7333333333333329E-2</v>
      </c>
      <c r="H8">
        <f t="shared" si="1"/>
        <v>1.5275252316519481E-3</v>
      </c>
      <c r="J8">
        <v>3.7999999999999999E-2</v>
      </c>
      <c r="K8">
        <v>3.7999999999999999E-2</v>
      </c>
      <c r="L8">
        <v>3.5999999999999997E-2</v>
      </c>
      <c r="M8">
        <f t="shared" si="2"/>
        <v>3.7333333333333329E-2</v>
      </c>
      <c r="N8">
        <f t="shared" si="3"/>
        <v>1.1547005383792527E-3</v>
      </c>
    </row>
    <row r="9" spans="1:14" x14ac:dyDescent="0.25">
      <c r="A9" t="s">
        <v>5</v>
      </c>
      <c r="B9" s="5" t="s">
        <v>12</v>
      </c>
      <c r="C9" t="s">
        <v>13</v>
      </c>
      <c r="D9">
        <v>0.26500000000000001</v>
      </c>
      <c r="E9">
        <v>0.27100000000000002</v>
      </c>
      <c r="F9">
        <v>0.27</v>
      </c>
      <c r="G9">
        <f t="shared" si="0"/>
        <v>0.26866666666666666</v>
      </c>
      <c r="H9">
        <f t="shared" si="1"/>
        <v>3.2145502536643214E-3</v>
      </c>
      <c r="J9">
        <v>0.217</v>
      </c>
      <c r="K9">
        <v>0.219</v>
      </c>
      <c r="L9">
        <v>0.223</v>
      </c>
      <c r="M9">
        <f t="shared" si="2"/>
        <v>0.21966666666666668</v>
      </c>
      <c r="N9">
        <f t="shared" si="3"/>
        <v>3.0550504633038958E-3</v>
      </c>
    </row>
    <row r="10" spans="1:14" x14ac:dyDescent="0.25">
      <c r="A10" t="s">
        <v>6</v>
      </c>
      <c r="B10" s="5"/>
      <c r="C10" t="s">
        <v>14</v>
      </c>
      <c r="D10">
        <v>0.14799999999999999</v>
      </c>
      <c r="E10">
        <v>0.14699999999999999</v>
      </c>
      <c r="F10">
        <v>0.15</v>
      </c>
      <c r="G10">
        <f t="shared" si="0"/>
        <v>0.14833333333333332</v>
      </c>
      <c r="H10">
        <f t="shared" si="1"/>
        <v>1.5275252316519479E-3</v>
      </c>
      <c r="J10">
        <v>0.253</v>
      </c>
      <c r="K10">
        <v>0.25900000000000001</v>
      </c>
      <c r="L10">
        <v>0.254</v>
      </c>
      <c r="M10">
        <f t="shared" si="2"/>
        <v>0.25533333333333336</v>
      </c>
      <c r="N10">
        <f t="shared" si="3"/>
        <v>3.2145502536643214E-3</v>
      </c>
    </row>
    <row r="11" spans="1:14" x14ac:dyDescent="0.25">
      <c r="A11" t="s">
        <v>7</v>
      </c>
      <c r="B11" s="5"/>
      <c r="C11" t="s">
        <v>15</v>
      </c>
      <c r="D11">
        <v>0.154</v>
      </c>
      <c r="E11">
        <v>0.155</v>
      </c>
      <c r="F11">
        <v>0.156</v>
      </c>
      <c r="G11">
        <f t="shared" si="0"/>
        <v>0.155</v>
      </c>
      <c r="H11">
        <f t="shared" si="1"/>
        <v>1.0000000000000009E-3</v>
      </c>
      <c r="J11">
        <v>0.54300000000000004</v>
      </c>
      <c r="K11">
        <v>0.54100000000000004</v>
      </c>
      <c r="L11">
        <v>0.53900000000000003</v>
      </c>
      <c r="M11">
        <f t="shared" si="2"/>
        <v>0.54100000000000004</v>
      </c>
      <c r="N11">
        <f t="shared" si="3"/>
        <v>2.0000000000000018E-3</v>
      </c>
    </row>
    <row r="12" spans="1:14" ht="45" customHeight="1" x14ac:dyDescent="0.25">
      <c r="D12">
        <v>1</v>
      </c>
      <c r="E12">
        <v>2</v>
      </c>
      <c r="F12">
        <v>3</v>
      </c>
      <c r="G12" t="s">
        <v>16</v>
      </c>
      <c r="H12" t="s">
        <v>17</v>
      </c>
      <c r="J12">
        <v>4</v>
      </c>
      <c r="K12">
        <v>5</v>
      </c>
      <c r="L12">
        <v>6</v>
      </c>
      <c r="M12" t="s">
        <v>16</v>
      </c>
      <c r="N12" t="s">
        <v>17</v>
      </c>
    </row>
    <row r="13" spans="1:14" x14ac:dyDescent="0.25">
      <c r="D13" s="3" t="s">
        <v>10</v>
      </c>
      <c r="E13" s="3"/>
      <c r="F13" s="3"/>
      <c r="G13" s="1"/>
      <c r="H13" s="1"/>
      <c r="I13" s="1"/>
      <c r="J13" s="3" t="s">
        <v>9</v>
      </c>
      <c r="K13" s="3"/>
      <c r="L13" s="3"/>
    </row>
    <row r="14" spans="1:14" x14ac:dyDescent="0.25">
      <c r="A14" s="3" t="s">
        <v>19</v>
      </c>
      <c r="B14" s="4" t="s">
        <v>11</v>
      </c>
      <c r="C14" t="s">
        <v>13</v>
      </c>
      <c r="D14">
        <v>0.29599999999999999</v>
      </c>
      <c r="E14">
        <v>0.29199999999999998</v>
      </c>
      <c r="F14">
        <v>0.29699999999999999</v>
      </c>
      <c r="G14">
        <f>AVERAGE(D14:F14)</f>
        <v>0.29499999999999998</v>
      </c>
      <c r="H14">
        <f>STDEV(D14:F14)</f>
        <v>2.6457513110645929E-3</v>
      </c>
      <c r="J14">
        <v>0.24</v>
      </c>
      <c r="K14">
        <v>0.24099999999999999</v>
      </c>
      <c r="L14">
        <v>0.24299999999999999</v>
      </c>
      <c r="M14">
        <f>AVERAGE(J14:L14)</f>
        <v>0.24133333333333332</v>
      </c>
      <c r="N14">
        <f>STDEV(J14:L14)</f>
        <v>1.5275252316519479E-3</v>
      </c>
    </row>
    <row r="15" spans="1:14" x14ac:dyDescent="0.25">
      <c r="A15" s="3"/>
      <c r="B15" s="4"/>
      <c r="C15" t="s">
        <v>14</v>
      </c>
      <c r="D15">
        <v>0.873</v>
      </c>
      <c r="E15">
        <v>0.88300000000000001</v>
      </c>
      <c r="F15">
        <v>0.89200000000000002</v>
      </c>
      <c r="G15">
        <f t="shared" ref="G15:G20" si="4">AVERAGE(D15:F15)</f>
        <v>0.88266666666666671</v>
      </c>
      <c r="H15">
        <f t="shared" ref="H15:H20" si="5">STDEV(D15:F15)</f>
        <v>9.5043849529221763E-3</v>
      </c>
      <c r="J15">
        <v>0.29399999999999998</v>
      </c>
      <c r="K15">
        <v>0.29299999999999998</v>
      </c>
      <c r="L15">
        <v>0.29299999999999998</v>
      </c>
      <c r="M15">
        <f t="shared" ref="M15:M20" si="6">AVERAGE(J15:L15)</f>
        <v>0.29333333333333328</v>
      </c>
      <c r="N15">
        <f t="shared" ref="N15:N20" si="7">STDEV(J15:L15)</f>
        <v>5.7735026918962634E-4</v>
      </c>
    </row>
    <row r="16" spans="1:14" x14ac:dyDescent="0.25">
      <c r="A16" s="3"/>
      <c r="B16" s="4"/>
      <c r="C16" t="s">
        <v>15</v>
      </c>
      <c r="D16">
        <v>1.998</v>
      </c>
      <c r="E16">
        <v>2.056</v>
      </c>
      <c r="F16">
        <v>2.0390000000000001</v>
      </c>
      <c r="G16">
        <f t="shared" si="4"/>
        <v>2.0310000000000001</v>
      </c>
      <c r="H16">
        <f t="shared" si="5"/>
        <v>2.9816103031751189E-2</v>
      </c>
      <c r="J16">
        <v>0.46400000000000002</v>
      </c>
      <c r="K16">
        <v>0.46800000000000003</v>
      </c>
      <c r="L16">
        <v>0.47099999999999997</v>
      </c>
      <c r="M16">
        <f t="shared" si="6"/>
        <v>0.46766666666666667</v>
      </c>
      <c r="N16">
        <f t="shared" si="7"/>
        <v>3.5118845842842228E-3</v>
      </c>
    </row>
    <row r="17" spans="1:17" x14ac:dyDescent="0.25">
      <c r="A17" s="3"/>
    </row>
    <row r="18" spans="1:17" x14ac:dyDescent="0.25">
      <c r="A18" s="3"/>
      <c r="B18" s="5" t="s">
        <v>12</v>
      </c>
      <c r="C18" t="s">
        <v>13</v>
      </c>
      <c r="D18">
        <v>0.26500000000000001</v>
      </c>
      <c r="E18">
        <v>0.27100000000000002</v>
      </c>
      <c r="F18">
        <v>0.27</v>
      </c>
      <c r="G18">
        <f t="shared" si="4"/>
        <v>0.26866666666666666</v>
      </c>
      <c r="H18">
        <f t="shared" si="5"/>
        <v>3.2145502536643214E-3</v>
      </c>
      <c r="J18">
        <v>0.217</v>
      </c>
      <c r="K18">
        <v>0.219</v>
      </c>
      <c r="L18">
        <v>0.223</v>
      </c>
      <c r="M18">
        <f t="shared" si="6"/>
        <v>0.21966666666666668</v>
      </c>
      <c r="N18">
        <f t="shared" si="7"/>
        <v>3.0550504633038958E-3</v>
      </c>
    </row>
    <row r="19" spans="1:17" x14ac:dyDescent="0.25">
      <c r="A19" s="3"/>
      <c r="B19" s="5"/>
      <c r="C19" t="s">
        <v>14</v>
      </c>
      <c r="D19">
        <v>0.14799999999999999</v>
      </c>
      <c r="E19">
        <v>0.14699999999999999</v>
      </c>
      <c r="F19">
        <v>0.15</v>
      </c>
      <c r="G19">
        <f t="shared" si="4"/>
        <v>0.14833333333333332</v>
      </c>
      <c r="H19">
        <f t="shared" si="5"/>
        <v>1.5275252316519479E-3</v>
      </c>
      <c r="J19">
        <v>0.253</v>
      </c>
      <c r="K19">
        <v>0.25900000000000001</v>
      </c>
      <c r="L19">
        <v>0.254</v>
      </c>
      <c r="M19">
        <f t="shared" si="6"/>
        <v>0.25533333333333336</v>
      </c>
      <c r="N19">
        <f t="shared" si="7"/>
        <v>3.2145502536643214E-3</v>
      </c>
    </row>
    <row r="20" spans="1:17" x14ac:dyDescent="0.25">
      <c r="A20" s="3"/>
      <c r="B20" s="5"/>
      <c r="C20" t="s">
        <v>15</v>
      </c>
      <c r="D20">
        <v>0.154</v>
      </c>
      <c r="E20">
        <v>0.155</v>
      </c>
      <c r="F20">
        <v>0.156</v>
      </c>
      <c r="G20">
        <f t="shared" si="4"/>
        <v>0.155</v>
      </c>
      <c r="H20">
        <f t="shared" si="5"/>
        <v>1.0000000000000009E-3</v>
      </c>
      <c r="J20">
        <v>0.54300000000000004</v>
      </c>
      <c r="K20">
        <v>0.54100000000000004</v>
      </c>
      <c r="L20">
        <v>0.53900000000000003</v>
      </c>
      <c r="M20">
        <f t="shared" si="6"/>
        <v>0.54100000000000004</v>
      </c>
      <c r="N20">
        <f t="shared" si="7"/>
        <v>2.0000000000000018E-3</v>
      </c>
    </row>
    <row r="21" spans="1:17" x14ac:dyDescent="0.25">
      <c r="B21" s="2"/>
    </row>
    <row r="22" spans="1:17" ht="45" customHeight="1" x14ac:dyDescent="0.25">
      <c r="D22">
        <v>1</v>
      </c>
      <c r="E22">
        <v>2</v>
      </c>
      <c r="F22">
        <v>3</v>
      </c>
      <c r="L22">
        <v>4</v>
      </c>
      <c r="M22">
        <v>5</v>
      </c>
      <c r="N22">
        <v>6</v>
      </c>
    </row>
    <row r="23" spans="1:17" x14ac:dyDescent="0.25">
      <c r="D23" t="s">
        <v>10</v>
      </c>
      <c r="L23" t="s">
        <v>9</v>
      </c>
    </row>
    <row r="24" spans="1:17" x14ac:dyDescent="0.25">
      <c r="A24" s="3" t="s">
        <v>20</v>
      </c>
      <c r="B24" t="s">
        <v>11</v>
      </c>
      <c r="C24" t="s">
        <v>13</v>
      </c>
      <c r="D24">
        <f>D14/D14</f>
        <v>1</v>
      </c>
      <c r="E24">
        <f t="shared" ref="E24:F24" si="8">E14/E14</f>
        <v>1</v>
      </c>
      <c r="F24">
        <f t="shared" si="8"/>
        <v>1</v>
      </c>
      <c r="L24">
        <f>J14/J14</f>
        <v>1</v>
      </c>
      <c r="M24">
        <f>K14/K14</f>
        <v>1</v>
      </c>
      <c r="N24">
        <f>L14/L14</f>
        <v>1</v>
      </c>
    </row>
    <row r="25" spans="1:17" x14ac:dyDescent="0.25">
      <c r="A25" s="3"/>
      <c r="C25" t="s">
        <v>14</v>
      </c>
      <c r="D25">
        <f>D15/D14</f>
        <v>2.9493243243243246</v>
      </c>
      <c r="E25">
        <f t="shared" ref="E25:F25" si="9">E15/E14</f>
        <v>3.0239726027397262</v>
      </c>
      <c r="F25">
        <f t="shared" si="9"/>
        <v>3.0033670033670035</v>
      </c>
      <c r="L25">
        <f>J15/J14</f>
        <v>1.2249999999999999</v>
      </c>
      <c r="M25">
        <f>K15/K14</f>
        <v>1.2157676348547717</v>
      </c>
      <c r="N25">
        <f>L15/L14</f>
        <v>1.2057613168724279</v>
      </c>
    </row>
    <row r="26" spans="1:17" x14ac:dyDescent="0.25">
      <c r="A26" s="3"/>
      <c r="C26" t="s">
        <v>15</v>
      </c>
      <c r="D26">
        <f>D16/D14</f>
        <v>6.75</v>
      </c>
      <c r="E26">
        <f t="shared" ref="E26:F26" si="10">E16/E14</f>
        <v>7.0410958904109595</v>
      </c>
      <c r="F26">
        <f t="shared" si="10"/>
        <v>6.8653198653198659</v>
      </c>
      <c r="L26">
        <f>J16/J14</f>
        <v>1.9333333333333336</v>
      </c>
      <c r="M26">
        <f>K16/K14</f>
        <v>1.9419087136929463</v>
      </c>
      <c r="N26">
        <f>L16/L14</f>
        <v>1.9382716049382716</v>
      </c>
    </row>
    <row r="27" spans="1:17" x14ac:dyDescent="0.25">
      <c r="A27" s="3"/>
    </row>
    <row r="28" spans="1:17" ht="15" customHeight="1" x14ac:dyDescent="0.25">
      <c r="A28" s="3"/>
      <c r="B28" t="s">
        <v>12</v>
      </c>
      <c r="C28" t="s">
        <v>13</v>
      </c>
      <c r="D28">
        <f>D18/D18</f>
        <v>1</v>
      </c>
      <c r="E28">
        <f t="shared" ref="E28:F28" si="11">E18/E18</f>
        <v>1</v>
      </c>
      <c r="F28">
        <f t="shared" si="11"/>
        <v>1</v>
      </c>
      <c r="L28">
        <f>J18/J18</f>
        <v>1</v>
      </c>
      <c r="M28">
        <f>K18/K18</f>
        <v>1</v>
      </c>
      <c r="N28">
        <f>L18/L18</f>
        <v>1</v>
      </c>
    </row>
    <row r="29" spans="1:17" x14ac:dyDescent="0.25">
      <c r="A29" s="3"/>
      <c r="C29" t="s">
        <v>14</v>
      </c>
      <c r="D29">
        <f>D19/D18</f>
        <v>0.55849056603773584</v>
      </c>
      <c r="E29">
        <f t="shared" ref="E29:F29" si="12">E19/E18</f>
        <v>0.54243542435424352</v>
      </c>
      <c r="F29">
        <f t="shared" si="12"/>
        <v>0.55555555555555547</v>
      </c>
      <c r="L29">
        <f>J19/J18</f>
        <v>1.1658986175115207</v>
      </c>
      <c r="M29">
        <f>K19/K18</f>
        <v>1.182648401826484</v>
      </c>
      <c r="N29">
        <f>L19/L18</f>
        <v>1.1390134529147982</v>
      </c>
    </row>
    <row r="30" spans="1:17" x14ac:dyDescent="0.25">
      <c r="A30" s="3"/>
      <c r="C30" t="s">
        <v>15</v>
      </c>
      <c r="D30">
        <f>D20/D18</f>
        <v>0.5811320754716981</v>
      </c>
      <c r="E30">
        <f t="shared" ref="E30:F30" si="13">E20/E18</f>
        <v>0.57195571955719549</v>
      </c>
      <c r="F30">
        <f t="shared" si="13"/>
        <v>0.57777777777777772</v>
      </c>
      <c r="L30">
        <f>J20/J18</f>
        <v>2.5023041474654382</v>
      </c>
      <c r="M30">
        <f>K20/K18</f>
        <v>2.4703196347031966</v>
      </c>
      <c r="N30">
        <f>L20/L18</f>
        <v>2.4170403587443947</v>
      </c>
    </row>
    <row r="31" spans="1:17" ht="15.75" thickBot="1" x14ac:dyDescent="0.3">
      <c r="B31" s="2"/>
      <c r="G31" t="s">
        <v>22</v>
      </c>
      <c r="H31" t="s">
        <v>23</v>
      </c>
      <c r="O31" t="s">
        <v>22</v>
      </c>
      <c r="P31" t="s">
        <v>23</v>
      </c>
      <c r="Q31" t="s">
        <v>24</v>
      </c>
    </row>
    <row r="32" spans="1:17" x14ac:dyDescent="0.25">
      <c r="A32" s="3" t="s">
        <v>21</v>
      </c>
      <c r="B32" s="1"/>
      <c r="C32" t="s">
        <v>13</v>
      </c>
      <c r="D32">
        <f>D28/D24*100</f>
        <v>100</v>
      </c>
      <c r="E32">
        <f t="shared" ref="E32:F32" si="14">E28/E24*100</f>
        <v>100</v>
      </c>
      <c r="F32">
        <f t="shared" si="14"/>
        <v>100</v>
      </c>
      <c r="G32" s="6">
        <f>AVERAGE(D32:F32)</f>
        <v>100</v>
      </c>
      <c r="H32">
        <f>_xlfn.STDEV.S(D32:F32)</f>
        <v>0</v>
      </c>
      <c r="L32">
        <f>L28/L24*100</f>
        <v>100</v>
      </c>
      <c r="M32">
        <f>M28/M24*100</f>
        <v>100</v>
      </c>
      <c r="N32">
        <f>N28/N24*100</f>
        <v>100</v>
      </c>
      <c r="O32">
        <f>AVERAGE(L32:N32)</f>
        <v>100</v>
      </c>
      <c r="P32">
        <f>_xlfn.STDEV.S(L32:N32)</f>
        <v>0</v>
      </c>
    </row>
    <row r="33" spans="1:18" x14ac:dyDescent="0.25">
      <c r="A33" s="3"/>
      <c r="B33" s="1"/>
      <c r="C33" t="s">
        <v>14</v>
      </c>
      <c r="D33">
        <f>D29/D25*100</f>
        <v>18.936220795781193</v>
      </c>
      <c r="E33">
        <f t="shared" ref="E33:F33" si="15">E29/E25*100</f>
        <v>17.937841892575211</v>
      </c>
      <c r="F33">
        <f t="shared" si="15"/>
        <v>18.497757847533631</v>
      </c>
      <c r="G33" s="7">
        <f t="shared" ref="G33:G34" si="16">AVERAGE(D33:F33)</f>
        <v>18.457273511963347</v>
      </c>
      <c r="H33">
        <f t="shared" ref="H33:H34" si="17">_xlfn.STDEV.S(D33:F33)</f>
        <v>0.50041916895900418</v>
      </c>
      <c r="L33">
        <f>L29/L25*100</f>
        <v>95.175397347879255</v>
      </c>
      <c r="M33">
        <f>M29/M25*100</f>
        <v>97.275858307229583</v>
      </c>
      <c r="N33">
        <f>N29/N25*100</f>
        <v>94.464255651295545</v>
      </c>
      <c r="O33">
        <f t="shared" ref="O33:O34" si="18">AVERAGE(L33:N33)</f>
        <v>95.638503768801456</v>
      </c>
      <c r="P33">
        <f t="shared" ref="P33:P34" si="19">_xlfn.STDEV.S(L33:N33)</f>
        <v>1.4618919390770191</v>
      </c>
      <c r="Q33">
        <f t="shared" ref="Q33:Q34" si="20">_xlfn.T.TEST(L33:N33,D33:F33,2,3)</f>
        <v>2.3718118634736155E-5</v>
      </c>
      <c r="R33" t="s">
        <v>25</v>
      </c>
    </row>
    <row r="34" spans="1:18" ht="15.75" thickBot="1" x14ac:dyDescent="0.3">
      <c r="A34" s="3"/>
      <c r="B34" s="1"/>
      <c r="C34" t="s">
        <v>15</v>
      </c>
      <c r="D34">
        <f>D30/D26*100</f>
        <v>8.6093640810621945</v>
      </c>
      <c r="E34">
        <f t="shared" ref="E34:F34" si="21">E30/E26*100</f>
        <v>8.1231065228940214</v>
      </c>
      <c r="F34">
        <f t="shared" si="21"/>
        <v>8.4158901422265799</v>
      </c>
      <c r="G34" s="8">
        <f t="shared" si="16"/>
        <v>8.3827869153942647</v>
      </c>
      <c r="H34">
        <f t="shared" si="17"/>
        <v>0.24481313473535757</v>
      </c>
      <c r="L34">
        <f>L30/L26*100</f>
        <v>129.42952486890195</v>
      </c>
      <c r="M34">
        <f>M30/M26*100</f>
        <v>127.21090426569879</v>
      </c>
      <c r="N34">
        <f>N30/N26*100</f>
        <v>124.70080831738596</v>
      </c>
      <c r="O34">
        <f t="shared" si="18"/>
        <v>127.11374581732889</v>
      </c>
      <c r="P34">
        <f t="shared" si="19"/>
        <v>2.3658549996169556</v>
      </c>
      <c r="Q34">
        <f t="shared" si="20"/>
        <v>1.1365699900981862E-4</v>
      </c>
      <c r="R34" t="s">
        <v>25</v>
      </c>
    </row>
    <row r="35" spans="1:18" x14ac:dyDescent="0.25">
      <c r="B35" s="2"/>
    </row>
    <row r="36" spans="1:18" x14ac:dyDescent="0.25">
      <c r="B36" s="2"/>
    </row>
    <row r="37" spans="1:18" x14ac:dyDescent="0.25">
      <c r="C37" s="3" t="s">
        <v>28</v>
      </c>
      <c r="D37" s="3"/>
      <c r="F37" s="3" t="s">
        <v>29</v>
      </c>
      <c r="G37" s="3"/>
      <c r="I37" s="3" t="s">
        <v>30</v>
      </c>
      <c r="J37" s="3"/>
    </row>
    <row r="38" spans="1:18" x14ac:dyDescent="0.25">
      <c r="C38" t="s">
        <v>26</v>
      </c>
      <c r="D38" t="s">
        <v>27</v>
      </c>
      <c r="F38" t="s">
        <v>26</v>
      </c>
      <c r="G38" t="s">
        <v>27</v>
      </c>
      <c r="I38" t="s">
        <v>26</v>
      </c>
      <c r="J38" t="s">
        <v>27</v>
      </c>
    </row>
    <row r="39" spans="1:18" x14ac:dyDescent="0.25">
      <c r="B39" t="s">
        <v>31</v>
      </c>
      <c r="C39">
        <v>100</v>
      </c>
      <c r="D39">
        <v>100</v>
      </c>
      <c r="F39">
        <v>18.457273511963347</v>
      </c>
      <c r="G39">
        <v>95.638503768801456</v>
      </c>
      <c r="I39">
        <v>8.3827869153942647</v>
      </c>
      <c r="J39">
        <v>127.11374581732889</v>
      </c>
    </row>
    <row r="40" spans="1:18" x14ac:dyDescent="0.25">
      <c r="B40" t="s">
        <v>23</v>
      </c>
      <c r="C40">
        <v>0</v>
      </c>
      <c r="D40">
        <v>0</v>
      </c>
      <c r="F40">
        <v>0.50041916895900418</v>
      </c>
      <c r="G40">
        <v>1.4618919390770191</v>
      </c>
      <c r="I40">
        <v>0.24481313473535757</v>
      </c>
      <c r="J40">
        <v>2.3658549996169556</v>
      </c>
    </row>
  </sheetData>
  <mergeCells count="14">
    <mergeCell ref="A32:A34"/>
    <mergeCell ref="C37:D37"/>
    <mergeCell ref="F37:G37"/>
    <mergeCell ref="I37:J37"/>
    <mergeCell ref="D13:F13"/>
    <mergeCell ref="J13:L13"/>
    <mergeCell ref="B14:B16"/>
    <mergeCell ref="B18:B20"/>
    <mergeCell ref="A14:A20"/>
    <mergeCell ref="D4:F4"/>
    <mergeCell ref="J4:L4"/>
    <mergeCell ref="B5:B7"/>
    <mergeCell ref="B9:B11"/>
    <mergeCell ref="A24:A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jnassour</dc:creator>
  <cp:lastModifiedBy>erwan goy</cp:lastModifiedBy>
  <dcterms:created xsi:type="dcterms:W3CDTF">2015-11-17T11:14:02Z</dcterms:created>
  <dcterms:modified xsi:type="dcterms:W3CDTF">2021-11-08T17:17:05Z</dcterms:modified>
</cp:coreProperties>
</file>