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defaultThemeVersion="124226"/>
  <xr:revisionPtr revIDLastSave="19" documentId="13_ncr:1_{5947D4EC-C25A-4BE3-B6C7-54E20DA032ED}" xr6:coauthVersionLast="47" xr6:coauthVersionMax="47" xr10:uidLastSave="{C955ED5B-9E0F-4061-BAA9-216A2EA9E6E4}"/>
  <bookViews>
    <workbookView xWindow="-120" yWindow="-120" windowWidth="20730" windowHeight="11160" activeTab="1" xr2:uid="{00000000-000D-0000-FFFF-FFFF00000000}"/>
  </bookViews>
  <sheets>
    <sheet name="Feuil1" sheetId="1" r:id="rId1"/>
    <sheet name="graph" sheetId="2" r:id="rId2"/>
    <sheet name="Feuil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8" i="1" l="1"/>
  <c r="E254" i="1"/>
  <c r="E274" i="1"/>
  <c r="I361" i="1" l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48" i="1"/>
  <c r="K332" i="1"/>
  <c r="K333" i="1"/>
  <c r="K334" i="1"/>
  <c r="K335" i="1"/>
  <c r="K336" i="1"/>
  <c r="K337" i="1"/>
  <c r="K338" i="1"/>
  <c r="K339" i="1"/>
  <c r="K331" i="1"/>
  <c r="K340" i="1" s="1"/>
  <c r="I340" i="1"/>
  <c r="I326" i="1"/>
  <c r="K319" i="1"/>
  <c r="K320" i="1"/>
  <c r="K321" i="1"/>
  <c r="K322" i="1"/>
  <c r="K323" i="1"/>
  <c r="K324" i="1"/>
  <c r="K325" i="1"/>
  <c r="K318" i="1"/>
  <c r="K326" i="1" s="1"/>
  <c r="G311" i="1"/>
  <c r="I301" i="1"/>
  <c r="I302" i="1"/>
  <c r="I303" i="1"/>
  <c r="I304" i="1"/>
  <c r="I305" i="1"/>
  <c r="I306" i="1"/>
  <c r="I307" i="1"/>
  <c r="I308" i="1"/>
  <c r="I309" i="1"/>
  <c r="I310" i="1"/>
  <c r="I311" i="1" s="1"/>
  <c r="I300" i="1"/>
  <c r="I277" i="1"/>
  <c r="I278" i="1"/>
  <c r="I279" i="1"/>
  <c r="I280" i="1"/>
  <c r="I281" i="1"/>
  <c r="I282" i="1"/>
  <c r="I283" i="1"/>
  <c r="I284" i="1"/>
  <c r="I285" i="1"/>
  <c r="I286" i="1"/>
  <c r="I276" i="1"/>
  <c r="I287" i="1" s="1"/>
  <c r="G287" i="1"/>
  <c r="K361" i="1" l="1"/>
  <c r="C29" i="1"/>
  <c r="E28" i="1"/>
  <c r="E27" i="1"/>
  <c r="E26" i="1"/>
  <c r="E25" i="1"/>
  <c r="E24" i="1"/>
  <c r="E23" i="1"/>
  <c r="E22" i="1"/>
  <c r="E21" i="1"/>
  <c r="E20" i="1"/>
  <c r="E19" i="1"/>
  <c r="E18" i="1"/>
  <c r="F29" i="1" s="1"/>
  <c r="M10" i="1" l="1"/>
  <c r="N10" i="1"/>
  <c r="E29" i="1"/>
  <c r="M3" i="1" s="1"/>
  <c r="B353" i="1"/>
  <c r="A353" i="1"/>
  <c r="C353" i="1"/>
  <c r="F353" i="1"/>
  <c r="Q13" i="1" s="1"/>
  <c r="E348" i="1"/>
  <c r="E349" i="1"/>
  <c r="E350" i="1"/>
  <c r="E351" i="1"/>
  <c r="E352" i="1"/>
  <c r="E347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30" i="1"/>
  <c r="C345" i="1"/>
  <c r="E319" i="1"/>
  <c r="E328" i="1" s="1"/>
  <c r="E320" i="1"/>
  <c r="E321" i="1"/>
  <c r="E322" i="1"/>
  <c r="E323" i="1"/>
  <c r="E324" i="1"/>
  <c r="E325" i="1"/>
  <c r="E326" i="1"/>
  <c r="E327" i="1"/>
  <c r="E318" i="1"/>
  <c r="F328" i="1" s="1"/>
  <c r="O13" i="1" s="1"/>
  <c r="C328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E313" i="1" l="1"/>
  <c r="E301" i="1"/>
  <c r="E305" i="1"/>
  <c r="E309" i="1"/>
  <c r="E315" i="1"/>
  <c r="C316" i="1"/>
  <c r="F345" i="1"/>
  <c r="P13" i="1" s="1"/>
  <c r="E303" i="1"/>
  <c r="E307" i="1"/>
  <c r="E311" i="1"/>
  <c r="E345" i="1"/>
  <c r="P6" i="1" s="1"/>
  <c r="E353" i="1"/>
  <c r="Q6" i="1" s="1"/>
  <c r="E304" i="1"/>
  <c r="E308" i="1"/>
  <c r="E312" i="1"/>
  <c r="E302" i="1"/>
  <c r="E306" i="1"/>
  <c r="E310" i="1"/>
  <c r="E314" i="1"/>
  <c r="E300" i="1"/>
  <c r="C298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76" i="1"/>
  <c r="M6" i="1" s="1"/>
  <c r="C27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G353" i="1"/>
  <c r="Q20" i="1" s="1"/>
  <c r="F298" i="1" l="1"/>
  <c r="M13" i="1" s="1"/>
  <c r="G298" i="1"/>
  <c r="M20" i="1" s="1"/>
  <c r="G316" i="1"/>
  <c r="N20" i="1" s="1"/>
  <c r="L6" i="1"/>
  <c r="F274" i="1"/>
  <c r="L13" i="1" s="1"/>
  <c r="G328" i="1"/>
  <c r="O20" i="1" s="1"/>
  <c r="G345" i="1"/>
  <c r="P20" i="1" s="1"/>
  <c r="F316" i="1"/>
  <c r="E316" i="1"/>
  <c r="C252" i="1"/>
  <c r="E240" i="1"/>
  <c r="E241" i="1"/>
  <c r="F252" i="1" s="1"/>
  <c r="Q12" i="1" s="1"/>
  <c r="E242" i="1"/>
  <c r="E252" i="1" s="1"/>
  <c r="Q5" i="1" s="1"/>
  <c r="E243" i="1"/>
  <c r="E244" i="1"/>
  <c r="E245" i="1"/>
  <c r="E246" i="1"/>
  <c r="E247" i="1"/>
  <c r="E248" i="1"/>
  <c r="E249" i="1"/>
  <c r="E250" i="1"/>
  <c r="E251" i="1"/>
  <c r="E239" i="1"/>
  <c r="C237" i="1"/>
  <c r="E226" i="1"/>
  <c r="E227" i="1"/>
  <c r="E228" i="1"/>
  <c r="E229" i="1"/>
  <c r="E230" i="1"/>
  <c r="E231" i="1"/>
  <c r="E232" i="1"/>
  <c r="E233" i="1"/>
  <c r="E234" i="1"/>
  <c r="E235" i="1"/>
  <c r="E236" i="1"/>
  <c r="E225" i="1"/>
  <c r="F237" i="1" s="1"/>
  <c r="P12" i="1" s="1"/>
  <c r="E213" i="1"/>
  <c r="E223" i="1" s="1"/>
  <c r="O5" i="1" s="1"/>
  <c r="E214" i="1"/>
  <c r="E215" i="1"/>
  <c r="E216" i="1"/>
  <c r="E217" i="1"/>
  <c r="E218" i="1"/>
  <c r="E219" i="1"/>
  <c r="E220" i="1"/>
  <c r="E221" i="1"/>
  <c r="E222" i="1"/>
  <c r="E212" i="1"/>
  <c r="F223" i="1" s="1"/>
  <c r="O12" i="1" s="1"/>
  <c r="C223" i="1"/>
  <c r="C210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195" i="1"/>
  <c r="E210" i="1" s="1"/>
  <c r="N5" i="1" s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77" i="1"/>
  <c r="F193" i="1" s="1"/>
  <c r="M12" i="1" s="1"/>
  <c r="C193" i="1"/>
  <c r="C175" i="1"/>
  <c r="E166" i="1"/>
  <c r="E167" i="1"/>
  <c r="E168" i="1"/>
  <c r="E169" i="1"/>
  <c r="E170" i="1"/>
  <c r="E171" i="1"/>
  <c r="E172" i="1"/>
  <c r="E173" i="1"/>
  <c r="E174" i="1"/>
  <c r="E165" i="1"/>
  <c r="F175" i="1" s="1"/>
  <c r="L12" i="1" s="1"/>
  <c r="G210" i="1" l="1"/>
  <c r="N19" i="1" s="1"/>
  <c r="G252" i="1"/>
  <c r="Q19" i="1" s="1"/>
  <c r="G237" i="1"/>
  <c r="P19" i="1" s="1"/>
  <c r="G223" i="1"/>
  <c r="O19" i="1" s="1"/>
  <c r="G193" i="1"/>
  <c r="M19" i="1" s="1"/>
  <c r="F210" i="1"/>
  <c r="N12" i="1" s="1"/>
  <c r="E237" i="1"/>
  <c r="P5" i="1" s="1"/>
  <c r="E193" i="1"/>
  <c r="M5" i="1" s="1"/>
  <c r="E175" i="1"/>
  <c r="L5" i="1" s="1"/>
  <c r="O6" i="1"/>
  <c r="C163" i="1"/>
  <c r="E150" i="1"/>
  <c r="E151" i="1"/>
  <c r="E152" i="1"/>
  <c r="E163" i="1" s="1"/>
  <c r="Q4" i="1" s="1"/>
  <c r="E153" i="1"/>
  <c r="E154" i="1"/>
  <c r="E155" i="1"/>
  <c r="E156" i="1"/>
  <c r="E157" i="1"/>
  <c r="E158" i="1"/>
  <c r="E159" i="1"/>
  <c r="E160" i="1"/>
  <c r="E161" i="1"/>
  <c r="E162" i="1"/>
  <c r="E149" i="1"/>
  <c r="F163" i="1" s="1"/>
  <c r="Q11" i="1" s="1"/>
  <c r="E140" i="1"/>
  <c r="E141" i="1"/>
  <c r="E142" i="1"/>
  <c r="F147" i="1" s="1"/>
  <c r="P11" i="1" s="1"/>
  <c r="E143" i="1"/>
  <c r="E144" i="1"/>
  <c r="E145" i="1"/>
  <c r="E146" i="1"/>
  <c r="E139" i="1"/>
  <c r="E147" i="1" s="1"/>
  <c r="P4" i="1" s="1"/>
  <c r="C147" i="1"/>
  <c r="E126" i="1"/>
  <c r="E127" i="1"/>
  <c r="E128" i="1"/>
  <c r="E129" i="1"/>
  <c r="E130" i="1"/>
  <c r="E131" i="1"/>
  <c r="E132" i="1"/>
  <c r="E133" i="1"/>
  <c r="E134" i="1"/>
  <c r="E135" i="1"/>
  <c r="E136" i="1"/>
  <c r="E125" i="1"/>
  <c r="E137" i="1" s="1"/>
  <c r="O4" i="1" s="1"/>
  <c r="C137" i="1"/>
  <c r="C123" i="1"/>
  <c r="E112" i="1"/>
  <c r="E113" i="1"/>
  <c r="E114" i="1"/>
  <c r="E115" i="1"/>
  <c r="E116" i="1"/>
  <c r="E117" i="1"/>
  <c r="E118" i="1"/>
  <c r="E119" i="1"/>
  <c r="E120" i="1"/>
  <c r="E121" i="1"/>
  <c r="E122" i="1"/>
  <c r="E111" i="1"/>
  <c r="E82" i="1"/>
  <c r="E83" i="1"/>
  <c r="E84" i="1"/>
  <c r="E85" i="1"/>
  <c r="E86" i="1"/>
  <c r="E87" i="1"/>
  <c r="E88" i="1"/>
  <c r="E89" i="1"/>
  <c r="E90" i="1"/>
  <c r="E91" i="1"/>
  <c r="E81" i="1"/>
  <c r="C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2" i="1" l="1"/>
  <c r="L4" i="1" s="1"/>
  <c r="F137" i="1"/>
  <c r="O11" i="1" s="1"/>
  <c r="F123" i="1"/>
  <c r="F92" i="1"/>
  <c r="L11" i="1" s="1"/>
  <c r="G137" i="1"/>
  <c r="O18" i="1" s="1"/>
  <c r="G163" i="1"/>
  <c r="Q18" i="1" s="1"/>
  <c r="G110" i="1"/>
  <c r="M18" i="1" s="1"/>
  <c r="G147" i="1"/>
  <c r="P18" i="1" s="1"/>
  <c r="G123" i="1"/>
  <c r="N18" i="1" s="1"/>
  <c r="E110" i="1"/>
  <c r="M4" i="1" s="1"/>
  <c r="F110" i="1"/>
  <c r="M11" i="1" s="1"/>
  <c r="E123" i="1"/>
  <c r="N4" i="1" s="1"/>
  <c r="C92" i="1" l="1"/>
  <c r="E69" i="1" l="1"/>
  <c r="E70" i="1"/>
  <c r="E71" i="1"/>
  <c r="E72" i="1"/>
  <c r="E73" i="1"/>
  <c r="E74" i="1"/>
  <c r="E75" i="1"/>
  <c r="E76" i="1"/>
  <c r="E77" i="1"/>
  <c r="E78" i="1"/>
  <c r="E68" i="1"/>
  <c r="C79" i="1"/>
  <c r="E57" i="1"/>
  <c r="E58" i="1"/>
  <c r="E59" i="1"/>
  <c r="E60" i="1"/>
  <c r="E61" i="1"/>
  <c r="E62" i="1"/>
  <c r="E63" i="1"/>
  <c r="E64" i="1"/>
  <c r="E65" i="1"/>
  <c r="E56" i="1"/>
  <c r="C66" i="1"/>
  <c r="E47" i="1"/>
  <c r="E48" i="1"/>
  <c r="E49" i="1"/>
  <c r="E50" i="1"/>
  <c r="E51" i="1"/>
  <c r="E52" i="1"/>
  <c r="E53" i="1"/>
  <c r="E46" i="1"/>
  <c r="F54" i="1" s="1"/>
  <c r="C54" i="1"/>
  <c r="C45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31" i="1"/>
  <c r="F45" i="1" s="1"/>
  <c r="O10" i="1" s="1"/>
  <c r="E3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2" i="1"/>
  <c r="C17" i="1"/>
  <c r="E66" i="1" l="1"/>
  <c r="P3" i="1" s="1"/>
  <c r="F79" i="1"/>
  <c r="Q10" i="1" s="1"/>
  <c r="E17" i="1"/>
  <c r="L3" i="1" s="1"/>
  <c r="G66" i="1"/>
  <c r="P17" i="1" s="1"/>
  <c r="G54" i="1"/>
  <c r="O17" i="1" s="1"/>
  <c r="G45" i="1"/>
  <c r="N17" i="1" s="1"/>
  <c r="G79" i="1"/>
  <c r="Q17" i="1" s="1"/>
  <c r="G29" i="1"/>
  <c r="M17" i="1" s="1"/>
  <c r="E45" i="1"/>
  <c r="N3" i="1" s="1"/>
  <c r="F66" i="1"/>
  <c r="P10" i="1" s="1"/>
  <c r="E79" i="1"/>
  <c r="Q3" i="1" s="1"/>
  <c r="E54" i="1"/>
  <c r="O3" i="1" s="1"/>
  <c r="F17" i="1"/>
  <c r="L10" i="1" s="1"/>
</calcChain>
</file>

<file path=xl/sharedStrings.xml><?xml version="1.0" encoding="utf-8"?>
<sst xmlns="http://schemas.openxmlformats.org/spreadsheetml/2006/main" count="198" uniqueCount="41">
  <si>
    <t>date</t>
  </si>
  <si>
    <t>nombre de cellules totales</t>
  </si>
  <si>
    <t>condition</t>
  </si>
  <si>
    <t>nombre de cellules positive</t>
  </si>
  <si>
    <t>rapport</t>
  </si>
  <si>
    <t>NT</t>
  </si>
  <si>
    <t>total NT</t>
  </si>
  <si>
    <t>A1µM</t>
  </si>
  <si>
    <t>total A1µM</t>
  </si>
  <si>
    <t>A1nM</t>
  </si>
  <si>
    <t>total A1nM</t>
  </si>
  <si>
    <t>HA1µM</t>
  </si>
  <si>
    <t>total HA1µM</t>
  </si>
  <si>
    <t>HA1nM</t>
  </si>
  <si>
    <t>total HA1nM</t>
  </si>
  <si>
    <t>H2o2 5µM</t>
  </si>
  <si>
    <t>total H2o2</t>
  </si>
  <si>
    <t>H</t>
  </si>
  <si>
    <t>total H</t>
  </si>
  <si>
    <t>jours</t>
  </si>
  <si>
    <t>MOYENNE</t>
  </si>
  <si>
    <t>H5µM</t>
  </si>
  <si>
    <t>H2O2 5µM</t>
  </si>
  <si>
    <t>Veliparib 1µM</t>
  </si>
  <si>
    <t>Veliparib 1nM</t>
  </si>
  <si>
    <t>H2O2 Veliparib 1µM</t>
  </si>
  <si>
    <t>H2O2 Veliparib 1nM</t>
  </si>
  <si>
    <t>écartype</t>
  </si>
  <si>
    <t>t.test</t>
  </si>
  <si>
    <t xml:space="preserve"> Veliparib 1µM</t>
  </si>
  <si>
    <t>H2O2 + Veliparib 1µM</t>
  </si>
  <si>
    <t>H2O2 + Veliparib 1nM</t>
  </si>
  <si>
    <t>*</t>
  </si>
  <si>
    <t>***</t>
  </si>
  <si>
    <t>**</t>
  </si>
  <si>
    <t>Non treated</t>
  </si>
  <si>
    <t>MEAN</t>
  </si>
  <si>
    <t>SD</t>
  </si>
  <si>
    <t>SABGAL</t>
  </si>
  <si>
    <t>NS</t>
  </si>
  <si>
    <t>Figure 7 – Figure supplement 3-source 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</si>
</sst>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16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9" fontId="0" fillId="3" borderId="0" xfId="1" applyFont="1" applyFill="1" applyAlignment="1">
      <alignment wrapText="1"/>
    </xf>
    <xf numFmtId="9" fontId="0" fillId="3" borderId="0" xfId="1" applyFont="1" applyFill="1"/>
    <xf numFmtId="16" fontId="0" fillId="5" borderId="0" xfId="0" applyNumberFormat="1" applyFill="1"/>
    <xf numFmtId="0" fontId="0" fillId="5" borderId="0" xfId="0" applyFill="1" applyAlignment="1">
      <alignment wrapText="1"/>
    </xf>
    <xf numFmtId="0" fontId="0" fillId="5" borderId="0" xfId="0" applyFill="1"/>
    <xf numFmtId="16" fontId="0" fillId="3" borderId="0" xfId="0" applyNumberFormat="1" applyFill="1"/>
    <xf numFmtId="0" fontId="0" fillId="0" borderId="0" xfId="0" applyFill="1"/>
    <xf numFmtId="9" fontId="0" fillId="0" borderId="0" xfId="1" applyFont="1"/>
    <xf numFmtId="16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9" fontId="0" fillId="0" borderId="0" xfId="0" applyNumberFormat="1"/>
    <xf numFmtId="0" fontId="0" fillId="6" borderId="0" xfId="0" applyFill="1"/>
    <xf numFmtId="0" fontId="0" fillId="0" borderId="0" xfId="0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07930193662969E-2"/>
          <c:y val="5.1400554097404488E-2"/>
          <c:w val="0.73323425535347153"/>
          <c:h val="0.897198891805190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Feuil1!$L$2</c:f>
              <c:strCache>
                <c:ptCount val="1"/>
                <c:pt idx="0">
                  <c:v>NT</c:v>
                </c:pt>
              </c:strCache>
            </c:strRef>
          </c:tx>
          <c:xVal>
            <c:numRef>
              <c:f>Feuil1!$K$3:$K$6</c:f>
              <c:numCache>
                <c:formatCode>d\-mmm</c:formatCode>
                <c:ptCount val="4"/>
                <c:pt idx="0">
                  <c:v>42429</c:v>
                </c:pt>
                <c:pt idx="1">
                  <c:v>42437</c:v>
                </c:pt>
                <c:pt idx="2">
                  <c:v>42446</c:v>
                </c:pt>
                <c:pt idx="3">
                  <c:v>42461</c:v>
                </c:pt>
              </c:numCache>
            </c:numRef>
          </c:xVal>
          <c:yVal>
            <c:numRef>
              <c:f>Feuil1!$L$3:$L$6</c:f>
              <c:numCache>
                <c:formatCode>0%</c:formatCode>
                <c:ptCount val="4"/>
                <c:pt idx="0">
                  <c:v>4.719336803547329E-2</c:v>
                </c:pt>
                <c:pt idx="1">
                  <c:v>2.3984317087765362E-2</c:v>
                </c:pt>
                <c:pt idx="2">
                  <c:v>2.9803929664531277E-2</c:v>
                </c:pt>
                <c:pt idx="3">
                  <c:v>0.22298210567282775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20-46CF-9760-E16BB6FC9FEE}"/>
            </c:ext>
          </c:extLst>
        </c:ser>
        <c:ser>
          <c:idx val="1"/>
          <c:order val="1"/>
          <c:tx>
            <c:strRef>
              <c:f>Feuil1!$M$2</c:f>
              <c:strCache>
                <c:ptCount val="1"/>
                <c:pt idx="0">
                  <c:v>H2O2 5µM</c:v>
                </c:pt>
              </c:strCache>
            </c:strRef>
          </c:tx>
          <c:xVal>
            <c:numRef>
              <c:f>Feuil1!$K$3:$K$6</c:f>
              <c:numCache>
                <c:formatCode>d\-mmm</c:formatCode>
                <c:ptCount val="4"/>
                <c:pt idx="0">
                  <c:v>42429</c:v>
                </c:pt>
                <c:pt idx="1">
                  <c:v>42437</c:v>
                </c:pt>
                <c:pt idx="2">
                  <c:v>42446</c:v>
                </c:pt>
                <c:pt idx="3">
                  <c:v>42461</c:v>
                </c:pt>
              </c:numCache>
            </c:numRef>
          </c:xVal>
          <c:yVal>
            <c:numRef>
              <c:f>Feuil1!$M$3:$M$6</c:f>
              <c:numCache>
                <c:formatCode>0%</c:formatCode>
                <c:ptCount val="4"/>
                <c:pt idx="0">
                  <c:v>1.515151515151515E-2</c:v>
                </c:pt>
                <c:pt idx="1">
                  <c:v>2.7809714916408282E-2</c:v>
                </c:pt>
                <c:pt idx="2">
                  <c:v>5.7432028755558168E-2</c:v>
                </c:pt>
                <c:pt idx="3">
                  <c:v>0.21998490648284452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20-46CF-9760-E16BB6FC9FEE}"/>
            </c:ext>
          </c:extLst>
        </c:ser>
        <c:ser>
          <c:idx val="2"/>
          <c:order val="2"/>
          <c:tx>
            <c:strRef>
              <c:f>Feuil1!$N$2</c:f>
              <c:strCache>
                <c:ptCount val="1"/>
                <c:pt idx="0">
                  <c:v>Veliparib 1µM</c:v>
                </c:pt>
              </c:strCache>
            </c:strRef>
          </c:tx>
          <c:xVal>
            <c:numRef>
              <c:f>Feuil1!$K$3:$K$6</c:f>
              <c:numCache>
                <c:formatCode>d\-mmm</c:formatCode>
                <c:ptCount val="4"/>
                <c:pt idx="0">
                  <c:v>42429</c:v>
                </c:pt>
                <c:pt idx="1">
                  <c:v>42437</c:v>
                </c:pt>
                <c:pt idx="2">
                  <c:v>42446</c:v>
                </c:pt>
                <c:pt idx="3">
                  <c:v>42461</c:v>
                </c:pt>
              </c:numCache>
            </c:numRef>
          </c:xVal>
          <c:yVal>
            <c:numRef>
              <c:f>Feuil1!$N$3:$N$6</c:f>
              <c:numCache>
                <c:formatCode>0%</c:formatCode>
                <c:ptCount val="4"/>
                <c:pt idx="0">
                  <c:v>4.314396597106248E-2</c:v>
                </c:pt>
                <c:pt idx="1">
                  <c:v>2.5811935043565614E-2</c:v>
                </c:pt>
                <c:pt idx="2">
                  <c:v>2.7322751322751318E-2</c:v>
                </c:pt>
                <c:pt idx="3">
                  <c:v>0.35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220-46CF-9760-E16BB6FC9FEE}"/>
            </c:ext>
          </c:extLst>
        </c:ser>
        <c:ser>
          <c:idx val="3"/>
          <c:order val="3"/>
          <c:tx>
            <c:strRef>
              <c:f>Feuil1!$O$2</c:f>
              <c:strCache>
                <c:ptCount val="1"/>
                <c:pt idx="0">
                  <c:v>Veliparib 1nM</c:v>
                </c:pt>
              </c:strCache>
            </c:strRef>
          </c:tx>
          <c:xVal>
            <c:numRef>
              <c:f>Feuil1!$K$3:$K$6</c:f>
              <c:numCache>
                <c:formatCode>d\-mmm</c:formatCode>
                <c:ptCount val="4"/>
                <c:pt idx="0">
                  <c:v>42429</c:v>
                </c:pt>
                <c:pt idx="1">
                  <c:v>42437</c:v>
                </c:pt>
                <c:pt idx="2">
                  <c:v>42446</c:v>
                </c:pt>
                <c:pt idx="3">
                  <c:v>42461</c:v>
                </c:pt>
              </c:numCache>
            </c:numRef>
          </c:xVal>
          <c:yVal>
            <c:numRef>
              <c:f>Feuil1!$O$3:$O$6</c:f>
              <c:numCache>
                <c:formatCode>0%</c:formatCode>
                <c:ptCount val="4"/>
                <c:pt idx="0">
                  <c:v>1.7382196185968292E-2</c:v>
                </c:pt>
                <c:pt idx="1">
                  <c:v>1.9259279041887737E-2</c:v>
                </c:pt>
                <c:pt idx="2">
                  <c:v>8.0632000274857406E-3</c:v>
                </c:pt>
                <c:pt idx="3">
                  <c:v>0.25183256803778997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220-46CF-9760-E16BB6FC9FEE}"/>
            </c:ext>
          </c:extLst>
        </c:ser>
        <c:ser>
          <c:idx val="4"/>
          <c:order val="4"/>
          <c:tx>
            <c:strRef>
              <c:f>Feuil1!$P$2</c:f>
              <c:strCache>
                <c:ptCount val="1"/>
                <c:pt idx="0">
                  <c:v>H2O2 Veliparib 1µM</c:v>
                </c:pt>
              </c:strCache>
            </c:strRef>
          </c:tx>
          <c:xVal>
            <c:numRef>
              <c:f>Feuil1!$K$3:$K$6</c:f>
              <c:numCache>
                <c:formatCode>d\-mmm</c:formatCode>
                <c:ptCount val="4"/>
                <c:pt idx="0">
                  <c:v>42429</c:v>
                </c:pt>
                <c:pt idx="1">
                  <c:v>42437</c:v>
                </c:pt>
                <c:pt idx="2">
                  <c:v>42446</c:v>
                </c:pt>
                <c:pt idx="3">
                  <c:v>42461</c:v>
                </c:pt>
              </c:numCache>
            </c:numRef>
          </c:xVal>
          <c:yVal>
            <c:numRef>
              <c:f>Feuil1!$P$3:$P$6</c:f>
              <c:numCache>
                <c:formatCode>0%</c:formatCode>
                <c:ptCount val="4"/>
                <c:pt idx="0">
                  <c:v>1.586996336996337E-2</c:v>
                </c:pt>
                <c:pt idx="1">
                  <c:v>4.6184398706628528E-2</c:v>
                </c:pt>
                <c:pt idx="2">
                  <c:v>6.3779195252980425E-2</c:v>
                </c:pt>
                <c:pt idx="3">
                  <c:v>0.54976806690449864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220-46CF-9760-E16BB6FC9FEE}"/>
            </c:ext>
          </c:extLst>
        </c:ser>
        <c:ser>
          <c:idx val="5"/>
          <c:order val="5"/>
          <c:tx>
            <c:strRef>
              <c:f>Feuil1!$Q$2</c:f>
              <c:strCache>
                <c:ptCount val="1"/>
                <c:pt idx="0">
                  <c:v>H2O2 Veliparib 1nM</c:v>
                </c:pt>
              </c:strCache>
            </c:strRef>
          </c:tx>
          <c:xVal>
            <c:numRef>
              <c:f>Feuil1!$K$3:$K$6</c:f>
              <c:numCache>
                <c:formatCode>d\-mmm</c:formatCode>
                <c:ptCount val="4"/>
                <c:pt idx="0">
                  <c:v>42429</c:v>
                </c:pt>
                <c:pt idx="1">
                  <c:v>42437</c:v>
                </c:pt>
                <c:pt idx="2">
                  <c:v>42446</c:v>
                </c:pt>
                <c:pt idx="3">
                  <c:v>42461</c:v>
                </c:pt>
              </c:numCache>
            </c:numRef>
          </c:xVal>
          <c:yVal>
            <c:numRef>
              <c:f>Feuil1!$Q$3:$Q$6</c:f>
              <c:numCache>
                <c:formatCode>0%</c:formatCode>
                <c:ptCount val="4"/>
                <c:pt idx="0">
                  <c:v>2.1551415669062726E-2</c:v>
                </c:pt>
                <c:pt idx="1">
                  <c:v>3.3386459985838869E-2</c:v>
                </c:pt>
                <c:pt idx="2">
                  <c:v>5.7066033206647097E-2</c:v>
                </c:pt>
                <c:pt idx="3">
                  <c:v>0.56185508969542963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220-46CF-9760-E16BB6FC9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68320"/>
        <c:axId val="80569856"/>
      </c:scatterChart>
      <c:valAx>
        <c:axId val="8056832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80569856"/>
        <c:crosses val="autoZero"/>
        <c:crossBetween val="midCat"/>
      </c:valAx>
      <c:valAx>
        <c:axId val="80569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568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graph!$B$3</c:f>
              <c:strCache>
                <c:ptCount val="1"/>
                <c:pt idx="0">
                  <c:v>Non treated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D955436-E78A-4A34-9F92-B4C96EA7C174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1971-4A88-89A7-568D7EAC607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1B61232-7A8B-48F1-AE13-89553EEB666A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1971-4A88-89A7-568D7EAC607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FB5BACB-11E8-49C2-89FF-3EF635607191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1971-4A88-89A7-568D7EAC607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2B74631-1EAA-4B2F-83AC-CAF872CEEED6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1971-4A88-89A7-568D7EAC60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plus"/>
            <c:errValType val="cust"/>
            <c:noEndCap val="0"/>
            <c:plus>
              <c:numRef>
                <c:f>graph!$B$11:$B$14</c:f>
                <c:numCache>
                  <c:formatCode>General</c:formatCode>
                  <c:ptCount val="4"/>
                  <c:pt idx="0">
                    <c:v>6.6787394970197353E-2</c:v>
                  </c:pt>
                  <c:pt idx="1">
                    <c:v>3.3260905615414553E-2</c:v>
                  </c:pt>
                  <c:pt idx="2">
                    <c:v>4.0163202374018471E-2</c:v>
                  </c:pt>
                  <c:pt idx="3">
                    <c:v>9.1800494678556152E-2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graph!$A$4:$A$7</c:f>
              <c:numCache>
                <c:formatCode>General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24</c:v>
                </c:pt>
                <c:pt idx="3">
                  <c:v>39</c:v>
                </c:pt>
              </c:numCache>
            </c:numRef>
          </c:cat>
          <c:val>
            <c:numRef>
              <c:f>graph!$B$4:$B$7</c:f>
              <c:numCache>
                <c:formatCode>0%</c:formatCode>
                <c:ptCount val="4"/>
                <c:pt idx="0">
                  <c:v>4.719336803547329E-2</c:v>
                </c:pt>
                <c:pt idx="1">
                  <c:v>2.3984317087765362E-2</c:v>
                </c:pt>
                <c:pt idx="2">
                  <c:v>2.9803929664531277E-2</c:v>
                </c:pt>
                <c:pt idx="3">
                  <c:v>0.22298210567282775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graph!$B$25:$B$28</c15:f>
                <c15:dlblRangeCache>
                  <c:ptCount val="4"/>
                </c15:dlblRangeCache>
              </c15:datalabelsRange>
            </c:ext>
            <c:ext xmlns:c16="http://schemas.microsoft.com/office/drawing/2014/chart" uri="{C3380CC4-5D6E-409C-BE32-E72D297353CC}">
              <c16:uniqueId val="{00000008-1971-4A88-89A7-568D7EAC607C}"/>
            </c:ext>
          </c:extLst>
        </c:ser>
        <c:ser>
          <c:idx val="1"/>
          <c:order val="1"/>
          <c:tx>
            <c:strRef>
              <c:f>graph!$C$3</c:f>
              <c:strCache>
                <c:ptCount val="1"/>
                <c:pt idx="0">
                  <c:v>H2O2 5µM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plus"/>
            <c:errValType val="cust"/>
            <c:noEndCap val="0"/>
            <c:plus>
              <c:numRef>
                <c:f>graph!$C$11:$C$14</c:f>
                <c:numCache>
                  <c:formatCode>General</c:formatCode>
                  <c:ptCount val="4"/>
                  <c:pt idx="0">
                    <c:v>5.0251890762960605E-2</c:v>
                  </c:pt>
                  <c:pt idx="1">
                    <c:v>3.1068824319267132E-2</c:v>
                  </c:pt>
                  <c:pt idx="2">
                    <c:v>5.0294522439396479E-2</c:v>
                  </c:pt>
                  <c:pt idx="3">
                    <c:v>0.11493404334520897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graph!$A$4:$A$7</c:f>
              <c:numCache>
                <c:formatCode>General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24</c:v>
                </c:pt>
                <c:pt idx="3">
                  <c:v>39</c:v>
                </c:pt>
              </c:numCache>
            </c:numRef>
          </c:cat>
          <c:val>
            <c:numRef>
              <c:f>graph!$C$4:$C$7</c:f>
              <c:numCache>
                <c:formatCode>0%</c:formatCode>
                <c:ptCount val="4"/>
                <c:pt idx="0">
                  <c:v>1.515151515151515E-2</c:v>
                </c:pt>
                <c:pt idx="1">
                  <c:v>2.7809714916408282E-2</c:v>
                </c:pt>
                <c:pt idx="2">
                  <c:v>5.7432028755558168E-2</c:v>
                </c:pt>
                <c:pt idx="3">
                  <c:v>0.21998490648284452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71-4A88-89A7-568D7EAC607C}"/>
            </c:ext>
          </c:extLst>
        </c:ser>
        <c:ser>
          <c:idx val="2"/>
          <c:order val="2"/>
          <c:tx>
            <c:strRef>
              <c:f>graph!$D$3</c:f>
              <c:strCache>
                <c:ptCount val="1"/>
                <c:pt idx="0">
                  <c:v> Veliparib 1µM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plus"/>
            <c:errValType val="cust"/>
            <c:noEndCap val="0"/>
            <c:plus>
              <c:numRef>
                <c:f>graph!$D$11:$D$14</c:f>
                <c:numCache>
                  <c:formatCode>General</c:formatCode>
                  <c:ptCount val="4"/>
                  <c:pt idx="0">
                    <c:v>5.0251890762960605E-2</c:v>
                  </c:pt>
                  <c:pt idx="1">
                    <c:v>0.03</c:v>
                  </c:pt>
                  <c:pt idx="2">
                    <c:v>4.0512982552140114E-2</c:v>
                  </c:pt>
                  <c:pt idx="3">
                    <c:v>0.09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graph!$A$4:$A$7</c:f>
              <c:numCache>
                <c:formatCode>General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24</c:v>
                </c:pt>
                <c:pt idx="3">
                  <c:v>39</c:v>
                </c:pt>
              </c:numCache>
            </c:numRef>
          </c:cat>
          <c:val>
            <c:numRef>
              <c:f>graph!$D$4:$D$7</c:f>
              <c:numCache>
                <c:formatCode>0%</c:formatCode>
                <c:ptCount val="4"/>
                <c:pt idx="0">
                  <c:v>4.314396597106248E-2</c:v>
                </c:pt>
                <c:pt idx="1">
                  <c:v>2.5811935043565614E-2</c:v>
                </c:pt>
                <c:pt idx="2">
                  <c:v>2.7322751322751318E-2</c:v>
                </c:pt>
                <c:pt idx="3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71-4A88-89A7-568D7EAC607C}"/>
            </c:ext>
          </c:extLst>
        </c:ser>
        <c:ser>
          <c:idx val="3"/>
          <c:order val="3"/>
          <c:tx>
            <c:strRef>
              <c:f>graph!$E$3</c:f>
              <c:strCache>
                <c:ptCount val="1"/>
                <c:pt idx="0">
                  <c:v>Veliparib 1nM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3339BA1-3A36-4DC4-A605-179B9A59F2DF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1971-4A88-89A7-568D7EAC607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E284B2B-3E81-4711-8BD0-B6A39BEBB90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971-4A88-89A7-568D7EAC607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1B287A0-3AE6-4360-85AE-CF775E76361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971-4A88-89A7-568D7EAC607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96D4501-A5F4-4E9B-9AAC-AC51F34FAE4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971-4A88-89A7-568D7EAC60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plus"/>
            <c:errValType val="cust"/>
            <c:noEndCap val="0"/>
            <c:plus>
              <c:numRef>
                <c:f>graph!$E$11:$E$14</c:f>
                <c:numCache>
                  <c:formatCode>General</c:formatCode>
                  <c:ptCount val="4"/>
                  <c:pt idx="0">
                    <c:v>5.3322263239291179E-2</c:v>
                  </c:pt>
                  <c:pt idx="1">
                    <c:v>3.2811965652497666E-2</c:v>
                  </c:pt>
                  <c:pt idx="2">
                    <c:v>1.4316531000317557E-2</c:v>
                  </c:pt>
                  <c:pt idx="3">
                    <c:v>0.13334598727106758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graph!$A$4:$A$7</c:f>
              <c:numCache>
                <c:formatCode>General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24</c:v>
                </c:pt>
                <c:pt idx="3">
                  <c:v>39</c:v>
                </c:pt>
              </c:numCache>
            </c:numRef>
          </c:cat>
          <c:val>
            <c:numRef>
              <c:f>graph!$E$4:$E$7</c:f>
              <c:numCache>
                <c:formatCode>0%</c:formatCode>
                <c:ptCount val="4"/>
                <c:pt idx="0">
                  <c:v>1.7382196185968292E-2</c:v>
                </c:pt>
                <c:pt idx="1">
                  <c:v>1.9259279041887737E-2</c:v>
                </c:pt>
                <c:pt idx="2">
                  <c:v>8.0632000274857406E-3</c:v>
                </c:pt>
                <c:pt idx="3">
                  <c:v>0.25183256803778997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graph!$E$25:$E$28</c15:f>
                <c15:dlblRangeCache>
                  <c:ptCount val="4"/>
                  <c:pt idx="0">
                    <c:v>NS</c:v>
                  </c:pt>
                  <c:pt idx="1">
                    <c:v>NS</c:v>
                  </c:pt>
                  <c:pt idx="2">
                    <c:v>NS</c:v>
                  </c:pt>
                  <c:pt idx="3">
                    <c:v>*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1971-4A88-89A7-568D7EAC607C}"/>
            </c:ext>
          </c:extLst>
        </c:ser>
        <c:ser>
          <c:idx val="4"/>
          <c:order val="4"/>
          <c:tx>
            <c:strRef>
              <c:f>graph!$F$3</c:f>
              <c:strCache>
                <c:ptCount val="1"/>
                <c:pt idx="0">
                  <c:v>H2O2 + Veliparib 1µM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CE9F611-1C04-48D2-A27D-A4490E4736AD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1971-4A88-89A7-568D7EAC607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CD59ACA-AA0D-4F44-9515-F09FB04A387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1971-4A88-89A7-568D7EAC607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BD0E7D1-338E-4533-8A7B-F87B2C0641C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1971-4A88-89A7-568D7EAC607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8D2801F-0B34-4425-8DBE-AD91B6F1E22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971-4A88-89A7-568D7EAC60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plus"/>
            <c:errValType val="cust"/>
            <c:noEndCap val="0"/>
            <c:plus>
              <c:numRef>
                <c:f>graph!$F$11:$F$14</c:f>
                <c:numCache>
                  <c:formatCode>General</c:formatCode>
                  <c:ptCount val="4"/>
                  <c:pt idx="0">
                    <c:v>2.1116529094295271E-2</c:v>
                  </c:pt>
                  <c:pt idx="1">
                    <c:v>4.8937326184013488E-2</c:v>
                  </c:pt>
                  <c:pt idx="2">
                    <c:v>6.3043845765394554E-2</c:v>
                  </c:pt>
                  <c:pt idx="3">
                    <c:v>0.17921248040303267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graph!$A$4:$A$7</c:f>
              <c:numCache>
                <c:formatCode>General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24</c:v>
                </c:pt>
                <c:pt idx="3">
                  <c:v>39</c:v>
                </c:pt>
              </c:numCache>
            </c:numRef>
          </c:cat>
          <c:val>
            <c:numRef>
              <c:f>graph!$F$4:$F$7</c:f>
              <c:numCache>
                <c:formatCode>0%</c:formatCode>
                <c:ptCount val="4"/>
                <c:pt idx="0">
                  <c:v>1.586996336996337E-2</c:v>
                </c:pt>
                <c:pt idx="1">
                  <c:v>4.6184398706628528E-2</c:v>
                </c:pt>
                <c:pt idx="2">
                  <c:v>6.3779195252980425E-2</c:v>
                </c:pt>
                <c:pt idx="3">
                  <c:v>0.54976806690449864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graph!$F$25:$F$28</c15:f>
                <c15:dlblRangeCache>
                  <c:ptCount val="4"/>
                  <c:pt idx="0">
                    <c:v>NS</c:v>
                  </c:pt>
                  <c:pt idx="1">
                    <c:v>NS</c:v>
                  </c:pt>
                  <c:pt idx="2">
                    <c:v>NS</c:v>
                  </c:pt>
                  <c:pt idx="3">
                    <c:v>***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1971-4A88-89A7-568D7EAC607C}"/>
            </c:ext>
          </c:extLst>
        </c:ser>
        <c:ser>
          <c:idx val="5"/>
          <c:order val="5"/>
          <c:tx>
            <c:strRef>
              <c:f>graph!$G$3</c:f>
              <c:strCache>
                <c:ptCount val="1"/>
                <c:pt idx="0">
                  <c:v>H2O2 + Veliparib 1nM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6D0F9B5-3B3E-4484-B4C1-B0B6E3F3476B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1971-4A88-89A7-568D7EAC607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4F1FC5A-1589-4618-BADB-FC4C8E4B741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1971-4A88-89A7-568D7EAC607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5B044CE-C0CD-4B5B-920F-AECFD9A0F21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1971-4A88-89A7-568D7EAC607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D7440BD-357C-4BE3-8A4E-BFA7240D431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1971-4A88-89A7-568D7EAC60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plus"/>
            <c:errValType val="cust"/>
            <c:noEndCap val="0"/>
            <c:plus>
              <c:numRef>
                <c:f>graph!$G$11:$G$14</c:f>
                <c:numCache>
                  <c:formatCode>General</c:formatCode>
                  <c:ptCount val="4"/>
                  <c:pt idx="0">
                    <c:v>2.8670123338637381E-2</c:v>
                  </c:pt>
                  <c:pt idx="1">
                    <c:v>3.7466458866662375E-2</c:v>
                  </c:pt>
                  <c:pt idx="2">
                    <c:v>5.7985850473469741E-2</c:v>
                  </c:pt>
                  <c:pt idx="3">
                    <c:v>0.15728618402015232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graph!$A$4:$A$7</c:f>
              <c:numCache>
                <c:formatCode>General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24</c:v>
                </c:pt>
                <c:pt idx="3">
                  <c:v>39</c:v>
                </c:pt>
              </c:numCache>
            </c:numRef>
          </c:cat>
          <c:val>
            <c:numRef>
              <c:f>graph!$G$4:$G$7</c:f>
              <c:numCache>
                <c:formatCode>0%</c:formatCode>
                <c:ptCount val="4"/>
                <c:pt idx="0">
                  <c:v>2.1551415669062726E-2</c:v>
                </c:pt>
                <c:pt idx="1">
                  <c:v>3.3386459985838869E-2</c:v>
                </c:pt>
                <c:pt idx="2">
                  <c:v>5.7066033206647097E-2</c:v>
                </c:pt>
                <c:pt idx="3">
                  <c:v>0.56185508969542963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graph!$G$25:$G$28</c15:f>
                <c15:dlblRangeCache>
                  <c:ptCount val="4"/>
                  <c:pt idx="0">
                    <c:v>NS</c:v>
                  </c:pt>
                  <c:pt idx="1">
                    <c:v>NS</c:v>
                  </c:pt>
                  <c:pt idx="2">
                    <c:v>NS</c:v>
                  </c:pt>
                  <c:pt idx="3">
                    <c:v>**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1971-4A88-89A7-568D7EAC60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7149464"/>
        <c:axId val="417158320"/>
      </c:barChart>
      <c:catAx>
        <c:axId val="41714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58320"/>
        <c:crosses val="autoZero"/>
        <c:auto val="1"/>
        <c:lblAlgn val="ctr"/>
        <c:lblOffset val="100"/>
        <c:noMultiLvlLbl val="0"/>
      </c:catAx>
      <c:valAx>
        <c:axId val="4171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4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graph!$B$3</c:f>
              <c:strCache>
                <c:ptCount val="1"/>
                <c:pt idx="0">
                  <c:v>Non treated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784C13D-4144-45C0-BA47-C233E976327A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B49-485B-8A95-A1863C8F18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30D3CFB-2AD6-49E6-B4D6-8D7041E4BBAD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B49-485B-8A95-A1863C8F18E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6E4F74-6FDA-4348-BBD6-703307FA995C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B49-485B-8A95-A1863C8F18E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E41890C-F039-4E54-A1C8-3D2B73B71412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B49-485B-8A95-A1863C8F1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plus"/>
            <c:errValType val="cust"/>
            <c:noEndCap val="0"/>
            <c:plus>
              <c:numRef>
                <c:f>graph!$B$11:$B$14</c:f>
                <c:numCache>
                  <c:formatCode>General</c:formatCode>
                  <c:ptCount val="4"/>
                  <c:pt idx="0">
                    <c:v>6.6787394970197353E-2</c:v>
                  </c:pt>
                  <c:pt idx="1">
                    <c:v>3.3260905615414553E-2</c:v>
                  </c:pt>
                  <c:pt idx="2">
                    <c:v>4.0163202374018471E-2</c:v>
                  </c:pt>
                  <c:pt idx="3">
                    <c:v>9.1800494678556152E-2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graph!$A$4:$A$7</c:f>
              <c:numCache>
                <c:formatCode>General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24</c:v>
                </c:pt>
                <c:pt idx="3">
                  <c:v>39</c:v>
                </c:pt>
              </c:numCache>
            </c:numRef>
          </c:cat>
          <c:val>
            <c:numRef>
              <c:f>graph!$B$4:$B$7</c:f>
              <c:numCache>
                <c:formatCode>0%</c:formatCode>
                <c:ptCount val="4"/>
                <c:pt idx="0">
                  <c:v>4.719336803547329E-2</c:v>
                </c:pt>
                <c:pt idx="1">
                  <c:v>2.3984317087765362E-2</c:v>
                </c:pt>
                <c:pt idx="2">
                  <c:v>2.9803929664531277E-2</c:v>
                </c:pt>
                <c:pt idx="3">
                  <c:v>0.22298210567282775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graph!$B$25:$B$28</c15:f>
                <c15:dlblRangeCache>
                  <c:ptCount val="4"/>
                </c15:dlblRangeCache>
              </c15:datalabelsRange>
            </c:ext>
            <c:ext xmlns:c16="http://schemas.microsoft.com/office/drawing/2014/chart" uri="{C3380CC4-5D6E-409C-BE32-E72D297353CC}">
              <c16:uniqueId val="{00000004-EB49-485B-8A95-A1863C8F18E6}"/>
            </c:ext>
          </c:extLst>
        </c:ser>
        <c:ser>
          <c:idx val="1"/>
          <c:order val="1"/>
          <c:tx>
            <c:strRef>
              <c:f>graph!$C$3</c:f>
              <c:strCache>
                <c:ptCount val="1"/>
                <c:pt idx="0">
                  <c:v>H2O2 5µM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80B9F99-45D4-4F2F-8908-A008CC710089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EB49-485B-8A95-A1863C8F18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70BA8A7-9312-4E74-AE92-7B3E1DD773D1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EB49-485B-8A95-A1863C8F18E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11A87E0-03D8-4B8D-B7D8-BBCDC14AEFE7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EB49-485B-8A95-A1863C8F18E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99708B7-E85F-4E42-9133-233EF89053CF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EB49-485B-8A95-A1863C8F1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plus"/>
            <c:errValType val="cust"/>
            <c:noEndCap val="0"/>
            <c:plus>
              <c:numRef>
                <c:f>graph!$C$11:$C$14</c:f>
                <c:numCache>
                  <c:formatCode>General</c:formatCode>
                  <c:ptCount val="4"/>
                  <c:pt idx="0">
                    <c:v>5.0251890762960605E-2</c:v>
                  </c:pt>
                  <c:pt idx="1">
                    <c:v>3.1068824319267132E-2</c:v>
                  </c:pt>
                  <c:pt idx="2">
                    <c:v>5.0294522439396479E-2</c:v>
                  </c:pt>
                  <c:pt idx="3">
                    <c:v>0.11493404334520897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graph!$A$4:$A$7</c:f>
              <c:numCache>
                <c:formatCode>General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24</c:v>
                </c:pt>
                <c:pt idx="3">
                  <c:v>39</c:v>
                </c:pt>
              </c:numCache>
            </c:numRef>
          </c:cat>
          <c:val>
            <c:numRef>
              <c:f>graph!$C$4:$C$7</c:f>
              <c:numCache>
                <c:formatCode>0%</c:formatCode>
                <c:ptCount val="4"/>
                <c:pt idx="0">
                  <c:v>1.515151515151515E-2</c:v>
                </c:pt>
                <c:pt idx="1">
                  <c:v>2.7809714916408282E-2</c:v>
                </c:pt>
                <c:pt idx="2">
                  <c:v>5.7432028755558168E-2</c:v>
                </c:pt>
                <c:pt idx="3">
                  <c:v>0.21998490648284452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graph!$C$25:$C$28</c15:f>
                <c15:dlblRangeCache>
                  <c:ptCount val="4"/>
                  <c:pt idx="0">
                    <c:v>NS</c:v>
                  </c:pt>
                  <c:pt idx="1">
                    <c:v>NS</c:v>
                  </c:pt>
                  <c:pt idx="2">
                    <c:v>NS</c:v>
                  </c:pt>
                  <c:pt idx="3">
                    <c:v>NS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EB49-485B-8A95-A1863C8F18E6}"/>
            </c:ext>
          </c:extLst>
        </c:ser>
        <c:ser>
          <c:idx val="2"/>
          <c:order val="2"/>
          <c:tx>
            <c:strRef>
              <c:f>graph!$D$3</c:f>
              <c:strCache>
                <c:ptCount val="1"/>
                <c:pt idx="0">
                  <c:v> Veliparib 1µM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9D3B773-BD83-4453-971F-B3B12B7F95A7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EB49-485B-8A95-A1863C8F18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729F330-A12C-4B71-AEEA-D7025ECB540B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EB49-485B-8A95-A1863C8F18E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123C052-6A3F-4DE6-AE45-9BA3617BCAF2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EB49-485B-8A95-A1863C8F18E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2DF22B4-38D9-44BF-935B-FEFB954798DB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EB49-485B-8A95-A1863C8F1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plus"/>
            <c:errValType val="cust"/>
            <c:noEndCap val="0"/>
            <c:plus>
              <c:numRef>
                <c:f>graph!$D$11:$D$14</c:f>
                <c:numCache>
                  <c:formatCode>General</c:formatCode>
                  <c:ptCount val="4"/>
                  <c:pt idx="0">
                    <c:v>5.0251890762960605E-2</c:v>
                  </c:pt>
                  <c:pt idx="1">
                    <c:v>0.03</c:v>
                  </c:pt>
                  <c:pt idx="2">
                    <c:v>4.0512982552140114E-2</c:v>
                  </c:pt>
                  <c:pt idx="3">
                    <c:v>0.09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graph!$A$4:$A$7</c:f>
              <c:numCache>
                <c:formatCode>General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24</c:v>
                </c:pt>
                <c:pt idx="3">
                  <c:v>39</c:v>
                </c:pt>
              </c:numCache>
            </c:numRef>
          </c:cat>
          <c:val>
            <c:numRef>
              <c:f>graph!$D$4:$D$7</c:f>
              <c:numCache>
                <c:formatCode>0%</c:formatCode>
                <c:ptCount val="4"/>
                <c:pt idx="0">
                  <c:v>4.314396597106248E-2</c:v>
                </c:pt>
                <c:pt idx="1">
                  <c:v>2.5811935043565614E-2</c:v>
                </c:pt>
                <c:pt idx="2">
                  <c:v>2.7322751322751318E-2</c:v>
                </c:pt>
                <c:pt idx="3">
                  <c:v>0.35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graph!$D$25:$D$28</c15:f>
                <c15:dlblRangeCache>
                  <c:ptCount val="4"/>
                  <c:pt idx="0">
                    <c:v>NS</c:v>
                  </c:pt>
                  <c:pt idx="1">
                    <c:v>NS</c:v>
                  </c:pt>
                  <c:pt idx="2">
                    <c:v>NS</c:v>
                  </c:pt>
                  <c:pt idx="3">
                    <c:v>NS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B49-485B-8A95-A1863C8F18E6}"/>
            </c:ext>
          </c:extLst>
        </c:ser>
        <c:ser>
          <c:idx val="4"/>
          <c:order val="3"/>
          <c:tx>
            <c:strRef>
              <c:f>graph!$F$3</c:f>
              <c:strCache>
                <c:ptCount val="1"/>
                <c:pt idx="0">
                  <c:v>H2O2 + Veliparib 1µM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9372359-8F6B-42C9-9B87-D37CF5F0BADF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B49-485B-8A95-A1863C8F18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A998652-8C13-46C3-89A0-3F36530448B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B49-485B-8A95-A1863C8F18E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F5E4601-9D3A-4A8E-858B-D083A244AC8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B49-485B-8A95-A1863C8F18E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AF8E448-97E4-4AAD-B2E4-F16C34F8D0B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B49-485B-8A95-A1863C8F1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plus"/>
            <c:errValType val="cust"/>
            <c:noEndCap val="0"/>
            <c:plus>
              <c:numRef>
                <c:f>graph!$F$11:$F$14</c:f>
                <c:numCache>
                  <c:formatCode>General</c:formatCode>
                  <c:ptCount val="4"/>
                  <c:pt idx="0">
                    <c:v>2.1116529094295271E-2</c:v>
                  </c:pt>
                  <c:pt idx="1">
                    <c:v>4.8937326184013488E-2</c:v>
                  </c:pt>
                  <c:pt idx="2">
                    <c:v>6.3043845765394554E-2</c:v>
                  </c:pt>
                  <c:pt idx="3">
                    <c:v>0.17921248040303267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graph!$A$4:$A$7</c:f>
              <c:numCache>
                <c:formatCode>General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24</c:v>
                </c:pt>
                <c:pt idx="3">
                  <c:v>39</c:v>
                </c:pt>
              </c:numCache>
            </c:numRef>
          </c:cat>
          <c:val>
            <c:numRef>
              <c:f>graph!$F$4:$F$7</c:f>
              <c:numCache>
                <c:formatCode>0%</c:formatCode>
                <c:ptCount val="4"/>
                <c:pt idx="0">
                  <c:v>1.586996336996337E-2</c:v>
                </c:pt>
                <c:pt idx="1">
                  <c:v>4.6184398706628528E-2</c:v>
                </c:pt>
                <c:pt idx="2">
                  <c:v>6.3779195252980425E-2</c:v>
                </c:pt>
                <c:pt idx="3">
                  <c:v>0.54976806690449864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graph!$F$25:$F$28</c15:f>
                <c15:dlblRangeCache>
                  <c:ptCount val="4"/>
                  <c:pt idx="0">
                    <c:v>NS</c:v>
                  </c:pt>
                  <c:pt idx="1">
                    <c:v>NS</c:v>
                  </c:pt>
                  <c:pt idx="2">
                    <c:v>NS</c:v>
                  </c:pt>
                  <c:pt idx="3">
                    <c:v>***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EB49-485B-8A95-A1863C8F18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7149464"/>
        <c:axId val="417158320"/>
      </c:barChart>
      <c:catAx>
        <c:axId val="41714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58320"/>
        <c:crosses val="autoZero"/>
        <c:auto val="1"/>
        <c:lblAlgn val="ctr"/>
        <c:lblOffset val="100"/>
        <c:noMultiLvlLbl val="0"/>
      </c:catAx>
      <c:valAx>
        <c:axId val="4171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4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609598</xdr:colOff>
      <xdr:row>28</xdr:row>
      <xdr:rowOff>117661</xdr:rowOff>
    </xdr:from>
    <xdr:to>
      <xdr:col>19</xdr:col>
      <xdr:colOff>67235</xdr:colOff>
      <xdr:row>42</xdr:row>
      <xdr:rowOff>190499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</xdr:row>
      <xdr:rowOff>185737</xdr:rowOff>
    </xdr:from>
    <xdr:to>
      <xdr:col>15</xdr:col>
      <xdr:colOff>466725</xdr:colOff>
      <xdr:row>12</xdr:row>
      <xdr:rowOff>71437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B759AFC4-73A4-44D0-BE68-4287C57D33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0</xdr:rowOff>
    </xdr:from>
    <xdr:to>
      <xdr:col>15</xdr:col>
      <xdr:colOff>304800</xdr:colOff>
      <xdr:row>23</xdr:row>
      <xdr:rowOff>457200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0CEDE84-BD8E-456C-A0A7-7BAC7EBFC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y/Desktop/exp&#233;rience%20NHDF%20ABT888%20H2O2%205&#181;M/SA-B-GAL/sa%20b%20g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434">
          <cell r="C434">
            <v>20</v>
          </cell>
          <cell r="D434">
            <v>1</v>
          </cell>
        </row>
        <row r="435">
          <cell r="C435">
            <v>23</v>
          </cell>
          <cell r="D435">
            <v>5</v>
          </cell>
        </row>
        <row r="436">
          <cell r="C436">
            <v>26</v>
          </cell>
          <cell r="D436">
            <v>7</v>
          </cell>
        </row>
        <row r="437">
          <cell r="C437">
            <v>14</v>
          </cell>
          <cell r="D437">
            <v>5</v>
          </cell>
        </row>
        <row r="438">
          <cell r="C438">
            <v>18</v>
          </cell>
          <cell r="D438">
            <v>4</v>
          </cell>
        </row>
        <row r="439">
          <cell r="C439">
            <v>21</v>
          </cell>
          <cell r="D439">
            <v>5</v>
          </cell>
        </row>
        <row r="440">
          <cell r="C440">
            <v>15</v>
          </cell>
          <cell r="D440">
            <v>5</v>
          </cell>
        </row>
        <row r="441">
          <cell r="C441">
            <v>21</v>
          </cell>
          <cell r="D441">
            <v>0</v>
          </cell>
        </row>
        <row r="442">
          <cell r="C442">
            <v>22</v>
          </cell>
          <cell r="D442">
            <v>4</v>
          </cell>
        </row>
        <row r="443">
          <cell r="C443">
            <v>22</v>
          </cell>
          <cell r="D443">
            <v>3</v>
          </cell>
        </row>
        <row r="444">
          <cell r="C444">
            <v>25</v>
          </cell>
          <cell r="D444">
            <v>4</v>
          </cell>
        </row>
        <row r="445">
          <cell r="C445">
            <v>17</v>
          </cell>
          <cell r="D445">
            <v>3</v>
          </cell>
        </row>
        <row r="446">
          <cell r="C446">
            <v>13</v>
          </cell>
          <cell r="D446">
            <v>2</v>
          </cell>
        </row>
        <row r="447">
          <cell r="C447">
            <v>22</v>
          </cell>
          <cell r="D447">
            <v>2</v>
          </cell>
        </row>
        <row r="448">
          <cell r="C448">
            <v>23</v>
          </cell>
          <cell r="D448">
            <v>3</v>
          </cell>
        </row>
        <row r="449">
          <cell r="C449">
            <v>21</v>
          </cell>
          <cell r="D449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1"/>
  <sheetViews>
    <sheetView zoomScale="52" zoomScaleNormal="100" workbookViewId="0">
      <selection activeCell="E299" sqref="E299"/>
    </sheetView>
  </sheetViews>
  <sheetFormatPr baseColWidth="10" defaultColWidth="9.140625" defaultRowHeight="15" x14ac:dyDescent="0.25"/>
  <cols>
    <col min="2" max="2" width="9.140625" style="1"/>
    <col min="5" max="5" width="11.5703125" bestFit="1" customWidth="1"/>
    <col min="7" max="7" width="12" bestFit="1" customWidth="1"/>
    <col min="16" max="16" width="12" bestFit="1" customWidth="1"/>
  </cols>
  <sheetData>
    <row r="1" spans="1:17" s="1" customFormat="1" ht="60" x14ac:dyDescent="0.25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L1" s="22" t="s">
        <v>20</v>
      </c>
      <c r="M1" s="22"/>
      <c r="N1" s="22"/>
      <c r="O1" s="22"/>
      <c r="P1" s="22"/>
      <c r="Q1" s="22"/>
    </row>
    <row r="2" spans="1:17" x14ac:dyDescent="0.25">
      <c r="A2" s="2">
        <v>42429</v>
      </c>
      <c r="B2" s="1" t="s">
        <v>5</v>
      </c>
      <c r="C2">
        <v>21</v>
      </c>
      <c r="D2">
        <v>1</v>
      </c>
      <c r="E2">
        <f>D2/C2</f>
        <v>4.7619047619047616E-2</v>
      </c>
      <c r="K2" t="s">
        <v>19</v>
      </c>
      <c r="L2" t="s">
        <v>5</v>
      </c>
      <c r="M2" t="s">
        <v>22</v>
      </c>
      <c r="N2" t="s">
        <v>23</v>
      </c>
      <c r="O2" t="s">
        <v>24</v>
      </c>
      <c r="P2" t="s">
        <v>25</v>
      </c>
      <c r="Q2" t="s">
        <v>26</v>
      </c>
    </row>
    <row r="3" spans="1:17" x14ac:dyDescent="0.25">
      <c r="C3">
        <v>19</v>
      </c>
      <c r="D3">
        <v>0</v>
      </c>
      <c r="E3">
        <f>D3/C3</f>
        <v>0</v>
      </c>
      <c r="K3" s="2">
        <v>42429</v>
      </c>
      <c r="L3" s="16">
        <f>E17</f>
        <v>4.719336803547329E-2</v>
      </c>
      <c r="M3" s="16">
        <f>E29</f>
        <v>1.515151515151515E-2</v>
      </c>
      <c r="N3" s="16">
        <f>E45</f>
        <v>4.314396597106248E-2</v>
      </c>
      <c r="O3" s="16">
        <f>E54</f>
        <v>1.7382196185968292E-2</v>
      </c>
      <c r="P3" s="16">
        <f>E66</f>
        <v>1.586996336996337E-2</v>
      </c>
      <c r="Q3" s="16">
        <f>E79</f>
        <v>2.1551415669062726E-2</v>
      </c>
    </row>
    <row r="4" spans="1:17" x14ac:dyDescent="0.25">
      <c r="C4">
        <v>25</v>
      </c>
      <c r="D4">
        <v>6</v>
      </c>
      <c r="E4">
        <f t="shared" ref="E4:E16" si="0">D4/C4</f>
        <v>0.24</v>
      </c>
      <c r="K4" s="2">
        <v>42437</v>
      </c>
      <c r="L4" s="16">
        <f>E92</f>
        <v>2.3984317087765362E-2</v>
      </c>
      <c r="M4" s="16">
        <f>E110</f>
        <v>2.7809714916408282E-2</v>
      </c>
      <c r="N4" s="16">
        <f>E123</f>
        <v>2.5811935043565614E-2</v>
      </c>
      <c r="O4" s="16">
        <f>E137</f>
        <v>1.9259279041887737E-2</v>
      </c>
      <c r="P4" s="16">
        <f>E147</f>
        <v>4.6184398706628528E-2</v>
      </c>
      <c r="Q4" s="16">
        <f>E163</f>
        <v>3.3386459985838869E-2</v>
      </c>
    </row>
    <row r="5" spans="1:17" x14ac:dyDescent="0.25">
      <c r="C5">
        <v>12</v>
      </c>
      <c r="D5">
        <v>1</v>
      </c>
      <c r="E5">
        <f t="shared" si="0"/>
        <v>8.3333333333333329E-2</v>
      </c>
      <c r="K5" s="2">
        <v>42446</v>
      </c>
      <c r="L5" s="16">
        <f>E175</f>
        <v>2.9803929664531277E-2</v>
      </c>
      <c r="M5" s="16">
        <f>E193</f>
        <v>5.7432028755558168E-2</v>
      </c>
      <c r="N5" s="16">
        <f>E210</f>
        <v>2.7322751322751318E-2</v>
      </c>
      <c r="O5" s="16">
        <f>E223</f>
        <v>8.0632000274857406E-3</v>
      </c>
      <c r="P5" s="16">
        <f>E237</f>
        <v>6.3779195252980425E-2</v>
      </c>
      <c r="Q5" s="16">
        <f>E252</f>
        <v>5.7066033206647097E-2</v>
      </c>
    </row>
    <row r="6" spans="1:17" x14ac:dyDescent="0.25">
      <c r="C6">
        <v>15</v>
      </c>
      <c r="D6">
        <v>0</v>
      </c>
      <c r="E6">
        <f t="shared" si="0"/>
        <v>0</v>
      </c>
      <c r="K6" s="2">
        <v>42461</v>
      </c>
      <c r="L6" s="16">
        <f>E274</f>
        <v>0.22298210567282775</v>
      </c>
      <c r="M6" s="16">
        <f>E298</f>
        <v>0.21998490648284452</v>
      </c>
      <c r="N6" s="16">
        <v>0.35</v>
      </c>
      <c r="O6" s="16">
        <f>E316</f>
        <v>0.25183256803778997</v>
      </c>
      <c r="P6" s="16">
        <f>E345</f>
        <v>0.54976806690449864</v>
      </c>
      <c r="Q6" s="16">
        <f>E353</f>
        <v>0.56185508969542963</v>
      </c>
    </row>
    <row r="7" spans="1:17" x14ac:dyDescent="0.25">
      <c r="C7">
        <v>14</v>
      </c>
      <c r="D7">
        <v>1</v>
      </c>
      <c r="E7">
        <f t="shared" si="0"/>
        <v>7.1428571428571425E-2</v>
      </c>
    </row>
    <row r="8" spans="1:17" ht="15" customHeight="1" x14ac:dyDescent="0.25">
      <c r="C8">
        <v>16</v>
      </c>
      <c r="D8">
        <v>0</v>
      </c>
      <c r="E8">
        <f t="shared" si="0"/>
        <v>0</v>
      </c>
      <c r="L8" t="s">
        <v>27</v>
      </c>
    </row>
    <row r="9" spans="1:17" ht="15" customHeight="1" x14ac:dyDescent="0.25">
      <c r="C9">
        <v>13</v>
      </c>
      <c r="D9">
        <v>1</v>
      </c>
      <c r="E9">
        <f t="shared" si="0"/>
        <v>7.6923076923076927E-2</v>
      </c>
      <c r="K9" t="s">
        <v>19</v>
      </c>
      <c r="L9" t="s">
        <v>5</v>
      </c>
      <c r="M9" t="s">
        <v>22</v>
      </c>
      <c r="N9" t="s">
        <v>23</v>
      </c>
      <c r="O9" t="s">
        <v>24</v>
      </c>
      <c r="P9" t="s">
        <v>25</v>
      </c>
      <c r="Q9" t="s">
        <v>26</v>
      </c>
    </row>
    <row r="10" spans="1:17" x14ac:dyDescent="0.25">
      <c r="C10">
        <v>22</v>
      </c>
      <c r="D10">
        <v>0</v>
      </c>
      <c r="E10">
        <f t="shared" si="0"/>
        <v>0</v>
      </c>
      <c r="K10" s="2">
        <v>42429</v>
      </c>
      <c r="L10">
        <f>F17</f>
        <v>6.6787394970197353E-2</v>
      </c>
      <c r="M10">
        <f>F29</f>
        <v>5.0251890762960605E-2</v>
      </c>
      <c r="N10">
        <f>F29</f>
        <v>5.0251890762960605E-2</v>
      </c>
      <c r="O10">
        <f>F45</f>
        <v>5.3322263239291179E-2</v>
      </c>
      <c r="P10">
        <f>F66</f>
        <v>2.1116529094295271E-2</v>
      </c>
      <c r="Q10">
        <f>F79</f>
        <v>2.8670123338637381E-2</v>
      </c>
    </row>
    <row r="11" spans="1:17" x14ac:dyDescent="0.25">
      <c r="C11">
        <v>27</v>
      </c>
      <c r="D11">
        <v>0</v>
      </c>
      <c r="E11">
        <f t="shared" si="0"/>
        <v>0</v>
      </c>
      <c r="K11" s="2">
        <v>42437</v>
      </c>
      <c r="L11">
        <f>F92</f>
        <v>3.3260905615414553E-2</v>
      </c>
      <c r="M11">
        <f>F110</f>
        <v>3.1068824319267132E-2</v>
      </c>
      <c r="N11" s="16">
        <v>0.03</v>
      </c>
      <c r="O11">
        <f>F137</f>
        <v>3.2811965652497666E-2</v>
      </c>
      <c r="P11">
        <f>F147</f>
        <v>4.8937326184013488E-2</v>
      </c>
      <c r="Q11">
        <f>F163</f>
        <v>3.7466458866662375E-2</v>
      </c>
    </row>
    <row r="12" spans="1:17" x14ac:dyDescent="0.25">
      <c r="C12">
        <v>14</v>
      </c>
      <c r="D12">
        <v>0</v>
      </c>
      <c r="E12">
        <f t="shared" si="0"/>
        <v>0</v>
      </c>
      <c r="K12" s="2">
        <v>42446</v>
      </c>
      <c r="L12">
        <f>F175</f>
        <v>4.0163202374018471E-2</v>
      </c>
      <c r="M12">
        <f>F193</f>
        <v>5.0294522439396479E-2</v>
      </c>
      <c r="N12">
        <f>F210</f>
        <v>4.0512982552140114E-2</v>
      </c>
      <c r="O12">
        <f>F223</f>
        <v>1.4316531000317557E-2</v>
      </c>
      <c r="P12">
        <f>F237</f>
        <v>6.3043845765394554E-2</v>
      </c>
      <c r="Q12">
        <f>F252</f>
        <v>5.7985850473469741E-2</v>
      </c>
    </row>
    <row r="13" spans="1:17" x14ac:dyDescent="0.25">
      <c r="C13">
        <v>26</v>
      </c>
      <c r="D13">
        <v>0</v>
      </c>
      <c r="E13">
        <f t="shared" si="0"/>
        <v>0</v>
      </c>
      <c r="K13" s="2">
        <v>42461</v>
      </c>
      <c r="L13">
        <f>F274</f>
        <v>9.1800494678556152E-2</v>
      </c>
      <c r="M13">
        <f>F298</f>
        <v>0.11493404334520897</v>
      </c>
      <c r="N13" s="20">
        <v>0.09</v>
      </c>
      <c r="O13">
        <f>F328</f>
        <v>0.13334598727106758</v>
      </c>
      <c r="P13">
        <f>F345</f>
        <v>0.17921248040303267</v>
      </c>
      <c r="Q13">
        <f>F353</f>
        <v>0.15728618402015232</v>
      </c>
    </row>
    <row r="14" spans="1:17" x14ac:dyDescent="0.25">
      <c r="C14">
        <v>12</v>
      </c>
      <c r="D14">
        <v>0</v>
      </c>
      <c r="E14">
        <f t="shared" si="0"/>
        <v>0</v>
      </c>
    </row>
    <row r="15" spans="1:17" x14ac:dyDescent="0.25">
      <c r="C15">
        <v>24</v>
      </c>
      <c r="D15">
        <v>2</v>
      </c>
      <c r="E15">
        <f t="shared" si="0"/>
        <v>8.3333333333333329E-2</v>
      </c>
      <c r="L15" t="s">
        <v>28</v>
      </c>
    </row>
    <row r="16" spans="1:17" x14ac:dyDescent="0.25">
      <c r="C16">
        <v>19</v>
      </c>
      <c r="D16">
        <v>2</v>
      </c>
      <c r="E16">
        <f t="shared" si="0"/>
        <v>0.10526315789473684</v>
      </c>
      <c r="K16" t="s">
        <v>19</v>
      </c>
      <c r="L16" t="s">
        <v>5</v>
      </c>
      <c r="M16" t="s">
        <v>22</v>
      </c>
      <c r="N16" t="s">
        <v>23</v>
      </c>
      <c r="O16" t="s">
        <v>24</v>
      </c>
      <c r="P16" t="s">
        <v>25</v>
      </c>
      <c r="Q16" t="s">
        <v>26</v>
      </c>
    </row>
    <row r="17" spans="1:20" s="3" customFormat="1" x14ac:dyDescent="0.25">
      <c r="B17" s="4" t="s">
        <v>6</v>
      </c>
      <c r="C17" s="3">
        <f>SUM(C2:C16)</f>
        <v>279</v>
      </c>
      <c r="E17" s="3">
        <f>AVERAGE(E2:E16)</f>
        <v>4.719336803547329E-2</v>
      </c>
      <c r="F17" s="3">
        <f>STDEV(E2:E16)</f>
        <v>6.6787394970197353E-2</v>
      </c>
      <c r="I17"/>
      <c r="J17"/>
      <c r="K17" s="2">
        <v>42429</v>
      </c>
      <c r="L17"/>
      <c r="M17">
        <f>G29</f>
        <v>8.777993156290996E-2</v>
      </c>
      <c r="N17">
        <f>G45</f>
        <v>0.42789212332250853</v>
      </c>
      <c r="O17">
        <f>G54</f>
        <v>5.9822321820810917E-2</v>
      </c>
      <c r="P17">
        <f>G66</f>
        <v>5.3815070570632235E-2</v>
      </c>
      <c r="Q17">
        <f>G79</f>
        <v>9.9305496043154792E-2</v>
      </c>
      <c r="R17"/>
      <c r="S17"/>
      <c r="T17"/>
    </row>
    <row r="18" spans="1:20" s="15" customFormat="1" x14ac:dyDescent="0.25">
      <c r="B18" s="15" t="s">
        <v>21</v>
      </c>
      <c r="C18" s="15">
        <v>26</v>
      </c>
      <c r="D18" s="15">
        <v>0</v>
      </c>
      <c r="E18" s="15">
        <f>D18/C18</f>
        <v>0</v>
      </c>
      <c r="I18"/>
      <c r="J18"/>
      <c r="K18" s="2">
        <v>42437</v>
      </c>
      <c r="L18"/>
      <c r="M18">
        <f>G110</f>
        <v>0.38299606258384666</v>
      </c>
      <c r="N18">
        <f>G123</f>
        <v>0.46903790201491513</v>
      </c>
      <c r="O18">
        <f>G137</f>
        <v>0.36769743522443799</v>
      </c>
      <c r="P18">
        <f>G147</f>
        <v>0.14473877526395057</v>
      </c>
      <c r="Q18">
        <f>G163</f>
        <v>0.25687918378171387</v>
      </c>
      <c r="R18"/>
      <c r="S18"/>
      <c r="T18"/>
    </row>
    <row r="19" spans="1:20" s="15" customFormat="1" ht="16.5" customHeight="1" x14ac:dyDescent="0.25">
      <c r="B19"/>
      <c r="C19">
        <v>18</v>
      </c>
      <c r="D19">
        <v>3</v>
      </c>
      <c r="E19">
        <f t="shared" ref="E19:E28" si="1">D19/C19</f>
        <v>0.16666666666666666</v>
      </c>
      <c r="F19"/>
      <c r="K19" s="2">
        <v>42446</v>
      </c>
      <c r="M19" s="15">
        <f>G193</f>
        <v>6.807548841974366E-2</v>
      </c>
      <c r="N19" s="15">
        <f>G210</f>
        <v>0.44084013326337668</v>
      </c>
      <c r="O19" s="15">
        <f>G223</f>
        <v>6.6598771400578211E-2</v>
      </c>
      <c r="P19" s="15">
        <f>G237</f>
        <v>7.1197077315992688E-2</v>
      </c>
      <c r="Q19" s="15">
        <f>G252</f>
        <v>9.8895061105859466E-2</v>
      </c>
    </row>
    <row r="20" spans="1:20" s="15" customFormat="1" x14ac:dyDescent="0.25">
      <c r="B20"/>
      <c r="C20">
        <v>21</v>
      </c>
      <c r="D20">
        <v>0</v>
      </c>
      <c r="E20">
        <f t="shared" si="1"/>
        <v>0</v>
      </c>
      <c r="F20"/>
      <c r="K20" s="2">
        <v>42461</v>
      </c>
      <c r="M20" s="15">
        <f>G298</f>
        <v>0.46288657485446916</v>
      </c>
      <c r="N20" s="15">
        <f>G316</f>
        <v>0.17995521844603618</v>
      </c>
      <c r="O20" s="13">
        <f>G328</f>
        <v>2.9955254965067991E-2</v>
      </c>
      <c r="P20" s="21">
        <f>G345</f>
        <v>1.5272300119869046E-6</v>
      </c>
      <c r="Q20" s="21">
        <f>G353</f>
        <v>1.1613418612783724E-3</v>
      </c>
    </row>
    <row r="21" spans="1:20" s="15" customFormat="1" x14ac:dyDescent="0.25">
      <c r="B21"/>
      <c r="C21">
        <v>29</v>
      </c>
      <c r="D21">
        <v>0</v>
      </c>
      <c r="E21">
        <f t="shared" si="1"/>
        <v>0</v>
      </c>
      <c r="F21"/>
    </row>
    <row r="22" spans="1:20" s="15" customFormat="1" x14ac:dyDescent="0.25">
      <c r="B22"/>
      <c r="C22">
        <v>24</v>
      </c>
      <c r="D22">
        <v>0</v>
      </c>
      <c r="E22">
        <f t="shared" si="1"/>
        <v>0</v>
      </c>
      <c r="F22"/>
    </row>
    <row r="23" spans="1:20" s="15" customFormat="1" x14ac:dyDescent="0.25">
      <c r="B23"/>
      <c r="C23">
        <v>19</v>
      </c>
      <c r="D23">
        <v>0</v>
      </c>
      <c r="E23">
        <f t="shared" si="1"/>
        <v>0</v>
      </c>
      <c r="F23"/>
    </row>
    <row r="24" spans="1:20" s="15" customFormat="1" x14ac:dyDescent="0.25">
      <c r="B24"/>
      <c r="C24">
        <v>16</v>
      </c>
      <c r="D24">
        <v>0</v>
      </c>
      <c r="E24">
        <f t="shared" si="1"/>
        <v>0</v>
      </c>
      <c r="F24"/>
    </row>
    <row r="25" spans="1:20" s="15" customFormat="1" x14ac:dyDescent="0.25">
      <c r="B25"/>
      <c r="C25">
        <v>21</v>
      </c>
      <c r="D25">
        <v>0</v>
      </c>
      <c r="E25">
        <f t="shared" si="1"/>
        <v>0</v>
      </c>
      <c r="F25"/>
    </row>
    <row r="26" spans="1:20" s="15" customFormat="1" x14ac:dyDescent="0.25">
      <c r="B26"/>
      <c r="C26">
        <v>1</v>
      </c>
      <c r="D26">
        <v>0</v>
      </c>
      <c r="E26">
        <f t="shared" si="1"/>
        <v>0</v>
      </c>
      <c r="F26"/>
    </row>
    <row r="27" spans="1:20" s="15" customFormat="1" x14ac:dyDescent="0.25">
      <c r="B27"/>
      <c r="C27">
        <v>28</v>
      </c>
      <c r="D27">
        <v>0</v>
      </c>
      <c r="E27">
        <f t="shared" si="1"/>
        <v>0</v>
      </c>
      <c r="F27"/>
    </row>
    <row r="28" spans="1:20" s="15" customFormat="1" x14ac:dyDescent="0.25">
      <c r="B28"/>
      <c r="C28">
        <v>26</v>
      </c>
      <c r="D28">
        <v>0</v>
      </c>
      <c r="E28">
        <f t="shared" si="1"/>
        <v>0</v>
      </c>
      <c r="F28"/>
    </row>
    <row r="29" spans="1:20" s="15" customFormat="1" x14ac:dyDescent="0.25">
      <c r="B29" s="3" t="s">
        <v>18</v>
      </c>
      <c r="C29" s="3">
        <f>SUM(C18:C28)</f>
        <v>229</v>
      </c>
      <c r="D29" s="3"/>
      <c r="E29" s="3">
        <f>AVERAGE(E18:E28)</f>
        <v>1.515151515151515E-2</v>
      </c>
      <c r="F29" s="3">
        <f>STDEV(E18:E28)</f>
        <v>5.0251890762960605E-2</v>
      </c>
      <c r="G29" s="15">
        <f>_xlfn.T.TEST(E2:E16,E18:E28,1,3)</f>
        <v>8.777993156290996E-2</v>
      </c>
    </row>
    <row r="30" spans="1:20" x14ac:dyDescent="0.25">
      <c r="A30" s="2">
        <v>42429</v>
      </c>
      <c r="B30" s="1" t="s">
        <v>7</v>
      </c>
      <c r="C30">
        <v>19</v>
      </c>
      <c r="D30">
        <v>3</v>
      </c>
      <c r="E30">
        <f>D30/C30</f>
        <v>0.15789473684210525</v>
      </c>
    </row>
    <row r="31" spans="1:20" x14ac:dyDescent="0.25">
      <c r="C31">
        <v>17</v>
      </c>
      <c r="D31">
        <v>2</v>
      </c>
      <c r="E31">
        <f>D31/C31</f>
        <v>0.11764705882352941</v>
      </c>
    </row>
    <row r="32" spans="1:20" x14ac:dyDescent="0.25">
      <c r="C32">
        <v>12</v>
      </c>
      <c r="D32">
        <v>0</v>
      </c>
      <c r="E32">
        <f t="shared" ref="E32:E44" si="2">D32/C32</f>
        <v>0</v>
      </c>
    </row>
    <row r="33" spans="1:7" x14ac:dyDescent="0.25">
      <c r="C33">
        <v>14</v>
      </c>
      <c r="D33">
        <v>0</v>
      </c>
      <c r="E33">
        <f t="shared" si="2"/>
        <v>0</v>
      </c>
    </row>
    <row r="34" spans="1:7" x14ac:dyDescent="0.25">
      <c r="C34">
        <v>16</v>
      </c>
      <c r="D34">
        <v>1</v>
      </c>
      <c r="E34">
        <f t="shared" si="2"/>
        <v>6.25E-2</v>
      </c>
    </row>
    <row r="35" spans="1:7" x14ac:dyDescent="0.25">
      <c r="C35">
        <v>20</v>
      </c>
      <c r="D35">
        <v>1</v>
      </c>
      <c r="E35">
        <f t="shared" si="2"/>
        <v>0.05</v>
      </c>
    </row>
    <row r="36" spans="1:7" x14ac:dyDescent="0.25">
      <c r="C36">
        <v>13</v>
      </c>
      <c r="D36">
        <v>0</v>
      </c>
      <c r="E36">
        <f t="shared" si="2"/>
        <v>0</v>
      </c>
    </row>
    <row r="37" spans="1:7" x14ac:dyDescent="0.25">
      <c r="C37">
        <v>24</v>
      </c>
      <c r="D37">
        <v>0</v>
      </c>
      <c r="E37">
        <f t="shared" si="2"/>
        <v>0</v>
      </c>
    </row>
    <row r="38" spans="1:7" x14ac:dyDescent="0.25">
      <c r="C38">
        <v>21</v>
      </c>
      <c r="D38">
        <v>2</v>
      </c>
      <c r="E38">
        <f t="shared" si="2"/>
        <v>9.5238095238095233E-2</v>
      </c>
    </row>
    <row r="39" spans="1:7" x14ac:dyDescent="0.25">
      <c r="C39">
        <v>16</v>
      </c>
      <c r="D39">
        <v>0</v>
      </c>
      <c r="E39">
        <f t="shared" si="2"/>
        <v>0</v>
      </c>
    </row>
    <row r="40" spans="1:7" x14ac:dyDescent="0.25">
      <c r="C40">
        <v>26</v>
      </c>
      <c r="D40">
        <v>2</v>
      </c>
      <c r="E40">
        <f t="shared" si="2"/>
        <v>7.6923076923076927E-2</v>
      </c>
    </row>
    <row r="41" spans="1:7" x14ac:dyDescent="0.25">
      <c r="C41">
        <v>23</v>
      </c>
      <c r="D41">
        <v>2</v>
      </c>
      <c r="E41">
        <f t="shared" si="2"/>
        <v>8.6956521739130432E-2</v>
      </c>
    </row>
    <row r="42" spans="1:7" x14ac:dyDescent="0.25">
      <c r="C42">
        <v>26</v>
      </c>
      <c r="D42">
        <v>0</v>
      </c>
      <c r="E42">
        <f t="shared" si="2"/>
        <v>0</v>
      </c>
    </row>
    <row r="43" spans="1:7" x14ac:dyDescent="0.25">
      <c r="C43">
        <v>25</v>
      </c>
      <c r="D43">
        <v>0</v>
      </c>
      <c r="E43">
        <f t="shared" si="2"/>
        <v>0</v>
      </c>
    </row>
    <row r="44" spans="1:7" x14ac:dyDescent="0.25">
      <c r="C44">
        <v>17</v>
      </c>
      <c r="D44">
        <v>0</v>
      </c>
      <c r="E44">
        <f t="shared" si="2"/>
        <v>0</v>
      </c>
    </row>
    <row r="45" spans="1:7" s="3" customFormat="1" ht="30" x14ac:dyDescent="0.25">
      <c r="B45" s="4" t="s">
        <v>8</v>
      </c>
      <c r="C45" s="3">
        <f>SUM(C30:C44)</f>
        <v>289</v>
      </c>
      <c r="E45" s="3">
        <f>AVERAGE(E30:E44)</f>
        <v>4.314396597106248E-2</v>
      </c>
      <c r="F45" s="3">
        <f>STDEV(E30:E44)</f>
        <v>5.3322263239291179E-2</v>
      </c>
      <c r="G45" s="15">
        <f>_xlfn.T.TEST(E2:E16,E30:E44,1,3)</f>
        <v>0.42789212332250853</v>
      </c>
    </row>
    <row r="46" spans="1:7" x14ac:dyDescent="0.25">
      <c r="A46" s="2">
        <v>42429</v>
      </c>
      <c r="B46" s="1" t="s">
        <v>9</v>
      </c>
      <c r="C46">
        <v>42</v>
      </c>
      <c r="D46">
        <v>0</v>
      </c>
      <c r="E46">
        <f>D46/C46</f>
        <v>0</v>
      </c>
    </row>
    <row r="47" spans="1:7" x14ac:dyDescent="0.25">
      <c r="C47">
        <v>46</v>
      </c>
      <c r="D47">
        <v>2</v>
      </c>
      <c r="E47">
        <f t="shared" ref="E47:E53" si="3">D47/C47</f>
        <v>4.3478260869565216E-2</v>
      </c>
    </row>
    <row r="48" spans="1:7" x14ac:dyDescent="0.25">
      <c r="C48">
        <v>59</v>
      </c>
      <c r="D48">
        <v>1</v>
      </c>
      <c r="E48">
        <f t="shared" si="3"/>
        <v>1.6949152542372881E-2</v>
      </c>
    </row>
    <row r="49" spans="1:7" x14ac:dyDescent="0.25">
      <c r="C49">
        <v>46</v>
      </c>
      <c r="D49">
        <v>1</v>
      </c>
      <c r="E49">
        <f t="shared" si="3"/>
        <v>2.1739130434782608E-2</v>
      </c>
    </row>
    <row r="50" spans="1:7" x14ac:dyDescent="0.25">
      <c r="C50">
        <v>39</v>
      </c>
      <c r="D50">
        <v>1</v>
      </c>
      <c r="E50">
        <f t="shared" si="3"/>
        <v>2.564102564102564E-2</v>
      </c>
    </row>
    <row r="51" spans="1:7" x14ac:dyDescent="0.25">
      <c r="C51">
        <v>34</v>
      </c>
      <c r="D51">
        <v>0</v>
      </c>
      <c r="E51">
        <f t="shared" si="3"/>
        <v>0</v>
      </c>
    </row>
    <row r="52" spans="1:7" x14ac:dyDescent="0.25">
      <c r="C52">
        <v>32</v>
      </c>
      <c r="D52">
        <v>1</v>
      </c>
      <c r="E52">
        <f t="shared" si="3"/>
        <v>3.125E-2</v>
      </c>
    </row>
    <row r="53" spans="1:7" x14ac:dyDescent="0.25">
      <c r="C53">
        <v>36</v>
      </c>
      <c r="D53">
        <v>0</v>
      </c>
      <c r="E53">
        <f t="shared" si="3"/>
        <v>0</v>
      </c>
    </row>
    <row r="54" spans="1:7" s="3" customFormat="1" ht="30" x14ac:dyDescent="0.25">
      <c r="B54" s="4" t="s">
        <v>10</v>
      </c>
      <c r="C54" s="3">
        <f>SUM(C46:C53)</f>
        <v>334</v>
      </c>
      <c r="E54" s="3">
        <f>AVERAGE(E46:E53)</f>
        <v>1.7382196185968292E-2</v>
      </c>
      <c r="F54" s="3">
        <f>STDEV(E46:E53)</f>
        <v>1.6331920865728353E-2</v>
      </c>
      <c r="G54" s="15">
        <f>_xlfn.T.TEST(E2:E16,E46:E53,1,3)</f>
        <v>5.9822321820810917E-2</v>
      </c>
    </row>
    <row r="56" spans="1:7" x14ac:dyDescent="0.25">
      <c r="A56" s="2">
        <v>42429</v>
      </c>
      <c r="B56" s="1" t="s">
        <v>11</v>
      </c>
      <c r="C56">
        <v>20</v>
      </c>
      <c r="D56">
        <v>0</v>
      </c>
      <c r="E56">
        <f>D56/C56</f>
        <v>0</v>
      </c>
    </row>
    <row r="57" spans="1:7" x14ac:dyDescent="0.25">
      <c r="C57">
        <v>17</v>
      </c>
      <c r="D57">
        <v>0</v>
      </c>
      <c r="E57">
        <f t="shared" ref="E57:E65" si="4">D57/C57</f>
        <v>0</v>
      </c>
    </row>
    <row r="58" spans="1:7" x14ac:dyDescent="0.25">
      <c r="C58">
        <v>35</v>
      </c>
      <c r="D58">
        <v>1</v>
      </c>
      <c r="E58">
        <f t="shared" si="4"/>
        <v>2.8571428571428571E-2</v>
      </c>
    </row>
    <row r="59" spans="1:7" x14ac:dyDescent="0.25">
      <c r="C59">
        <v>20</v>
      </c>
      <c r="D59">
        <v>1</v>
      </c>
      <c r="E59">
        <f t="shared" si="4"/>
        <v>0.05</v>
      </c>
    </row>
    <row r="60" spans="1:7" x14ac:dyDescent="0.25">
      <c r="C60">
        <v>22</v>
      </c>
      <c r="D60">
        <v>0</v>
      </c>
      <c r="E60">
        <f t="shared" si="4"/>
        <v>0</v>
      </c>
    </row>
    <row r="61" spans="1:7" x14ac:dyDescent="0.25">
      <c r="C61">
        <v>32</v>
      </c>
      <c r="D61">
        <v>0</v>
      </c>
      <c r="E61">
        <f t="shared" si="4"/>
        <v>0</v>
      </c>
    </row>
    <row r="62" spans="1:7" x14ac:dyDescent="0.25">
      <c r="C62">
        <v>24</v>
      </c>
      <c r="D62">
        <v>1</v>
      </c>
      <c r="E62">
        <f t="shared" si="4"/>
        <v>4.1666666666666664E-2</v>
      </c>
    </row>
    <row r="63" spans="1:7" x14ac:dyDescent="0.25">
      <c r="C63">
        <v>32</v>
      </c>
      <c r="D63">
        <v>0</v>
      </c>
      <c r="E63">
        <f t="shared" si="4"/>
        <v>0</v>
      </c>
    </row>
    <row r="64" spans="1:7" x14ac:dyDescent="0.25">
      <c r="C64">
        <v>36</v>
      </c>
      <c r="D64">
        <v>0</v>
      </c>
      <c r="E64">
        <f t="shared" si="4"/>
        <v>0</v>
      </c>
    </row>
    <row r="65" spans="1:7" x14ac:dyDescent="0.25">
      <c r="C65">
        <v>26</v>
      </c>
      <c r="D65">
        <v>1</v>
      </c>
      <c r="E65">
        <f t="shared" si="4"/>
        <v>3.8461538461538464E-2</v>
      </c>
    </row>
    <row r="66" spans="1:7" s="3" customFormat="1" ht="30" x14ac:dyDescent="0.25">
      <c r="B66" s="4" t="s">
        <v>12</v>
      </c>
      <c r="C66" s="3">
        <f>SUM(C56:C65)</f>
        <v>264</v>
      </c>
      <c r="E66" s="3">
        <f>AVERAGE(E56:E65)</f>
        <v>1.586996336996337E-2</v>
      </c>
      <c r="F66" s="3">
        <f>STDEV(E56:E65)</f>
        <v>2.1116529094295271E-2</v>
      </c>
      <c r="G66" s="3">
        <f>_xlfn.T.TEST(E2:E16,E56:E65,1,3)</f>
        <v>5.3815070570632235E-2</v>
      </c>
    </row>
    <row r="68" spans="1:7" x14ac:dyDescent="0.25">
      <c r="A68" s="2">
        <v>42429</v>
      </c>
      <c r="B68" s="1" t="s">
        <v>13</v>
      </c>
      <c r="C68">
        <v>28</v>
      </c>
      <c r="D68">
        <v>0</v>
      </c>
      <c r="E68">
        <f>D68/C68</f>
        <v>0</v>
      </c>
    </row>
    <row r="69" spans="1:7" x14ac:dyDescent="0.25">
      <c r="C69">
        <v>19</v>
      </c>
      <c r="D69">
        <v>0</v>
      </c>
      <c r="E69">
        <f t="shared" ref="E69:E78" si="5">D69/C69</f>
        <v>0</v>
      </c>
    </row>
    <row r="70" spans="1:7" x14ac:dyDescent="0.25">
      <c r="C70">
        <v>34</v>
      </c>
      <c r="D70">
        <v>1</v>
      </c>
      <c r="E70">
        <f t="shared" si="5"/>
        <v>2.9411764705882353E-2</v>
      </c>
    </row>
    <row r="71" spans="1:7" x14ac:dyDescent="0.25">
      <c r="C71">
        <v>26</v>
      </c>
      <c r="D71">
        <v>2</v>
      </c>
      <c r="E71">
        <f t="shared" si="5"/>
        <v>7.6923076923076927E-2</v>
      </c>
    </row>
    <row r="72" spans="1:7" x14ac:dyDescent="0.25">
      <c r="C72">
        <v>28</v>
      </c>
      <c r="D72">
        <v>0</v>
      </c>
      <c r="E72">
        <f t="shared" si="5"/>
        <v>0</v>
      </c>
    </row>
    <row r="73" spans="1:7" x14ac:dyDescent="0.25">
      <c r="C73">
        <v>37</v>
      </c>
      <c r="D73">
        <v>1</v>
      </c>
      <c r="E73">
        <f t="shared" si="5"/>
        <v>2.7027027027027029E-2</v>
      </c>
    </row>
    <row r="74" spans="1:7" x14ac:dyDescent="0.25">
      <c r="C74">
        <v>30</v>
      </c>
      <c r="D74">
        <v>2</v>
      </c>
      <c r="E74">
        <f t="shared" si="5"/>
        <v>6.6666666666666666E-2</v>
      </c>
    </row>
    <row r="75" spans="1:7" x14ac:dyDescent="0.25">
      <c r="C75">
        <v>45</v>
      </c>
      <c r="D75">
        <v>0</v>
      </c>
      <c r="E75">
        <f t="shared" si="5"/>
        <v>0</v>
      </c>
    </row>
    <row r="76" spans="1:7" x14ac:dyDescent="0.25">
      <c r="C76">
        <v>20</v>
      </c>
      <c r="D76">
        <v>0</v>
      </c>
      <c r="E76">
        <f t="shared" si="5"/>
        <v>0</v>
      </c>
    </row>
    <row r="77" spans="1:7" x14ac:dyDescent="0.25">
      <c r="C77">
        <v>34</v>
      </c>
      <c r="D77">
        <v>0</v>
      </c>
      <c r="E77">
        <f t="shared" si="5"/>
        <v>0</v>
      </c>
    </row>
    <row r="78" spans="1:7" x14ac:dyDescent="0.25">
      <c r="C78">
        <v>27</v>
      </c>
      <c r="D78">
        <v>1</v>
      </c>
      <c r="E78">
        <f t="shared" si="5"/>
        <v>3.7037037037037035E-2</v>
      </c>
    </row>
    <row r="79" spans="1:7" s="3" customFormat="1" ht="30" x14ac:dyDescent="0.25">
      <c r="B79" s="4" t="s">
        <v>14</v>
      </c>
      <c r="C79" s="3">
        <f>SUM(C68:C78)</f>
        <v>328</v>
      </c>
      <c r="E79" s="3">
        <f>AVERAGE(E68:E78)</f>
        <v>2.1551415669062726E-2</v>
      </c>
      <c r="F79" s="3">
        <f>STDEV(E68:E78)</f>
        <v>2.8670123338637381E-2</v>
      </c>
      <c r="G79" s="3">
        <f>_xlfn.T.TEST(E2:E16,E68:E78,1,3)</f>
        <v>9.9305496043154792E-2</v>
      </c>
    </row>
    <row r="80" spans="1:7" s="7" customFormat="1" x14ac:dyDescent="0.25">
      <c r="B80" s="8"/>
    </row>
    <row r="81" spans="1:6" x14ac:dyDescent="0.25">
      <c r="A81" s="2">
        <v>42437</v>
      </c>
      <c r="B81" s="1" t="s">
        <v>5</v>
      </c>
      <c r="C81">
        <v>28</v>
      </c>
      <c r="D81">
        <v>2</v>
      </c>
      <c r="E81">
        <f>D81/C81</f>
        <v>7.1428571428571425E-2</v>
      </c>
    </row>
    <row r="82" spans="1:6" x14ac:dyDescent="0.25">
      <c r="C82">
        <v>27</v>
      </c>
      <c r="D82">
        <v>1</v>
      </c>
      <c r="E82">
        <f t="shared" ref="E82:E91" si="6">D82/C82</f>
        <v>3.7037037037037035E-2</v>
      </c>
    </row>
    <row r="83" spans="1:6" x14ac:dyDescent="0.25">
      <c r="C83">
        <v>39</v>
      </c>
      <c r="D83">
        <v>1</v>
      </c>
      <c r="E83">
        <f t="shared" si="6"/>
        <v>2.564102564102564E-2</v>
      </c>
    </row>
    <row r="84" spans="1:6" x14ac:dyDescent="0.25">
      <c r="C84">
        <v>38</v>
      </c>
      <c r="D84">
        <v>0</v>
      </c>
      <c r="E84">
        <f t="shared" si="6"/>
        <v>0</v>
      </c>
    </row>
    <row r="85" spans="1:6" x14ac:dyDescent="0.25">
      <c r="C85">
        <v>29</v>
      </c>
      <c r="D85">
        <v>1</v>
      </c>
      <c r="E85">
        <f t="shared" si="6"/>
        <v>3.4482758620689655E-2</v>
      </c>
    </row>
    <row r="86" spans="1:6" x14ac:dyDescent="0.25">
      <c r="C86">
        <v>27</v>
      </c>
      <c r="D86">
        <v>0</v>
      </c>
      <c r="E86">
        <f t="shared" si="6"/>
        <v>0</v>
      </c>
    </row>
    <row r="87" spans="1:6" x14ac:dyDescent="0.25">
      <c r="C87">
        <v>20</v>
      </c>
      <c r="D87">
        <v>0</v>
      </c>
      <c r="E87">
        <f t="shared" si="6"/>
        <v>0</v>
      </c>
    </row>
    <row r="88" spans="1:6" x14ac:dyDescent="0.25">
      <c r="C88">
        <v>21</v>
      </c>
      <c r="D88">
        <v>2</v>
      </c>
      <c r="E88">
        <f t="shared" si="6"/>
        <v>9.5238095238095233E-2</v>
      </c>
    </row>
    <row r="89" spans="1:6" x14ac:dyDescent="0.25">
      <c r="C89">
        <v>24</v>
      </c>
      <c r="D89">
        <v>0</v>
      </c>
      <c r="E89">
        <f t="shared" si="6"/>
        <v>0</v>
      </c>
    </row>
    <row r="90" spans="1:6" x14ac:dyDescent="0.25">
      <c r="C90">
        <v>22</v>
      </c>
      <c r="D90">
        <v>0</v>
      </c>
      <c r="E90">
        <f t="shared" si="6"/>
        <v>0</v>
      </c>
    </row>
    <row r="91" spans="1:6" x14ac:dyDescent="0.25">
      <c r="C91">
        <v>44</v>
      </c>
      <c r="D91">
        <v>0</v>
      </c>
      <c r="E91">
        <f t="shared" si="6"/>
        <v>0</v>
      </c>
    </row>
    <row r="92" spans="1:6" s="5" customFormat="1" x14ac:dyDescent="0.25">
      <c r="B92" s="6" t="s">
        <v>6</v>
      </c>
      <c r="C92" s="5">
        <f>SUM(C81:C91)</f>
        <v>319</v>
      </c>
      <c r="E92" s="5">
        <f>AVERAGE(E81:E91)</f>
        <v>2.3984317087765362E-2</v>
      </c>
      <c r="F92" s="5">
        <f>STDEV(E81:E91)</f>
        <v>3.3260905615414553E-2</v>
      </c>
    </row>
    <row r="94" spans="1:6" ht="30" x14ac:dyDescent="0.25">
      <c r="B94" s="1" t="s">
        <v>15</v>
      </c>
      <c r="C94" s="1">
        <v>18</v>
      </c>
      <c r="D94" s="1">
        <v>1</v>
      </c>
      <c r="E94" s="1">
        <f>D94/C94</f>
        <v>5.5555555555555552E-2</v>
      </c>
    </row>
    <row r="95" spans="1:6" x14ac:dyDescent="0.25">
      <c r="B95"/>
      <c r="C95" s="1">
        <v>14</v>
      </c>
      <c r="D95" s="1">
        <v>1</v>
      </c>
      <c r="E95" s="1">
        <f t="shared" ref="E95:E109" si="7">D95/C95</f>
        <v>7.1428571428571425E-2</v>
      </c>
    </row>
    <row r="96" spans="1:6" x14ac:dyDescent="0.25">
      <c r="B96"/>
      <c r="C96" s="1">
        <v>32</v>
      </c>
      <c r="D96" s="1">
        <v>0</v>
      </c>
      <c r="E96" s="1">
        <f t="shared" si="7"/>
        <v>0</v>
      </c>
    </row>
    <row r="97" spans="2:7" x14ac:dyDescent="0.25">
      <c r="B97"/>
      <c r="C97" s="1">
        <v>22</v>
      </c>
      <c r="D97" s="1">
        <v>0</v>
      </c>
      <c r="E97" s="1">
        <f t="shared" si="7"/>
        <v>0</v>
      </c>
    </row>
    <row r="98" spans="2:7" x14ac:dyDescent="0.25">
      <c r="B98"/>
      <c r="C98" s="1">
        <v>24</v>
      </c>
      <c r="D98" s="1">
        <v>1</v>
      </c>
      <c r="E98" s="1">
        <f t="shared" si="7"/>
        <v>4.1666666666666664E-2</v>
      </c>
    </row>
    <row r="99" spans="2:7" x14ac:dyDescent="0.25">
      <c r="B99"/>
      <c r="C99" s="1">
        <v>21</v>
      </c>
      <c r="D99" s="1">
        <v>1</v>
      </c>
      <c r="E99" s="1">
        <f t="shared" si="7"/>
        <v>4.7619047619047616E-2</v>
      </c>
    </row>
    <row r="100" spans="2:7" x14ac:dyDescent="0.25">
      <c r="B100"/>
      <c r="C100" s="1">
        <v>25</v>
      </c>
      <c r="D100" s="1">
        <v>0</v>
      </c>
      <c r="E100" s="1">
        <f t="shared" si="7"/>
        <v>0</v>
      </c>
    </row>
    <row r="101" spans="2:7" x14ac:dyDescent="0.25">
      <c r="B101"/>
      <c r="C101" s="1">
        <v>29</v>
      </c>
      <c r="D101" s="1">
        <v>0</v>
      </c>
      <c r="E101" s="1">
        <f t="shared" si="7"/>
        <v>0</v>
      </c>
    </row>
    <row r="102" spans="2:7" x14ac:dyDescent="0.25">
      <c r="B102"/>
      <c r="C102" s="1">
        <v>23</v>
      </c>
      <c r="D102" s="1">
        <v>1</v>
      </c>
      <c r="E102" s="1">
        <f t="shared" si="7"/>
        <v>4.3478260869565216E-2</v>
      </c>
    </row>
    <row r="103" spans="2:7" x14ac:dyDescent="0.25">
      <c r="B103"/>
      <c r="C103" s="1">
        <v>49</v>
      </c>
      <c r="D103" s="1">
        <v>0</v>
      </c>
      <c r="E103" s="1">
        <f t="shared" si="7"/>
        <v>0</v>
      </c>
    </row>
    <row r="104" spans="2:7" x14ac:dyDescent="0.25">
      <c r="B104"/>
      <c r="C104" s="1">
        <v>31</v>
      </c>
      <c r="D104" s="1">
        <v>0</v>
      </c>
      <c r="E104" s="1">
        <f t="shared" si="7"/>
        <v>0</v>
      </c>
    </row>
    <row r="105" spans="2:7" x14ac:dyDescent="0.25">
      <c r="B105"/>
      <c r="C105" s="1">
        <v>22</v>
      </c>
      <c r="D105" s="1">
        <v>2</v>
      </c>
      <c r="E105" s="1">
        <f t="shared" si="7"/>
        <v>9.0909090909090912E-2</v>
      </c>
    </row>
    <row r="106" spans="2:7" x14ac:dyDescent="0.25">
      <c r="B106"/>
      <c r="C106" s="1">
        <v>24</v>
      </c>
      <c r="D106" s="1">
        <v>1</v>
      </c>
      <c r="E106" s="1">
        <f t="shared" si="7"/>
        <v>4.1666666666666664E-2</v>
      </c>
    </row>
    <row r="107" spans="2:7" x14ac:dyDescent="0.25">
      <c r="B107"/>
      <c r="C107" s="1">
        <v>17</v>
      </c>
      <c r="D107" s="1">
        <v>0</v>
      </c>
      <c r="E107" s="1">
        <f t="shared" si="7"/>
        <v>0</v>
      </c>
    </row>
    <row r="108" spans="2:7" x14ac:dyDescent="0.25">
      <c r="B108"/>
      <c r="C108" s="1">
        <v>19</v>
      </c>
      <c r="D108" s="1">
        <v>1</v>
      </c>
      <c r="E108" s="1">
        <f t="shared" si="7"/>
        <v>5.2631578947368418E-2</v>
      </c>
    </row>
    <row r="109" spans="2:7" x14ac:dyDescent="0.25">
      <c r="B109"/>
      <c r="C109" s="1">
        <v>22</v>
      </c>
      <c r="D109" s="1">
        <v>0</v>
      </c>
      <c r="E109" s="1">
        <f t="shared" si="7"/>
        <v>0</v>
      </c>
    </row>
    <row r="110" spans="2:7" s="5" customFormat="1" ht="30" x14ac:dyDescent="0.25">
      <c r="B110" s="6" t="s">
        <v>16</v>
      </c>
      <c r="C110" s="6">
        <f>SUM(C94:C109)</f>
        <v>392</v>
      </c>
      <c r="D110" s="6"/>
      <c r="E110" s="6">
        <f>AVERAGE(E94:E109)</f>
        <v>2.7809714916408282E-2</v>
      </c>
      <c r="F110" s="5">
        <f>STDEV(E94:E109)</f>
        <v>3.1068824319267132E-2</v>
      </c>
      <c r="G110" s="5">
        <f>_xlfn.T.TEST(E81:E91,E94:E109,1,3)</f>
        <v>0.38299606258384666</v>
      </c>
    </row>
    <row r="111" spans="2:7" x14ac:dyDescent="0.25">
      <c r="B111" s="1" t="s">
        <v>7</v>
      </c>
      <c r="C111" s="1">
        <v>20</v>
      </c>
      <c r="D111" s="1">
        <v>0</v>
      </c>
      <c r="E111" s="1">
        <f>D111/C111</f>
        <v>0</v>
      </c>
    </row>
    <row r="112" spans="2:7" x14ac:dyDescent="0.25">
      <c r="C112" s="1">
        <v>41</v>
      </c>
      <c r="D112" s="1">
        <v>1</v>
      </c>
      <c r="E112" s="1">
        <f t="shared" ref="E112:E122" si="8">D112/C112</f>
        <v>2.4390243902439025E-2</v>
      </c>
    </row>
    <row r="113" spans="2:7" x14ac:dyDescent="0.25">
      <c r="C113" s="1">
        <v>18</v>
      </c>
      <c r="D113" s="1">
        <v>0</v>
      </c>
      <c r="E113" s="1">
        <f t="shared" si="8"/>
        <v>0</v>
      </c>
    </row>
    <row r="114" spans="2:7" x14ac:dyDescent="0.25">
      <c r="C114" s="1">
        <v>31</v>
      </c>
      <c r="D114" s="1">
        <v>0</v>
      </c>
      <c r="E114" s="1">
        <f t="shared" si="8"/>
        <v>0</v>
      </c>
    </row>
    <row r="115" spans="2:7" x14ac:dyDescent="0.25">
      <c r="C115" s="1">
        <v>30</v>
      </c>
      <c r="D115" s="1">
        <v>0</v>
      </c>
      <c r="E115" s="1">
        <f t="shared" si="8"/>
        <v>0</v>
      </c>
    </row>
    <row r="116" spans="2:7" x14ac:dyDescent="0.25">
      <c r="C116" s="1">
        <v>21</v>
      </c>
      <c r="D116" s="1">
        <v>0</v>
      </c>
      <c r="E116" s="1">
        <f t="shared" si="8"/>
        <v>0</v>
      </c>
    </row>
    <row r="117" spans="2:7" x14ac:dyDescent="0.25">
      <c r="C117" s="1">
        <v>33</v>
      </c>
      <c r="D117" s="1">
        <v>2</v>
      </c>
      <c r="E117" s="1">
        <f t="shared" si="8"/>
        <v>6.0606060606060608E-2</v>
      </c>
    </row>
    <row r="118" spans="2:7" x14ac:dyDescent="0.25">
      <c r="C118" s="1">
        <v>23</v>
      </c>
      <c r="D118" s="1">
        <v>1</v>
      </c>
      <c r="E118" s="1">
        <f t="shared" si="8"/>
        <v>4.3478260869565216E-2</v>
      </c>
    </row>
    <row r="119" spans="2:7" x14ac:dyDescent="0.25">
      <c r="C119" s="1">
        <v>36</v>
      </c>
      <c r="D119" s="1">
        <v>1</v>
      </c>
      <c r="E119" s="1">
        <f t="shared" si="8"/>
        <v>2.7777777777777776E-2</v>
      </c>
    </row>
    <row r="120" spans="2:7" x14ac:dyDescent="0.25">
      <c r="C120" s="1">
        <v>27</v>
      </c>
      <c r="D120" s="1">
        <v>2</v>
      </c>
      <c r="E120" s="1">
        <f t="shared" si="8"/>
        <v>7.407407407407407E-2</v>
      </c>
    </row>
    <row r="121" spans="2:7" x14ac:dyDescent="0.25">
      <c r="C121" s="1">
        <v>44</v>
      </c>
      <c r="D121" s="1">
        <v>2</v>
      </c>
      <c r="E121" s="1">
        <f t="shared" si="8"/>
        <v>4.5454545454545456E-2</v>
      </c>
    </row>
    <row r="122" spans="2:7" x14ac:dyDescent="0.25">
      <c r="C122" s="1">
        <v>33</v>
      </c>
      <c r="D122" s="1">
        <v>0</v>
      </c>
      <c r="E122" s="1">
        <f t="shared" si="8"/>
        <v>0</v>
      </c>
    </row>
    <row r="123" spans="2:7" s="5" customFormat="1" ht="30" x14ac:dyDescent="0.25">
      <c r="B123" s="6" t="s">
        <v>8</v>
      </c>
      <c r="C123" s="5">
        <f>SUM(C111:C122)</f>
        <v>357</v>
      </c>
      <c r="E123" s="9">
        <f>AVERAGE(E94:E122)</f>
        <v>2.5811935043565614E-2</v>
      </c>
      <c r="F123" s="10">
        <f>STDEV(E111:E122)</f>
        <v>2.721145907873921E-2</v>
      </c>
      <c r="G123" s="5">
        <f>_xlfn.T.TEST(E81:E91,E111:E122,1,3)</f>
        <v>0.46903790201491513</v>
      </c>
    </row>
    <row r="125" spans="2:7" x14ac:dyDescent="0.25">
      <c r="B125" s="1" t="s">
        <v>9</v>
      </c>
      <c r="C125" s="1">
        <v>27</v>
      </c>
      <c r="D125" s="1">
        <v>0</v>
      </c>
      <c r="E125">
        <f>D125/C125</f>
        <v>0</v>
      </c>
    </row>
    <row r="126" spans="2:7" x14ac:dyDescent="0.25">
      <c r="C126" s="1">
        <v>33</v>
      </c>
      <c r="D126" s="1">
        <v>0</v>
      </c>
      <c r="E126">
        <f t="shared" ref="E126:E136" si="9">D126/C126</f>
        <v>0</v>
      </c>
    </row>
    <row r="127" spans="2:7" x14ac:dyDescent="0.25">
      <c r="C127" s="1">
        <v>37</v>
      </c>
      <c r="D127" s="1">
        <v>1</v>
      </c>
      <c r="E127">
        <f t="shared" si="9"/>
        <v>2.7027027027027029E-2</v>
      </c>
    </row>
    <row r="128" spans="2:7" x14ac:dyDescent="0.25">
      <c r="C128" s="1">
        <v>11</v>
      </c>
      <c r="D128" s="1">
        <v>0</v>
      </c>
      <c r="E128">
        <f t="shared" si="9"/>
        <v>0</v>
      </c>
    </row>
    <row r="129" spans="2:7" x14ac:dyDescent="0.25">
      <c r="C129" s="1">
        <v>23</v>
      </c>
      <c r="D129" s="1">
        <v>1</v>
      </c>
      <c r="E129">
        <f t="shared" si="9"/>
        <v>4.3478260869565216E-2</v>
      </c>
    </row>
    <row r="130" spans="2:7" x14ac:dyDescent="0.25">
      <c r="C130" s="1">
        <v>33</v>
      </c>
      <c r="D130" s="1">
        <v>0</v>
      </c>
      <c r="E130">
        <f t="shared" si="9"/>
        <v>0</v>
      </c>
    </row>
    <row r="131" spans="2:7" x14ac:dyDescent="0.25">
      <c r="C131" s="1">
        <v>30</v>
      </c>
      <c r="D131" s="1">
        <v>0</v>
      </c>
      <c r="E131">
        <f t="shared" si="9"/>
        <v>0</v>
      </c>
    </row>
    <row r="132" spans="2:7" x14ac:dyDescent="0.25">
      <c r="C132" s="1">
        <v>33</v>
      </c>
      <c r="D132" s="1">
        <v>2</v>
      </c>
      <c r="E132">
        <f t="shared" si="9"/>
        <v>6.0606060606060608E-2</v>
      </c>
    </row>
    <row r="133" spans="2:7" x14ac:dyDescent="0.25">
      <c r="C133" s="1">
        <v>20</v>
      </c>
      <c r="D133" s="1">
        <v>2</v>
      </c>
      <c r="E133">
        <f t="shared" si="9"/>
        <v>0.1</v>
      </c>
    </row>
    <row r="134" spans="2:7" x14ac:dyDescent="0.25">
      <c r="C134" s="1">
        <v>31</v>
      </c>
      <c r="D134" s="1">
        <v>0</v>
      </c>
      <c r="E134">
        <f t="shared" si="9"/>
        <v>0</v>
      </c>
    </row>
    <row r="135" spans="2:7" x14ac:dyDescent="0.25">
      <c r="C135" s="1">
        <v>39</v>
      </c>
      <c r="D135" s="1">
        <v>0</v>
      </c>
      <c r="E135">
        <f t="shared" si="9"/>
        <v>0</v>
      </c>
    </row>
    <row r="136" spans="2:7" x14ac:dyDescent="0.25">
      <c r="C136" s="1">
        <v>28</v>
      </c>
      <c r="D136" s="1">
        <v>0</v>
      </c>
      <c r="E136">
        <f t="shared" si="9"/>
        <v>0</v>
      </c>
    </row>
    <row r="137" spans="2:7" s="5" customFormat="1" ht="30" x14ac:dyDescent="0.25">
      <c r="B137" s="6" t="s">
        <v>10</v>
      </c>
      <c r="C137" s="5">
        <f>SUM(C125:C136)</f>
        <v>345</v>
      </c>
      <c r="E137" s="5">
        <f>AVERAGE(E125:E136)</f>
        <v>1.9259279041887737E-2</v>
      </c>
      <c r="F137" s="5">
        <f>STDEV(E125:E136)</f>
        <v>3.2811965652497666E-2</v>
      </c>
      <c r="G137" s="5">
        <f>_xlfn.T.TEST(E81:E91,E125:E136,1,3)</f>
        <v>0.36769743522443799</v>
      </c>
    </row>
    <row r="139" spans="2:7" x14ac:dyDescent="0.25">
      <c r="B139" s="1" t="s">
        <v>11</v>
      </c>
      <c r="C139" s="1">
        <v>55</v>
      </c>
      <c r="D139" s="1">
        <v>1</v>
      </c>
      <c r="E139">
        <f>D139/C139</f>
        <v>1.8181818181818181E-2</v>
      </c>
    </row>
    <row r="140" spans="2:7" x14ac:dyDescent="0.25">
      <c r="C140" s="1">
        <v>44</v>
      </c>
      <c r="D140" s="1">
        <v>1</v>
      </c>
      <c r="E140">
        <f t="shared" ref="E140:E146" si="10">D140/C140</f>
        <v>2.2727272727272728E-2</v>
      </c>
    </row>
    <row r="141" spans="2:7" x14ac:dyDescent="0.25">
      <c r="C141" s="1">
        <v>43</v>
      </c>
      <c r="D141" s="1">
        <v>4</v>
      </c>
      <c r="E141">
        <f t="shared" si="10"/>
        <v>9.3023255813953487E-2</v>
      </c>
    </row>
    <row r="142" spans="2:7" x14ac:dyDescent="0.25">
      <c r="C142" s="1">
        <v>45</v>
      </c>
      <c r="D142" s="1">
        <v>0</v>
      </c>
      <c r="E142">
        <f t="shared" si="10"/>
        <v>0</v>
      </c>
    </row>
    <row r="143" spans="2:7" x14ac:dyDescent="0.25">
      <c r="C143" s="1">
        <v>34</v>
      </c>
      <c r="D143" s="1">
        <v>1</v>
      </c>
      <c r="E143">
        <f t="shared" si="10"/>
        <v>2.9411764705882353E-2</v>
      </c>
    </row>
    <row r="144" spans="2:7" x14ac:dyDescent="0.25">
      <c r="C144" s="1">
        <v>33</v>
      </c>
      <c r="D144" s="1">
        <v>0</v>
      </c>
      <c r="E144">
        <f t="shared" si="10"/>
        <v>0</v>
      </c>
    </row>
    <row r="145" spans="2:7" x14ac:dyDescent="0.25">
      <c r="C145" s="1">
        <v>43</v>
      </c>
      <c r="D145" s="1">
        <v>3</v>
      </c>
      <c r="E145">
        <f t="shared" si="10"/>
        <v>6.9767441860465115E-2</v>
      </c>
    </row>
    <row r="146" spans="2:7" x14ac:dyDescent="0.25">
      <c r="C146" s="1">
        <v>44</v>
      </c>
      <c r="D146" s="1">
        <v>6</v>
      </c>
      <c r="E146">
        <f t="shared" si="10"/>
        <v>0.13636363636363635</v>
      </c>
    </row>
    <row r="147" spans="2:7" s="5" customFormat="1" ht="30" x14ac:dyDescent="0.25">
      <c r="B147" s="6" t="s">
        <v>12</v>
      </c>
      <c r="C147" s="5">
        <f>SUM(C139:C146)</f>
        <v>341</v>
      </c>
      <c r="E147" s="5">
        <f>AVERAGE(E139:E146)</f>
        <v>4.6184398706628528E-2</v>
      </c>
      <c r="F147" s="5">
        <f>STDEV(E139:E146)</f>
        <v>4.8937326184013488E-2</v>
      </c>
      <c r="G147" s="5">
        <f>_xlfn.T.TEST(E81:E91,E139:E146,1,3)</f>
        <v>0.14473877526395057</v>
      </c>
    </row>
    <row r="149" spans="2:7" x14ac:dyDescent="0.25">
      <c r="B149" s="1" t="s">
        <v>13</v>
      </c>
      <c r="C149" s="1">
        <v>30</v>
      </c>
      <c r="D149" s="1">
        <v>0</v>
      </c>
      <c r="E149">
        <f>D149/C149</f>
        <v>0</v>
      </c>
    </row>
    <row r="150" spans="2:7" x14ac:dyDescent="0.25">
      <c r="C150" s="1">
        <v>25</v>
      </c>
      <c r="D150" s="1">
        <v>2</v>
      </c>
      <c r="E150">
        <f t="shared" ref="E150:E162" si="11">D150/C150</f>
        <v>0.08</v>
      </c>
    </row>
    <row r="151" spans="2:7" x14ac:dyDescent="0.25">
      <c r="C151" s="1">
        <v>33</v>
      </c>
      <c r="D151" s="1">
        <v>1</v>
      </c>
      <c r="E151">
        <f t="shared" si="11"/>
        <v>3.0303030303030304E-2</v>
      </c>
    </row>
    <row r="152" spans="2:7" x14ac:dyDescent="0.25">
      <c r="C152" s="1">
        <v>22</v>
      </c>
      <c r="D152" s="1">
        <v>1</v>
      </c>
      <c r="E152">
        <f t="shared" si="11"/>
        <v>4.5454545454545456E-2</v>
      </c>
    </row>
    <row r="153" spans="2:7" x14ac:dyDescent="0.25">
      <c r="C153" s="1">
        <v>21</v>
      </c>
      <c r="D153" s="1">
        <v>1</v>
      </c>
      <c r="E153">
        <f t="shared" si="11"/>
        <v>4.7619047619047616E-2</v>
      </c>
    </row>
    <row r="154" spans="2:7" x14ac:dyDescent="0.25">
      <c r="C154" s="1">
        <v>23</v>
      </c>
      <c r="D154" s="1">
        <v>0</v>
      </c>
      <c r="E154">
        <f t="shared" si="11"/>
        <v>0</v>
      </c>
    </row>
    <row r="155" spans="2:7" x14ac:dyDescent="0.25">
      <c r="C155" s="1">
        <v>20</v>
      </c>
      <c r="D155" s="1">
        <v>0</v>
      </c>
      <c r="E155">
        <f t="shared" si="11"/>
        <v>0</v>
      </c>
    </row>
    <row r="156" spans="2:7" x14ac:dyDescent="0.25">
      <c r="C156" s="1">
        <v>15</v>
      </c>
      <c r="D156" s="1">
        <v>0</v>
      </c>
      <c r="E156">
        <f t="shared" si="11"/>
        <v>0</v>
      </c>
    </row>
    <row r="157" spans="2:7" x14ac:dyDescent="0.25">
      <c r="C157" s="1">
        <v>23</v>
      </c>
      <c r="D157" s="1">
        <v>1</v>
      </c>
      <c r="E157">
        <f t="shared" si="11"/>
        <v>4.3478260869565216E-2</v>
      </c>
    </row>
    <row r="158" spans="2:7" x14ac:dyDescent="0.25">
      <c r="C158" s="1">
        <v>22</v>
      </c>
      <c r="D158" s="1">
        <v>0</v>
      </c>
      <c r="E158">
        <f t="shared" si="11"/>
        <v>0</v>
      </c>
    </row>
    <row r="159" spans="2:7" x14ac:dyDescent="0.25">
      <c r="C159" s="1">
        <v>25</v>
      </c>
      <c r="D159" s="1">
        <v>1</v>
      </c>
      <c r="E159">
        <f t="shared" si="11"/>
        <v>0.04</v>
      </c>
    </row>
    <row r="160" spans="2:7" x14ac:dyDescent="0.25">
      <c r="C160" s="1">
        <v>16</v>
      </c>
      <c r="D160" s="1">
        <v>2</v>
      </c>
      <c r="E160">
        <f t="shared" si="11"/>
        <v>0.125</v>
      </c>
    </row>
    <row r="161" spans="1:7" x14ac:dyDescent="0.25">
      <c r="C161" s="1">
        <v>18</v>
      </c>
      <c r="D161" s="1">
        <v>1</v>
      </c>
      <c r="E161">
        <f t="shared" si="11"/>
        <v>5.5555555555555552E-2</v>
      </c>
    </row>
    <row r="162" spans="1:7" x14ac:dyDescent="0.25">
      <c r="C162" s="1">
        <v>20</v>
      </c>
      <c r="D162" s="1">
        <v>0</v>
      </c>
      <c r="E162">
        <f t="shared" si="11"/>
        <v>0</v>
      </c>
    </row>
    <row r="163" spans="1:7" s="5" customFormat="1" ht="30" x14ac:dyDescent="0.25">
      <c r="B163" s="6" t="s">
        <v>14</v>
      </c>
      <c r="C163" s="5">
        <f>SUM(C149:C162)</f>
        <v>313</v>
      </c>
      <c r="E163" s="5">
        <f>AVERAGE(E149:E162)</f>
        <v>3.3386459985838869E-2</v>
      </c>
      <c r="F163" s="5">
        <f>STDEV(E149:E162)</f>
        <v>3.7466458866662375E-2</v>
      </c>
      <c r="G163" s="5">
        <f>_xlfn.T.TEST(E81:E91,E149:E162,1,3)</f>
        <v>0.25687918378171387</v>
      </c>
    </row>
    <row r="165" spans="1:7" x14ac:dyDescent="0.25">
      <c r="A165" s="2">
        <v>42446</v>
      </c>
      <c r="B165" s="1" t="s">
        <v>5</v>
      </c>
      <c r="C165" s="1">
        <v>35</v>
      </c>
      <c r="D165" s="1">
        <v>3</v>
      </c>
      <c r="E165">
        <f>D165/C165</f>
        <v>8.5714285714285715E-2</v>
      </c>
    </row>
    <row r="166" spans="1:7" x14ac:dyDescent="0.25">
      <c r="C166" s="1">
        <v>36</v>
      </c>
      <c r="D166" s="1">
        <v>0</v>
      </c>
      <c r="E166">
        <f t="shared" ref="E166:E174" si="12">D166/C166</f>
        <v>0</v>
      </c>
    </row>
    <row r="167" spans="1:7" x14ac:dyDescent="0.25">
      <c r="C167" s="1">
        <v>44</v>
      </c>
      <c r="D167" s="1">
        <v>2</v>
      </c>
      <c r="E167">
        <f t="shared" si="12"/>
        <v>4.5454545454545456E-2</v>
      </c>
    </row>
    <row r="168" spans="1:7" x14ac:dyDescent="0.25">
      <c r="C168" s="1">
        <v>27</v>
      </c>
      <c r="D168" s="1">
        <v>3</v>
      </c>
      <c r="E168">
        <f t="shared" si="12"/>
        <v>0.1111111111111111</v>
      </c>
    </row>
    <row r="169" spans="1:7" x14ac:dyDescent="0.25">
      <c r="C169" s="1">
        <v>31</v>
      </c>
      <c r="D169" s="1">
        <v>0</v>
      </c>
      <c r="E169">
        <f t="shared" si="12"/>
        <v>0</v>
      </c>
    </row>
    <row r="170" spans="1:7" x14ac:dyDescent="0.25">
      <c r="C170" s="1">
        <v>47</v>
      </c>
      <c r="D170" s="1">
        <v>1</v>
      </c>
      <c r="E170">
        <f t="shared" si="12"/>
        <v>2.1276595744680851E-2</v>
      </c>
    </row>
    <row r="171" spans="1:7" x14ac:dyDescent="0.25">
      <c r="C171" s="1">
        <v>35</v>
      </c>
      <c r="D171" s="1">
        <v>0</v>
      </c>
      <c r="E171">
        <f t="shared" si="12"/>
        <v>0</v>
      </c>
    </row>
    <row r="172" spans="1:7" x14ac:dyDescent="0.25">
      <c r="C172" s="1">
        <v>30</v>
      </c>
      <c r="D172" s="1">
        <v>0</v>
      </c>
      <c r="E172">
        <f t="shared" si="12"/>
        <v>0</v>
      </c>
    </row>
    <row r="173" spans="1:7" x14ac:dyDescent="0.25">
      <c r="C173" s="1">
        <v>29</v>
      </c>
      <c r="D173" s="1">
        <v>1</v>
      </c>
      <c r="E173">
        <f t="shared" si="12"/>
        <v>3.4482758620689655E-2</v>
      </c>
    </row>
    <row r="174" spans="1:7" x14ac:dyDescent="0.25">
      <c r="C174" s="1">
        <v>24</v>
      </c>
      <c r="D174" s="1">
        <v>0</v>
      </c>
      <c r="E174">
        <f t="shared" si="12"/>
        <v>0</v>
      </c>
    </row>
    <row r="175" spans="1:7" s="13" customFormat="1" x14ac:dyDescent="0.25">
      <c r="A175" s="11">
        <v>42446</v>
      </c>
      <c r="B175" s="12" t="s">
        <v>6</v>
      </c>
      <c r="C175" s="13">
        <f>SUM(C165:C174)</f>
        <v>338</v>
      </c>
      <c r="E175" s="13">
        <f>AVERAGE(E165:E174)</f>
        <v>2.9803929664531277E-2</v>
      </c>
      <c r="F175" s="13">
        <f>STDEV(E165:E174)</f>
        <v>4.0163202374018471E-2</v>
      </c>
    </row>
    <row r="177" spans="1:5" x14ac:dyDescent="0.25">
      <c r="A177" s="2">
        <v>42446</v>
      </c>
      <c r="B177" s="1" t="s">
        <v>17</v>
      </c>
      <c r="C177" s="1">
        <v>18</v>
      </c>
      <c r="D177" s="1">
        <v>1</v>
      </c>
      <c r="E177">
        <f>D177/C177</f>
        <v>5.5555555555555552E-2</v>
      </c>
    </row>
    <row r="178" spans="1:5" x14ac:dyDescent="0.25">
      <c r="C178" s="1">
        <v>17</v>
      </c>
      <c r="D178" s="1">
        <v>2</v>
      </c>
      <c r="E178">
        <f t="shared" ref="E178:E192" si="13">D178/C178</f>
        <v>0.11764705882352941</v>
      </c>
    </row>
    <row r="179" spans="1:5" x14ac:dyDescent="0.25">
      <c r="C179" s="1">
        <v>13</v>
      </c>
      <c r="D179" s="1">
        <v>1</v>
      </c>
      <c r="E179">
        <f t="shared" si="13"/>
        <v>7.6923076923076927E-2</v>
      </c>
    </row>
    <row r="180" spans="1:5" x14ac:dyDescent="0.25">
      <c r="C180" s="1">
        <v>18</v>
      </c>
      <c r="D180" s="1">
        <v>1</v>
      </c>
      <c r="E180">
        <f t="shared" si="13"/>
        <v>5.5555555555555552E-2</v>
      </c>
    </row>
    <row r="181" spans="1:5" x14ac:dyDescent="0.25">
      <c r="C181" s="1">
        <v>28</v>
      </c>
      <c r="D181" s="1">
        <v>2</v>
      </c>
      <c r="E181">
        <f t="shared" si="13"/>
        <v>7.1428571428571425E-2</v>
      </c>
    </row>
    <row r="182" spans="1:5" x14ac:dyDescent="0.25">
      <c r="C182" s="1">
        <v>18</v>
      </c>
      <c r="D182" s="1">
        <v>1</v>
      </c>
      <c r="E182">
        <f t="shared" si="13"/>
        <v>5.5555555555555552E-2</v>
      </c>
    </row>
    <row r="183" spans="1:5" x14ac:dyDescent="0.25">
      <c r="C183" s="1">
        <v>20</v>
      </c>
      <c r="D183" s="1">
        <v>0</v>
      </c>
      <c r="E183">
        <f t="shared" si="13"/>
        <v>0</v>
      </c>
    </row>
    <row r="184" spans="1:5" x14ac:dyDescent="0.25">
      <c r="C184" s="1">
        <v>24</v>
      </c>
      <c r="D184" s="1">
        <v>0</v>
      </c>
      <c r="E184">
        <f t="shared" si="13"/>
        <v>0</v>
      </c>
    </row>
    <row r="185" spans="1:5" x14ac:dyDescent="0.25">
      <c r="C185" s="1">
        <v>20</v>
      </c>
      <c r="D185" s="1">
        <v>2</v>
      </c>
      <c r="E185">
        <f t="shared" si="13"/>
        <v>0.1</v>
      </c>
    </row>
    <row r="186" spans="1:5" x14ac:dyDescent="0.25">
      <c r="C186" s="1">
        <v>13</v>
      </c>
      <c r="D186" s="1">
        <v>2</v>
      </c>
      <c r="E186">
        <f t="shared" si="13"/>
        <v>0.15384615384615385</v>
      </c>
    </row>
    <row r="187" spans="1:5" x14ac:dyDescent="0.25">
      <c r="C187" s="1">
        <v>26</v>
      </c>
      <c r="D187" s="1">
        <v>1</v>
      </c>
      <c r="E187">
        <f t="shared" si="13"/>
        <v>3.8461538461538464E-2</v>
      </c>
    </row>
    <row r="188" spans="1:5" x14ac:dyDescent="0.25">
      <c r="C188" s="1">
        <v>27</v>
      </c>
      <c r="D188" s="1">
        <v>0</v>
      </c>
      <c r="E188">
        <f t="shared" si="13"/>
        <v>0</v>
      </c>
    </row>
    <row r="189" spans="1:5" x14ac:dyDescent="0.25">
      <c r="C189" s="1">
        <v>25</v>
      </c>
      <c r="D189" s="1">
        <v>0</v>
      </c>
      <c r="E189">
        <f t="shared" si="13"/>
        <v>0</v>
      </c>
    </row>
    <row r="190" spans="1:5" x14ac:dyDescent="0.25">
      <c r="C190" s="1">
        <v>18</v>
      </c>
      <c r="D190" s="1">
        <v>0</v>
      </c>
      <c r="E190">
        <f t="shared" si="13"/>
        <v>0</v>
      </c>
    </row>
    <row r="191" spans="1:5" x14ac:dyDescent="0.25">
      <c r="C191" s="1">
        <v>15</v>
      </c>
      <c r="D191" s="1">
        <v>2</v>
      </c>
      <c r="E191">
        <f t="shared" si="13"/>
        <v>0.13333333333333333</v>
      </c>
    </row>
    <row r="192" spans="1:5" x14ac:dyDescent="0.25">
      <c r="C192" s="1">
        <v>33</v>
      </c>
      <c r="D192" s="1">
        <v>2</v>
      </c>
      <c r="E192">
        <f t="shared" si="13"/>
        <v>6.0606060606060608E-2</v>
      </c>
    </row>
    <row r="193" spans="1:7" s="13" customFormat="1" x14ac:dyDescent="0.25">
      <c r="A193" s="11">
        <v>42446</v>
      </c>
      <c r="B193" s="12" t="s">
        <v>18</v>
      </c>
      <c r="C193" s="13">
        <f>SUM(C177:C192)</f>
        <v>333</v>
      </c>
      <c r="E193" s="13">
        <f>AVERAGE(E177:E192)</f>
        <v>5.7432028755558168E-2</v>
      </c>
      <c r="F193" s="13">
        <f>STDEV(E177:E192)</f>
        <v>5.0294522439396479E-2</v>
      </c>
      <c r="G193" s="13">
        <f>_xlfn.T.TEST(E165:E174,E177:E192,1,3)</f>
        <v>6.807548841974366E-2</v>
      </c>
    </row>
    <row r="195" spans="1:7" x14ac:dyDescent="0.25">
      <c r="A195" s="2">
        <v>42446</v>
      </c>
      <c r="B195" s="1" t="s">
        <v>7</v>
      </c>
      <c r="C195" s="1">
        <v>18</v>
      </c>
      <c r="D195" s="1">
        <v>1</v>
      </c>
      <c r="E195">
        <f>D195/C195</f>
        <v>5.5555555555555552E-2</v>
      </c>
    </row>
    <row r="196" spans="1:7" x14ac:dyDescent="0.25">
      <c r="C196" s="1">
        <v>20</v>
      </c>
      <c r="D196" s="1">
        <v>1</v>
      </c>
      <c r="E196">
        <f t="shared" ref="E196:E209" si="14">D196/C196</f>
        <v>0.05</v>
      </c>
    </row>
    <row r="197" spans="1:7" x14ac:dyDescent="0.25">
      <c r="C197" s="1">
        <v>21</v>
      </c>
      <c r="D197" s="1">
        <v>1</v>
      </c>
      <c r="E197">
        <f t="shared" si="14"/>
        <v>4.7619047619047616E-2</v>
      </c>
    </row>
    <row r="198" spans="1:7" x14ac:dyDescent="0.25">
      <c r="C198" s="1">
        <v>22</v>
      </c>
      <c r="D198" s="1">
        <v>0</v>
      </c>
      <c r="E198">
        <f t="shared" si="14"/>
        <v>0</v>
      </c>
    </row>
    <row r="199" spans="1:7" x14ac:dyDescent="0.25">
      <c r="C199" s="1">
        <v>25</v>
      </c>
      <c r="D199" s="1">
        <v>0</v>
      </c>
      <c r="E199">
        <f t="shared" si="14"/>
        <v>0</v>
      </c>
    </row>
    <row r="200" spans="1:7" x14ac:dyDescent="0.25">
      <c r="C200" s="1">
        <v>32</v>
      </c>
      <c r="D200" s="1">
        <v>0</v>
      </c>
      <c r="E200">
        <f t="shared" si="14"/>
        <v>0</v>
      </c>
    </row>
    <row r="201" spans="1:7" x14ac:dyDescent="0.25">
      <c r="C201" s="1">
        <v>21</v>
      </c>
      <c r="D201" s="1">
        <v>0</v>
      </c>
      <c r="E201">
        <f t="shared" si="14"/>
        <v>0</v>
      </c>
    </row>
    <row r="202" spans="1:7" x14ac:dyDescent="0.25">
      <c r="C202" s="1">
        <v>20</v>
      </c>
      <c r="D202" s="1">
        <v>0</v>
      </c>
      <c r="E202">
        <f t="shared" si="14"/>
        <v>0</v>
      </c>
    </row>
    <row r="203" spans="1:7" x14ac:dyDescent="0.25">
      <c r="C203" s="1">
        <v>15</v>
      </c>
      <c r="D203" s="1">
        <v>2</v>
      </c>
      <c r="E203">
        <f t="shared" si="14"/>
        <v>0.13333333333333333</v>
      </c>
    </row>
    <row r="204" spans="1:7" x14ac:dyDescent="0.25">
      <c r="C204" s="1">
        <v>25</v>
      </c>
      <c r="D204" s="1">
        <v>1</v>
      </c>
      <c r="E204">
        <f t="shared" si="14"/>
        <v>0.04</v>
      </c>
    </row>
    <row r="205" spans="1:7" x14ac:dyDescent="0.25">
      <c r="C205" s="1">
        <v>24</v>
      </c>
      <c r="D205" s="1">
        <v>0</v>
      </c>
      <c r="E205">
        <f t="shared" si="14"/>
        <v>0</v>
      </c>
    </row>
    <row r="206" spans="1:7" x14ac:dyDescent="0.25">
      <c r="C206" s="1">
        <v>25</v>
      </c>
      <c r="D206" s="1">
        <v>0</v>
      </c>
      <c r="E206">
        <f t="shared" si="14"/>
        <v>0</v>
      </c>
    </row>
    <row r="207" spans="1:7" x14ac:dyDescent="0.25">
      <c r="C207" s="1">
        <v>24</v>
      </c>
      <c r="D207" s="1">
        <v>2</v>
      </c>
      <c r="E207">
        <f t="shared" si="14"/>
        <v>8.3333333333333329E-2</v>
      </c>
    </row>
    <row r="208" spans="1:7" x14ac:dyDescent="0.25">
      <c r="C208" s="1">
        <v>23</v>
      </c>
      <c r="D208" s="1">
        <v>0</v>
      </c>
      <c r="E208">
        <f t="shared" si="14"/>
        <v>0</v>
      </c>
    </row>
    <row r="209" spans="1:7" x14ac:dyDescent="0.25">
      <c r="C209" s="1">
        <v>18</v>
      </c>
      <c r="D209" s="1">
        <v>0</v>
      </c>
      <c r="E209">
        <f t="shared" si="14"/>
        <v>0</v>
      </c>
    </row>
    <row r="210" spans="1:7" s="13" customFormat="1" ht="30" x14ac:dyDescent="0.25">
      <c r="A210" s="11">
        <v>42446</v>
      </c>
      <c r="B210" s="12" t="s">
        <v>8</v>
      </c>
      <c r="C210" s="13">
        <f>SUM(C195:C209)</f>
        <v>333</v>
      </c>
      <c r="E210" s="13">
        <f>AVERAGE(E195:E209)</f>
        <v>2.7322751322751318E-2</v>
      </c>
      <c r="F210" s="13">
        <f>STDEV(E195:E209)</f>
        <v>4.0512982552140114E-2</v>
      </c>
      <c r="G210" s="13">
        <f>_xlfn.T.TEST(E165:E174,E195:E209,1,3)</f>
        <v>0.44084013326337668</v>
      </c>
    </row>
    <row r="212" spans="1:7" x14ac:dyDescent="0.25">
      <c r="A212" s="2">
        <v>42446</v>
      </c>
      <c r="B212" s="1" t="s">
        <v>9</v>
      </c>
      <c r="C212" s="1">
        <v>49</v>
      </c>
      <c r="D212" s="1">
        <v>1</v>
      </c>
      <c r="E212">
        <f>D212/C212</f>
        <v>2.0408163265306121E-2</v>
      </c>
    </row>
    <row r="213" spans="1:7" x14ac:dyDescent="0.25">
      <c r="C213" s="1">
        <v>32</v>
      </c>
      <c r="D213" s="1">
        <v>1</v>
      </c>
      <c r="E213">
        <f t="shared" ref="E213:E222" si="15">D213/C213</f>
        <v>3.125E-2</v>
      </c>
    </row>
    <row r="214" spans="1:7" x14ac:dyDescent="0.25">
      <c r="C214" s="1">
        <v>26</v>
      </c>
      <c r="D214" s="1">
        <v>0</v>
      </c>
      <c r="E214">
        <f t="shared" si="15"/>
        <v>0</v>
      </c>
    </row>
    <row r="215" spans="1:7" x14ac:dyDescent="0.25">
      <c r="C215" s="1">
        <v>27</v>
      </c>
      <c r="D215" s="1">
        <v>0</v>
      </c>
      <c r="E215">
        <f t="shared" si="15"/>
        <v>0</v>
      </c>
    </row>
    <row r="216" spans="1:7" x14ac:dyDescent="0.25">
      <c r="C216" s="1">
        <v>24</v>
      </c>
      <c r="D216" s="1">
        <v>0</v>
      </c>
      <c r="E216">
        <f t="shared" si="15"/>
        <v>0</v>
      </c>
    </row>
    <row r="217" spans="1:7" x14ac:dyDescent="0.25">
      <c r="C217" s="1">
        <v>20</v>
      </c>
      <c r="D217" s="1">
        <v>0</v>
      </c>
      <c r="E217">
        <f t="shared" si="15"/>
        <v>0</v>
      </c>
    </row>
    <row r="218" spans="1:7" x14ac:dyDescent="0.25">
      <c r="C218" s="1">
        <v>28</v>
      </c>
      <c r="D218" s="1">
        <v>0</v>
      </c>
      <c r="E218">
        <f t="shared" si="15"/>
        <v>0</v>
      </c>
    </row>
    <row r="219" spans="1:7" x14ac:dyDescent="0.25">
      <c r="C219" s="1">
        <v>33</v>
      </c>
      <c r="D219" s="1">
        <v>0</v>
      </c>
      <c r="E219">
        <f t="shared" si="15"/>
        <v>0</v>
      </c>
    </row>
    <row r="220" spans="1:7" x14ac:dyDescent="0.25">
      <c r="C220" s="1">
        <v>34</v>
      </c>
      <c r="D220" s="1">
        <v>0</v>
      </c>
      <c r="E220">
        <f t="shared" si="15"/>
        <v>0</v>
      </c>
    </row>
    <row r="221" spans="1:7" x14ac:dyDescent="0.25">
      <c r="C221" s="1">
        <v>35</v>
      </c>
      <c r="D221" s="1">
        <v>0</v>
      </c>
      <c r="E221">
        <f t="shared" si="15"/>
        <v>0</v>
      </c>
    </row>
    <row r="222" spans="1:7" x14ac:dyDescent="0.25">
      <c r="C222" s="1">
        <v>27</v>
      </c>
      <c r="D222" s="1">
        <v>1</v>
      </c>
      <c r="E222">
        <f t="shared" si="15"/>
        <v>3.7037037037037035E-2</v>
      </c>
    </row>
    <row r="223" spans="1:7" s="13" customFormat="1" ht="30" x14ac:dyDescent="0.25">
      <c r="A223" s="11">
        <v>42446</v>
      </c>
      <c r="B223" s="12" t="s">
        <v>10</v>
      </c>
      <c r="C223" s="13">
        <f>SUM(C212:C222)</f>
        <v>335</v>
      </c>
      <c r="E223" s="13">
        <f>AVERAGE(E212:E222)</f>
        <v>8.0632000274857406E-3</v>
      </c>
      <c r="F223" s="13">
        <f>STDEV(E212:E222)</f>
        <v>1.4316531000317557E-2</v>
      </c>
      <c r="G223" s="13">
        <f>_xlfn.T.TEST(E165:E174,E212:E222,1,3)</f>
        <v>6.6598771400578211E-2</v>
      </c>
    </row>
    <row r="225" spans="1:7" x14ac:dyDescent="0.25">
      <c r="A225" s="2">
        <v>42446</v>
      </c>
      <c r="B225" s="1" t="s">
        <v>11</v>
      </c>
      <c r="C225" s="1">
        <v>28</v>
      </c>
      <c r="D225" s="1">
        <v>4</v>
      </c>
      <c r="E225">
        <f>D225/C225</f>
        <v>0.14285714285714285</v>
      </c>
    </row>
    <row r="226" spans="1:7" x14ac:dyDescent="0.25">
      <c r="C226" s="1">
        <v>34</v>
      </c>
      <c r="D226" s="1">
        <v>1</v>
      </c>
      <c r="E226">
        <f t="shared" ref="E226:E236" si="16">D226/C226</f>
        <v>2.9411764705882353E-2</v>
      </c>
    </row>
    <row r="227" spans="1:7" x14ac:dyDescent="0.25">
      <c r="C227" s="1">
        <v>24</v>
      </c>
      <c r="D227" s="1">
        <v>4</v>
      </c>
      <c r="E227">
        <f t="shared" si="16"/>
        <v>0.16666666666666666</v>
      </c>
    </row>
    <row r="228" spans="1:7" x14ac:dyDescent="0.25">
      <c r="C228" s="1">
        <v>31</v>
      </c>
      <c r="D228" s="1">
        <v>0</v>
      </c>
      <c r="E228">
        <f t="shared" si="16"/>
        <v>0</v>
      </c>
    </row>
    <row r="229" spans="1:7" x14ac:dyDescent="0.25">
      <c r="C229" s="1">
        <v>28</v>
      </c>
      <c r="D229" s="1">
        <v>1</v>
      </c>
      <c r="E229">
        <f t="shared" si="16"/>
        <v>3.5714285714285712E-2</v>
      </c>
    </row>
    <row r="230" spans="1:7" x14ac:dyDescent="0.25">
      <c r="C230" s="1">
        <v>34</v>
      </c>
      <c r="D230" s="1">
        <v>0</v>
      </c>
      <c r="E230">
        <f t="shared" si="16"/>
        <v>0</v>
      </c>
    </row>
    <row r="231" spans="1:7" x14ac:dyDescent="0.25">
      <c r="C231" s="1">
        <v>23</v>
      </c>
      <c r="D231" s="1">
        <v>1</v>
      </c>
      <c r="E231">
        <f t="shared" si="16"/>
        <v>4.3478260869565216E-2</v>
      </c>
    </row>
    <row r="232" spans="1:7" x14ac:dyDescent="0.25">
      <c r="C232" s="1">
        <v>18</v>
      </c>
      <c r="D232" s="1">
        <v>2</v>
      </c>
      <c r="E232">
        <f t="shared" si="16"/>
        <v>0.1111111111111111</v>
      </c>
    </row>
    <row r="233" spans="1:7" x14ac:dyDescent="0.25">
      <c r="C233" s="1">
        <v>18</v>
      </c>
      <c r="D233" s="1">
        <v>2</v>
      </c>
      <c r="E233">
        <f t="shared" si="16"/>
        <v>0.1111111111111111</v>
      </c>
    </row>
    <row r="234" spans="1:7" x14ac:dyDescent="0.25">
      <c r="C234" s="1">
        <v>34</v>
      </c>
      <c r="D234" s="1">
        <v>0</v>
      </c>
      <c r="E234">
        <f t="shared" si="16"/>
        <v>0</v>
      </c>
    </row>
    <row r="235" spans="1:7" x14ac:dyDescent="0.25">
      <c r="C235" s="1">
        <v>28</v>
      </c>
      <c r="D235" s="1">
        <v>0</v>
      </c>
      <c r="E235">
        <f t="shared" si="16"/>
        <v>0</v>
      </c>
    </row>
    <row r="236" spans="1:7" x14ac:dyDescent="0.25">
      <c r="C236" s="1">
        <v>24</v>
      </c>
      <c r="D236" s="1">
        <v>3</v>
      </c>
      <c r="E236">
        <f t="shared" si="16"/>
        <v>0.125</v>
      </c>
    </row>
    <row r="237" spans="1:7" s="13" customFormat="1" ht="30" x14ac:dyDescent="0.25">
      <c r="A237" s="11">
        <v>42446</v>
      </c>
      <c r="B237" s="12" t="s">
        <v>12</v>
      </c>
      <c r="C237" s="13">
        <f>SUM(C225:C236)</f>
        <v>324</v>
      </c>
      <c r="E237" s="13">
        <f>AVERAGE(E225:E236)</f>
        <v>6.3779195252980425E-2</v>
      </c>
      <c r="F237" s="13">
        <f>STDEV(E225:E236)</f>
        <v>6.3043845765394554E-2</v>
      </c>
      <c r="G237" s="13">
        <f>_xlfn.T.TEST(E165:E174,E225:E236,1,3)</f>
        <v>7.1197077315992688E-2</v>
      </c>
    </row>
    <row r="239" spans="1:7" x14ac:dyDescent="0.25">
      <c r="A239" s="2">
        <v>42446</v>
      </c>
      <c r="B239" s="1" t="s">
        <v>13</v>
      </c>
      <c r="C239" s="1">
        <v>30</v>
      </c>
      <c r="D239" s="1">
        <v>0</v>
      </c>
      <c r="E239">
        <f>D239/C239</f>
        <v>0</v>
      </c>
    </row>
    <row r="240" spans="1:7" x14ac:dyDescent="0.25">
      <c r="C240" s="1">
        <v>35</v>
      </c>
      <c r="D240" s="1">
        <v>1</v>
      </c>
      <c r="E240">
        <f t="shared" ref="E240:E251" si="17">D240/C240</f>
        <v>2.8571428571428571E-2</v>
      </c>
    </row>
    <row r="241" spans="1:7" x14ac:dyDescent="0.25">
      <c r="C241" s="1">
        <v>29</v>
      </c>
      <c r="D241" s="1">
        <v>3</v>
      </c>
      <c r="E241">
        <f t="shared" si="17"/>
        <v>0.10344827586206896</v>
      </c>
    </row>
    <row r="242" spans="1:7" x14ac:dyDescent="0.25">
      <c r="C242" s="1">
        <v>21</v>
      </c>
      <c r="D242" s="1">
        <v>2</v>
      </c>
      <c r="E242">
        <f t="shared" si="17"/>
        <v>9.5238095238095233E-2</v>
      </c>
    </row>
    <row r="243" spans="1:7" x14ac:dyDescent="0.25">
      <c r="C243" s="1">
        <v>18</v>
      </c>
      <c r="D243" s="1">
        <v>3</v>
      </c>
      <c r="E243">
        <f t="shared" si="17"/>
        <v>0.16666666666666666</v>
      </c>
    </row>
    <row r="244" spans="1:7" x14ac:dyDescent="0.25">
      <c r="C244" s="1">
        <v>19</v>
      </c>
      <c r="D244" s="1">
        <v>2</v>
      </c>
      <c r="E244">
        <f t="shared" si="17"/>
        <v>0.10526315789473684</v>
      </c>
    </row>
    <row r="245" spans="1:7" x14ac:dyDescent="0.25">
      <c r="C245" s="1">
        <v>20</v>
      </c>
      <c r="D245" s="1">
        <v>0</v>
      </c>
      <c r="E245">
        <f t="shared" si="17"/>
        <v>0</v>
      </c>
    </row>
    <row r="246" spans="1:7" x14ac:dyDescent="0.25">
      <c r="C246" s="1">
        <v>31</v>
      </c>
      <c r="D246" s="1">
        <v>0</v>
      </c>
      <c r="E246">
        <f t="shared" si="17"/>
        <v>0</v>
      </c>
    </row>
    <row r="247" spans="1:7" x14ac:dyDescent="0.25">
      <c r="C247" s="1">
        <v>26</v>
      </c>
      <c r="D247" s="1">
        <v>0</v>
      </c>
      <c r="E247">
        <f t="shared" si="17"/>
        <v>0</v>
      </c>
    </row>
    <row r="248" spans="1:7" x14ac:dyDescent="0.25">
      <c r="C248" s="1">
        <v>28</v>
      </c>
      <c r="D248" s="1">
        <v>1</v>
      </c>
      <c r="E248">
        <f t="shared" si="17"/>
        <v>3.5714285714285712E-2</v>
      </c>
    </row>
    <row r="249" spans="1:7" x14ac:dyDescent="0.25">
      <c r="C249" s="1">
        <v>25</v>
      </c>
      <c r="D249" s="1">
        <v>3</v>
      </c>
      <c r="E249">
        <f t="shared" si="17"/>
        <v>0.12</v>
      </c>
    </row>
    <row r="250" spans="1:7" x14ac:dyDescent="0.25">
      <c r="C250" s="1">
        <v>23</v>
      </c>
      <c r="D250" s="1">
        <v>2</v>
      </c>
      <c r="E250">
        <f t="shared" si="17"/>
        <v>8.6956521739130432E-2</v>
      </c>
    </row>
    <row r="251" spans="1:7" x14ac:dyDescent="0.25">
      <c r="C251" s="1">
        <v>20</v>
      </c>
      <c r="D251" s="1">
        <v>0</v>
      </c>
      <c r="E251">
        <f t="shared" si="17"/>
        <v>0</v>
      </c>
    </row>
    <row r="252" spans="1:7" s="13" customFormat="1" ht="30" x14ac:dyDescent="0.25">
      <c r="A252" s="11">
        <v>42446</v>
      </c>
      <c r="B252" s="12" t="s">
        <v>14</v>
      </c>
      <c r="C252" s="13">
        <f>SUM(C239:C251)</f>
        <v>325</v>
      </c>
      <c r="E252" s="13">
        <f>AVERAGE(E239:E251)</f>
        <v>5.7066033206647097E-2</v>
      </c>
      <c r="F252" s="13">
        <f>STDEV(E239:E251)</f>
        <v>5.7985850473469741E-2</v>
      </c>
      <c r="G252" s="13">
        <f>_xlfn.T.TEST(E165:E174,E239:E251,1,3)</f>
        <v>9.8895061105859466E-2</v>
      </c>
    </row>
    <row r="254" spans="1:7" x14ac:dyDescent="0.25">
      <c r="A254" s="2">
        <v>42461</v>
      </c>
      <c r="B254" s="1" t="s">
        <v>5</v>
      </c>
      <c r="C254" s="1">
        <v>13</v>
      </c>
      <c r="D254" s="1">
        <v>4</v>
      </c>
      <c r="E254">
        <f>D254/C254</f>
        <v>0.30769230769230771</v>
      </c>
    </row>
    <row r="255" spans="1:7" x14ac:dyDescent="0.25">
      <c r="B255" s="1" t="s">
        <v>5</v>
      </c>
      <c r="C255" s="1">
        <v>11</v>
      </c>
      <c r="D255" s="1">
        <v>4</v>
      </c>
      <c r="E255">
        <f t="shared" ref="E255:E273" si="18">D255/C255</f>
        <v>0.36363636363636365</v>
      </c>
    </row>
    <row r="256" spans="1:7" x14ac:dyDescent="0.25">
      <c r="B256" s="1" t="s">
        <v>5</v>
      </c>
      <c r="C256" s="1">
        <v>8</v>
      </c>
      <c r="D256" s="1">
        <v>3</v>
      </c>
      <c r="E256">
        <f t="shared" si="18"/>
        <v>0.375</v>
      </c>
    </row>
    <row r="257" spans="2:5" x14ac:dyDescent="0.25">
      <c r="B257" s="1" t="s">
        <v>5</v>
      </c>
      <c r="C257" s="1">
        <v>10</v>
      </c>
      <c r="D257" s="1">
        <v>2</v>
      </c>
      <c r="E257">
        <f t="shared" si="18"/>
        <v>0.2</v>
      </c>
    </row>
    <row r="258" spans="2:5" x14ac:dyDescent="0.25">
      <c r="B258" s="1" t="s">
        <v>5</v>
      </c>
      <c r="C258" s="1">
        <v>12</v>
      </c>
      <c r="D258" s="1">
        <v>4</v>
      </c>
      <c r="E258">
        <f t="shared" si="18"/>
        <v>0.33333333333333331</v>
      </c>
    </row>
    <row r="259" spans="2:5" x14ac:dyDescent="0.25">
      <c r="B259" s="1" t="s">
        <v>5</v>
      </c>
      <c r="C259" s="1">
        <v>20</v>
      </c>
      <c r="D259" s="1">
        <v>3</v>
      </c>
      <c r="E259">
        <f t="shared" si="18"/>
        <v>0.15</v>
      </c>
    </row>
    <row r="260" spans="2:5" x14ac:dyDescent="0.25">
      <c r="B260" s="1" t="s">
        <v>5</v>
      </c>
      <c r="C260" s="1">
        <v>17</v>
      </c>
      <c r="D260" s="1">
        <v>5</v>
      </c>
      <c r="E260">
        <f t="shared" si="18"/>
        <v>0.29411764705882354</v>
      </c>
    </row>
    <row r="261" spans="2:5" x14ac:dyDescent="0.25">
      <c r="B261" s="1" t="s">
        <v>5</v>
      </c>
      <c r="C261" s="1">
        <v>11</v>
      </c>
      <c r="D261" s="1">
        <v>3</v>
      </c>
      <c r="E261">
        <f t="shared" si="18"/>
        <v>0.27272727272727271</v>
      </c>
    </row>
    <row r="262" spans="2:5" x14ac:dyDescent="0.25">
      <c r="B262" s="1" t="s">
        <v>5</v>
      </c>
      <c r="C262" s="1">
        <v>17</v>
      </c>
      <c r="D262" s="1">
        <v>2</v>
      </c>
      <c r="E262">
        <f t="shared" si="18"/>
        <v>0.11764705882352941</v>
      </c>
    </row>
    <row r="263" spans="2:5" x14ac:dyDescent="0.25">
      <c r="B263" s="1" t="s">
        <v>5</v>
      </c>
      <c r="C263" s="1">
        <v>19</v>
      </c>
      <c r="D263" s="1">
        <v>2</v>
      </c>
      <c r="E263">
        <f t="shared" si="18"/>
        <v>0.10526315789473684</v>
      </c>
    </row>
    <row r="264" spans="2:5" x14ac:dyDescent="0.25">
      <c r="B264" s="1" t="s">
        <v>5</v>
      </c>
      <c r="C264" s="1">
        <v>11</v>
      </c>
      <c r="D264" s="1">
        <v>3</v>
      </c>
      <c r="E264">
        <f t="shared" si="18"/>
        <v>0.27272727272727271</v>
      </c>
    </row>
    <row r="265" spans="2:5" x14ac:dyDescent="0.25">
      <c r="B265" s="1" t="s">
        <v>5</v>
      </c>
      <c r="C265" s="1">
        <v>16</v>
      </c>
      <c r="D265" s="1">
        <v>3</v>
      </c>
      <c r="E265">
        <f t="shared" si="18"/>
        <v>0.1875</v>
      </c>
    </row>
    <row r="266" spans="2:5" x14ac:dyDescent="0.25">
      <c r="B266" s="1" t="s">
        <v>5</v>
      </c>
      <c r="C266" s="1">
        <v>27</v>
      </c>
      <c r="D266" s="1">
        <v>4</v>
      </c>
      <c r="E266">
        <f t="shared" si="18"/>
        <v>0.14814814814814814</v>
      </c>
    </row>
    <row r="267" spans="2:5" x14ac:dyDescent="0.25">
      <c r="B267" s="1" t="s">
        <v>5</v>
      </c>
      <c r="C267" s="1">
        <v>18</v>
      </c>
      <c r="D267" s="1">
        <v>3</v>
      </c>
      <c r="E267">
        <f t="shared" si="18"/>
        <v>0.16666666666666666</v>
      </c>
    </row>
    <row r="268" spans="2:5" x14ac:dyDescent="0.25">
      <c r="B268" s="1" t="s">
        <v>5</v>
      </c>
      <c r="C268" s="1">
        <v>18</v>
      </c>
      <c r="D268" s="1">
        <v>5</v>
      </c>
      <c r="E268">
        <f t="shared" si="18"/>
        <v>0.27777777777777779</v>
      </c>
    </row>
    <row r="269" spans="2:5" x14ac:dyDescent="0.25">
      <c r="B269" s="1" t="s">
        <v>5</v>
      </c>
      <c r="C269" s="1">
        <v>14</v>
      </c>
      <c r="D269" s="1">
        <v>4</v>
      </c>
      <c r="E269">
        <f t="shared" si="18"/>
        <v>0.2857142857142857</v>
      </c>
    </row>
    <row r="270" spans="2:5" x14ac:dyDescent="0.25">
      <c r="B270" s="1" t="s">
        <v>5</v>
      </c>
      <c r="C270" s="1">
        <v>15</v>
      </c>
      <c r="D270" s="1">
        <v>1</v>
      </c>
      <c r="E270">
        <f t="shared" si="18"/>
        <v>6.6666666666666666E-2</v>
      </c>
    </row>
    <row r="271" spans="2:5" x14ac:dyDescent="0.25">
      <c r="B271" s="1" t="s">
        <v>5</v>
      </c>
      <c r="C271" s="1">
        <v>18</v>
      </c>
      <c r="D271" s="1">
        <v>2</v>
      </c>
      <c r="E271">
        <f t="shared" si="18"/>
        <v>0.1111111111111111</v>
      </c>
    </row>
    <row r="272" spans="2:5" x14ac:dyDescent="0.25">
      <c r="B272" s="1" t="s">
        <v>5</v>
      </c>
      <c r="C272" s="1">
        <v>23</v>
      </c>
      <c r="D272" s="1">
        <v>4</v>
      </c>
      <c r="E272">
        <f t="shared" si="18"/>
        <v>0.17391304347826086</v>
      </c>
    </row>
    <row r="273" spans="1:9" x14ac:dyDescent="0.25">
      <c r="B273" s="1" t="s">
        <v>5</v>
      </c>
      <c r="C273" s="1">
        <v>16</v>
      </c>
      <c r="D273" s="1">
        <v>4</v>
      </c>
      <c r="E273">
        <f t="shared" si="18"/>
        <v>0.25</v>
      </c>
    </row>
    <row r="274" spans="1:9" s="5" customFormat="1" x14ac:dyDescent="0.25">
      <c r="A274" s="14">
        <v>42461</v>
      </c>
      <c r="B274" s="6" t="s">
        <v>6</v>
      </c>
      <c r="C274" s="6">
        <f>SUM(C254:C273)</f>
        <v>314</v>
      </c>
      <c r="E274" s="5">
        <f>AVERAGE(E254:E273)</f>
        <v>0.22298210567282775</v>
      </c>
      <c r="F274" s="5">
        <f>STDEV(E254:E273)</f>
        <v>9.1800494678556152E-2</v>
      </c>
    </row>
    <row r="276" spans="1:9" x14ac:dyDescent="0.25">
      <c r="A276" s="2">
        <v>42461</v>
      </c>
      <c r="B276" s="1" t="s">
        <v>17</v>
      </c>
      <c r="C276" s="1">
        <v>20</v>
      </c>
      <c r="D276" s="1">
        <v>3</v>
      </c>
      <c r="E276">
        <f>D276/C276</f>
        <v>0.15</v>
      </c>
      <c r="G276">
        <v>14</v>
      </c>
      <c r="H276">
        <v>1</v>
      </c>
      <c r="I276">
        <f>H276/G276</f>
        <v>7.1428571428571425E-2</v>
      </c>
    </row>
    <row r="277" spans="1:9" x14ac:dyDescent="0.25">
      <c r="B277" s="1" t="s">
        <v>17</v>
      </c>
      <c r="C277" s="1">
        <v>24</v>
      </c>
      <c r="D277" s="1">
        <v>2</v>
      </c>
      <c r="E277">
        <f t="shared" ref="E277:E297" si="19">D277/C277</f>
        <v>8.3333333333333329E-2</v>
      </c>
      <c r="G277">
        <v>13</v>
      </c>
      <c r="H277">
        <v>0</v>
      </c>
      <c r="I277">
        <f t="shared" ref="I277:I286" si="20">H277/G277</f>
        <v>0</v>
      </c>
    </row>
    <row r="278" spans="1:9" x14ac:dyDescent="0.25">
      <c r="B278" s="1" t="s">
        <v>17</v>
      </c>
      <c r="C278" s="1">
        <v>18</v>
      </c>
      <c r="D278" s="1">
        <v>4</v>
      </c>
      <c r="E278">
        <f t="shared" si="19"/>
        <v>0.22222222222222221</v>
      </c>
      <c r="G278">
        <v>26</v>
      </c>
      <c r="H278">
        <v>3</v>
      </c>
      <c r="I278">
        <f t="shared" si="20"/>
        <v>0.11538461538461539</v>
      </c>
    </row>
    <row r="279" spans="1:9" x14ac:dyDescent="0.25">
      <c r="B279" s="1" t="s">
        <v>17</v>
      </c>
      <c r="C279" s="1">
        <v>15</v>
      </c>
      <c r="D279" s="1">
        <v>2</v>
      </c>
      <c r="E279">
        <f t="shared" si="19"/>
        <v>0.13333333333333333</v>
      </c>
      <c r="G279">
        <v>39</v>
      </c>
      <c r="H279">
        <v>5</v>
      </c>
      <c r="I279">
        <f t="shared" si="20"/>
        <v>0.12820512820512819</v>
      </c>
    </row>
    <row r="280" spans="1:9" x14ac:dyDescent="0.25">
      <c r="B280" s="1" t="s">
        <v>17</v>
      </c>
      <c r="C280" s="1">
        <v>19</v>
      </c>
      <c r="D280" s="1">
        <v>2</v>
      </c>
      <c r="E280">
        <f t="shared" si="19"/>
        <v>0.10526315789473684</v>
      </c>
      <c r="G280">
        <v>26</v>
      </c>
      <c r="H280">
        <v>2</v>
      </c>
      <c r="I280">
        <f t="shared" si="20"/>
        <v>7.6923076923076927E-2</v>
      </c>
    </row>
    <row r="281" spans="1:9" x14ac:dyDescent="0.25">
      <c r="B281" s="1" t="s">
        <v>17</v>
      </c>
      <c r="C281" s="1">
        <v>21</v>
      </c>
      <c r="D281" s="1">
        <v>2</v>
      </c>
      <c r="E281">
        <f t="shared" si="19"/>
        <v>9.5238095238095233E-2</v>
      </c>
      <c r="G281">
        <v>3</v>
      </c>
      <c r="H281">
        <v>0</v>
      </c>
      <c r="I281">
        <f t="shared" si="20"/>
        <v>0</v>
      </c>
    </row>
    <row r="282" spans="1:9" x14ac:dyDescent="0.25">
      <c r="B282" s="1" t="s">
        <v>17</v>
      </c>
      <c r="C282" s="1">
        <v>20</v>
      </c>
      <c r="D282" s="1">
        <v>2</v>
      </c>
      <c r="E282">
        <f t="shared" si="19"/>
        <v>0.1</v>
      </c>
      <c r="G282">
        <v>28</v>
      </c>
      <c r="H282">
        <v>0</v>
      </c>
      <c r="I282">
        <f t="shared" si="20"/>
        <v>0</v>
      </c>
    </row>
    <row r="283" spans="1:9" x14ac:dyDescent="0.25">
      <c r="B283" s="1" t="s">
        <v>17</v>
      </c>
      <c r="C283" s="1">
        <v>12</v>
      </c>
      <c r="D283" s="1">
        <v>5</v>
      </c>
      <c r="E283">
        <f t="shared" si="19"/>
        <v>0.41666666666666669</v>
      </c>
      <c r="G283">
        <v>18</v>
      </c>
      <c r="H283">
        <v>0</v>
      </c>
      <c r="I283">
        <f t="shared" si="20"/>
        <v>0</v>
      </c>
    </row>
    <row r="284" spans="1:9" x14ac:dyDescent="0.25">
      <c r="B284" s="1" t="s">
        <v>17</v>
      </c>
      <c r="C284" s="1">
        <v>20</v>
      </c>
      <c r="D284" s="1">
        <v>1</v>
      </c>
      <c r="E284">
        <f t="shared" si="19"/>
        <v>0.05</v>
      </c>
      <c r="G284">
        <v>32</v>
      </c>
      <c r="H284">
        <v>4</v>
      </c>
      <c r="I284">
        <f t="shared" si="20"/>
        <v>0.125</v>
      </c>
    </row>
    <row r="285" spans="1:9" x14ac:dyDescent="0.25">
      <c r="B285" s="1" t="s">
        <v>17</v>
      </c>
      <c r="C285" s="1">
        <v>19</v>
      </c>
      <c r="D285" s="1">
        <v>3</v>
      </c>
      <c r="E285">
        <f t="shared" si="19"/>
        <v>0.15789473684210525</v>
      </c>
      <c r="G285">
        <v>33</v>
      </c>
      <c r="H285">
        <v>7</v>
      </c>
      <c r="I285">
        <f t="shared" si="20"/>
        <v>0.21212121212121213</v>
      </c>
    </row>
    <row r="286" spans="1:9" x14ac:dyDescent="0.25">
      <c r="B286" s="1" t="s">
        <v>17</v>
      </c>
      <c r="C286" s="1">
        <v>19</v>
      </c>
      <c r="D286" s="1">
        <v>4</v>
      </c>
      <c r="E286">
        <f t="shared" si="19"/>
        <v>0.21052631578947367</v>
      </c>
      <c r="G286">
        <v>43</v>
      </c>
      <c r="H286">
        <v>0</v>
      </c>
      <c r="I286">
        <f t="shared" si="20"/>
        <v>0</v>
      </c>
    </row>
    <row r="287" spans="1:9" x14ac:dyDescent="0.25">
      <c r="B287" s="1" t="s">
        <v>17</v>
      </c>
      <c r="C287" s="1">
        <v>17</v>
      </c>
      <c r="D287" s="1">
        <v>3</v>
      </c>
      <c r="E287">
        <f t="shared" si="19"/>
        <v>0.17647058823529413</v>
      </c>
      <c r="G287">
        <f>SUM(G276:G286)</f>
        <v>275</v>
      </c>
      <c r="I287">
        <f>AVERAGE(I276:I286)</f>
        <v>6.6278418551145815E-2</v>
      </c>
    </row>
    <row r="288" spans="1:9" x14ac:dyDescent="0.25">
      <c r="B288" s="1" t="s">
        <v>17</v>
      </c>
      <c r="C288" s="1">
        <v>11</v>
      </c>
      <c r="D288" s="1">
        <v>3</v>
      </c>
      <c r="E288">
        <f t="shared" si="19"/>
        <v>0.27272727272727271</v>
      </c>
    </row>
    <row r="289" spans="1:9" x14ac:dyDescent="0.25">
      <c r="B289" s="1" t="s">
        <v>17</v>
      </c>
      <c r="C289" s="1">
        <v>11</v>
      </c>
      <c r="D289" s="1">
        <v>2</v>
      </c>
      <c r="E289">
        <f t="shared" si="19"/>
        <v>0.18181818181818182</v>
      </c>
    </row>
    <row r="290" spans="1:9" x14ac:dyDescent="0.25">
      <c r="B290" s="1" t="s">
        <v>17</v>
      </c>
      <c r="C290" s="1">
        <v>15</v>
      </c>
      <c r="D290" s="1">
        <v>5</v>
      </c>
      <c r="E290">
        <f t="shared" si="19"/>
        <v>0.33333333333333331</v>
      </c>
    </row>
    <row r="291" spans="1:9" x14ac:dyDescent="0.25">
      <c r="B291" s="1" t="s">
        <v>17</v>
      </c>
      <c r="C291" s="1">
        <v>8</v>
      </c>
      <c r="D291" s="1">
        <v>4</v>
      </c>
      <c r="E291">
        <f t="shared" si="19"/>
        <v>0.5</v>
      </c>
    </row>
    <row r="292" spans="1:9" x14ac:dyDescent="0.25">
      <c r="B292" s="1" t="s">
        <v>17</v>
      </c>
      <c r="C292" s="1">
        <v>22</v>
      </c>
      <c r="D292" s="1">
        <v>5</v>
      </c>
      <c r="E292">
        <f t="shared" si="19"/>
        <v>0.22727272727272727</v>
      </c>
    </row>
    <row r="293" spans="1:9" x14ac:dyDescent="0.25">
      <c r="B293" s="1" t="s">
        <v>17</v>
      </c>
      <c r="C293" s="1">
        <v>23</v>
      </c>
      <c r="D293" s="1">
        <v>6</v>
      </c>
      <c r="E293">
        <f t="shared" si="19"/>
        <v>0.2608695652173913</v>
      </c>
    </row>
    <row r="294" spans="1:9" x14ac:dyDescent="0.25">
      <c r="B294" s="1" t="s">
        <v>17</v>
      </c>
      <c r="C294" s="1">
        <v>14</v>
      </c>
      <c r="D294" s="1">
        <v>5</v>
      </c>
      <c r="E294">
        <f t="shared" si="19"/>
        <v>0.35714285714285715</v>
      </c>
    </row>
    <row r="295" spans="1:9" x14ac:dyDescent="0.25">
      <c r="B295" s="1" t="s">
        <v>17</v>
      </c>
      <c r="C295" s="1">
        <v>9</v>
      </c>
      <c r="D295" s="1">
        <v>2</v>
      </c>
      <c r="E295">
        <f t="shared" si="19"/>
        <v>0.22222222222222221</v>
      </c>
    </row>
    <row r="296" spans="1:9" x14ac:dyDescent="0.25">
      <c r="B296" s="1" t="s">
        <v>17</v>
      </c>
      <c r="C296" s="1">
        <v>20</v>
      </c>
      <c r="D296" s="1">
        <v>5</v>
      </c>
      <c r="E296">
        <f t="shared" si="19"/>
        <v>0.25</v>
      </c>
    </row>
    <row r="297" spans="1:9" x14ac:dyDescent="0.25">
      <c r="B297" s="1" t="s">
        <v>17</v>
      </c>
      <c r="C297" s="1">
        <v>18</v>
      </c>
      <c r="D297" s="1">
        <v>6</v>
      </c>
      <c r="E297">
        <f t="shared" si="19"/>
        <v>0.33333333333333331</v>
      </c>
    </row>
    <row r="298" spans="1:9" s="5" customFormat="1" x14ac:dyDescent="0.25">
      <c r="A298" s="14">
        <v>42461</v>
      </c>
      <c r="B298" s="6" t="s">
        <v>18</v>
      </c>
      <c r="C298" s="5">
        <f>SUM(C276:C297)</f>
        <v>375</v>
      </c>
      <c r="E298" s="5">
        <f>AVERAGE(E276:E297)</f>
        <v>0.21998490648284452</v>
      </c>
      <c r="F298" s="5">
        <f>STDEV(E276:E297)</f>
        <v>0.11493404334520897</v>
      </c>
      <c r="G298" s="5">
        <f>_xlfn.T.TEST(E254:E273,E276:E297,1,3)</f>
        <v>0.46288657485446916</v>
      </c>
    </row>
    <row r="300" spans="1:9" x14ac:dyDescent="0.25">
      <c r="A300" s="2">
        <v>42461</v>
      </c>
      <c r="B300" s="1" t="s">
        <v>7</v>
      </c>
      <c r="C300">
        <f>[1]Feuil1!C434+2</f>
        <v>22</v>
      </c>
      <c r="D300">
        <f>[1]Feuil1!D434+2</f>
        <v>3</v>
      </c>
      <c r="E300">
        <f>D300/C300</f>
        <v>0.13636363636363635</v>
      </c>
      <c r="G300">
        <v>39</v>
      </c>
      <c r="H300">
        <v>7</v>
      </c>
      <c r="I300">
        <f>H300/G300</f>
        <v>0.17948717948717949</v>
      </c>
    </row>
    <row r="301" spans="1:9" x14ac:dyDescent="0.25">
      <c r="B301" s="1" t="s">
        <v>7</v>
      </c>
      <c r="C301">
        <f>[1]Feuil1!C435+2</f>
        <v>25</v>
      </c>
      <c r="D301">
        <f>[1]Feuil1!D435+2</f>
        <v>7</v>
      </c>
      <c r="E301">
        <f t="shared" ref="E301:E315" si="21">D301/C301</f>
        <v>0.28000000000000003</v>
      </c>
      <c r="G301">
        <v>31</v>
      </c>
      <c r="H301">
        <v>4</v>
      </c>
      <c r="I301">
        <f t="shared" ref="I301:I310" si="22">H301/G301</f>
        <v>0.12903225806451613</v>
      </c>
    </row>
    <row r="302" spans="1:9" x14ac:dyDescent="0.25">
      <c r="B302" s="1" t="s">
        <v>7</v>
      </c>
      <c r="C302">
        <f>[1]Feuil1!C436+2</f>
        <v>28</v>
      </c>
      <c r="D302">
        <f>[1]Feuil1!D436+2</f>
        <v>9</v>
      </c>
      <c r="E302">
        <f t="shared" si="21"/>
        <v>0.32142857142857145</v>
      </c>
      <c r="G302">
        <v>24</v>
      </c>
      <c r="H302">
        <v>4</v>
      </c>
      <c r="I302">
        <f t="shared" si="22"/>
        <v>0.16666666666666666</v>
      </c>
    </row>
    <row r="303" spans="1:9" x14ac:dyDescent="0.25">
      <c r="B303" s="1" t="s">
        <v>7</v>
      </c>
      <c r="C303">
        <f>[1]Feuil1!C437+2</f>
        <v>16</v>
      </c>
      <c r="D303">
        <f>[1]Feuil1!D437+2</f>
        <v>7</v>
      </c>
      <c r="E303">
        <f t="shared" si="21"/>
        <v>0.4375</v>
      </c>
      <c r="G303">
        <v>42</v>
      </c>
      <c r="H303">
        <v>15</v>
      </c>
      <c r="I303">
        <f t="shared" si="22"/>
        <v>0.35714285714285715</v>
      </c>
    </row>
    <row r="304" spans="1:9" x14ac:dyDescent="0.25">
      <c r="B304" s="1" t="s">
        <v>7</v>
      </c>
      <c r="C304">
        <f>[1]Feuil1!C438+2</f>
        <v>20</v>
      </c>
      <c r="D304">
        <f>[1]Feuil1!D438+2</f>
        <v>6</v>
      </c>
      <c r="E304">
        <f t="shared" si="21"/>
        <v>0.3</v>
      </c>
      <c r="G304">
        <v>43</v>
      </c>
      <c r="H304">
        <v>9</v>
      </c>
      <c r="I304">
        <f t="shared" si="22"/>
        <v>0.20930232558139536</v>
      </c>
    </row>
    <row r="305" spans="1:11" x14ac:dyDescent="0.25">
      <c r="B305" s="1" t="s">
        <v>7</v>
      </c>
      <c r="C305">
        <f>[1]Feuil1!C439+2</f>
        <v>23</v>
      </c>
      <c r="D305">
        <f>[1]Feuil1!D439+2</f>
        <v>7</v>
      </c>
      <c r="E305">
        <f t="shared" si="21"/>
        <v>0.30434782608695654</v>
      </c>
      <c r="G305">
        <v>27</v>
      </c>
      <c r="H305">
        <v>1</v>
      </c>
      <c r="I305">
        <f t="shared" si="22"/>
        <v>3.7037037037037035E-2</v>
      </c>
    </row>
    <row r="306" spans="1:11" x14ac:dyDescent="0.25">
      <c r="B306" s="1" t="s">
        <v>7</v>
      </c>
      <c r="C306">
        <f>[1]Feuil1!C440+2</f>
        <v>17</v>
      </c>
      <c r="D306">
        <f>[1]Feuil1!D440+2</f>
        <v>7</v>
      </c>
      <c r="E306">
        <f t="shared" si="21"/>
        <v>0.41176470588235292</v>
      </c>
      <c r="G306">
        <v>37</v>
      </c>
      <c r="H306">
        <v>7</v>
      </c>
      <c r="I306">
        <f t="shared" si="22"/>
        <v>0.1891891891891892</v>
      </c>
    </row>
    <row r="307" spans="1:11" x14ac:dyDescent="0.25">
      <c r="B307" s="1" t="s">
        <v>7</v>
      </c>
      <c r="C307">
        <f>[1]Feuil1!C441+2</f>
        <v>23</v>
      </c>
      <c r="D307">
        <f>[1]Feuil1!D441+2</f>
        <v>2</v>
      </c>
      <c r="E307">
        <f t="shared" si="21"/>
        <v>8.6956521739130432E-2</v>
      </c>
      <c r="G307">
        <v>29</v>
      </c>
      <c r="H307">
        <v>8</v>
      </c>
      <c r="I307">
        <f t="shared" si="22"/>
        <v>0.27586206896551724</v>
      </c>
    </row>
    <row r="308" spans="1:11" x14ac:dyDescent="0.25">
      <c r="B308" s="1" t="s">
        <v>7</v>
      </c>
      <c r="C308">
        <f>[1]Feuil1!C442+2</f>
        <v>24</v>
      </c>
      <c r="D308">
        <f>[1]Feuil1!D442+2</f>
        <v>6</v>
      </c>
      <c r="E308">
        <f t="shared" si="21"/>
        <v>0.25</v>
      </c>
      <c r="G308">
        <v>35</v>
      </c>
      <c r="H308">
        <v>6</v>
      </c>
      <c r="I308">
        <f t="shared" si="22"/>
        <v>0.17142857142857143</v>
      </c>
    </row>
    <row r="309" spans="1:11" x14ac:dyDescent="0.25">
      <c r="B309" s="1" t="s">
        <v>7</v>
      </c>
      <c r="C309">
        <f>[1]Feuil1!C443+2</f>
        <v>24</v>
      </c>
      <c r="D309">
        <f>[1]Feuil1!D443+2</f>
        <v>5</v>
      </c>
      <c r="E309">
        <f t="shared" si="21"/>
        <v>0.20833333333333334</v>
      </c>
      <c r="G309">
        <v>46</v>
      </c>
      <c r="H309">
        <v>8</v>
      </c>
      <c r="I309">
        <f t="shared" si="22"/>
        <v>0.17391304347826086</v>
      </c>
    </row>
    <row r="310" spans="1:11" x14ac:dyDescent="0.25">
      <c r="B310" s="1" t="s">
        <v>7</v>
      </c>
      <c r="C310">
        <f>[1]Feuil1!C444+2</f>
        <v>27</v>
      </c>
      <c r="D310">
        <f>[1]Feuil1!D444+2</f>
        <v>6</v>
      </c>
      <c r="E310">
        <f t="shared" si="21"/>
        <v>0.22222222222222221</v>
      </c>
      <c r="G310">
        <v>21</v>
      </c>
      <c r="H310">
        <v>4</v>
      </c>
      <c r="I310">
        <f t="shared" si="22"/>
        <v>0.19047619047619047</v>
      </c>
    </row>
    <row r="311" spans="1:11" x14ac:dyDescent="0.25">
      <c r="B311" s="1" t="s">
        <v>7</v>
      </c>
      <c r="C311">
        <f>[1]Feuil1!C445+2</f>
        <v>19</v>
      </c>
      <c r="D311">
        <f>[1]Feuil1!D445+2</f>
        <v>5</v>
      </c>
      <c r="E311">
        <f t="shared" si="21"/>
        <v>0.26315789473684209</v>
      </c>
      <c r="G311">
        <f>SUM(G300:G310)</f>
        <v>374</v>
      </c>
      <c r="I311">
        <f>AVERAGE(I300:I310)</f>
        <v>0.18904885341067101</v>
      </c>
    </row>
    <row r="312" spans="1:11" x14ac:dyDescent="0.25">
      <c r="B312" s="1" t="s">
        <v>7</v>
      </c>
      <c r="C312">
        <f>[1]Feuil1!C446+2</f>
        <v>15</v>
      </c>
      <c r="D312">
        <f>[1]Feuil1!D446+2</f>
        <v>4</v>
      </c>
      <c r="E312">
        <f t="shared" si="21"/>
        <v>0.26666666666666666</v>
      </c>
    </row>
    <row r="313" spans="1:11" x14ac:dyDescent="0.25">
      <c r="B313" s="1" t="s">
        <v>7</v>
      </c>
      <c r="C313">
        <f>[1]Feuil1!C447+2</f>
        <v>24</v>
      </c>
      <c r="D313">
        <f>[1]Feuil1!D447+2</f>
        <v>4</v>
      </c>
      <c r="E313">
        <f t="shared" si="21"/>
        <v>0.16666666666666666</v>
      </c>
    </row>
    <row r="314" spans="1:11" x14ac:dyDescent="0.25">
      <c r="B314" s="1" t="s">
        <v>7</v>
      </c>
      <c r="C314">
        <f>[1]Feuil1!C448+2</f>
        <v>25</v>
      </c>
      <c r="D314">
        <f>[1]Feuil1!D448+2</f>
        <v>5</v>
      </c>
      <c r="E314">
        <f t="shared" si="21"/>
        <v>0.2</v>
      </c>
    </row>
    <row r="315" spans="1:11" x14ac:dyDescent="0.25">
      <c r="B315" s="1" t="s">
        <v>7</v>
      </c>
      <c r="C315">
        <f>[1]Feuil1!C449+2</f>
        <v>23</v>
      </c>
      <c r="D315">
        <f>[1]Feuil1!D449+2</f>
        <v>4</v>
      </c>
      <c r="E315">
        <f t="shared" si="21"/>
        <v>0.17391304347826086</v>
      </c>
    </row>
    <row r="316" spans="1:11" s="5" customFormat="1" ht="30" x14ac:dyDescent="0.25">
      <c r="A316" s="14">
        <v>42461</v>
      </c>
      <c r="B316" s="6" t="s">
        <v>8</v>
      </c>
      <c r="C316" s="5">
        <f>SUM(C300:C315)</f>
        <v>355</v>
      </c>
      <c r="E316" s="5">
        <f>AVERAGE(E300:E315)</f>
        <v>0.25183256803778997</v>
      </c>
      <c r="F316" s="5">
        <f>STDEV(E300:E315)</f>
        <v>9.3243322033715978E-2</v>
      </c>
      <c r="G316" s="5">
        <f>_xlfn.T.TEST(E254:E273,E300:E315,1,3)</f>
        <v>0.17995521844603618</v>
      </c>
    </row>
    <row r="318" spans="1:11" x14ac:dyDescent="0.25">
      <c r="A318" s="2">
        <v>42461</v>
      </c>
      <c r="B318" s="1" t="s">
        <v>9</v>
      </c>
      <c r="C318">
        <v>55</v>
      </c>
      <c r="D318">
        <v>12</v>
      </c>
      <c r="E318">
        <f>D318/C318</f>
        <v>0.21818181818181817</v>
      </c>
      <c r="I318">
        <v>35</v>
      </c>
      <c r="J318">
        <v>5</v>
      </c>
      <c r="K318">
        <f>J318/I318</f>
        <v>0.14285714285714285</v>
      </c>
    </row>
    <row r="319" spans="1:11" x14ac:dyDescent="0.25">
      <c r="C319">
        <v>45</v>
      </c>
      <c r="D319">
        <v>10</v>
      </c>
      <c r="E319">
        <f t="shared" ref="E319:E327" si="23">D319/C319</f>
        <v>0.22222222222222221</v>
      </c>
      <c r="I319">
        <v>40</v>
      </c>
      <c r="J319">
        <v>5</v>
      </c>
      <c r="K319">
        <f t="shared" ref="K319:K325" si="24">J319/I319</f>
        <v>0.125</v>
      </c>
    </row>
    <row r="320" spans="1:11" x14ac:dyDescent="0.25">
      <c r="C320">
        <v>45</v>
      </c>
      <c r="D320">
        <v>7</v>
      </c>
      <c r="E320">
        <f t="shared" si="23"/>
        <v>0.15555555555555556</v>
      </c>
      <c r="I320">
        <v>32</v>
      </c>
      <c r="J320">
        <v>8</v>
      </c>
      <c r="K320">
        <f t="shared" si="24"/>
        <v>0.25</v>
      </c>
    </row>
    <row r="321" spans="1:11" x14ac:dyDescent="0.25">
      <c r="C321">
        <v>36</v>
      </c>
      <c r="D321">
        <v>12</v>
      </c>
      <c r="E321">
        <f t="shared" si="23"/>
        <v>0.33333333333333331</v>
      </c>
      <c r="I321">
        <v>45</v>
      </c>
      <c r="J321">
        <v>7</v>
      </c>
      <c r="K321">
        <f t="shared" si="24"/>
        <v>0.15555555555555556</v>
      </c>
    </row>
    <row r="322" spans="1:11" x14ac:dyDescent="0.25">
      <c r="C322">
        <v>44</v>
      </c>
      <c r="D322">
        <v>13</v>
      </c>
      <c r="E322">
        <f t="shared" si="23"/>
        <v>0.29545454545454547</v>
      </c>
      <c r="I322">
        <v>54</v>
      </c>
      <c r="J322">
        <v>17</v>
      </c>
      <c r="K322">
        <f t="shared" si="24"/>
        <v>0.31481481481481483</v>
      </c>
    </row>
    <row r="323" spans="1:11" x14ac:dyDescent="0.25">
      <c r="C323">
        <v>36</v>
      </c>
      <c r="D323">
        <v>12</v>
      </c>
      <c r="E323">
        <f t="shared" si="23"/>
        <v>0.33333333333333331</v>
      </c>
      <c r="I323">
        <v>65</v>
      </c>
      <c r="J323">
        <v>0</v>
      </c>
      <c r="K323">
        <f t="shared" si="24"/>
        <v>0</v>
      </c>
    </row>
    <row r="324" spans="1:11" x14ac:dyDescent="0.25">
      <c r="C324">
        <v>35</v>
      </c>
      <c r="D324">
        <v>11</v>
      </c>
      <c r="E324">
        <f t="shared" si="23"/>
        <v>0.31428571428571428</v>
      </c>
      <c r="I324">
        <v>46</v>
      </c>
      <c r="J324">
        <v>2</v>
      </c>
      <c r="K324">
        <f t="shared" si="24"/>
        <v>4.3478260869565216E-2</v>
      </c>
    </row>
    <row r="325" spans="1:11" x14ac:dyDescent="0.25">
      <c r="C325">
        <v>34</v>
      </c>
      <c r="D325">
        <v>22</v>
      </c>
      <c r="E325">
        <f t="shared" si="23"/>
        <v>0.6470588235294118</v>
      </c>
      <c r="I325">
        <v>39</v>
      </c>
      <c r="J325">
        <v>0</v>
      </c>
      <c r="K325">
        <f t="shared" si="24"/>
        <v>0</v>
      </c>
    </row>
    <row r="326" spans="1:11" x14ac:dyDescent="0.25">
      <c r="C326">
        <v>38</v>
      </c>
      <c r="D326">
        <v>11</v>
      </c>
      <c r="E326">
        <f t="shared" si="23"/>
        <v>0.28947368421052633</v>
      </c>
      <c r="I326">
        <f>SUM(I318:I325)</f>
        <v>356</v>
      </c>
      <c r="K326">
        <f>AVERAGE(K318:K325)</f>
        <v>0.12896322176213479</v>
      </c>
    </row>
    <row r="327" spans="1:11" x14ac:dyDescent="0.25">
      <c r="C327">
        <v>39</v>
      </c>
      <c r="D327">
        <v>15</v>
      </c>
      <c r="E327">
        <f t="shared" si="23"/>
        <v>0.38461538461538464</v>
      </c>
    </row>
    <row r="328" spans="1:11" s="5" customFormat="1" x14ac:dyDescent="0.25">
      <c r="B328" s="6"/>
      <c r="C328" s="5">
        <f>SUM(C318:C327)</f>
        <v>407</v>
      </c>
      <c r="E328" s="5">
        <f>AVERAGE(E318:E327)</f>
        <v>0.31935144147218453</v>
      </c>
      <c r="F328" s="5">
        <f>STDEV(E318:E327)</f>
        <v>0.13334598727106758</v>
      </c>
      <c r="G328" s="5">
        <f>_xlfn.T.TEST(E318:E327,E254:E273,1,3)</f>
        <v>2.9955254965067991E-2</v>
      </c>
    </row>
    <row r="330" spans="1:11" s="19" customFormat="1" x14ac:dyDescent="0.25">
      <c r="A330" s="17">
        <v>42461</v>
      </c>
      <c r="B330" s="18" t="s">
        <v>11</v>
      </c>
      <c r="C330" s="19">
        <v>24</v>
      </c>
      <c r="D330" s="19">
        <v>7</v>
      </c>
      <c r="E330" s="19">
        <f>D330/C330</f>
        <v>0.29166666666666669</v>
      </c>
    </row>
    <row r="331" spans="1:11" x14ac:dyDescent="0.25">
      <c r="B331" s="1" t="s">
        <v>11</v>
      </c>
      <c r="C331">
        <v>21</v>
      </c>
      <c r="D331">
        <v>14</v>
      </c>
      <c r="E331">
        <f t="shared" ref="E331:E344" si="25">D331/C331</f>
        <v>0.66666666666666663</v>
      </c>
      <c r="I331">
        <v>40</v>
      </c>
      <c r="J331">
        <v>15</v>
      </c>
      <c r="K331">
        <f>J331/I331</f>
        <v>0.375</v>
      </c>
    </row>
    <row r="332" spans="1:11" x14ac:dyDescent="0.25">
      <c r="B332" s="1" t="s">
        <v>11</v>
      </c>
      <c r="C332">
        <v>23</v>
      </c>
      <c r="D332">
        <v>17</v>
      </c>
      <c r="E332">
        <f t="shared" si="25"/>
        <v>0.73913043478260865</v>
      </c>
      <c r="I332">
        <v>47</v>
      </c>
      <c r="J332">
        <v>19</v>
      </c>
      <c r="K332">
        <f t="shared" ref="K332:K339" si="26">J332/I332</f>
        <v>0.40425531914893614</v>
      </c>
    </row>
    <row r="333" spans="1:11" x14ac:dyDescent="0.25">
      <c r="B333" s="1" t="s">
        <v>11</v>
      </c>
      <c r="C333">
        <v>19</v>
      </c>
      <c r="D333">
        <v>19</v>
      </c>
      <c r="E333">
        <f t="shared" si="25"/>
        <v>1</v>
      </c>
      <c r="I333">
        <v>54</v>
      </c>
      <c r="J333">
        <v>18</v>
      </c>
      <c r="K333">
        <f t="shared" si="26"/>
        <v>0.33333333333333331</v>
      </c>
    </row>
    <row r="334" spans="1:11" x14ac:dyDescent="0.25">
      <c r="B334" s="1" t="s">
        <v>11</v>
      </c>
      <c r="C334">
        <v>24</v>
      </c>
      <c r="D334">
        <v>17</v>
      </c>
      <c r="E334">
        <f t="shared" si="25"/>
        <v>0.70833333333333337</v>
      </c>
      <c r="I334">
        <v>66</v>
      </c>
      <c r="J334">
        <v>34</v>
      </c>
      <c r="K334">
        <f t="shared" si="26"/>
        <v>0.51515151515151514</v>
      </c>
    </row>
    <row r="335" spans="1:11" x14ac:dyDescent="0.25">
      <c r="B335" s="1" t="s">
        <v>11</v>
      </c>
      <c r="C335">
        <v>29</v>
      </c>
      <c r="D335">
        <v>12</v>
      </c>
      <c r="E335">
        <f t="shared" si="25"/>
        <v>0.41379310344827586</v>
      </c>
      <c r="I335">
        <v>38</v>
      </c>
      <c r="J335">
        <v>20</v>
      </c>
      <c r="K335">
        <f t="shared" si="26"/>
        <v>0.52631578947368418</v>
      </c>
    </row>
    <row r="336" spans="1:11" x14ac:dyDescent="0.25">
      <c r="B336" s="1" t="s">
        <v>11</v>
      </c>
      <c r="C336">
        <v>27</v>
      </c>
      <c r="D336">
        <v>12</v>
      </c>
      <c r="E336">
        <f t="shared" si="25"/>
        <v>0.44444444444444442</v>
      </c>
      <c r="I336">
        <v>34</v>
      </c>
      <c r="J336">
        <v>17</v>
      </c>
      <c r="K336">
        <f t="shared" si="26"/>
        <v>0.5</v>
      </c>
    </row>
    <row r="337" spans="1:11" x14ac:dyDescent="0.25">
      <c r="B337" s="1" t="s">
        <v>11</v>
      </c>
      <c r="C337">
        <v>23</v>
      </c>
      <c r="D337">
        <v>9</v>
      </c>
      <c r="E337">
        <f t="shared" si="25"/>
        <v>0.39130434782608697</v>
      </c>
      <c r="I337">
        <v>37</v>
      </c>
      <c r="J337">
        <v>8</v>
      </c>
      <c r="K337">
        <f t="shared" si="26"/>
        <v>0.21621621621621623</v>
      </c>
    </row>
    <row r="338" spans="1:11" x14ac:dyDescent="0.25">
      <c r="B338" s="1" t="s">
        <v>11</v>
      </c>
      <c r="C338">
        <v>30</v>
      </c>
      <c r="D338">
        <v>14</v>
      </c>
      <c r="E338">
        <f t="shared" si="25"/>
        <v>0.46666666666666667</v>
      </c>
      <c r="I338">
        <v>45</v>
      </c>
      <c r="J338">
        <v>22</v>
      </c>
      <c r="K338">
        <f t="shared" si="26"/>
        <v>0.48888888888888887</v>
      </c>
    </row>
    <row r="339" spans="1:11" x14ac:dyDescent="0.25">
      <c r="B339" s="1" t="s">
        <v>11</v>
      </c>
      <c r="C339">
        <v>25</v>
      </c>
      <c r="D339">
        <v>15</v>
      </c>
      <c r="E339">
        <f t="shared" si="25"/>
        <v>0.6</v>
      </c>
      <c r="I339">
        <v>30</v>
      </c>
      <c r="J339">
        <v>8</v>
      </c>
      <c r="K339">
        <f t="shared" si="26"/>
        <v>0.26666666666666666</v>
      </c>
    </row>
    <row r="340" spans="1:11" x14ac:dyDescent="0.25">
      <c r="B340" s="1" t="s">
        <v>11</v>
      </c>
      <c r="C340">
        <v>23</v>
      </c>
      <c r="D340">
        <v>10</v>
      </c>
      <c r="E340">
        <f t="shared" si="25"/>
        <v>0.43478260869565216</v>
      </c>
      <c r="I340">
        <f>SUM(I331:I339)</f>
        <v>391</v>
      </c>
      <c r="K340">
        <f>AVERAGE(K331:K339)</f>
        <v>0.40286974765324896</v>
      </c>
    </row>
    <row r="341" spans="1:11" x14ac:dyDescent="0.25">
      <c r="B341" s="1" t="s">
        <v>11</v>
      </c>
      <c r="C341">
        <v>23</v>
      </c>
      <c r="D341">
        <v>11</v>
      </c>
      <c r="E341">
        <f t="shared" si="25"/>
        <v>0.47826086956521741</v>
      </c>
    </row>
    <row r="342" spans="1:11" x14ac:dyDescent="0.25">
      <c r="B342" s="1" t="s">
        <v>11</v>
      </c>
      <c r="C342">
        <v>33</v>
      </c>
      <c r="D342">
        <v>19</v>
      </c>
      <c r="E342">
        <f t="shared" si="25"/>
        <v>0.5757575757575758</v>
      </c>
    </row>
    <row r="343" spans="1:11" x14ac:dyDescent="0.25">
      <c r="B343" s="1" t="s">
        <v>11</v>
      </c>
      <c r="C343">
        <v>21</v>
      </c>
      <c r="D343">
        <v>13</v>
      </c>
      <c r="E343">
        <f t="shared" si="25"/>
        <v>0.61904761904761907</v>
      </c>
    </row>
    <row r="344" spans="1:11" x14ac:dyDescent="0.25">
      <c r="B344" s="1" t="s">
        <v>11</v>
      </c>
      <c r="C344">
        <v>24</v>
      </c>
      <c r="D344">
        <v>10</v>
      </c>
      <c r="E344">
        <f t="shared" si="25"/>
        <v>0.41666666666666669</v>
      </c>
    </row>
    <row r="345" spans="1:11" s="5" customFormat="1" x14ac:dyDescent="0.25">
      <c r="A345" s="14">
        <v>42461</v>
      </c>
      <c r="B345" s="6" t="s">
        <v>11</v>
      </c>
      <c r="C345" s="5">
        <f>SUM(C330:C344)</f>
        <v>369</v>
      </c>
      <c r="E345" s="5">
        <f>AVERAGE(E330:E344)</f>
        <v>0.54976806690449864</v>
      </c>
      <c r="F345" s="5">
        <f>STDEV(E330:E344)</f>
        <v>0.17921248040303267</v>
      </c>
      <c r="G345" s="5">
        <f>_xlfn.T.TEST(E330:E344,E254:E273,1,3)</f>
        <v>1.5272300119869046E-6</v>
      </c>
    </row>
    <row r="347" spans="1:11" x14ac:dyDescent="0.25">
      <c r="A347" s="2">
        <v>42461</v>
      </c>
      <c r="B347" s="1" t="s">
        <v>13</v>
      </c>
      <c r="C347">
        <v>122</v>
      </c>
      <c r="D347">
        <v>53</v>
      </c>
      <c r="E347">
        <f>D347/C347</f>
        <v>0.4344262295081967</v>
      </c>
    </row>
    <row r="348" spans="1:11" x14ac:dyDescent="0.25">
      <c r="C348">
        <v>54</v>
      </c>
      <c r="D348">
        <v>20</v>
      </c>
      <c r="E348">
        <f t="shared" ref="E348:E352" si="27">D348/C348</f>
        <v>0.37037037037037035</v>
      </c>
      <c r="I348">
        <v>30</v>
      </c>
      <c r="J348">
        <v>8</v>
      </c>
      <c r="K348">
        <f>J348/I348</f>
        <v>0.26666666666666666</v>
      </c>
    </row>
    <row r="349" spans="1:11" x14ac:dyDescent="0.25">
      <c r="C349">
        <v>70</v>
      </c>
      <c r="D349">
        <v>36</v>
      </c>
      <c r="E349">
        <f t="shared" si="27"/>
        <v>0.51428571428571423</v>
      </c>
      <c r="I349">
        <v>18</v>
      </c>
      <c r="J349">
        <v>10</v>
      </c>
      <c r="K349">
        <f t="shared" ref="K349:K360" si="28">J349/I349</f>
        <v>0.55555555555555558</v>
      </c>
    </row>
    <row r="350" spans="1:11" x14ac:dyDescent="0.25">
      <c r="C350">
        <v>42</v>
      </c>
      <c r="D350">
        <v>33</v>
      </c>
      <c r="E350">
        <f t="shared" si="27"/>
        <v>0.7857142857142857</v>
      </c>
      <c r="I350">
        <v>21</v>
      </c>
      <c r="J350">
        <v>1</v>
      </c>
      <c r="K350">
        <f t="shared" si="28"/>
        <v>4.7619047619047616E-2</v>
      </c>
    </row>
    <row r="351" spans="1:11" x14ac:dyDescent="0.25">
      <c r="C351">
        <v>58</v>
      </c>
      <c r="D351">
        <v>33</v>
      </c>
      <c r="E351">
        <f t="shared" si="27"/>
        <v>0.56896551724137934</v>
      </c>
      <c r="I351">
        <v>23</v>
      </c>
      <c r="J351">
        <v>6</v>
      </c>
      <c r="K351">
        <f t="shared" si="28"/>
        <v>0.2608695652173913</v>
      </c>
    </row>
    <row r="352" spans="1:11" x14ac:dyDescent="0.25">
      <c r="C352">
        <v>76</v>
      </c>
      <c r="D352">
        <v>53</v>
      </c>
      <c r="E352">
        <f t="shared" si="27"/>
        <v>0.69736842105263153</v>
      </c>
      <c r="I352">
        <v>10</v>
      </c>
      <c r="J352">
        <v>4</v>
      </c>
      <c r="K352">
        <f t="shared" si="28"/>
        <v>0.4</v>
      </c>
    </row>
    <row r="353" spans="1:11" s="5" customFormat="1" x14ac:dyDescent="0.25">
      <c r="A353" s="14">
        <f>A347</f>
        <v>42461</v>
      </c>
      <c r="B353" s="6" t="str">
        <f>B347</f>
        <v>HA1nM</v>
      </c>
      <c r="C353" s="5">
        <f>SUM(C347:C352)</f>
        <v>422</v>
      </c>
      <c r="E353" s="5">
        <f>AVERAGE(E347:E352)</f>
        <v>0.56185508969542963</v>
      </c>
      <c r="F353" s="5">
        <f>STDEV(E347:E352)</f>
        <v>0.15728618402015232</v>
      </c>
      <c r="G353" s="5">
        <f>_xlfn.T.TEST(E347:E352,E254:E273,1,3)</f>
        <v>1.1613418612783724E-3</v>
      </c>
      <c r="I353">
        <v>18</v>
      </c>
      <c r="J353">
        <v>8</v>
      </c>
      <c r="K353">
        <f t="shared" si="28"/>
        <v>0.44444444444444442</v>
      </c>
    </row>
    <row r="354" spans="1:11" x14ac:dyDescent="0.25">
      <c r="I354" s="5">
        <v>17</v>
      </c>
      <c r="J354" s="5">
        <v>5</v>
      </c>
      <c r="K354">
        <f t="shared" si="28"/>
        <v>0.29411764705882354</v>
      </c>
    </row>
    <row r="355" spans="1:11" x14ac:dyDescent="0.25">
      <c r="I355">
        <v>12</v>
      </c>
      <c r="J355">
        <v>5</v>
      </c>
      <c r="K355">
        <f t="shared" si="28"/>
        <v>0.41666666666666669</v>
      </c>
    </row>
    <row r="356" spans="1:11" x14ac:dyDescent="0.25">
      <c r="I356">
        <v>20</v>
      </c>
      <c r="J356">
        <v>4</v>
      </c>
      <c r="K356">
        <f t="shared" si="28"/>
        <v>0.2</v>
      </c>
    </row>
    <row r="357" spans="1:11" x14ac:dyDescent="0.25">
      <c r="I357">
        <v>14</v>
      </c>
      <c r="J357">
        <v>4</v>
      </c>
      <c r="K357">
        <f t="shared" si="28"/>
        <v>0.2857142857142857</v>
      </c>
    </row>
    <row r="358" spans="1:11" x14ac:dyDescent="0.25">
      <c r="I358">
        <v>24</v>
      </c>
      <c r="J358">
        <v>6</v>
      </c>
      <c r="K358">
        <f t="shared" si="28"/>
        <v>0.25</v>
      </c>
    </row>
    <row r="359" spans="1:11" x14ac:dyDescent="0.25">
      <c r="I359">
        <v>19</v>
      </c>
      <c r="J359">
        <v>12</v>
      </c>
      <c r="K359">
        <f t="shared" si="28"/>
        <v>0.63157894736842102</v>
      </c>
    </row>
    <row r="360" spans="1:11" x14ac:dyDescent="0.25">
      <c r="I360">
        <v>23</v>
      </c>
      <c r="J360">
        <v>3</v>
      </c>
      <c r="K360">
        <f t="shared" si="28"/>
        <v>0.13043478260869565</v>
      </c>
    </row>
    <row r="361" spans="1:11" x14ac:dyDescent="0.25">
      <c r="I361">
        <f>SUM(I348:I360)</f>
        <v>249</v>
      </c>
      <c r="K361">
        <f>AVERAGE(K348:K360)</f>
        <v>0.32182058530153829</v>
      </c>
    </row>
  </sheetData>
  <mergeCells count="1">
    <mergeCell ref="L1:Q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tabSelected="1" zoomScaleNormal="100" workbookViewId="0">
      <selection activeCell="F3" sqref="F3"/>
    </sheetView>
  </sheetViews>
  <sheetFormatPr baseColWidth="10" defaultColWidth="9.140625" defaultRowHeight="15" x14ac:dyDescent="0.25"/>
  <sheetData>
    <row r="1" spans="1:7" x14ac:dyDescent="0.25">
      <c r="A1" t="s">
        <v>40</v>
      </c>
    </row>
    <row r="2" spans="1:7" x14ac:dyDescent="0.25">
      <c r="A2" t="s">
        <v>38</v>
      </c>
      <c r="B2" t="s">
        <v>36</v>
      </c>
    </row>
    <row r="3" spans="1:7" ht="45" x14ac:dyDescent="0.25">
      <c r="A3" t="s">
        <v>19</v>
      </c>
      <c r="B3" s="1" t="s">
        <v>35</v>
      </c>
      <c r="C3" s="1" t="s">
        <v>22</v>
      </c>
      <c r="D3" s="1" t="s">
        <v>29</v>
      </c>
      <c r="E3" s="1" t="s">
        <v>24</v>
      </c>
      <c r="F3" s="1" t="s">
        <v>30</v>
      </c>
      <c r="G3" s="1" t="s">
        <v>31</v>
      </c>
    </row>
    <row r="4" spans="1:7" x14ac:dyDescent="0.25">
      <c r="A4">
        <v>7</v>
      </c>
      <c r="B4" s="16">
        <v>4.719336803547329E-2</v>
      </c>
      <c r="C4" s="16">
        <v>1.515151515151515E-2</v>
      </c>
      <c r="D4" s="16">
        <v>4.314396597106248E-2</v>
      </c>
      <c r="E4" s="16">
        <v>1.7382196185968292E-2</v>
      </c>
      <c r="F4" s="16">
        <v>1.586996336996337E-2</v>
      </c>
      <c r="G4" s="16">
        <v>2.1551415669062726E-2</v>
      </c>
    </row>
    <row r="5" spans="1:7" x14ac:dyDescent="0.25">
      <c r="A5">
        <v>15</v>
      </c>
      <c r="B5" s="16">
        <v>2.3984317087765362E-2</v>
      </c>
      <c r="C5" s="16">
        <v>2.7809714916408282E-2</v>
      </c>
      <c r="D5" s="16">
        <v>2.5811935043565614E-2</v>
      </c>
      <c r="E5" s="16">
        <v>1.9259279041887737E-2</v>
      </c>
      <c r="F5" s="16">
        <v>4.6184398706628528E-2</v>
      </c>
      <c r="G5" s="16">
        <v>3.3386459985838869E-2</v>
      </c>
    </row>
    <row r="6" spans="1:7" x14ac:dyDescent="0.25">
      <c r="A6">
        <v>24</v>
      </c>
      <c r="B6" s="16">
        <v>2.9803929664531277E-2</v>
      </c>
      <c r="C6" s="16">
        <v>5.7432028755558168E-2</v>
      </c>
      <c r="D6" s="16">
        <v>2.7322751322751318E-2</v>
      </c>
      <c r="E6" s="16">
        <v>8.0632000274857406E-3</v>
      </c>
      <c r="F6" s="16">
        <v>6.3779195252980425E-2</v>
      </c>
      <c r="G6" s="16">
        <v>5.7066033206647097E-2</v>
      </c>
    </row>
    <row r="7" spans="1:7" x14ac:dyDescent="0.25">
      <c r="A7">
        <v>39</v>
      </c>
      <c r="B7" s="16">
        <v>0.22298210567282775</v>
      </c>
      <c r="C7" s="16">
        <v>0.21998490648284452</v>
      </c>
      <c r="D7" s="16">
        <v>0.35</v>
      </c>
      <c r="E7" s="16">
        <v>0.25183256803778997</v>
      </c>
      <c r="F7" s="16">
        <v>0.54976806690449864</v>
      </c>
      <c r="G7" s="16">
        <v>0.56185508969542963</v>
      </c>
    </row>
    <row r="9" spans="1:7" x14ac:dyDescent="0.25">
      <c r="B9" t="s">
        <v>37</v>
      </c>
    </row>
    <row r="10" spans="1:7" ht="45" x14ac:dyDescent="0.25">
      <c r="A10" t="s">
        <v>19</v>
      </c>
      <c r="B10" s="1" t="s">
        <v>5</v>
      </c>
      <c r="C10" s="1" t="s">
        <v>22</v>
      </c>
      <c r="D10" s="1" t="s">
        <v>29</v>
      </c>
      <c r="E10" s="1" t="s">
        <v>24</v>
      </c>
      <c r="F10" s="1" t="s">
        <v>30</v>
      </c>
      <c r="G10" s="1" t="s">
        <v>31</v>
      </c>
    </row>
    <row r="11" spans="1:7" x14ac:dyDescent="0.25">
      <c r="A11">
        <v>7</v>
      </c>
      <c r="B11">
        <v>6.6787394970197353E-2</v>
      </c>
      <c r="C11">
        <v>5.0251890762960605E-2</v>
      </c>
      <c r="D11">
        <v>5.0251890762960605E-2</v>
      </c>
      <c r="E11">
        <v>5.3322263239291179E-2</v>
      </c>
      <c r="F11">
        <v>2.1116529094295271E-2</v>
      </c>
      <c r="G11">
        <v>2.8670123338637381E-2</v>
      </c>
    </row>
    <row r="12" spans="1:7" x14ac:dyDescent="0.25">
      <c r="A12">
        <v>15</v>
      </c>
      <c r="B12">
        <v>3.3260905615414553E-2</v>
      </c>
      <c r="C12">
        <v>3.1068824319267132E-2</v>
      </c>
      <c r="D12">
        <v>0.03</v>
      </c>
      <c r="E12">
        <v>3.2811965652497666E-2</v>
      </c>
      <c r="F12">
        <v>4.8937326184013488E-2</v>
      </c>
      <c r="G12">
        <v>3.7466458866662375E-2</v>
      </c>
    </row>
    <row r="13" spans="1:7" x14ac:dyDescent="0.25">
      <c r="A13">
        <v>24</v>
      </c>
      <c r="B13">
        <v>4.0163202374018471E-2</v>
      </c>
      <c r="C13">
        <v>5.0294522439396479E-2</v>
      </c>
      <c r="D13">
        <v>4.0512982552140114E-2</v>
      </c>
      <c r="E13">
        <v>1.4316531000317557E-2</v>
      </c>
      <c r="F13">
        <v>6.3043845765394554E-2</v>
      </c>
      <c r="G13">
        <v>5.7985850473469741E-2</v>
      </c>
    </row>
    <row r="14" spans="1:7" x14ac:dyDescent="0.25">
      <c r="A14">
        <v>39</v>
      </c>
      <c r="B14">
        <v>9.1800494678556152E-2</v>
      </c>
      <c r="C14">
        <v>0.11493404334520897</v>
      </c>
      <c r="D14">
        <v>0.09</v>
      </c>
      <c r="E14">
        <v>0.13334598727106758</v>
      </c>
      <c r="F14">
        <v>0.17921248040303267</v>
      </c>
      <c r="G14">
        <v>0.15728618402015232</v>
      </c>
    </row>
    <row r="16" spans="1:7" x14ac:dyDescent="0.25">
      <c r="B16" t="s">
        <v>28</v>
      </c>
    </row>
    <row r="17" spans="1:7" ht="45" x14ac:dyDescent="0.25">
      <c r="A17" t="s">
        <v>19</v>
      </c>
      <c r="B17" s="1" t="s">
        <v>5</v>
      </c>
      <c r="C17" s="1" t="s">
        <v>22</v>
      </c>
      <c r="D17" s="1" t="s">
        <v>29</v>
      </c>
      <c r="E17" s="1" t="s">
        <v>24</v>
      </c>
      <c r="F17" s="1" t="s">
        <v>30</v>
      </c>
      <c r="G17" s="1" t="s">
        <v>31</v>
      </c>
    </row>
    <row r="18" spans="1:7" x14ac:dyDescent="0.25">
      <c r="A18">
        <v>7</v>
      </c>
      <c r="C18">
        <v>8.777993156290996E-2</v>
      </c>
      <c r="D18">
        <v>0.42789212332250853</v>
      </c>
      <c r="E18">
        <v>5.9822321820810917E-2</v>
      </c>
      <c r="F18">
        <v>5.3815070570632235E-2</v>
      </c>
      <c r="G18">
        <v>9.9305496043154792E-2</v>
      </c>
    </row>
    <row r="19" spans="1:7" x14ac:dyDescent="0.25">
      <c r="A19">
        <v>15</v>
      </c>
      <c r="C19">
        <v>0.38299606258384666</v>
      </c>
      <c r="D19">
        <v>0.46903790201491513</v>
      </c>
      <c r="E19">
        <v>0.36769743522443799</v>
      </c>
      <c r="F19">
        <v>0.14473877526395057</v>
      </c>
      <c r="G19">
        <v>0.25687918378171387</v>
      </c>
    </row>
    <row r="20" spans="1:7" x14ac:dyDescent="0.25">
      <c r="A20">
        <v>24</v>
      </c>
      <c r="C20">
        <v>6.807548841974366E-2</v>
      </c>
      <c r="D20">
        <v>0.44084013326337668</v>
      </c>
      <c r="E20">
        <v>6.6598771400578211E-2</v>
      </c>
      <c r="F20">
        <v>7.1197077315992688E-2</v>
      </c>
      <c r="G20">
        <v>9.8895061105859466E-2</v>
      </c>
    </row>
    <row r="21" spans="1:7" x14ac:dyDescent="0.25">
      <c r="A21">
        <v>39</v>
      </c>
      <c r="C21">
        <v>0.46288657485446916</v>
      </c>
      <c r="D21">
        <v>0.17995521844603618</v>
      </c>
      <c r="E21">
        <v>2.9955254965067991E-2</v>
      </c>
      <c r="F21">
        <v>1.5272300119869046E-6</v>
      </c>
      <c r="G21">
        <v>1.1613418612783724E-3</v>
      </c>
    </row>
    <row r="23" spans="1:7" x14ac:dyDescent="0.25">
      <c r="B23" t="s">
        <v>28</v>
      </c>
    </row>
    <row r="24" spans="1:7" ht="45" x14ac:dyDescent="0.25">
      <c r="A24" t="s">
        <v>19</v>
      </c>
      <c r="B24" s="1" t="s">
        <v>5</v>
      </c>
      <c r="C24" s="1" t="s">
        <v>22</v>
      </c>
      <c r="D24" s="1" t="s">
        <v>29</v>
      </c>
      <c r="E24" s="1" t="s">
        <v>24</v>
      </c>
      <c r="F24" s="1" t="s">
        <v>30</v>
      </c>
      <c r="G24" s="1" t="s">
        <v>31</v>
      </c>
    </row>
    <row r="25" spans="1:7" x14ac:dyDescent="0.25">
      <c r="A25">
        <v>7</v>
      </c>
      <c r="C25" t="s">
        <v>39</v>
      </c>
      <c r="D25" t="s">
        <v>39</v>
      </c>
      <c r="E25" t="s">
        <v>39</v>
      </c>
      <c r="F25" t="s">
        <v>39</v>
      </c>
      <c r="G25" t="s">
        <v>39</v>
      </c>
    </row>
    <row r="26" spans="1:7" x14ac:dyDescent="0.25">
      <c r="A26">
        <v>15</v>
      </c>
      <c r="C26" t="s">
        <v>39</v>
      </c>
      <c r="D26" t="s">
        <v>39</v>
      </c>
      <c r="E26" t="s">
        <v>39</v>
      </c>
      <c r="F26" t="s">
        <v>39</v>
      </c>
      <c r="G26" t="s">
        <v>39</v>
      </c>
    </row>
    <row r="27" spans="1:7" x14ac:dyDescent="0.25">
      <c r="A27">
        <v>24</v>
      </c>
      <c r="C27" t="s">
        <v>39</v>
      </c>
      <c r="D27" t="s">
        <v>39</v>
      </c>
      <c r="E27" t="s">
        <v>39</v>
      </c>
      <c r="F27" t="s">
        <v>39</v>
      </c>
      <c r="G27" t="s">
        <v>39</v>
      </c>
    </row>
    <row r="28" spans="1:7" x14ac:dyDescent="0.25">
      <c r="A28">
        <v>39</v>
      </c>
      <c r="C28" t="s">
        <v>39</v>
      </c>
      <c r="D28" t="s">
        <v>39</v>
      </c>
      <c r="E28" t="s">
        <v>32</v>
      </c>
      <c r="F28" t="s">
        <v>33</v>
      </c>
      <c r="G28" t="s">
        <v>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graph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2021-11-08T16:22:38Z</dcterms:modified>
</cp:coreProperties>
</file>