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4860" tabRatio="906"/>
  </bookViews>
  <sheets>
    <sheet name="5DPO SOX2" sheetId="1" r:id="rId1"/>
    <sheet name="5DPO PAX7" sheetId="2" r:id="rId2"/>
    <sheet name="5DPO P27" sheetId="3" r:id="rId3"/>
    <sheet name="5DPO ILSET1" sheetId="4" r:id="rId4"/>
    <sheet name="In vitro SOX2 2DPO-5DPO" sheetId="5" r:id="rId5"/>
    <sheet name="in vitro PAX7 2DPO-5DPO" sheetId="6" r:id="rId6"/>
    <sheet name="in vitro P27 2DPO-5DPO" sheetId="7" r:id="rId7"/>
    <sheet name="in vitro ISLET1 2DPO-5DPO" sheetId="8" r:id="rId8"/>
    <sheet name="Xenograft SOX2 2DPO-5DPO" sheetId="9" r:id="rId9"/>
    <sheet name="Xenograft PAX7 2DPO-5DPO" sheetId="10" r:id="rId10"/>
    <sheet name="Xenograft P27 2DPO-5DPO" sheetId="11" r:id="rId11"/>
    <sheet name="Xenograft ISLET1 2DPO-5DPO" sheetId="12" r:id="rId1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D20" i="8"/>
  <c r="D22" i="12"/>
  <c r="D21" i="12"/>
  <c r="D20" i="12"/>
  <c r="C20" i="12"/>
  <c r="D22" i="11"/>
  <c r="D21" i="11"/>
  <c r="D20" i="11"/>
  <c r="C22" i="11"/>
  <c r="C21" i="11"/>
  <c r="C20" i="11"/>
  <c r="D22" i="10"/>
  <c r="D21" i="10"/>
  <c r="D20" i="10"/>
  <c r="C22" i="10"/>
  <c r="C21" i="10"/>
  <c r="C20" i="10"/>
  <c r="D19" i="9"/>
  <c r="D18" i="9"/>
  <c r="D17" i="9"/>
  <c r="C19" i="9"/>
  <c r="C18" i="9"/>
  <c r="C17" i="9"/>
  <c r="D22" i="8"/>
  <c r="D21" i="8"/>
  <c r="C21" i="8"/>
  <c r="C20" i="8"/>
  <c r="D22" i="7"/>
  <c r="D21" i="7"/>
  <c r="D20" i="7"/>
  <c r="C22" i="7"/>
  <c r="C21" i="7"/>
  <c r="C20" i="7"/>
  <c r="D22" i="6"/>
  <c r="D21" i="6"/>
  <c r="D20" i="6"/>
  <c r="C22" i="6"/>
  <c r="C21" i="6"/>
  <c r="C20" i="6"/>
  <c r="D22" i="5"/>
  <c r="D21" i="5"/>
  <c r="D20" i="5"/>
  <c r="C22" i="5"/>
  <c r="C21" i="5"/>
  <c r="C20" i="5"/>
  <c r="G6" i="4"/>
  <c r="G5" i="4"/>
  <c r="F6" i="4"/>
  <c r="F5" i="4"/>
  <c r="G5" i="3"/>
  <c r="G6" i="3"/>
  <c r="F6" i="3"/>
  <c r="F5" i="3"/>
  <c r="F6" i="2"/>
  <c r="G5" i="2"/>
  <c r="G6" i="2"/>
  <c r="F5" i="2"/>
  <c r="G5" i="1"/>
  <c r="F6" i="1"/>
  <c r="F5" i="1"/>
</calcChain>
</file>

<file path=xl/sharedStrings.xml><?xml version="1.0" encoding="utf-8"?>
<sst xmlns="http://schemas.openxmlformats.org/spreadsheetml/2006/main" count="196" uniqueCount="51">
  <si>
    <t>SOX2+ cells</t>
  </si>
  <si>
    <t>Total GFP+</t>
  </si>
  <si>
    <t>%</t>
  </si>
  <si>
    <t>mean</t>
  </si>
  <si>
    <t>sd</t>
  </si>
  <si>
    <t>PAX7+ cells</t>
  </si>
  <si>
    <t>p27+ cells</t>
  </si>
  <si>
    <t>Islet1+ cells</t>
  </si>
  <si>
    <t>ISLET1+ cells</t>
  </si>
  <si>
    <t>P27+ cells</t>
  </si>
  <si>
    <t xml:space="preserve">ChiPS4-pmGFP </t>
  </si>
  <si>
    <t>SOX2</t>
  </si>
  <si>
    <t>SOX2+</t>
  </si>
  <si>
    <t>Total</t>
  </si>
  <si>
    <t>SEM</t>
  </si>
  <si>
    <t>2DPO-D08</t>
  </si>
  <si>
    <t>5DPO-D11</t>
  </si>
  <si>
    <t>PAX7</t>
  </si>
  <si>
    <t>PAX7+</t>
  </si>
  <si>
    <t>P27</t>
  </si>
  <si>
    <t>P27+</t>
  </si>
  <si>
    <t>ISLET1</t>
  </si>
  <si>
    <t>ISLET1+</t>
  </si>
  <si>
    <t>Xenograft</t>
  </si>
  <si>
    <t>2DPO</t>
  </si>
  <si>
    <t>5DPO</t>
  </si>
  <si>
    <t>p27</t>
  </si>
  <si>
    <t>Islet1</t>
  </si>
  <si>
    <t>n=3 different transplanted chicken embryos</t>
  </si>
  <si>
    <t>3 different sections per markers</t>
  </si>
  <si>
    <t>n=3 independent differentiations</t>
  </si>
  <si>
    <t>N=15 neural rosettes (5 rosettes per differentiation)</t>
  </si>
  <si>
    <t>Error bars= SD</t>
  </si>
  <si>
    <t>Statistical analysis was performed using non-parametric Mann-Whitney U test for none normally distributed data using Prism V8</t>
  </si>
  <si>
    <t>Error bars= SEM</t>
  </si>
  <si>
    <t>P-value = 0.0059</t>
  </si>
  <si>
    <t>P-value = 0.4076</t>
  </si>
  <si>
    <t>P-value = &lt;0.0001</t>
  </si>
  <si>
    <t>P-value = 0.6894</t>
  </si>
  <si>
    <t>P-value = 0.6918</t>
  </si>
  <si>
    <t>P-value = 0.0173</t>
  </si>
  <si>
    <t>P-value = &lt; 0.0001</t>
  </si>
  <si>
    <r>
      <t xml:space="preserve">Incorporated </t>
    </r>
    <r>
      <rPr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ell</t>
    </r>
    <r>
      <rPr>
        <sz val="12"/>
        <color theme="1"/>
        <rFont val="Calibri"/>
        <family val="2"/>
        <scheme val="minor"/>
      </rPr>
      <t xml:space="preserve"> Group</t>
    </r>
  </si>
  <si>
    <r>
      <rPr>
        <sz val="12"/>
        <color theme="1"/>
        <rFont val="Calibri"/>
        <family val="2"/>
        <scheme val="minor"/>
      </rPr>
      <t>Incorporated Single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ells</t>
    </r>
  </si>
  <si>
    <r>
      <rPr>
        <sz val="12"/>
        <color theme="1"/>
        <rFont val="Calibri"/>
        <family val="2"/>
        <scheme val="minor"/>
      </rPr>
      <t>Incorporated Single C</t>
    </r>
    <r>
      <rPr>
        <sz val="12"/>
        <color theme="1"/>
        <rFont val="Calibri"/>
        <family val="2"/>
        <scheme val="minor"/>
      </rPr>
      <t>ells</t>
    </r>
  </si>
  <si>
    <t>ICG: Incorporated Cell Group</t>
  </si>
  <si>
    <t>ISC: Incorporated Single Cells</t>
  </si>
  <si>
    <t>Incorporated Cell Group</t>
  </si>
  <si>
    <t>Incorporated Single Cells</t>
  </si>
  <si>
    <r>
      <t>Incorporated</t>
    </r>
    <r>
      <rPr>
        <sz val="12"/>
        <color theme="1"/>
        <rFont val="Calibri"/>
        <family val="2"/>
        <scheme val="minor"/>
      </rPr>
      <t xml:space="preserve"> C</t>
    </r>
    <r>
      <rPr>
        <sz val="12"/>
        <color theme="1"/>
        <rFont val="Calibri"/>
        <family val="2"/>
        <scheme val="minor"/>
      </rPr>
      <t>ell</t>
    </r>
    <r>
      <rPr>
        <sz val="12"/>
        <color theme="1"/>
        <rFont val="Calibri"/>
        <family val="2"/>
        <scheme val="minor"/>
      </rPr>
      <t xml:space="preserve"> Group</t>
    </r>
  </si>
  <si>
    <r>
      <rPr>
        <sz val="12"/>
        <color theme="1"/>
        <rFont val="Calibri"/>
        <family val="2"/>
        <scheme val="minor"/>
      </rPr>
      <t>Incorporated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Single C</t>
    </r>
    <r>
      <rPr>
        <sz val="12"/>
        <color theme="1"/>
        <rFont val="Calibri"/>
        <family val="2"/>
        <scheme val="minor"/>
      </rPr>
      <t>ells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</si>
</sst>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sz val="12"/>
      <color rgb="FF3366FF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rgb="FFFFFFCC"/>
        <bgColor rgb="FF000000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12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2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7">
    <xf numFmtId="0" fontId="0" fillId="0" borderId="0" xfId="0"/>
    <xf numFmtId="0" fontId="8" fillId="2" borderId="0" xfId="1" applyFont="1"/>
    <xf numFmtId="0" fontId="0" fillId="3" borderId="0" xfId="2" applyFont="1"/>
    <xf numFmtId="0" fontId="5" fillId="5" borderId="1" xfId="4" applyAlignment="1">
      <alignment horizontal="right"/>
    </xf>
    <xf numFmtId="0" fontId="9" fillId="0" borderId="0" xfId="0" applyFont="1"/>
    <xf numFmtId="0" fontId="8" fillId="0" borderId="0" xfId="0" applyFont="1"/>
    <xf numFmtId="0" fontId="8" fillId="0" borderId="0" xfId="0" applyFont="1" applyFill="1" applyBorder="1"/>
    <xf numFmtId="0" fontId="0" fillId="0" borderId="0" xfId="0" applyFont="1" applyFill="1" applyBorder="1"/>
    <xf numFmtId="0" fontId="0" fillId="0" borderId="0" xfId="0" applyFont="1"/>
    <xf numFmtId="0" fontId="6" fillId="0" borderId="0" xfId="0" applyFont="1"/>
    <xf numFmtId="0" fontId="10" fillId="0" borderId="0" xfId="0" applyFont="1"/>
    <xf numFmtId="0" fontId="8" fillId="7" borderId="0" xfId="0" applyFont="1" applyFill="1"/>
    <xf numFmtId="0" fontId="10" fillId="8" borderId="0" xfId="0" applyFont="1" applyFill="1"/>
    <xf numFmtId="0" fontId="5" fillId="9" borderId="1" xfId="0" applyFont="1" applyFill="1" applyBorder="1" applyAlignment="1">
      <alignment horizontal="right"/>
    </xf>
    <xf numFmtId="0" fontId="10" fillId="10" borderId="0" xfId="0" applyFont="1" applyFill="1"/>
    <xf numFmtId="0" fontId="8" fillId="8" borderId="0" xfId="0" applyFont="1" applyFill="1"/>
    <xf numFmtId="0" fontId="7" fillId="0" borderId="0" xfId="0" applyFont="1"/>
    <xf numFmtId="0" fontId="8" fillId="4" borderId="0" xfId="3" applyFont="1" applyAlignment="1">
      <alignment horizontal="center"/>
    </xf>
    <xf numFmtId="0" fontId="2" fillId="2" borderId="0" xfId="1" applyAlignment="1">
      <alignment horizontal="center"/>
    </xf>
    <xf numFmtId="0" fontId="3" fillId="3" borderId="0" xfId="2" applyAlignment="1">
      <alignment horizontal="center"/>
    </xf>
    <xf numFmtId="0" fontId="0" fillId="0" borderId="0" xfId="0" applyAlignment="1">
      <alignment horizontal="center"/>
    </xf>
    <xf numFmtId="0" fontId="8" fillId="10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4" fillId="4" borderId="0" xfId="3" applyAlignment="1">
      <alignment horizontal="center"/>
    </xf>
    <xf numFmtId="0" fontId="0" fillId="0" borderId="0" xfId="0" applyAlignment="1">
      <alignment horizontal="left" vertical="center"/>
    </xf>
    <xf numFmtId="0" fontId="0" fillId="6" borderId="2" xfId="5" applyFont="1" applyAlignment="1">
      <alignment horizontal="center"/>
    </xf>
    <xf numFmtId="0" fontId="10" fillId="0" borderId="0" xfId="0" applyFont="1" applyAlignment="1">
      <alignment horizontal="center"/>
    </xf>
    <xf numFmtId="0" fontId="10" fillId="11" borderId="2" xfId="0" applyFont="1" applyFill="1" applyBorder="1" applyAlignment="1">
      <alignment horizontal="center"/>
    </xf>
    <xf numFmtId="0" fontId="8" fillId="7" borderId="0" xfId="0" applyFont="1" applyFill="1" applyAlignment="1">
      <alignment horizontal="left"/>
    </xf>
    <xf numFmtId="0" fontId="8" fillId="9" borderId="1" xfId="0" applyFont="1" applyFill="1" applyBorder="1" applyAlignment="1">
      <alignment horizontal="right"/>
    </xf>
    <xf numFmtId="0" fontId="10" fillId="6" borderId="2" xfId="5" applyFont="1" applyAlignment="1">
      <alignment horizontal="center"/>
    </xf>
    <xf numFmtId="0" fontId="1" fillId="0" borderId="0" xfId="3" applyFont="1" applyFill="1"/>
    <xf numFmtId="0" fontId="1" fillId="0" borderId="0" xfId="2" applyFont="1" applyFill="1"/>
    <xf numFmtId="0" fontId="8" fillId="4" borderId="0" xfId="3" applyFont="1"/>
    <xf numFmtId="0" fontId="13" fillId="0" borderId="0" xfId="0" applyFont="1"/>
    <xf numFmtId="0" fontId="0" fillId="4" borderId="0" xfId="3" applyFont="1"/>
  </cellXfs>
  <cellStyles count="312">
    <cellStyle name="Bad" xfId="2" builtinId="27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Good" xfId="1" builtinId="26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Input" xfId="4" builtinId="20"/>
    <cellStyle name="Neutral" xfId="3" builtinId="28"/>
    <cellStyle name="Normal" xfId="0" builtinId="0"/>
    <cellStyle name="Note" xfId="5" builtinId="1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'5DPO SOX2'!$F$6:$G$6</c:f>
                <c:numCache>
                  <c:formatCode>General</c:formatCode>
                  <c:ptCount val="2"/>
                  <c:pt idx="0">
                    <c:v>5.018030434786586</c:v>
                  </c:pt>
                  <c:pt idx="1">
                    <c:v>38.38133377951377</c:v>
                  </c:pt>
                </c:numCache>
              </c:numRef>
            </c:plus>
            <c:minus>
              <c:numRef>
                <c:f>'5DPO SOX2'!$F$6:$G$6</c:f>
                <c:numCache>
                  <c:formatCode>General</c:formatCode>
                  <c:ptCount val="2"/>
                  <c:pt idx="0">
                    <c:v>5.018030434786586</c:v>
                  </c:pt>
                  <c:pt idx="1">
                    <c:v>38.38133377951377</c:v>
                  </c:pt>
                </c:numCache>
              </c:numRef>
            </c:minus>
          </c:errBars>
          <c:cat>
            <c:strRef>
              <c:f>'5DPO SOX2'!$F$4:$G$4</c:f>
              <c:strCache>
                <c:ptCount val="2"/>
                <c:pt idx="0">
                  <c:v>Incorporated Cell Group</c:v>
                </c:pt>
                <c:pt idx="1">
                  <c:v>Incorporated Single Cells</c:v>
                </c:pt>
              </c:strCache>
            </c:strRef>
          </c:cat>
          <c:val>
            <c:numRef>
              <c:f>'5DPO SOX2'!$F$5:$G$5</c:f>
              <c:numCache>
                <c:formatCode>General</c:formatCode>
                <c:ptCount val="2"/>
                <c:pt idx="0">
                  <c:v>95.86522222222221</c:v>
                </c:pt>
                <c:pt idx="1">
                  <c:v>54.80022222222222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7464152"/>
        <c:axId val="2147458856"/>
      </c:barChart>
      <c:catAx>
        <c:axId val="2147464152"/>
        <c:scaling>
          <c:orientation val="minMax"/>
        </c:scaling>
        <c:delete val="0"/>
        <c:axPos val="b"/>
        <c:majorTickMark val="out"/>
        <c:minorTickMark val="none"/>
        <c:tickLblPos val="nextTo"/>
        <c:crossAx val="2147458856"/>
        <c:crosses val="autoZero"/>
        <c:auto val="1"/>
        <c:lblAlgn val="ctr"/>
        <c:lblOffset val="100"/>
        <c:noMultiLvlLbl val="0"/>
      </c:catAx>
      <c:valAx>
        <c:axId val="2147458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7464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'Xenograft PAX7 2DPO-5DPO'!$C$21:$D$21</c:f>
                <c:numCache>
                  <c:formatCode>General</c:formatCode>
                  <c:ptCount val="2"/>
                  <c:pt idx="0">
                    <c:v>5.850968878585992</c:v>
                  </c:pt>
                  <c:pt idx="1">
                    <c:v>26.90855654341195</c:v>
                  </c:pt>
                </c:numCache>
              </c:numRef>
            </c:plus>
            <c:minus>
              <c:numRef>
                <c:f>'Xenograft PAX7 2DPO-5DPO'!$C$22:$D$22</c:f>
                <c:numCache>
                  <c:formatCode>General</c:formatCode>
                  <c:ptCount val="2"/>
                  <c:pt idx="0">
                    <c:v>1.764133493665112</c:v>
                  </c:pt>
                  <c:pt idx="1">
                    <c:v>8.969518847803984</c:v>
                  </c:pt>
                </c:numCache>
              </c:numRef>
            </c:minus>
          </c:errBars>
          <c:cat>
            <c:strRef>
              <c:f>'Xenograft PAX7 2DPO-5DPO'!$C$19:$D$19</c:f>
              <c:strCache>
                <c:ptCount val="2"/>
                <c:pt idx="0">
                  <c:v>2DPO</c:v>
                </c:pt>
                <c:pt idx="1">
                  <c:v>5DPO</c:v>
                </c:pt>
              </c:strCache>
            </c:strRef>
          </c:cat>
          <c:val>
            <c:numRef>
              <c:f>'Xenograft PAX7 2DPO-5DPO'!$C$20:$D$20</c:f>
              <c:numCache>
                <c:formatCode>General</c:formatCode>
                <c:ptCount val="2"/>
                <c:pt idx="0">
                  <c:v>94.7462727272727</c:v>
                </c:pt>
                <c:pt idx="1">
                  <c:v>77.25233333333334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7214840"/>
        <c:axId val="2147217752"/>
      </c:barChart>
      <c:catAx>
        <c:axId val="2147214840"/>
        <c:scaling>
          <c:orientation val="minMax"/>
        </c:scaling>
        <c:delete val="0"/>
        <c:axPos val="b"/>
        <c:majorTickMark val="out"/>
        <c:minorTickMark val="none"/>
        <c:tickLblPos val="nextTo"/>
        <c:crossAx val="2147217752"/>
        <c:crosses val="autoZero"/>
        <c:auto val="1"/>
        <c:lblAlgn val="ctr"/>
        <c:lblOffset val="100"/>
        <c:noMultiLvlLbl val="0"/>
      </c:catAx>
      <c:valAx>
        <c:axId val="2147217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7214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'Xenograft P27 2DPO-5DPO'!$C$21:$D$21</c:f>
                <c:numCache>
                  <c:formatCode>General</c:formatCode>
                  <c:ptCount val="2"/>
                  <c:pt idx="0">
                    <c:v>8.381444682732027</c:v>
                  </c:pt>
                  <c:pt idx="1">
                    <c:v>1.591682530461955</c:v>
                  </c:pt>
                </c:numCache>
              </c:numRef>
            </c:plus>
            <c:minus>
              <c:numRef>
                <c:f>'Xenograft P27 2DPO-5DPO'!$C$21:$D$21</c:f>
                <c:numCache>
                  <c:formatCode>General</c:formatCode>
                  <c:ptCount val="2"/>
                  <c:pt idx="0">
                    <c:v>8.381444682732027</c:v>
                  </c:pt>
                  <c:pt idx="1">
                    <c:v>1.591682530461955</c:v>
                  </c:pt>
                </c:numCache>
              </c:numRef>
            </c:minus>
          </c:errBars>
          <c:cat>
            <c:strRef>
              <c:f>'Xenograft P27 2DPO-5DPO'!$C$19:$D$19</c:f>
              <c:strCache>
                <c:ptCount val="2"/>
                <c:pt idx="0">
                  <c:v>2DPO</c:v>
                </c:pt>
                <c:pt idx="1">
                  <c:v>5DPO</c:v>
                </c:pt>
              </c:strCache>
            </c:strRef>
          </c:cat>
          <c:val>
            <c:numRef>
              <c:f>'Xenograft P27 2DPO-5DPO'!$C$20:$D$20</c:f>
              <c:numCache>
                <c:formatCode>General</c:formatCode>
                <c:ptCount val="2"/>
                <c:pt idx="0">
                  <c:v>14.52466666666667</c:v>
                </c:pt>
                <c:pt idx="1">
                  <c:v>6.646444444444444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8876296"/>
        <c:axId val="-2138204664"/>
      </c:barChart>
      <c:catAx>
        <c:axId val="-213887629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8204664"/>
        <c:crosses val="autoZero"/>
        <c:auto val="1"/>
        <c:lblAlgn val="ctr"/>
        <c:lblOffset val="100"/>
        <c:noMultiLvlLbl val="0"/>
      </c:catAx>
      <c:valAx>
        <c:axId val="-2138204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8876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'Xenograft ISLET1 2DPO-5DPO'!$C$21:$D$21</c:f>
                <c:numCache>
                  <c:formatCode>General</c:formatCode>
                  <c:ptCount val="2"/>
                  <c:pt idx="0">
                    <c:v>0.0</c:v>
                  </c:pt>
                  <c:pt idx="1">
                    <c:v>2.176657076293319</c:v>
                  </c:pt>
                </c:numCache>
              </c:numRef>
            </c:plus>
            <c:minus>
              <c:numRef>
                <c:f>'Xenograft ISLET1 2DPO-5DPO'!$C$22:$D$22</c:f>
                <c:numCache>
                  <c:formatCode>General</c:formatCode>
                  <c:ptCount val="2"/>
                  <c:pt idx="0">
                    <c:v>0.0</c:v>
                  </c:pt>
                  <c:pt idx="1">
                    <c:v>0.72555235876444</c:v>
                  </c:pt>
                </c:numCache>
              </c:numRef>
            </c:minus>
          </c:errBars>
          <c:cat>
            <c:strRef>
              <c:f>'Xenograft ISLET1 2DPO-5DPO'!$C$19:$D$19</c:f>
              <c:strCache>
                <c:ptCount val="2"/>
                <c:pt idx="0">
                  <c:v>2DPO</c:v>
                </c:pt>
                <c:pt idx="1">
                  <c:v>5DPO</c:v>
                </c:pt>
              </c:strCache>
            </c:strRef>
          </c:cat>
          <c:val>
            <c:numRef>
              <c:f>'Xenograft ISLET1 2DPO-5DPO'!$C$20:$D$20</c:f>
              <c:numCache>
                <c:formatCode>General</c:formatCode>
                <c:ptCount val="2"/>
                <c:pt idx="0">
                  <c:v>0.0</c:v>
                </c:pt>
                <c:pt idx="1">
                  <c:v>5.002444444444444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960664"/>
        <c:axId val="2140963576"/>
      </c:barChart>
      <c:catAx>
        <c:axId val="2140960664"/>
        <c:scaling>
          <c:orientation val="minMax"/>
        </c:scaling>
        <c:delete val="0"/>
        <c:axPos val="b"/>
        <c:majorTickMark val="out"/>
        <c:minorTickMark val="none"/>
        <c:tickLblPos val="nextTo"/>
        <c:crossAx val="2140963576"/>
        <c:crosses val="autoZero"/>
        <c:auto val="1"/>
        <c:lblAlgn val="ctr"/>
        <c:lblOffset val="100"/>
        <c:noMultiLvlLbl val="0"/>
      </c:catAx>
      <c:valAx>
        <c:axId val="2140963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0960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'5DPO PAX7'!$F$6:$G$6</c:f>
                <c:numCache>
                  <c:formatCode>General</c:formatCode>
                  <c:ptCount val="2"/>
                  <c:pt idx="0">
                    <c:v>26.90855654341195</c:v>
                  </c:pt>
                  <c:pt idx="1">
                    <c:v>40.93906927292477</c:v>
                  </c:pt>
                </c:numCache>
              </c:numRef>
            </c:plus>
            <c:minus>
              <c:numRef>
                <c:f>'5DPO PAX7'!$F$6:$G$6</c:f>
                <c:numCache>
                  <c:formatCode>General</c:formatCode>
                  <c:ptCount val="2"/>
                  <c:pt idx="0">
                    <c:v>26.90855654341195</c:v>
                  </c:pt>
                  <c:pt idx="1">
                    <c:v>40.93906927292477</c:v>
                  </c:pt>
                </c:numCache>
              </c:numRef>
            </c:minus>
          </c:errBars>
          <c:cat>
            <c:strRef>
              <c:f>'5DPO PAX7'!$F$4:$G$4</c:f>
              <c:strCache>
                <c:ptCount val="2"/>
                <c:pt idx="0">
                  <c:v>Incorporated Cell Group</c:v>
                </c:pt>
                <c:pt idx="1">
                  <c:v>Incorporated Single Cells</c:v>
                </c:pt>
              </c:strCache>
            </c:strRef>
          </c:cat>
          <c:val>
            <c:numRef>
              <c:f>'5DPO PAX7'!$F$5:$G$5</c:f>
              <c:numCache>
                <c:formatCode>General</c:formatCode>
                <c:ptCount val="2"/>
                <c:pt idx="0">
                  <c:v>77.25233333333334</c:v>
                </c:pt>
                <c:pt idx="1">
                  <c:v>63.8446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8452952"/>
        <c:axId val="2141723736"/>
      </c:barChart>
      <c:catAx>
        <c:axId val="-2138452952"/>
        <c:scaling>
          <c:orientation val="minMax"/>
        </c:scaling>
        <c:delete val="0"/>
        <c:axPos val="b"/>
        <c:majorTickMark val="out"/>
        <c:minorTickMark val="none"/>
        <c:tickLblPos val="nextTo"/>
        <c:crossAx val="2141723736"/>
        <c:crosses val="autoZero"/>
        <c:auto val="1"/>
        <c:lblAlgn val="ctr"/>
        <c:lblOffset val="100"/>
        <c:noMultiLvlLbl val="0"/>
      </c:catAx>
      <c:valAx>
        <c:axId val="2141723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8452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'5DPO P27'!$F$6:$G$6</c:f>
                <c:numCache>
                  <c:formatCode>General</c:formatCode>
                  <c:ptCount val="2"/>
                  <c:pt idx="0">
                    <c:v>1.591682530461955</c:v>
                  </c:pt>
                  <c:pt idx="1">
                    <c:v>3.186384868119006</c:v>
                  </c:pt>
                </c:numCache>
              </c:numRef>
            </c:plus>
            <c:minus>
              <c:numRef>
                <c:f>'5DPO P27'!$F$6:$G$6</c:f>
                <c:numCache>
                  <c:formatCode>General</c:formatCode>
                  <c:ptCount val="2"/>
                  <c:pt idx="0">
                    <c:v>1.591682530461955</c:v>
                  </c:pt>
                  <c:pt idx="1">
                    <c:v>3.186384868119006</c:v>
                  </c:pt>
                </c:numCache>
              </c:numRef>
            </c:minus>
          </c:errBars>
          <c:cat>
            <c:strRef>
              <c:f>'5DPO P27'!$F$4:$G$4</c:f>
              <c:strCache>
                <c:ptCount val="2"/>
                <c:pt idx="0">
                  <c:v>Incorporated Cell Group</c:v>
                </c:pt>
                <c:pt idx="1">
                  <c:v>Incorporated Single Cells</c:v>
                </c:pt>
              </c:strCache>
            </c:strRef>
          </c:cat>
          <c:val>
            <c:numRef>
              <c:f>'5DPO P27'!$F$5:$G$5</c:f>
              <c:numCache>
                <c:formatCode>General</c:formatCode>
                <c:ptCount val="2"/>
                <c:pt idx="0">
                  <c:v>6.646444444444444</c:v>
                </c:pt>
                <c:pt idx="1">
                  <c:v>3.331555555555555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067960"/>
        <c:axId val="2145070872"/>
      </c:barChart>
      <c:catAx>
        <c:axId val="2145067960"/>
        <c:scaling>
          <c:orientation val="minMax"/>
        </c:scaling>
        <c:delete val="0"/>
        <c:axPos val="b"/>
        <c:majorTickMark val="out"/>
        <c:minorTickMark val="none"/>
        <c:tickLblPos val="nextTo"/>
        <c:crossAx val="2145070872"/>
        <c:crosses val="autoZero"/>
        <c:auto val="1"/>
        <c:lblAlgn val="ctr"/>
        <c:lblOffset val="100"/>
        <c:noMultiLvlLbl val="0"/>
      </c:catAx>
      <c:valAx>
        <c:axId val="2145070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5067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'5DPO ILSET1'!$F$6:$G$6</c:f>
                <c:numCache>
                  <c:formatCode>General</c:formatCode>
                  <c:ptCount val="2"/>
                  <c:pt idx="0">
                    <c:v>2.176657076293319</c:v>
                  </c:pt>
                  <c:pt idx="1">
                    <c:v>0.0</c:v>
                  </c:pt>
                </c:numCache>
              </c:numRef>
            </c:plus>
            <c:minus>
              <c:numRef>
                <c:f>'5DPO ILSET1'!$F$6:$G$6</c:f>
                <c:numCache>
                  <c:formatCode>General</c:formatCode>
                  <c:ptCount val="2"/>
                  <c:pt idx="0">
                    <c:v>2.176657076293319</c:v>
                  </c:pt>
                  <c:pt idx="1">
                    <c:v>0.0</c:v>
                  </c:pt>
                </c:numCache>
              </c:numRef>
            </c:minus>
          </c:errBars>
          <c:cat>
            <c:strRef>
              <c:f>'5DPO ILSET1'!$F$4:$G$4</c:f>
              <c:strCache>
                <c:ptCount val="2"/>
                <c:pt idx="0">
                  <c:v>Incorporated Cell Group</c:v>
                </c:pt>
                <c:pt idx="1">
                  <c:v>Incorporated Single Cells</c:v>
                </c:pt>
              </c:strCache>
            </c:strRef>
          </c:cat>
          <c:val>
            <c:numRef>
              <c:f>'5DPO ILSET1'!$F$5:$G$5</c:f>
              <c:numCache>
                <c:formatCode>General</c:formatCode>
                <c:ptCount val="2"/>
                <c:pt idx="0">
                  <c:v>5.002444444444444</c:v>
                </c:pt>
                <c:pt idx="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8867656"/>
        <c:axId val="2144277192"/>
      </c:barChart>
      <c:catAx>
        <c:axId val="-2138867656"/>
        <c:scaling>
          <c:orientation val="minMax"/>
        </c:scaling>
        <c:delete val="0"/>
        <c:axPos val="b"/>
        <c:majorTickMark val="out"/>
        <c:minorTickMark val="none"/>
        <c:tickLblPos val="nextTo"/>
        <c:crossAx val="2144277192"/>
        <c:crosses val="autoZero"/>
        <c:auto val="1"/>
        <c:lblAlgn val="ctr"/>
        <c:lblOffset val="100"/>
        <c:noMultiLvlLbl val="0"/>
      </c:catAx>
      <c:valAx>
        <c:axId val="2144277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8867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'In vitro SOX2 2DPO-5DPO'!$C$22:$D$22</c:f>
                <c:numCache>
                  <c:formatCode>General</c:formatCode>
                  <c:ptCount val="2"/>
                  <c:pt idx="0">
                    <c:v>2.103564280129067</c:v>
                  </c:pt>
                  <c:pt idx="1">
                    <c:v>1.769319197740211</c:v>
                  </c:pt>
                </c:numCache>
              </c:numRef>
            </c:plus>
            <c:minus>
              <c:numRef>
                <c:f>'In vitro SOX2 2DPO-5DPO'!$C$22:$D$22</c:f>
                <c:numCache>
                  <c:formatCode>General</c:formatCode>
                  <c:ptCount val="2"/>
                  <c:pt idx="0">
                    <c:v>2.103564280129067</c:v>
                  </c:pt>
                  <c:pt idx="1">
                    <c:v>1.769319197740211</c:v>
                  </c:pt>
                </c:numCache>
              </c:numRef>
            </c:minus>
          </c:errBars>
          <c:cat>
            <c:strRef>
              <c:f>'In vitro SOX2 2DPO-5DPO'!$C$19:$D$19</c:f>
              <c:strCache>
                <c:ptCount val="2"/>
                <c:pt idx="0">
                  <c:v>2DPO-D08</c:v>
                </c:pt>
                <c:pt idx="1">
                  <c:v>5DPO-D11</c:v>
                </c:pt>
              </c:strCache>
            </c:strRef>
          </c:cat>
          <c:val>
            <c:numRef>
              <c:f>'In vitro SOX2 2DPO-5DPO'!$C$20:$D$20</c:f>
              <c:numCache>
                <c:formatCode>General</c:formatCode>
                <c:ptCount val="2"/>
                <c:pt idx="0">
                  <c:v>84.97273333333335</c:v>
                </c:pt>
                <c:pt idx="1">
                  <c:v>83.78273333333333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148776"/>
        <c:axId val="2100424920"/>
      </c:barChart>
      <c:catAx>
        <c:axId val="2127148776"/>
        <c:scaling>
          <c:orientation val="minMax"/>
        </c:scaling>
        <c:delete val="0"/>
        <c:axPos val="b"/>
        <c:majorTickMark val="out"/>
        <c:minorTickMark val="none"/>
        <c:tickLblPos val="nextTo"/>
        <c:crossAx val="2100424920"/>
        <c:crosses val="autoZero"/>
        <c:auto val="1"/>
        <c:lblAlgn val="ctr"/>
        <c:lblOffset val="100"/>
        <c:noMultiLvlLbl val="0"/>
      </c:catAx>
      <c:valAx>
        <c:axId val="2100424920"/>
        <c:scaling>
          <c:orientation val="minMax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7148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'in vitro PAX7 2DPO-5DPO'!$C$22:$D$22</c:f>
                <c:numCache>
                  <c:formatCode>General</c:formatCode>
                  <c:ptCount val="2"/>
                  <c:pt idx="0">
                    <c:v>2.682241448360228</c:v>
                  </c:pt>
                  <c:pt idx="1">
                    <c:v>1.64497083430506</c:v>
                  </c:pt>
                </c:numCache>
              </c:numRef>
            </c:plus>
            <c:minus>
              <c:numRef>
                <c:f>'in vitro PAX7 2DPO-5DPO'!$C$22:$D$22</c:f>
                <c:numCache>
                  <c:formatCode>General</c:formatCode>
                  <c:ptCount val="2"/>
                  <c:pt idx="0">
                    <c:v>2.682241448360228</c:v>
                  </c:pt>
                  <c:pt idx="1">
                    <c:v>1.64497083430506</c:v>
                  </c:pt>
                </c:numCache>
              </c:numRef>
            </c:minus>
          </c:errBars>
          <c:cat>
            <c:strRef>
              <c:f>'in vitro PAX7 2DPO-5DPO'!$C$19:$D$19</c:f>
              <c:strCache>
                <c:ptCount val="2"/>
                <c:pt idx="0">
                  <c:v>2DPO-D08</c:v>
                </c:pt>
                <c:pt idx="1">
                  <c:v>5DPO-D11</c:v>
                </c:pt>
              </c:strCache>
            </c:strRef>
          </c:cat>
          <c:val>
            <c:numRef>
              <c:f>'in vitro PAX7 2DPO-5DPO'!$C$20:$D$20</c:f>
              <c:numCache>
                <c:formatCode>General</c:formatCode>
                <c:ptCount val="2"/>
                <c:pt idx="0">
                  <c:v>60.45966666666667</c:v>
                </c:pt>
                <c:pt idx="1">
                  <c:v>71.08459999999998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074968"/>
        <c:axId val="2147096088"/>
      </c:barChart>
      <c:catAx>
        <c:axId val="2123074968"/>
        <c:scaling>
          <c:orientation val="minMax"/>
        </c:scaling>
        <c:delete val="0"/>
        <c:axPos val="b"/>
        <c:majorTickMark val="out"/>
        <c:minorTickMark val="none"/>
        <c:tickLblPos val="nextTo"/>
        <c:crossAx val="2147096088"/>
        <c:crosses val="autoZero"/>
        <c:auto val="1"/>
        <c:lblAlgn val="ctr"/>
        <c:lblOffset val="100"/>
        <c:noMultiLvlLbl val="0"/>
      </c:catAx>
      <c:valAx>
        <c:axId val="2147096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3074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'in vitro P27 2DPO-5DPO'!$C$22:$D$22</c:f>
                <c:numCache>
                  <c:formatCode>General</c:formatCode>
                  <c:ptCount val="2"/>
                  <c:pt idx="0">
                    <c:v>0.475765250237273</c:v>
                  </c:pt>
                  <c:pt idx="1">
                    <c:v>1.516461262490713</c:v>
                  </c:pt>
                </c:numCache>
              </c:numRef>
            </c:plus>
            <c:minus>
              <c:numRef>
                <c:f>'in vitro P27 2DPO-5DPO'!$C$22:$D$22</c:f>
                <c:numCache>
                  <c:formatCode>General</c:formatCode>
                  <c:ptCount val="2"/>
                  <c:pt idx="0">
                    <c:v>0.475765250237273</c:v>
                  </c:pt>
                  <c:pt idx="1">
                    <c:v>1.516461262490713</c:v>
                  </c:pt>
                </c:numCache>
              </c:numRef>
            </c:minus>
          </c:errBars>
          <c:cat>
            <c:strRef>
              <c:f>'in vitro P27 2DPO-5DPO'!$C$19:$D$19</c:f>
              <c:strCache>
                <c:ptCount val="2"/>
                <c:pt idx="0">
                  <c:v>2DPO-D08</c:v>
                </c:pt>
                <c:pt idx="1">
                  <c:v>5DPO-D11</c:v>
                </c:pt>
              </c:strCache>
            </c:strRef>
          </c:cat>
          <c:val>
            <c:numRef>
              <c:f>'in vitro P27 2DPO-5DPO'!$C$20:$D$20</c:f>
              <c:numCache>
                <c:formatCode>General</c:formatCode>
                <c:ptCount val="2"/>
                <c:pt idx="0">
                  <c:v>9.8128</c:v>
                </c:pt>
                <c:pt idx="1">
                  <c:v>19.95953333333333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3315736"/>
        <c:axId val="2143322856"/>
      </c:barChart>
      <c:catAx>
        <c:axId val="2143315736"/>
        <c:scaling>
          <c:orientation val="minMax"/>
        </c:scaling>
        <c:delete val="0"/>
        <c:axPos val="b"/>
        <c:majorTickMark val="out"/>
        <c:minorTickMark val="none"/>
        <c:tickLblPos val="nextTo"/>
        <c:crossAx val="2143322856"/>
        <c:crosses val="autoZero"/>
        <c:auto val="1"/>
        <c:lblAlgn val="ctr"/>
        <c:lblOffset val="100"/>
        <c:noMultiLvlLbl val="0"/>
      </c:catAx>
      <c:valAx>
        <c:axId val="2143322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3315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'in vitro ISLET1 2DPO-5DPO'!$C$22:$D$22</c:f>
                <c:numCache>
                  <c:formatCode>General</c:formatCode>
                  <c:ptCount val="2"/>
                  <c:pt idx="0">
                    <c:v>0.0</c:v>
                  </c:pt>
                  <c:pt idx="1">
                    <c:v>0.943741630636703</c:v>
                  </c:pt>
                </c:numCache>
              </c:numRef>
            </c:plus>
            <c:minus>
              <c:numRef>
                <c:f>'in vitro ISLET1 2DPO-5DPO'!$C$22:$D$22</c:f>
                <c:numCache>
                  <c:formatCode>General</c:formatCode>
                  <c:ptCount val="2"/>
                  <c:pt idx="0">
                    <c:v>0.0</c:v>
                  </c:pt>
                  <c:pt idx="1">
                    <c:v>0.943741630636703</c:v>
                  </c:pt>
                </c:numCache>
              </c:numRef>
            </c:minus>
          </c:errBars>
          <c:cat>
            <c:strRef>
              <c:f>'in vitro ISLET1 2DPO-5DPO'!$C$19:$D$19</c:f>
              <c:strCache>
                <c:ptCount val="2"/>
                <c:pt idx="0">
                  <c:v>2DPO-D08</c:v>
                </c:pt>
                <c:pt idx="1">
                  <c:v>5DPO-D11</c:v>
                </c:pt>
              </c:strCache>
            </c:strRef>
          </c:cat>
          <c:val>
            <c:numRef>
              <c:f>'in vitro ISLET1 2DPO-5DPO'!$C$20:$D$20</c:f>
              <c:numCache>
                <c:formatCode>General</c:formatCode>
                <c:ptCount val="2"/>
                <c:pt idx="0">
                  <c:v>0.0</c:v>
                </c:pt>
                <c:pt idx="1">
                  <c:v>9.811133333333335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3407896"/>
        <c:axId val="2143414328"/>
      </c:barChart>
      <c:catAx>
        <c:axId val="2143407896"/>
        <c:scaling>
          <c:orientation val="minMax"/>
        </c:scaling>
        <c:delete val="0"/>
        <c:axPos val="b"/>
        <c:majorTickMark val="out"/>
        <c:minorTickMark val="none"/>
        <c:tickLblPos val="nextTo"/>
        <c:crossAx val="2143414328"/>
        <c:crosses val="autoZero"/>
        <c:auto val="1"/>
        <c:lblAlgn val="ctr"/>
        <c:lblOffset val="100"/>
        <c:noMultiLvlLbl val="0"/>
      </c:catAx>
      <c:valAx>
        <c:axId val="2143414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3407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'Xenograft SOX2 2DPO-5DPO'!$C$18:$D$18</c:f>
                <c:numCache>
                  <c:formatCode>General</c:formatCode>
                  <c:ptCount val="2"/>
                  <c:pt idx="0">
                    <c:v>5.220486581872917</c:v>
                  </c:pt>
                  <c:pt idx="1">
                    <c:v>5.018030434786586</c:v>
                  </c:pt>
                </c:numCache>
              </c:numRef>
            </c:plus>
            <c:minus>
              <c:numRef>
                <c:f>'Xenograft SOX2 2DPO-5DPO'!$C$18:$D$18</c:f>
                <c:numCache>
                  <c:formatCode>General</c:formatCode>
                  <c:ptCount val="2"/>
                  <c:pt idx="0">
                    <c:v>5.220486581872917</c:v>
                  </c:pt>
                  <c:pt idx="1">
                    <c:v>5.018030434786586</c:v>
                  </c:pt>
                </c:numCache>
              </c:numRef>
            </c:minus>
          </c:errBars>
          <c:cat>
            <c:strRef>
              <c:f>'Xenograft SOX2 2DPO-5DPO'!$C$16:$D$16</c:f>
              <c:strCache>
                <c:ptCount val="2"/>
                <c:pt idx="0">
                  <c:v>2DPO</c:v>
                </c:pt>
                <c:pt idx="1">
                  <c:v>5DPO</c:v>
                </c:pt>
              </c:strCache>
            </c:strRef>
          </c:cat>
          <c:val>
            <c:numRef>
              <c:f>'Xenograft SOX2 2DPO-5DPO'!$C$17:$D$17</c:f>
              <c:numCache>
                <c:formatCode>General</c:formatCode>
                <c:ptCount val="2"/>
                <c:pt idx="0">
                  <c:v>94.97183333333334</c:v>
                </c:pt>
                <c:pt idx="1">
                  <c:v>95.86522222222221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3578696"/>
        <c:axId val="2099545208"/>
      </c:barChart>
      <c:catAx>
        <c:axId val="2143578696"/>
        <c:scaling>
          <c:orientation val="minMax"/>
        </c:scaling>
        <c:delete val="0"/>
        <c:axPos val="b"/>
        <c:majorTickMark val="out"/>
        <c:minorTickMark val="none"/>
        <c:tickLblPos val="nextTo"/>
        <c:crossAx val="2099545208"/>
        <c:crosses val="autoZero"/>
        <c:auto val="1"/>
        <c:lblAlgn val="ctr"/>
        <c:lblOffset val="100"/>
        <c:noMultiLvlLbl val="0"/>
      </c:catAx>
      <c:valAx>
        <c:axId val="2099545208"/>
        <c:scaling>
          <c:orientation val="minMax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3578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image" Target="../media/image1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7</xdr:row>
      <xdr:rowOff>25400</xdr:rowOff>
    </xdr:from>
    <xdr:to>
      <xdr:col>11</xdr:col>
      <xdr:colOff>787400</xdr:colOff>
      <xdr:row>21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148446</xdr:colOff>
      <xdr:row>6</xdr:row>
      <xdr:rowOff>25400</xdr:rowOff>
    </xdr:from>
    <xdr:to>
      <xdr:col>15</xdr:col>
      <xdr:colOff>516921</xdr:colOff>
      <xdr:row>15</xdr:row>
      <xdr:rowOff>3396</xdr:rowOff>
    </xdr:to>
    <xdr:pic>
      <xdr:nvPicPr>
        <xdr:cNvPr id="5" name="Image 1">
          <a:extLst>
            <a:ext uri="{FF2B5EF4-FFF2-40B4-BE49-F238E27FC236}">
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58BCB1CE-7481-2B48-8717-A1DC119319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837" b="31240"/>
        <a:stretch/>
      </xdr:blipFill>
      <xdr:spPr>
        <a:xfrm>
          <a:off x="12429346" y="1168400"/>
          <a:ext cx="1193975" cy="1692496"/>
        </a:xfrm>
        <a:prstGeom prst="rect">
          <a:avLst/>
        </a:prstGeom>
      </xdr:spPr>
    </xdr:pic>
    <xdr:clientData/>
  </xdr:twoCellAnchor>
  <xdr:twoCellAnchor>
    <xdr:from>
      <xdr:col>14</xdr:col>
      <xdr:colOff>406401</xdr:colOff>
      <xdr:row>14</xdr:row>
      <xdr:rowOff>115481</xdr:rowOff>
    </xdr:from>
    <xdr:to>
      <xdr:col>15</xdr:col>
      <xdr:colOff>127875</xdr:colOff>
      <xdr:row>15</xdr:row>
      <xdr:rowOff>186591</xdr:rowOff>
    </xdr:to>
    <xdr:sp macro="" textlink="">
      <xdr:nvSpPr>
        <xdr:cNvPr id="6" name="TextBox 5"/>
        <xdr:cNvSpPr txBox="1"/>
      </xdr:nvSpPr>
      <xdr:spPr>
        <a:xfrm>
          <a:off x="14287501" y="2782481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ICG</a:t>
          </a:r>
        </a:p>
      </xdr:txBody>
    </xdr:sp>
    <xdr:clientData/>
  </xdr:twoCellAnchor>
  <xdr:twoCellAnchor>
    <xdr:from>
      <xdr:col>15</xdr:col>
      <xdr:colOff>48067</xdr:colOff>
      <xdr:row>14</xdr:row>
      <xdr:rowOff>116243</xdr:rowOff>
    </xdr:from>
    <xdr:to>
      <xdr:col>15</xdr:col>
      <xdr:colOff>520700</xdr:colOff>
      <xdr:row>15</xdr:row>
      <xdr:rowOff>187353</xdr:rowOff>
    </xdr:to>
    <xdr:sp macro="" textlink="">
      <xdr:nvSpPr>
        <xdr:cNvPr id="7" name="TextBox 6"/>
        <xdr:cNvSpPr txBox="1"/>
      </xdr:nvSpPr>
      <xdr:spPr>
        <a:xfrm>
          <a:off x="14754667" y="2783243"/>
          <a:ext cx="472633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</a:t>
          </a:r>
        </a:p>
      </xdr:txBody>
    </xdr:sp>
    <xdr:clientData/>
  </xdr:twoCellAnchor>
  <xdr:twoCellAnchor>
    <xdr:from>
      <xdr:col>13</xdr:col>
      <xdr:colOff>724449</xdr:colOff>
      <xdr:row>4</xdr:row>
      <xdr:rowOff>60078</xdr:rowOff>
    </xdr:from>
    <xdr:to>
      <xdr:col>14</xdr:col>
      <xdr:colOff>175948</xdr:colOff>
      <xdr:row>14</xdr:row>
      <xdr:rowOff>180524</xdr:rowOff>
    </xdr:to>
    <xdr:sp macro="" textlink="">
      <xdr:nvSpPr>
        <xdr:cNvPr id="8" name="TextBox 7"/>
        <xdr:cNvSpPr txBox="1"/>
      </xdr:nvSpPr>
      <xdr:spPr>
        <a:xfrm rot="16200000">
          <a:off x="11305626" y="1696301"/>
          <a:ext cx="2025446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latin typeface="Helvetica"/>
              <a:cs typeface="Helvetica"/>
            </a:rPr>
            <a:t>% SOX2+/GFP+ cells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23</xdr:row>
      <xdr:rowOff>25400</xdr:rowOff>
    </xdr:from>
    <xdr:to>
      <xdr:col>6</xdr:col>
      <xdr:colOff>469900</xdr:colOff>
      <xdr:row>37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812800</xdr:colOff>
      <xdr:row>25</xdr:row>
      <xdr:rowOff>101600</xdr:rowOff>
    </xdr:from>
    <xdr:to>
      <xdr:col>8</xdr:col>
      <xdr:colOff>787400</xdr:colOff>
      <xdr:row>38</xdr:row>
      <xdr:rowOff>101600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65800" y="4864100"/>
          <a:ext cx="1625600" cy="24765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23</xdr:row>
      <xdr:rowOff>12700</xdr:rowOff>
    </xdr:from>
    <xdr:to>
      <xdr:col>6</xdr:col>
      <xdr:colOff>419100</xdr:colOff>
      <xdr:row>37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736600</xdr:colOff>
      <xdr:row>25</xdr:row>
      <xdr:rowOff>63500</xdr:rowOff>
    </xdr:from>
    <xdr:to>
      <xdr:col>8</xdr:col>
      <xdr:colOff>711200</xdr:colOff>
      <xdr:row>38</xdr:row>
      <xdr:rowOff>63500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9600" y="4826000"/>
          <a:ext cx="1625600" cy="2476500"/>
        </a:xfrm>
        <a:prstGeom prst="rect">
          <a:avLst/>
        </a:prstGeom>
      </xdr:spPr>
    </xdr:pic>
    <xdr:clientData/>
  </xdr:twoCellAnchor>
  <xdr:twoCellAnchor>
    <xdr:from>
      <xdr:col>7</xdr:col>
      <xdr:colOff>540096</xdr:colOff>
      <xdr:row>26</xdr:row>
      <xdr:rowOff>157607</xdr:rowOff>
    </xdr:from>
    <xdr:to>
      <xdr:col>8</xdr:col>
      <xdr:colOff>355891</xdr:colOff>
      <xdr:row>26</xdr:row>
      <xdr:rowOff>157607</xdr:rowOff>
    </xdr:to>
    <xdr:cxnSp macro="">
      <xdr:nvCxnSpPr>
        <xdr:cNvPr id="4" name="Straight Connector 3"/>
        <xdr:cNvCxnSpPr/>
      </xdr:nvCxnSpPr>
      <xdr:spPr>
        <a:xfrm>
          <a:off x="6318596" y="5110607"/>
          <a:ext cx="641295" cy="0"/>
        </a:xfrm>
        <a:prstGeom prst="line">
          <a:avLst/>
        </a:prstGeom>
        <a:ln w="28575" cmpd="sng"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725435</xdr:colOff>
      <xdr:row>25</xdr:row>
      <xdr:rowOff>94242</xdr:rowOff>
    </xdr:from>
    <xdr:to>
      <xdr:col>8</xdr:col>
      <xdr:colOff>174432</xdr:colOff>
      <xdr:row>27</xdr:row>
      <xdr:rowOff>82574</xdr:rowOff>
    </xdr:to>
    <xdr:sp macro="" textlink="">
      <xdr:nvSpPr>
        <xdr:cNvPr id="5" name="TextBox 4"/>
        <xdr:cNvSpPr txBox="1"/>
      </xdr:nvSpPr>
      <xdr:spPr>
        <a:xfrm>
          <a:off x="6503935" y="4856742"/>
          <a:ext cx="274497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>
              <a:latin typeface="Helvetica"/>
              <a:cs typeface="Helvetica"/>
            </a:rPr>
            <a:t>*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787400</xdr:colOff>
      <xdr:row>22</xdr:row>
      <xdr:rowOff>152400</xdr:rowOff>
    </xdr:from>
    <xdr:to>
      <xdr:col>7</xdr:col>
      <xdr:colOff>406400</xdr:colOff>
      <xdr:row>37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749300</xdr:colOff>
      <xdr:row>25</xdr:row>
      <xdr:rowOff>0</xdr:rowOff>
    </xdr:from>
    <xdr:to>
      <xdr:col>9</xdr:col>
      <xdr:colOff>723900</xdr:colOff>
      <xdr:row>38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27800" y="4762500"/>
          <a:ext cx="1625600" cy="2476500"/>
        </a:xfrm>
        <a:prstGeom prst="rect">
          <a:avLst/>
        </a:prstGeom>
      </xdr:spPr>
    </xdr:pic>
    <xdr:clientData/>
  </xdr:twoCellAnchor>
  <xdr:twoCellAnchor>
    <xdr:from>
      <xdr:col>8</xdr:col>
      <xdr:colOff>565473</xdr:colOff>
      <xdr:row>26</xdr:row>
      <xdr:rowOff>86559</xdr:rowOff>
    </xdr:from>
    <xdr:to>
      <xdr:col>9</xdr:col>
      <xdr:colOff>381268</xdr:colOff>
      <xdr:row>26</xdr:row>
      <xdr:rowOff>86559</xdr:rowOff>
    </xdr:to>
    <xdr:cxnSp macro="">
      <xdr:nvCxnSpPr>
        <xdr:cNvPr id="4" name="Straight Connector 3"/>
        <xdr:cNvCxnSpPr/>
      </xdr:nvCxnSpPr>
      <xdr:spPr>
        <a:xfrm>
          <a:off x="7169473" y="5039559"/>
          <a:ext cx="641295" cy="0"/>
        </a:xfrm>
        <a:prstGeom prst="line">
          <a:avLst/>
        </a:prstGeom>
        <a:ln w="28575" cmpd="sng"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629864</xdr:colOff>
      <xdr:row>25</xdr:row>
      <xdr:rowOff>23194</xdr:rowOff>
    </xdr:from>
    <xdr:to>
      <xdr:col>9</xdr:col>
      <xdr:colOff>348353</xdr:colOff>
      <xdr:row>27</xdr:row>
      <xdr:rowOff>11526</xdr:rowOff>
    </xdr:to>
    <xdr:sp macro="" textlink="">
      <xdr:nvSpPr>
        <xdr:cNvPr id="5" name="TextBox 4"/>
        <xdr:cNvSpPr txBox="1"/>
      </xdr:nvSpPr>
      <xdr:spPr>
        <a:xfrm>
          <a:off x="7233864" y="4785694"/>
          <a:ext cx="5439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>
              <a:latin typeface="Helvetica"/>
              <a:cs typeface="Helvetica"/>
            </a:rPr>
            <a:t>****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88900</xdr:colOff>
      <xdr:row>8</xdr:row>
      <xdr:rowOff>25400</xdr:rowOff>
    </xdr:from>
    <xdr:to>
      <xdr:col>10</xdr:col>
      <xdr:colOff>533400</xdr:colOff>
      <xdr:row>22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414897</xdr:colOff>
      <xdr:row>11</xdr:row>
      <xdr:rowOff>127000</xdr:rowOff>
    </xdr:from>
    <xdr:to>
      <xdr:col>13</xdr:col>
      <xdr:colOff>45541</xdr:colOff>
      <xdr:row>21</xdr:row>
      <xdr:rowOff>37026</xdr:rowOff>
    </xdr:to>
    <xdr:pic>
      <xdr:nvPicPr>
        <xdr:cNvPr id="3" name="Image 10">
          <a:extLst>
            <a:ext uri="{FF2B5EF4-FFF2-40B4-BE49-F238E27FC236}">
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41B6215B-D7B9-5947-97AC-2429EC96EF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837" b="31240"/>
        <a:stretch/>
      </xdr:blipFill>
      <xdr:spPr>
        <a:xfrm>
          <a:off x="10219297" y="2222500"/>
          <a:ext cx="1281644" cy="1815026"/>
        </a:xfrm>
        <a:prstGeom prst="rect">
          <a:avLst/>
        </a:prstGeom>
      </xdr:spPr>
    </xdr:pic>
    <xdr:clientData/>
  </xdr:twoCellAnchor>
  <xdr:twoCellAnchor>
    <xdr:from>
      <xdr:col>11</xdr:col>
      <xdr:colOff>753400</xdr:colOff>
      <xdr:row>20</xdr:row>
      <xdr:rowOff>151047</xdr:rowOff>
    </xdr:from>
    <xdr:to>
      <xdr:col>12</xdr:col>
      <xdr:colOff>380716</xdr:colOff>
      <xdr:row>22</xdr:row>
      <xdr:rowOff>31657</xdr:rowOff>
    </xdr:to>
    <xdr:sp macro="" textlink="">
      <xdr:nvSpPr>
        <xdr:cNvPr id="4" name="TextBox 3"/>
        <xdr:cNvSpPr txBox="1"/>
      </xdr:nvSpPr>
      <xdr:spPr>
        <a:xfrm>
          <a:off x="12170700" y="3961047"/>
          <a:ext cx="452816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ICG</a:t>
          </a:r>
        </a:p>
      </xdr:txBody>
    </xdr:sp>
    <xdr:clientData/>
  </xdr:twoCellAnchor>
  <xdr:twoCellAnchor>
    <xdr:from>
      <xdr:col>12</xdr:col>
      <xdr:colOff>403418</xdr:colOff>
      <xdr:row>20</xdr:row>
      <xdr:rowOff>151809</xdr:rowOff>
    </xdr:from>
    <xdr:to>
      <xdr:col>13</xdr:col>
      <xdr:colOff>30734</xdr:colOff>
      <xdr:row>22</xdr:row>
      <xdr:rowOff>32419</xdr:rowOff>
    </xdr:to>
    <xdr:sp macro="" textlink="">
      <xdr:nvSpPr>
        <xdr:cNvPr id="5" name="TextBox 4"/>
        <xdr:cNvSpPr txBox="1"/>
      </xdr:nvSpPr>
      <xdr:spPr>
        <a:xfrm>
          <a:off x="12646218" y="3961809"/>
          <a:ext cx="452816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</a:t>
          </a:r>
        </a:p>
      </xdr:txBody>
    </xdr:sp>
    <xdr:clientData/>
  </xdr:twoCellAnchor>
  <xdr:twoCellAnchor>
    <xdr:from>
      <xdr:col>11</xdr:col>
      <xdr:colOff>208612</xdr:colOff>
      <xdr:row>10</xdr:row>
      <xdr:rowOff>38902</xdr:rowOff>
    </xdr:from>
    <xdr:to>
      <xdr:col>11</xdr:col>
      <xdr:colOff>485611</xdr:colOff>
      <xdr:row>21</xdr:row>
      <xdr:rowOff>91500</xdr:rowOff>
    </xdr:to>
    <xdr:sp macro="" textlink="">
      <xdr:nvSpPr>
        <xdr:cNvPr id="6" name="TextBox 5"/>
        <xdr:cNvSpPr txBox="1"/>
      </xdr:nvSpPr>
      <xdr:spPr>
        <a:xfrm rot="16200000">
          <a:off x="9077463" y="2879451"/>
          <a:ext cx="2148098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latin typeface="Helvetica"/>
              <a:cs typeface="Helvetica"/>
            </a:rPr>
            <a:t>% PAX7+/GFP+ cells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63500</xdr:colOff>
      <xdr:row>7</xdr:row>
      <xdr:rowOff>25400</xdr:rowOff>
    </xdr:from>
    <xdr:to>
      <xdr:col>10</xdr:col>
      <xdr:colOff>508000</xdr:colOff>
      <xdr:row>21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277033</xdr:colOff>
      <xdr:row>11</xdr:row>
      <xdr:rowOff>118423</xdr:rowOff>
    </xdr:from>
    <xdr:to>
      <xdr:col>12</xdr:col>
      <xdr:colOff>673770</xdr:colOff>
      <xdr:row>20</xdr:row>
      <xdr:rowOff>49257</xdr:rowOff>
    </xdr:to>
    <xdr:pic>
      <xdr:nvPicPr>
        <xdr:cNvPr id="3" name="Image 2">
          <a:extLst>
            <a:ext uri="{FF2B5EF4-FFF2-40B4-BE49-F238E27FC236}">
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E19A847D-61AE-0449-BE6A-8D5A98A194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5948" b="31240"/>
        <a:stretch/>
      </xdr:blipFill>
      <xdr:spPr>
        <a:xfrm>
          <a:off x="10081433" y="2213923"/>
          <a:ext cx="1222237" cy="1645334"/>
        </a:xfrm>
        <a:prstGeom prst="rect">
          <a:avLst/>
        </a:prstGeom>
      </xdr:spPr>
    </xdr:pic>
    <xdr:clientData/>
  </xdr:twoCellAnchor>
  <xdr:twoCellAnchor>
    <xdr:from>
      <xdr:col>11</xdr:col>
      <xdr:colOff>596901</xdr:colOff>
      <xdr:row>20</xdr:row>
      <xdr:rowOff>15777</xdr:rowOff>
    </xdr:from>
    <xdr:to>
      <xdr:col>12</xdr:col>
      <xdr:colOff>284819</xdr:colOff>
      <xdr:row>21</xdr:row>
      <xdr:rowOff>86887</xdr:rowOff>
    </xdr:to>
    <xdr:sp macro="" textlink="">
      <xdr:nvSpPr>
        <xdr:cNvPr id="6" name="TextBox 5"/>
        <xdr:cNvSpPr txBox="1"/>
      </xdr:nvSpPr>
      <xdr:spPr>
        <a:xfrm>
          <a:off x="11988801" y="3825777"/>
          <a:ext cx="513418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ICG</a:t>
          </a:r>
        </a:p>
      </xdr:txBody>
    </xdr:sp>
    <xdr:clientData/>
  </xdr:twoCellAnchor>
  <xdr:twoCellAnchor>
    <xdr:from>
      <xdr:col>12</xdr:col>
      <xdr:colOff>200391</xdr:colOff>
      <xdr:row>20</xdr:row>
      <xdr:rowOff>29239</xdr:rowOff>
    </xdr:from>
    <xdr:to>
      <xdr:col>12</xdr:col>
      <xdr:colOff>723900</xdr:colOff>
      <xdr:row>21</xdr:row>
      <xdr:rowOff>100349</xdr:rowOff>
    </xdr:to>
    <xdr:sp macro="" textlink="">
      <xdr:nvSpPr>
        <xdr:cNvPr id="7" name="TextBox 6"/>
        <xdr:cNvSpPr txBox="1"/>
      </xdr:nvSpPr>
      <xdr:spPr>
        <a:xfrm>
          <a:off x="12417791" y="3839239"/>
          <a:ext cx="523509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</a:t>
          </a:r>
        </a:p>
      </xdr:txBody>
    </xdr:sp>
    <xdr:clientData/>
  </xdr:twoCellAnchor>
  <xdr:twoCellAnchor>
    <xdr:from>
      <xdr:col>11</xdr:col>
      <xdr:colOff>98899</xdr:colOff>
      <xdr:row>10</xdr:row>
      <xdr:rowOff>49439</xdr:rowOff>
    </xdr:from>
    <xdr:to>
      <xdr:col>11</xdr:col>
      <xdr:colOff>375898</xdr:colOff>
      <xdr:row>20</xdr:row>
      <xdr:rowOff>68666</xdr:rowOff>
    </xdr:to>
    <xdr:sp macro="" textlink="">
      <xdr:nvSpPr>
        <xdr:cNvPr id="8" name="TextBox 7"/>
        <xdr:cNvSpPr txBox="1"/>
      </xdr:nvSpPr>
      <xdr:spPr>
        <a:xfrm rot="16200000">
          <a:off x="9079685" y="2778053"/>
          <a:ext cx="1924227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latin typeface="Helvetica"/>
              <a:cs typeface="Helvetica"/>
            </a:rPr>
            <a:t>% P27+/GFP+ cells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165100</xdr:rowOff>
    </xdr:from>
    <xdr:to>
      <xdr:col>10</xdr:col>
      <xdr:colOff>457200</xdr:colOff>
      <xdr:row>22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202668</xdr:colOff>
      <xdr:row>11</xdr:row>
      <xdr:rowOff>76200</xdr:rowOff>
    </xdr:from>
    <xdr:to>
      <xdr:col>12</xdr:col>
      <xdr:colOff>586480</xdr:colOff>
      <xdr:row>20</xdr:row>
      <xdr:rowOff>76481</xdr:rowOff>
    </xdr:to>
    <xdr:pic>
      <xdr:nvPicPr>
        <xdr:cNvPr id="3" name="Image 15">
          <a:extLst>
            <a:ext uri="{FF2B5EF4-FFF2-40B4-BE49-F238E27FC236}">
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C27B1D90-C811-9A4E-B0E6-488DB75906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5947" b="31240"/>
        <a:stretch/>
      </xdr:blipFill>
      <xdr:spPr>
        <a:xfrm>
          <a:off x="10019768" y="2171700"/>
          <a:ext cx="1209312" cy="1714781"/>
        </a:xfrm>
        <a:prstGeom prst="rect">
          <a:avLst/>
        </a:prstGeom>
      </xdr:spPr>
    </xdr:pic>
    <xdr:clientData/>
  </xdr:twoCellAnchor>
  <xdr:twoCellAnchor>
    <xdr:from>
      <xdr:col>11</xdr:col>
      <xdr:colOff>524164</xdr:colOff>
      <xdr:row>20</xdr:row>
      <xdr:rowOff>37508</xdr:rowOff>
    </xdr:from>
    <xdr:to>
      <xdr:col>12</xdr:col>
      <xdr:colOff>165069</xdr:colOff>
      <xdr:row>21</xdr:row>
      <xdr:rowOff>108618</xdr:rowOff>
    </xdr:to>
    <xdr:sp macro="" textlink="">
      <xdr:nvSpPr>
        <xdr:cNvPr id="4" name="TextBox 3"/>
        <xdr:cNvSpPr txBox="1"/>
      </xdr:nvSpPr>
      <xdr:spPr>
        <a:xfrm>
          <a:off x="11916064" y="3847508"/>
          <a:ext cx="466405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ICG</a:t>
          </a:r>
        </a:p>
      </xdr:txBody>
    </xdr:sp>
    <xdr:clientData/>
  </xdr:twoCellAnchor>
  <xdr:twoCellAnchor>
    <xdr:from>
      <xdr:col>12</xdr:col>
      <xdr:colOff>140390</xdr:colOff>
      <xdr:row>20</xdr:row>
      <xdr:rowOff>41255</xdr:rowOff>
    </xdr:from>
    <xdr:to>
      <xdr:col>12</xdr:col>
      <xdr:colOff>606795</xdr:colOff>
      <xdr:row>21</xdr:row>
      <xdr:rowOff>112365</xdr:rowOff>
    </xdr:to>
    <xdr:sp macro="" textlink="">
      <xdr:nvSpPr>
        <xdr:cNvPr id="5" name="TextBox 4"/>
        <xdr:cNvSpPr txBox="1"/>
      </xdr:nvSpPr>
      <xdr:spPr>
        <a:xfrm>
          <a:off x="12357790" y="3851255"/>
          <a:ext cx="466405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</a:t>
          </a:r>
        </a:p>
      </xdr:txBody>
    </xdr:sp>
    <xdr:clientData/>
  </xdr:twoCellAnchor>
  <xdr:twoCellAnchor>
    <xdr:from>
      <xdr:col>10</xdr:col>
      <xdr:colOff>800484</xdr:colOff>
      <xdr:row>9</xdr:row>
      <xdr:rowOff>72618</xdr:rowOff>
    </xdr:from>
    <xdr:to>
      <xdr:col>11</xdr:col>
      <xdr:colOff>251983</xdr:colOff>
      <xdr:row>20</xdr:row>
      <xdr:rowOff>92244</xdr:rowOff>
    </xdr:to>
    <xdr:sp macro="" textlink="">
      <xdr:nvSpPr>
        <xdr:cNvPr id="6" name="TextBox 5"/>
        <xdr:cNvSpPr txBox="1"/>
      </xdr:nvSpPr>
      <xdr:spPr>
        <a:xfrm rot="16200000">
          <a:off x="8873021" y="2706181"/>
          <a:ext cx="2115126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latin typeface="Helvetica"/>
              <a:cs typeface="Helvetica"/>
            </a:rPr>
            <a:t>% ISLET1+/GFP+ cells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23</xdr:row>
      <xdr:rowOff>38100</xdr:rowOff>
    </xdr:from>
    <xdr:to>
      <xdr:col>7</xdr:col>
      <xdr:colOff>381000</xdr:colOff>
      <xdr:row>37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12700</xdr:colOff>
      <xdr:row>25</xdr:row>
      <xdr:rowOff>0</xdr:rowOff>
    </xdr:from>
    <xdr:to>
      <xdr:col>9</xdr:col>
      <xdr:colOff>812800</xdr:colOff>
      <xdr:row>38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9600" y="4762500"/>
          <a:ext cx="1625600" cy="2476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23</xdr:row>
      <xdr:rowOff>63500</xdr:rowOff>
    </xdr:from>
    <xdr:to>
      <xdr:col>7</xdr:col>
      <xdr:colOff>469900</xdr:colOff>
      <xdr:row>37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279400</xdr:colOff>
      <xdr:row>25</xdr:row>
      <xdr:rowOff>115028</xdr:rowOff>
    </xdr:from>
    <xdr:to>
      <xdr:col>10</xdr:col>
      <xdr:colOff>254000</xdr:colOff>
      <xdr:row>38</xdr:row>
      <xdr:rowOff>115028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3900" y="4877528"/>
          <a:ext cx="1625600" cy="2476500"/>
        </a:xfrm>
        <a:prstGeom prst="rect">
          <a:avLst/>
        </a:prstGeom>
      </xdr:spPr>
    </xdr:pic>
    <xdr:clientData/>
  </xdr:twoCellAnchor>
  <xdr:twoCellAnchor>
    <xdr:from>
      <xdr:col>9</xdr:col>
      <xdr:colOff>70357</xdr:colOff>
      <xdr:row>26</xdr:row>
      <xdr:rowOff>164965</xdr:rowOff>
    </xdr:from>
    <xdr:to>
      <xdr:col>9</xdr:col>
      <xdr:colOff>711652</xdr:colOff>
      <xdr:row>26</xdr:row>
      <xdr:rowOff>164965</xdr:rowOff>
    </xdr:to>
    <xdr:cxnSp macro="">
      <xdr:nvCxnSpPr>
        <xdr:cNvPr id="4" name="Straight Connector 3"/>
        <xdr:cNvCxnSpPr/>
      </xdr:nvCxnSpPr>
      <xdr:spPr>
        <a:xfrm>
          <a:off x="7690357" y="5117965"/>
          <a:ext cx="641295" cy="0"/>
        </a:xfrm>
        <a:prstGeom prst="line">
          <a:avLst/>
        </a:prstGeom>
        <a:ln w="28575" cmpd="sng"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200724</xdr:colOff>
      <xdr:row>25</xdr:row>
      <xdr:rowOff>101600</xdr:rowOff>
    </xdr:from>
    <xdr:to>
      <xdr:col>9</xdr:col>
      <xdr:colOff>565052</xdr:colOff>
      <xdr:row>27</xdr:row>
      <xdr:rowOff>89932</xdr:rowOff>
    </xdr:to>
    <xdr:sp macro="" textlink="">
      <xdr:nvSpPr>
        <xdr:cNvPr id="5" name="TextBox 4"/>
        <xdr:cNvSpPr txBox="1"/>
      </xdr:nvSpPr>
      <xdr:spPr>
        <a:xfrm>
          <a:off x="7820724" y="4864100"/>
          <a:ext cx="36432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>
              <a:latin typeface="Helvetica"/>
              <a:cs typeface="Helvetica"/>
            </a:rPr>
            <a:t>**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0</xdr:rowOff>
    </xdr:from>
    <xdr:to>
      <xdr:col>7</xdr:col>
      <xdr:colOff>444500</xdr:colOff>
      <xdr:row>37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355600</xdr:colOff>
      <xdr:row>25</xdr:row>
      <xdr:rowOff>127000</xdr:rowOff>
    </xdr:from>
    <xdr:to>
      <xdr:col>10</xdr:col>
      <xdr:colOff>330200</xdr:colOff>
      <xdr:row>38</xdr:row>
      <xdr:rowOff>127000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37400" y="4889500"/>
          <a:ext cx="1625600" cy="2476500"/>
        </a:xfrm>
        <a:prstGeom prst="rect">
          <a:avLst/>
        </a:prstGeom>
      </xdr:spPr>
    </xdr:pic>
    <xdr:clientData/>
  </xdr:twoCellAnchor>
  <xdr:twoCellAnchor>
    <xdr:from>
      <xdr:col>9</xdr:col>
      <xdr:colOff>182696</xdr:colOff>
      <xdr:row>27</xdr:row>
      <xdr:rowOff>3810</xdr:rowOff>
    </xdr:from>
    <xdr:to>
      <xdr:col>9</xdr:col>
      <xdr:colOff>823991</xdr:colOff>
      <xdr:row>27</xdr:row>
      <xdr:rowOff>3810</xdr:rowOff>
    </xdr:to>
    <xdr:cxnSp macro="">
      <xdr:nvCxnSpPr>
        <xdr:cNvPr id="4" name="Straight Connector 3"/>
        <xdr:cNvCxnSpPr/>
      </xdr:nvCxnSpPr>
      <xdr:spPr>
        <a:xfrm>
          <a:off x="7789996" y="5147310"/>
          <a:ext cx="641295" cy="0"/>
        </a:xfrm>
        <a:prstGeom prst="line">
          <a:avLst/>
        </a:prstGeom>
        <a:ln w="28575" cmpd="sng"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247087</xdr:colOff>
      <xdr:row>25</xdr:row>
      <xdr:rowOff>130945</xdr:rowOff>
    </xdr:from>
    <xdr:to>
      <xdr:col>9</xdr:col>
      <xdr:colOff>791076</xdr:colOff>
      <xdr:row>27</xdr:row>
      <xdr:rowOff>119277</xdr:rowOff>
    </xdr:to>
    <xdr:sp macro="" textlink="">
      <xdr:nvSpPr>
        <xdr:cNvPr id="5" name="TextBox 4"/>
        <xdr:cNvSpPr txBox="1"/>
      </xdr:nvSpPr>
      <xdr:spPr>
        <a:xfrm>
          <a:off x="7854387" y="4893445"/>
          <a:ext cx="5439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>
              <a:latin typeface="Helvetica"/>
              <a:cs typeface="Helvetica"/>
            </a:rPr>
            <a:t>****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787400</xdr:colOff>
      <xdr:row>23</xdr:row>
      <xdr:rowOff>12700</xdr:rowOff>
    </xdr:from>
    <xdr:to>
      <xdr:col>7</xdr:col>
      <xdr:colOff>406400</xdr:colOff>
      <xdr:row>37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127000</xdr:colOff>
      <xdr:row>25</xdr:row>
      <xdr:rowOff>101600</xdr:rowOff>
    </xdr:from>
    <xdr:to>
      <xdr:col>10</xdr:col>
      <xdr:colOff>101600</xdr:colOff>
      <xdr:row>38</xdr:row>
      <xdr:rowOff>101600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08800" y="4864100"/>
          <a:ext cx="1625600" cy="2476500"/>
        </a:xfrm>
        <a:prstGeom prst="rect">
          <a:avLst/>
        </a:prstGeom>
      </xdr:spPr>
    </xdr:pic>
    <xdr:clientData/>
  </xdr:twoCellAnchor>
  <xdr:twoCellAnchor>
    <xdr:from>
      <xdr:col>8</xdr:col>
      <xdr:colOff>687665</xdr:colOff>
      <xdr:row>26</xdr:row>
      <xdr:rowOff>174790</xdr:rowOff>
    </xdr:from>
    <xdr:to>
      <xdr:col>9</xdr:col>
      <xdr:colOff>503460</xdr:colOff>
      <xdr:row>26</xdr:row>
      <xdr:rowOff>174790</xdr:rowOff>
    </xdr:to>
    <xdr:cxnSp macro="">
      <xdr:nvCxnSpPr>
        <xdr:cNvPr id="7" name="Straight Connector 6"/>
        <xdr:cNvCxnSpPr/>
      </xdr:nvCxnSpPr>
      <xdr:spPr>
        <a:xfrm>
          <a:off x="7469465" y="5127790"/>
          <a:ext cx="641295" cy="0"/>
        </a:xfrm>
        <a:prstGeom prst="line">
          <a:avLst/>
        </a:prstGeom>
        <a:ln w="28575" cmpd="sng"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752056</xdr:colOff>
      <xdr:row>25</xdr:row>
      <xdr:rowOff>111425</xdr:rowOff>
    </xdr:from>
    <xdr:to>
      <xdr:col>9</xdr:col>
      <xdr:colOff>470545</xdr:colOff>
      <xdr:row>27</xdr:row>
      <xdr:rowOff>99757</xdr:rowOff>
    </xdr:to>
    <xdr:sp macro="" textlink="">
      <xdr:nvSpPr>
        <xdr:cNvPr id="8" name="TextBox 7"/>
        <xdr:cNvSpPr txBox="1"/>
      </xdr:nvSpPr>
      <xdr:spPr>
        <a:xfrm>
          <a:off x="7533856" y="4873925"/>
          <a:ext cx="5439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>
              <a:latin typeface="Helvetica"/>
              <a:cs typeface="Helvetica"/>
            </a:rPr>
            <a:t>****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20</xdr:row>
      <xdr:rowOff>139700</xdr:rowOff>
    </xdr:from>
    <xdr:to>
      <xdr:col>7</xdr:col>
      <xdr:colOff>469900</xdr:colOff>
      <xdr:row>35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25400</xdr:colOff>
      <xdr:row>23</xdr:row>
      <xdr:rowOff>12700</xdr:rowOff>
    </xdr:from>
    <xdr:to>
      <xdr:col>10</xdr:col>
      <xdr:colOff>0</xdr:colOff>
      <xdr:row>36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9400" y="4394200"/>
          <a:ext cx="1625600" cy="247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C22" sqref="C22:J25"/>
    </sheetView>
  </sheetViews>
  <sheetFormatPr baseColWidth="10" defaultRowHeight="15" x14ac:dyDescent="0"/>
  <cols>
    <col min="1" max="1" width="21.1640625" customWidth="1"/>
    <col min="6" max="6" width="20.83203125" customWidth="1"/>
    <col min="7" max="7" width="21" customWidth="1"/>
  </cols>
  <sheetData>
    <row r="1" spans="1:7">
      <c r="C1" s="20" t="s">
        <v>11</v>
      </c>
    </row>
    <row r="2" spans="1:7">
      <c r="B2" s="1" t="s">
        <v>0</v>
      </c>
      <c r="C2" s="2" t="s">
        <v>1</v>
      </c>
      <c r="D2" s="3" t="s">
        <v>2</v>
      </c>
    </row>
    <row r="3" spans="1:7">
      <c r="A3" s="36" t="s">
        <v>42</v>
      </c>
      <c r="B3" s="4">
        <v>107</v>
      </c>
      <c r="C3" s="4">
        <v>107</v>
      </c>
      <c r="D3" s="4">
        <v>100</v>
      </c>
    </row>
    <row r="4" spans="1:7">
      <c r="B4" s="4">
        <v>28</v>
      </c>
      <c r="C4" s="4">
        <v>28</v>
      </c>
      <c r="D4" s="4">
        <v>100</v>
      </c>
      <c r="F4" s="36" t="s">
        <v>42</v>
      </c>
      <c r="G4" s="2" t="s">
        <v>44</v>
      </c>
    </row>
    <row r="5" spans="1:7">
      <c r="B5" s="4">
        <v>139</v>
      </c>
      <c r="C5" s="4">
        <v>139</v>
      </c>
      <c r="D5" s="4">
        <v>100</v>
      </c>
      <c r="E5" t="s">
        <v>3</v>
      </c>
      <c r="F5">
        <f>AVERAGE(D3:D11)</f>
        <v>95.865222222222215</v>
      </c>
      <c r="G5">
        <f>AVERAGE(D12:D20)</f>
        <v>54.800222222222224</v>
      </c>
    </row>
    <row r="6" spans="1:7">
      <c r="B6" s="5">
        <v>97</v>
      </c>
      <c r="C6" s="6">
        <v>103</v>
      </c>
      <c r="D6" s="7">
        <v>94.174000000000007</v>
      </c>
      <c r="E6" t="s">
        <v>4</v>
      </c>
      <c r="F6">
        <f>STDEV(D3:D11)</f>
        <v>5.0180304347865858</v>
      </c>
      <c r="G6">
        <f>STDEV(D12:D20)</f>
        <v>38.381333779513774</v>
      </c>
    </row>
    <row r="7" spans="1:7">
      <c r="B7" s="5">
        <v>90</v>
      </c>
      <c r="C7" s="6">
        <v>103</v>
      </c>
      <c r="D7" s="7">
        <v>87.378</v>
      </c>
    </row>
    <row r="8" spans="1:7">
      <c r="B8" s="5">
        <v>87</v>
      </c>
      <c r="C8" s="5">
        <v>87</v>
      </c>
      <c r="D8" s="8">
        <v>100</v>
      </c>
    </row>
    <row r="9" spans="1:7">
      <c r="B9" s="9">
        <v>98</v>
      </c>
      <c r="C9" s="9">
        <v>111</v>
      </c>
      <c r="D9" s="9">
        <v>88.287999999999997</v>
      </c>
    </row>
    <row r="10" spans="1:7">
      <c r="B10" s="9">
        <v>56</v>
      </c>
      <c r="C10" s="9">
        <v>58</v>
      </c>
      <c r="D10" s="9">
        <v>96.551000000000002</v>
      </c>
    </row>
    <row r="11" spans="1:7">
      <c r="B11" s="9">
        <v>107</v>
      </c>
      <c r="C11" s="9">
        <v>111</v>
      </c>
      <c r="D11" s="9">
        <v>96.396000000000001</v>
      </c>
    </row>
    <row r="12" spans="1:7">
      <c r="A12" s="34" t="s">
        <v>48</v>
      </c>
      <c r="B12" s="4">
        <v>4</v>
      </c>
      <c r="C12" s="4">
        <v>5</v>
      </c>
      <c r="D12" s="4">
        <v>80</v>
      </c>
    </row>
    <row r="13" spans="1:7">
      <c r="B13" s="4">
        <v>0</v>
      </c>
      <c r="C13" s="4">
        <v>0</v>
      </c>
      <c r="D13" s="4">
        <v>0</v>
      </c>
    </row>
    <row r="14" spans="1:7">
      <c r="B14" s="4">
        <v>26</v>
      </c>
      <c r="C14" s="4">
        <v>30</v>
      </c>
      <c r="D14" s="4">
        <v>86.665999999999997</v>
      </c>
    </row>
    <row r="15" spans="1:7">
      <c r="B15" s="8">
        <v>20</v>
      </c>
      <c r="C15" s="8">
        <v>26</v>
      </c>
      <c r="D15" s="5">
        <v>76.923000000000002</v>
      </c>
    </row>
    <row r="16" spans="1:7">
      <c r="B16" s="8">
        <v>28</v>
      </c>
      <c r="C16">
        <v>34</v>
      </c>
      <c r="D16" s="5">
        <v>82.352000000000004</v>
      </c>
    </row>
    <row r="17" spans="2:15">
      <c r="B17" s="8">
        <v>0</v>
      </c>
      <c r="C17" s="8">
        <v>0</v>
      </c>
      <c r="D17" s="5">
        <v>0</v>
      </c>
    </row>
    <row r="18" spans="2:15">
      <c r="B18" s="9">
        <v>1</v>
      </c>
      <c r="C18" s="9">
        <v>8</v>
      </c>
      <c r="D18" s="9">
        <v>12.5</v>
      </c>
    </row>
    <row r="19" spans="2:15">
      <c r="B19" s="9">
        <v>5</v>
      </c>
      <c r="C19" s="9">
        <v>7</v>
      </c>
      <c r="D19" s="9">
        <v>71.427999999999997</v>
      </c>
      <c r="O19" t="s">
        <v>45</v>
      </c>
    </row>
    <row r="20" spans="2:15">
      <c r="B20" s="9">
        <v>30</v>
      </c>
      <c r="C20" s="9">
        <v>36</v>
      </c>
      <c r="D20" s="9">
        <v>83.332999999999998</v>
      </c>
      <c r="O20" t="s">
        <v>46</v>
      </c>
    </row>
    <row r="22" spans="2:15">
      <c r="C22" s="35" t="s">
        <v>28</v>
      </c>
      <c r="D22" s="9"/>
      <c r="E22" s="9"/>
    </row>
    <row r="23" spans="2:15">
      <c r="C23" s="35" t="s">
        <v>29</v>
      </c>
      <c r="D23" s="9"/>
      <c r="E23" s="9"/>
    </row>
    <row r="24" spans="2:15">
      <c r="C24" s="35" t="s">
        <v>32</v>
      </c>
    </row>
    <row r="25" spans="2:15">
      <c r="C25" s="35" t="s">
        <v>33</v>
      </c>
    </row>
  </sheetData>
  <pageMargins left="0.75" right="0.75" top="1" bottom="1" header="0.5" footer="0.5"/>
  <pageSetup paperSize="9" orientation="portrait" horizontalDpi="4294967292" verticalDpi="4294967292"/>
  <ignoredErrors>
    <ignoredError sqref="F5:F6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K27" sqref="K27"/>
    </sheetView>
  </sheetViews>
  <sheetFormatPr baseColWidth="10" defaultRowHeight="15" x14ac:dyDescent="0"/>
  <sheetData>
    <row r="1" spans="1:8">
      <c r="A1" s="16" t="s">
        <v>23</v>
      </c>
      <c r="C1" s="20" t="s">
        <v>24</v>
      </c>
      <c r="G1" s="20" t="s">
        <v>25</v>
      </c>
    </row>
    <row r="2" spans="1:8">
      <c r="B2" s="10"/>
      <c r="C2" s="31" t="s">
        <v>17</v>
      </c>
      <c r="D2" s="10"/>
      <c r="G2" s="26" t="s">
        <v>17</v>
      </c>
    </row>
    <row r="3" spans="1:8">
      <c r="B3" s="29" t="s">
        <v>18</v>
      </c>
      <c r="C3" s="15" t="s">
        <v>1</v>
      </c>
      <c r="D3" s="30" t="s">
        <v>2</v>
      </c>
      <c r="F3" s="1" t="s">
        <v>5</v>
      </c>
      <c r="G3" s="2" t="s">
        <v>1</v>
      </c>
      <c r="H3" s="3" t="s">
        <v>2</v>
      </c>
    </row>
    <row r="4" spans="1:8">
      <c r="B4" s="5">
        <v>38</v>
      </c>
      <c r="C4" s="5">
        <v>40</v>
      </c>
      <c r="D4" s="5">
        <v>95</v>
      </c>
      <c r="F4" s="5">
        <v>88</v>
      </c>
      <c r="G4" s="5">
        <v>96</v>
      </c>
      <c r="H4" s="5">
        <v>91.665999999999997</v>
      </c>
    </row>
    <row r="5" spans="1:8">
      <c r="B5" s="5">
        <v>34</v>
      </c>
      <c r="C5" s="5">
        <v>35</v>
      </c>
      <c r="D5" s="5">
        <v>97.141999999999996</v>
      </c>
      <c r="F5" s="5">
        <v>184</v>
      </c>
      <c r="G5" s="5">
        <v>194</v>
      </c>
      <c r="H5" s="5">
        <v>94.844999999999999</v>
      </c>
    </row>
    <row r="6" spans="1:8">
      <c r="B6" s="5">
        <v>10</v>
      </c>
      <c r="C6" s="5">
        <v>10</v>
      </c>
      <c r="D6" s="5">
        <v>100</v>
      </c>
      <c r="F6" s="5">
        <v>92</v>
      </c>
      <c r="G6" s="5">
        <v>98</v>
      </c>
      <c r="H6" s="5">
        <v>93.876999999999995</v>
      </c>
    </row>
    <row r="7" spans="1:8">
      <c r="B7" s="5">
        <v>8</v>
      </c>
      <c r="C7" s="5">
        <v>10</v>
      </c>
      <c r="D7" s="5">
        <v>80</v>
      </c>
      <c r="F7" s="5">
        <v>10</v>
      </c>
      <c r="G7" s="6">
        <v>10</v>
      </c>
      <c r="H7" s="6">
        <v>100</v>
      </c>
    </row>
    <row r="8" spans="1:8">
      <c r="B8" s="5">
        <v>23</v>
      </c>
      <c r="C8" s="5">
        <v>25</v>
      </c>
      <c r="D8" s="5">
        <v>92</v>
      </c>
      <c r="F8" s="5">
        <v>170</v>
      </c>
      <c r="G8" s="6">
        <v>238</v>
      </c>
      <c r="H8" s="6">
        <v>71.427999999999997</v>
      </c>
    </row>
    <row r="9" spans="1:8">
      <c r="B9" s="5">
        <v>30</v>
      </c>
      <c r="C9" s="5">
        <v>32</v>
      </c>
      <c r="D9" s="5">
        <v>93.75</v>
      </c>
      <c r="F9" s="5">
        <v>119</v>
      </c>
      <c r="G9" s="5">
        <v>234</v>
      </c>
      <c r="H9" s="5">
        <v>50.853999999999999</v>
      </c>
    </row>
    <row r="10" spans="1:8">
      <c r="B10" s="5">
        <v>110</v>
      </c>
      <c r="C10" s="5">
        <v>120</v>
      </c>
      <c r="D10" s="5">
        <v>91.665999999999997</v>
      </c>
      <c r="F10" s="5">
        <v>12</v>
      </c>
      <c r="G10" s="5">
        <v>66</v>
      </c>
      <c r="H10" s="5">
        <v>18.181000000000001</v>
      </c>
    </row>
    <row r="11" spans="1:8">
      <c r="B11" s="5">
        <v>90</v>
      </c>
      <c r="C11" s="5">
        <v>91</v>
      </c>
      <c r="D11" s="5">
        <v>98.900999999999996</v>
      </c>
      <c r="F11" s="5">
        <v>181</v>
      </c>
      <c r="G11" s="5">
        <v>195</v>
      </c>
      <c r="H11" s="5">
        <v>92.82</v>
      </c>
    </row>
    <row r="12" spans="1:8">
      <c r="B12" s="5">
        <v>37</v>
      </c>
      <c r="C12" s="5">
        <v>37</v>
      </c>
      <c r="D12" s="5">
        <v>100</v>
      </c>
      <c r="F12" s="5">
        <v>102</v>
      </c>
      <c r="G12" s="5">
        <v>125</v>
      </c>
      <c r="H12" s="5">
        <v>81.599999999999994</v>
      </c>
    </row>
    <row r="13" spans="1:8">
      <c r="B13" s="5">
        <v>30</v>
      </c>
      <c r="C13" s="5">
        <v>32</v>
      </c>
      <c r="D13" s="5">
        <v>93.75</v>
      </c>
    </row>
    <row r="14" spans="1:8">
      <c r="B14" s="5">
        <v>1</v>
      </c>
      <c r="C14" s="5">
        <v>1</v>
      </c>
      <c r="D14" s="5">
        <v>100</v>
      </c>
    </row>
    <row r="19" spans="2:11">
      <c r="C19" s="20" t="s">
        <v>24</v>
      </c>
      <c r="D19" s="20" t="s">
        <v>25</v>
      </c>
    </row>
    <row r="20" spans="2:11">
      <c r="B20" t="s">
        <v>3</v>
      </c>
      <c r="C20">
        <f>AVERAGE(D4:D14)</f>
        <v>94.746272727272711</v>
      </c>
      <c r="D20">
        <f>AVERAGE(H4:H12)</f>
        <v>77.25233333333334</v>
      </c>
    </row>
    <row r="21" spans="2:11">
      <c r="B21" t="s">
        <v>4</v>
      </c>
      <c r="C21">
        <f>STDEV(D4:D14)</f>
        <v>5.8509688785859923</v>
      </c>
      <c r="D21">
        <f>STDEV(H4:H12)</f>
        <v>26.908556543411954</v>
      </c>
    </row>
    <row r="22" spans="2:11">
      <c r="B22" t="s">
        <v>14</v>
      </c>
      <c r="C22">
        <f>STDEV(D4:D14)/SQRT(11)</f>
        <v>1.7641334936651123</v>
      </c>
      <c r="D22">
        <f>STDEV(H4:H12)/SQRT(9)</f>
        <v>8.9695188478039842</v>
      </c>
    </row>
    <row r="24" spans="2:11">
      <c r="B24" s="9"/>
    </row>
    <row r="25" spans="2:11">
      <c r="B25" s="9"/>
    </row>
    <row r="26" spans="2:11">
      <c r="B26" s="9"/>
      <c r="K26" t="s">
        <v>39</v>
      </c>
    </row>
    <row r="27" spans="2:11">
      <c r="B27" s="9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K26" sqref="K26"/>
    </sheetView>
  </sheetViews>
  <sheetFormatPr baseColWidth="10" defaultRowHeight="15" x14ac:dyDescent="0"/>
  <sheetData>
    <row r="1" spans="1:8">
      <c r="A1" s="16" t="s">
        <v>23</v>
      </c>
      <c r="C1" s="20" t="s">
        <v>24</v>
      </c>
      <c r="G1" s="20" t="s">
        <v>25</v>
      </c>
    </row>
    <row r="2" spans="1:8">
      <c r="B2" s="10"/>
      <c r="C2" s="31" t="s">
        <v>19</v>
      </c>
      <c r="D2" s="10"/>
      <c r="G2" s="26" t="s">
        <v>26</v>
      </c>
    </row>
    <row r="3" spans="1:8">
      <c r="B3" s="29" t="s">
        <v>20</v>
      </c>
      <c r="C3" s="15" t="s">
        <v>1</v>
      </c>
      <c r="D3" s="30" t="s">
        <v>2</v>
      </c>
      <c r="F3" s="1" t="s">
        <v>6</v>
      </c>
      <c r="G3" s="2" t="s">
        <v>1</v>
      </c>
      <c r="H3" s="3" t="s">
        <v>2</v>
      </c>
    </row>
    <row r="4" spans="1:8">
      <c r="B4" s="10">
        <v>3</v>
      </c>
      <c r="C4" s="10">
        <v>15</v>
      </c>
      <c r="D4" s="5">
        <v>20</v>
      </c>
      <c r="F4" s="5">
        <v>13</v>
      </c>
      <c r="G4" s="5">
        <v>174</v>
      </c>
      <c r="H4" s="5">
        <v>7.4710000000000001</v>
      </c>
    </row>
    <row r="5" spans="1:8">
      <c r="B5">
        <v>7</v>
      </c>
      <c r="C5">
        <v>40</v>
      </c>
      <c r="D5" s="5">
        <v>17.5</v>
      </c>
      <c r="F5" s="5">
        <v>14</v>
      </c>
      <c r="G5" s="5">
        <v>240</v>
      </c>
      <c r="H5" s="5">
        <v>5.8330000000000002</v>
      </c>
    </row>
    <row r="6" spans="1:8">
      <c r="B6">
        <v>3</v>
      </c>
      <c r="C6">
        <v>35</v>
      </c>
      <c r="D6" s="5">
        <v>8.5709999999999997</v>
      </c>
      <c r="F6" s="5">
        <v>3</v>
      </c>
      <c r="G6" s="5">
        <v>55</v>
      </c>
      <c r="H6" s="5">
        <v>5.4539999999999997</v>
      </c>
    </row>
    <row r="7" spans="1:8">
      <c r="B7">
        <v>10</v>
      </c>
      <c r="C7">
        <v>80</v>
      </c>
      <c r="D7" s="5">
        <v>12.5</v>
      </c>
      <c r="F7" s="5">
        <v>16</v>
      </c>
      <c r="G7" s="5">
        <v>175</v>
      </c>
      <c r="H7" s="6">
        <v>9.1419999999999995</v>
      </c>
    </row>
    <row r="8" spans="1:8">
      <c r="B8">
        <v>1</v>
      </c>
      <c r="C8">
        <v>17</v>
      </c>
      <c r="D8" s="5">
        <v>5.8819999999999997</v>
      </c>
      <c r="F8" s="5">
        <v>17</v>
      </c>
      <c r="G8" s="6">
        <v>184</v>
      </c>
      <c r="H8" s="6">
        <v>9.2390000000000008</v>
      </c>
    </row>
    <row r="9" spans="1:8">
      <c r="B9">
        <v>10</v>
      </c>
      <c r="C9">
        <v>71</v>
      </c>
      <c r="D9" s="5">
        <v>14.084</v>
      </c>
      <c r="F9" s="5">
        <v>2</v>
      </c>
      <c r="G9" s="5">
        <v>40</v>
      </c>
      <c r="H9" s="6">
        <v>5</v>
      </c>
    </row>
    <row r="10" spans="1:8">
      <c r="B10">
        <v>5</v>
      </c>
      <c r="C10">
        <v>20</v>
      </c>
      <c r="D10" s="5">
        <v>25</v>
      </c>
      <c r="F10" s="5">
        <v>9</v>
      </c>
      <c r="G10" s="5">
        <v>146</v>
      </c>
      <c r="H10" s="6">
        <v>6.1639999999999997</v>
      </c>
    </row>
    <row r="11" spans="1:8">
      <c r="B11">
        <v>10</v>
      </c>
      <c r="C11">
        <v>60</v>
      </c>
      <c r="D11" s="5">
        <v>16.666</v>
      </c>
      <c r="F11" s="5">
        <v>8</v>
      </c>
      <c r="G11" s="5">
        <v>136</v>
      </c>
      <c r="H11" s="6">
        <v>5.8819999999999997</v>
      </c>
    </row>
    <row r="12" spans="1:8">
      <c r="B12">
        <v>7</v>
      </c>
      <c r="C12">
        <v>120</v>
      </c>
      <c r="D12" s="5">
        <v>5.8330000000000002</v>
      </c>
      <c r="F12" s="5">
        <v>4</v>
      </c>
      <c r="G12" s="5">
        <v>71</v>
      </c>
      <c r="H12" s="6">
        <v>5.633</v>
      </c>
    </row>
    <row r="13" spans="1:8">
      <c r="B13">
        <v>13</v>
      </c>
      <c r="C13">
        <v>46</v>
      </c>
      <c r="D13" s="5">
        <v>28.26</v>
      </c>
    </row>
    <row r="14" spans="1:8">
      <c r="B14">
        <v>4</v>
      </c>
      <c r="C14">
        <v>20</v>
      </c>
      <c r="D14" s="5">
        <v>20</v>
      </c>
    </row>
    <row r="15" spans="1:8">
      <c r="B15">
        <v>0</v>
      </c>
      <c r="C15">
        <v>10</v>
      </c>
      <c r="D15" s="5">
        <v>0</v>
      </c>
    </row>
    <row r="19" spans="2:11">
      <c r="C19" s="20" t="s">
        <v>24</v>
      </c>
      <c r="D19" s="20" t="s">
        <v>25</v>
      </c>
    </row>
    <row r="20" spans="2:11">
      <c r="B20" t="s">
        <v>3</v>
      </c>
      <c r="C20">
        <f>AVERAGE(D4:D15)</f>
        <v>14.524666666666667</v>
      </c>
      <c r="D20">
        <f>AVERAGE(H4:H12)</f>
        <v>6.6464444444444446</v>
      </c>
    </row>
    <row r="21" spans="2:11">
      <c r="B21" t="s">
        <v>4</v>
      </c>
      <c r="C21">
        <f>STDEV(D4:D15)</f>
        <v>8.3814446827320275</v>
      </c>
      <c r="D21">
        <f>STDEV(H4:H12)</f>
        <v>1.5916825304619555</v>
      </c>
    </row>
    <row r="22" spans="2:11">
      <c r="B22" t="s">
        <v>14</v>
      </c>
      <c r="C22">
        <f>STDEV(D4:D15)/SQRT(12)</f>
        <v>2.4195146718866467</v>
      </c>
      <c r="D22">
        <f>STDEV(H4:H12)/SQRT(9)</f>
        <v>0.53056084348731847</v>
      </c>
    </row>
    <row r="25" spans="2:11">
      <c r="K25" t="s">
        <v>40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L27" sqref="L27"/>
    </sheetView>
  </sheetViews>
  <sheetFormatPr baseColWidth="10" defaultRowHeight="15" x14ac:dyDescent="0"/>
  <sheetData>
    <row r="1" spans="1:8">
      <c r="A1" s="16" t="s">
        <v>23</v>
      </c>
      <c r="C1" s="20" t="s">
        <v>24</v>
      </c>
      <c r="G1" s="20" t="s">
        <v>25</v>
      </c>
    </row>
    <row r="2" spans="1:8">
      <c r="B2" s="10"/>
      <c r="C2" s="31" t="s">
        <v>21</v>
      </c>
      <c r="D2" s="10"/>
      <c r="G2" s="26" t="s">
        <v>27</v>
      </c>
    </row>
    <row r="3" spans="1:8">
      <c r="B3" s="29" t="s">
        <v>22</v>
      </c>
      <c r="C3" s="15" t="s">
        <v>1</v>
      </c>
      <c r="D3" s="30" t="s">
        <v>2</v>
      </c>
      <c r="F3" s="1" t="s">
        <v>7</v>
      </c>
      <c r="G3" s="2" t="s">
        <v>1</v>
      </c>
      <c r="H3" s="3" t="s">
        <v>2</v>
      </c>
    </row>
    <row r="4" spans="1:8">
      <c r="B4" s="5">
        <v>0</v>
      </c>
      <c r="C4" s="5">
        <v>10</v>
      </c>
      <c r="D4" s="5">
        <v>0</v>
      </c>
      <c r="F4" s="5">
        <v>2</v>
      </c>
      <c r="G4" s="5">
        <v>23</v>
      </c>
      <c r="H4" s="5">
        <v>8.6950000000000003</v>
      </c>
    </row>
    <row r="5" spans="1:8">
      <c r="B5" s="5">
        <v>0</v>
      </c>
      <c r="C5" s="5">
        <v>19</v>
      </c>
      <c r="D5" s="5">
        <v>0</v>
      </c>
      <c r="F5" s="5">
        <v>10</v>
      </c>
      <c r="G5" s="5">
        <v>287</v>
      </c>
      <c r="H5" s="5">
        <v>3.484</v>
      </c>
    </row>
    <row r="6" spans="1:8">
      <c r="B6" s="5">
        <v>0</v>
      </c>
      <c r="C6" s="5">
        <v>24</v>
      </c>
      <c r="D6" s="5">
        <v>0</v>
      </c>
      <c r="F6" s="5">
        <v>3</v>
      </c>
      <c r="G6" s="5">
        <v>129</v>
      </c>
      <c r="H6" s="5">
        <v>2.3250000000000002</v>
      </c>
    </row>
    <row r="7" spans="1:8">
      <c r="B7" s="5">
        <v>0</v>
      </c>
      <c r="C7" s="5">
        <v>31</v>
      </c>
      <c r="D7" s="5">
        <v>0</v>
      </c>
      <c r="F7" s="5">
        <v>5</v>
      </c>
      <c r="G7" s="5">
        <v>71</v>
      </c>
      <c r="H7" s="6">
        <v>7.0419999999999998</v>
      </c>
    </row>
    <row r="8" spans="1:8">
      <c r="B8" s="5">
        <v>0</v>
      </c>
      <c r="C8" s="5">
        <v>19</v>
      </c>
      <c r="D8" s="5">
        <v>0</v>
      </c>
      <c r="F8" s="5">
        <v>10</v>
      </c>
      <c r="G8" s="6">
        <v>171</v>
      </c>
      <c r="H8" s="6">
        <v>5.8470000000000004</v>
      </c>
    </row>
    <row r="9" spans="1:8">
      <c r="B9" s="5">
        <v>0</v>
      </c>
      <c r="C9" s="5">
        <v>45</v>
      </c>
      <c r="D9" s="5">
        <v>0</v>
      </c>
      <c r="F9" s="5">
        <v>4</v>
      </c>
      <c r="G9" s="5">
        <v>65</v>
      </c>
      <c r="H9" s="5">
        <v>6.1529999999999996</v>
      </c>
    </row>
    <row r="10" spans="1:8">
      <c r="B10" s="5">
        <v>0</v>
      </c>
      <c r="C10" s="5">
        <v>205</v>
      </c>
      <c r="D10" s="5">
        <v>0</v>
      </c>
      <c r="F10" s="5">
        <v>5</v>
      </c>
      <c r="G10" s="5">
        <v>210</v>
      </c>
      <c r="H10" s="5">
        <v>2.3809999999999998</v>
      </c>
    </row>
    <row r="11" spans="1:8">
      <c r="B11" s="5">
        <v>0</v>
      </c>
      <c r="C11" s="5">
        <v>10</v>
      </c>
      <c r="D11" s="5">
        <v>0</v>
      </c>
      <c r="F11" s="5">
        <v>6</v>
      </c>
      <c r="G11" s="5">
        <v>112</v>
      </c>
      <c r="H11" s="5">
        <v>5.3570000000000002</v>
      </c>
    </row>
    <row r="12" spans="1:8">
      <c r="B12" s="5">
        <v>0</v>
      </c>
      <c r="C12" s="5">
        <v>21</v>
      </c>
      <c r="D12" s="5">
        <v>0</v>
      </c>
      <c r="F12" s="5">
        <v>4</v>
      </c>
      <c r="G12" s="5">
        <v>107</v>
      </c>
      <c r="H12" s="5">
        <v>3.738</v>
      </c>
    </row>
    <row r="13" spans="1:8">
      <c r="B13" s="5">
        <v>0</v>
      </c>
      <c r="C13" s="5">
        <v>40</v>
      </c>
      <c r="D13" s="5">
        <v>0</v>
      </c>
    </row>
    <row r="19" spans="2:12">
      <c r="C19" s="27" t="s">
        <v>24</v>
      </c>
      <c r="D19" s="27" t="s">
        <v>25</v>
      </c>
    </row>
    <row r="20" spans="2:12">
      <c r="B20" t="s">
        <v>3</v>
      </c>
      <c r="C20">
        <f>AVERAGE(D4:D13)</f>
        <v>0</v>
      </c>
      <c r="D20">
        <f>AVERAGE(H4:H12)</f>
        <v>5.0024444444444445</v>
      </c>
    </row>
    <row r="21" spans="2:12">
      <c r="B21" t="s">
        <v>4</v>
      </c>
      <c r="C21">
        <v>0</v>
      </c>
      <c r="D21">
        <f>STDEV(H4:H12)</f>
        <v>2.1766570762933193</v>
      </c>
    </row>
    <row r="22" spans="2:12">
      <c r="B22" t="s">
        <v>14</v>
      </c>
      <c r="C22">
        <v>0</v>
      </c>
      <c r="D22">
        <f>STDEV(H4:H12)/SQRT(9)</f>
        <v>0.7255523587644398</v>
      </c>
    </row>
    <row r="25" spans="2:12">
      <c r="L25" t="s">
        <v>41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G6" sqref="G6"/>
    </sheetView>
  </sheetViews>
  <sheetFormatPr baseColWidth="10" defaultRowHeight="15" x14ac:dyDescent="0"/>
  <cols>
    <col min="1" max="1" width="20.6640625" customWidth="1"/>
    <col min="6" max="6" width="20.83203125" customWidth="1"/>
    <col min="7" max="7" width="21.6640625" customWidth="1"/>
  </cols>
  <sheetData>
    <row r="1" spans="1:7">
      <c r="C1" s="20" t="s">
        <v>17</v>
      </c>
    </row>
    <row r="2" spans="1:7">
      <c r="B2" s="1" t="s">
        <v>5</v>
      </c>
      <c r="C2" s="2" t="s">
        <v>1</v>
      </c>
      <c r="D2" s="3" t="s">
        <v>2</v>
      </c>
    </row>
    <row r="3" spans="1:7">
      <c r="A3" s="36" t="s">
        <v>42</v>
      </c>
      <c r="B3" s="4">
        <v>88</v>
      </c>
      <c r="C3" s="4">
        <v>96</v>
      </c>
      <c r="D3" s="4">
        <v>91.665999999999997</v>
      </c>
    </row>
    <row r="4" spans="1:7">
      <c r="B4" s="4">
        <v>184</v>
      </c>
      <c r="C4" s="4">
        <v>194</v>
      </c>
      <c r="D4" s="4">
        <v>94.844999999999999</v>
      </c>
      <c r="F4" s="36" t="s">
        <v>49</v>
      </c>
      <c r="G4" s="2" t="s">
        <v>43</v>
      </c>
    </row>
    <row r="5" spans="1:7">
      <c r="B5" s="4">
        <v>92</v>
      </c>
      <c r="C5" s="4">
        <v>98</v>
      </c>
      <c r="D5" s="4">
        <v>93.876999999999995</v>
      </c>
      <c r="E5" t="s">
        <v>3</v>
      </c>
      <c r="F5">
        <f>AVERAGE(D3:D11)</f>
        <v>77.25233333333334</v>
      </c>
      <c r="G5">
        <f>AVERAGE(D12:D21)</f>
        <v>63.8446</v>
      </c>
    </row>
    <row r="6" spans="1:7">
      <c r="B6" s="5">
        <v>10</v>
      </c>
      <c r="C6" s="6">
        <v>10</v>
      </c>
      <c r="D6" s="7">
        <v>100</v>
      </c>
      <c r="E6" t="s">
        <v>4</v>
      </c>
      <c r="F6">
        <f>STDEV(D3:D11)</f>
        <v>26.908556543411954</v>
      </c>
      <c r="G6">
        <f>STDEV(D12:D21)</f>
        <v>40.939069272924769</v>
      </c>
    </row>
    <row r="7" spans="1:7">
      <c r="B7" s="5">
        <v>170</v>
      </c>
      <c r="C7" s="6">
        <v>238</v>
      </c>
      <c r="D7" s="7">
        <v>71.427999999999997</v>
      </c>
    </row>
    <row r="8" spans="1:7">
      <c r="B8" s="5">
        <v>119</v>
      </c>
      <c r="C8" s="5">
        <v>234</v>
      </c>
      <c r="D8" s="8">
        <v>50.853999999999999</v>
      </c>
    </row>
    <row r="9" spans="1:7">
      <c r="B9" s="9">
        <v>12</v>
      </c>
      <c r="C9" s="9">
        <v>66</v>
      </c>
      <c r="D9" s="9">
        <v>18.181000000000001</v>
      </c>
    </row>
    <row r="10" spans="1:7">
      <c r="B10" s="9">
        <v>181</v>
      </c>
      <c r="C10" s="9">
        <v>195</v>
      </c>
      <c r="D10" s="9">
        <v>92.82</v>
      </c>
    </row>
    <row r="11" spans="1:7">
      <c r="B11" s="9">
        <v>102</v>
      </c>
      <c r="C11" s="9">
        <v>125</v>
      </c>
      <c r="D11" s="9">
        <v>81.599999999999994</v>
      </c>
    </row>
    <row r="12" spans="1:7">
      <c r="A12" s="34" t="s">
        <v>48</v>
      </c>
      <c r="B12" s="4">
        <v>8</v>
      </c>
      <c r="C12" s="4">
        <v>8</v>
      </c>
      <c r="D12" s="4">
        <v>100</v>
      </c>
    </row>
    <row r="13" spans="1:7">
      <c r="B13" s="4">
        <v>6</v>
      </c>
      <c r="C13" s="4">
        <v>6</v>
      </c>
      <c r="D13" s="4">
        <v>100</v>
      </c>
    </row>
    <row r="14" spans="1:7">
      <c r="B14" s="4">
        <v>0</v>
      </c>
      <c r="C14" s="4">
        <v>0</v>
      </c>
      <c r="D14" s="4">
        <v>0</v>
      </c>
    </row>
    <row r="15" spans="1:7">
      <c r="B15" s="8">
        <v>0</v>
      </c>
      <c r="C15" s="8">
        <v>6</v>
      </c>
      <c r="D15" s="5">
        <v>0</v>
      </c>
    </row>
    <row r="16" spans="1:7">
      <c r="B16" s="8">
        <v>36</v>
      </c>
      <c r="C16" s="8">
        <v>47</v>
      </c>
      <c r="D16" s="5">
        <v>76.594999999999999</v>
      </c>
    </row>
    <row r="17" spans="2:12">
      <c r="B17" s="8">
        <v>4</v>
      </c>
      <c r="C17" s="8">
        <v>20</v>
      </c>
      <c r="D17" s="5">
        <v>20</v>
      </c>
    </row>
    <row r="18" spans="2:12">
      <c r="B18" s="8">
        <v>3</v>
      </c>
      <c r="C18" s="8">
        <v>3</v>
      </c>
      <c r="D18" s="5">
        <v>100</v>
      </c>
    </row>
    <row r="19" spans="2:12">
      <c r="B19" s="9">
        <v>23</v>
      </c>
      <c r="C19" s="9">
        <v>27</v>
      </c>
      <c r="D19" s="9">
        <v>85.185000000000002</v>
      </c>
    </row>
    <row r="20" spans="2:12">
      <c r="B20" s="9">
        <v>5</v>
      </c>
      <c r="C20" s="9">
        <v>6</v>
      </c>
      <c r="D20" s="9">
        <v>83.332999999999998</v>
      </c>
    </row>
    <row r="21" spans="2:12">
      <c r="B21" s="9">
        <v>11</v>
      </c>
      <c r="C21" s="9">
        <v>15</v>
      </c>
      <c r="D21" s="9">
        <v>73.332999999999998</v>
      </c>
    </row>
    <row r="25" spans="2:12">
      <c r="L25" t="s">
        <v>45</v>
      </c>
    </row>
    <row r="26" spans="2:12">
      <c r="L26" t="s">
        <v>46</v>
      </c>
    </row>
  </sheetData>
  <pageMargins left="0.75" right="0.75" top="1" bottom="1" header="0.5" footer="0.5"/>
  <pageSetup paperSize="9" orientation="portrait" horizontalDpi="4294967292" verticalDpi="4294967292"/>
  <ignoredErrors>
    <ignoredError sqref="F5:F6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G6" sqref="G6"/>
    </sheetView>
  </sheetViews>
  <sheetFormatPr baseColWidth="10" defaultRowHeight="15" x14ac:dyDescent="0"/>
  <cols>
    <col min="1" max="1" width="20.83203125" customWidth="1"/>
    <col min="6" max="6" width="20.83203125" customWidth="1"/>
    <col min="7" max="7" width="21.1640625" customWidth="1"/>
  </cols>
  <sheetData>
    <row r="1" spans="1:7">
      <c r="C1" s="20" t="s">
        <v>19</v>
      </c>
    </row>
    <row r="2" spans="1:7">
      <c r="A2" s="10"/>
      <c r="B2" s="11" t="s">
        <v>9</v>
      </c>
      <c r="C2" s="12" t="s">
        <v>1</v>
      </c>
      <c r="D2" s="13" t="s">
        <v>2</v>
      </c>
    </row>
    <row r="3" spans="1:7">
      <c r="A3" s="14" t="s">
        <v>47</v>
      </c>
      <c r="B3" s="4">
        <v>13</v>
      </c>
      <c r="C3" s="4">
        <v>174</v>
      </c>
      <c r="D3" s="4">
        <v>7.4710000000000001</v>
      </c>
    </row>
    <row r="4" spans="1:7">
      <c r="A4" s="10"/>
      <c r="B4" s="4">
        <v>14</v>
      </c>
      <c r="C4" s="4">
        <v>240</v>
      </c>
      <c r="D4" s="4">
        <v>5.8330000000000002</v>
      </c>
      <c r="F4" s="36" t="s">
        <v>42</v>
      </c>
      <c r="G4" s="2" t="s">
        <v>43</v>
      </c>
    </row>
    <row r="5" spans="1:7">
      <c r="A5" s="10"/>
      <c r="B5" s="4">
        <v>3</v>
      </c>
      <c r="C5" s="4">
        <v>55</v>
      </c>
      <c r="D5" s="4">
        <v>5.4539999999999997</v>
      </c>
      <c r="E5" t="s">
        <v>3</v>
      </c>
      <c r="F5">
        <f>AVERAGE(D3:D11)</f>
        <v>6.6464444444444446</v>
      </c>
      <c r="G5">
        <f>AVERAGE(D12:D20)</f>
        <v>3.3315555555555552</v>
      </c>
    </row>
    <row r="6" spans="1:7">
      <c r="A6" s="10"/>
      <c r="B6" s="5">
        <v>16</v>
      </c>
      <c r="C6" s="5">
        <v>175</v>
      </c>
      <c r="D6" s="5">
        <v>9.1419999999999995</v>
      </c>
      <c r="E6" t="s">
        <v>4</v>
      </c>
      <c r="F6">
        <f>STDEV(D3:D11)</f>
        <v>1.5916825304619555</v>
      </c>
      <c r="G6">
        <f>STDEV(D12:D20)</f>
        <v>3.1863848681190068</v>
      </c>
    </row>
    <row r="7" spans="1:7">
      <c r="A7" s="10"/>
      <c r="B7" s="5">
        <v>17</v>
      </c>
      <c r="C7" s="5">
        <v>184</v>
      </c>
      <c r="D7" s="5">
        <v>9.2390000000000008</v>
      </c>
    </row>
    <row r="8" spans="1:7">
      <c r="A8" s="10"/>
      <c r="B8" s="5">
        <v>2</v>
      </c>
      <c r="C8" s="5">
        <v>40</v>
      </c>
      <c r="D8" s="5">
        <v>5</v>
      </c>
    </row>
    <row r="9" spans="1:7">
      <c r="A9" s="10"/>
      <c r="B9" s="9">
        <v>9</v>
      </c>
      <c r="C9" s="9">
        <v>146</v>
      </c>
      <c r="D9" s="9">
        <v>6.1639999999999997</v>
      </c>
    </row>
    <row r="10" spans="1:7">
      <c r="A10" s="10"/>
      <c r="B10" s="9">
        <v>8</v>
      </c>
      <c r="C10" s="9">
        <v>136</v>
      </c>
      <c r="D10" s="9">
        <v>5.8819999999999997</v>
      </c>
    </row>
    <row r="11" spans="1:7">
      <c r="A11" s="10"/>
      <c r="B11" s="9">
        <v>4</v>
      </c>
      <c r="C11" s="9">
        <v>71</v>
      </c>
      <c r="D11" s="9">
        <v>5.633</v>
      </c>
    </row>
    <row r="12" spans="1:7">
      <c r="A12" s="34" t="s">
        <v>48</v>
      </c>
      <c r="B12" s="4">
        <v>0</v>
      </c>
      <c r="C12" s="4">
        <v>6</v>
      </c>
      <c r="D12" s="4">
        <v>0</v>
      </c>
    </row>
    <row r="13" spans="1:7">
      <c r="A13" s="10"/>
      <c r="B13" s="4">
        <v>0</v>
      </c>
      <c r="C13" s="4">
        <v>9</v>
      </c>
      <c r="D13" s="4">
        <v>0</v>
      </c>
    </row>
    <row r="14" spans="1:7">
      <c r="A14" s="10"/>
      <c r="B14" s="4">
        <v>1</v>
      </c>
      <c r="C14" s="4">
        <v>18</v>
      </c>
      <c r="D14" s="4">
        <v>5.5549999999999997</v>
      </c>
    </row>
    <row r="15" spans="1:7">
      <c r="A15" s="10"/>
      <c r="B15" s="5">
        <v>1</v>
      </c>
      <c r="C15" s="5">
        <v>16</v>
      </c>
      <c r="D15" s="10">
        <v>6.25</v>
      </c>
    </row>
    <row r="16" spans="1:7">
      <c r="A16" s="10"/>
      <c r="B16" s="5">
        <v>1</v>
      </c>
      <c r="C16" s="5">
        <v>16</v>
      </c>
      <c r="D16" s="5">
        <v>6.25</v>
      </c>
    </row>
    <row r="17" spans="1:12">
      <c r="A17" s="10"/>
      <c r="B17" s="5">
        <v>0</v>
      </c>
      <c r="C17" s="5">
        <v>3</v>
      </c>
      <c r="D17" s="5">
        <v>0</v>
      </c>
    </row>
    <row r="18" spans="1:12">
      <c r="A18" s="10"/>
      <c r="B18" s="9">
        <v>1</v>
      </c>
      <c r="C18" s="9">
        <v>19</v>
      </c>
      <c r="D18" s="9">
        <v>5.2629999999999999</v>
      </c>
    </row>
    <row r="19" spans="1:12">
      <c r="A19" s="10"/>
      <c r="B19" s="9">
        <v>1</v>
      </c>
      <c r="C19" s="9">
        <v>15</v>
      </c>
      <c r="D19" s="9">
        <v>6.6660000000000004</v>
      </c>
    </row>
    <row r="20" spans="1:12">
      <c r="A20" s="10"/>
      <c r="B20" s="9">
        <v>0</v>
      </c>
      <c r="C20" s="9">
        <v>4</v>
      </c>
      <c r="D20" s="9">
        <v>0</v>
      </c>
    </row>
    <row r="24" spans="1:12">
      <c r="L24" t="s">
        <v>45</v>
      </c>
    </row>
    <row r="25" spans="1:12">
      <c r="L25" t="s">
        <v>46</v>
      </c>
    </row>
  </sheetData>
  <pageMargins left="0.75" right="0.75" top="1" bottom="1" header="0.5" footer="0.5"/>
  <pageSetup paperSize="9" orientation="portrait" horizontalDpi="4294967292" verticalDpi="4294967292"/>
  <ignoredErrors>
    <ignoredError sqref="F5:F6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A12" sqref="A12"/>
    </sheetView>
  </sheetViews>
  <sheetFormatPr baseColWidth="10" defaultRowHeight="15" x14ac:dyDescent="0"/>
  <cols>
    <col min="1" max="1" width="21.1640625" customWidth="1"/>
    <col min="6" max="6" width="20.6640625" customWidth="1"/>
    <col min="7" max="7" width="21" customWidth="1"/>
  </cols>
  <sheetData>
    <row r="1" spans="1:7">
      <c r="C1" s="20" t="s">
        <v>21</v>
      </c>
    </row>
    <row r="2" spans="1:7">
      <c r="A2" s="10"/>
      <c r="B2" s="11" t="s">
        <v>8</v>
      </c>
      <c r="C2" s="12" t="s">
        <v>1</v>
      </c>
      <c r="D2" s="13" t="s">
        <v>2</v>
      </c>
    </row>
    <row r="3" spans="1:7">
      <c r="A3" s="14" t="s">
        <v>47</v>
      </c>
      <c r="B3" s="4">
        <v>2</v>
      </c>
      <c r="C3" s="4">
        <v>23</v>
      </c>
      <c r="D3" s="4">
        <v>8.6950000000000003</v>
      </c>
    </row>
    <row r="4" spans="1:7">
      <c r="A4" s="10"/>
      <c r="B4" s="4">
        <v>10</v>
      </c>
      <c r="C4" s="4">
        <v>287</v>
      </c>
      <c r="D4" s="4">
        <v>3.484</v>
      </c>
      <c r="F4" s="36" t="s">
        <v>42</v>
      </c>
      <c r="G4" s="2" t="s">
        <v>50</v>
      </c>
    </row>
    <row r="5" spans="1:7">
      <c r="A5" s="10"/>
      <c r="B5" s="4">
        <v>3</v>
      </c>
      <c r="C5" s="4">
        <v>129</v>
      </c>
      <c r="D5" s="4">
        <v>2.3250000000000002</v>
      </c>
      <c r="F5">
        <f>AVERAGE(D3:D11)</f>
        <v>5.0024444444444445</v>
      </c>
      <c r="G5">
        <f>AVERAGE(D12:D19)</f>
        <v>0</v>
      </c>
    </row>
    <row r="6" spans="1:7">
      <c r="A6" s="10"/>
      <c r="B6" s="5">
        <v>5</v>
      </c>
      <c r="C6" s="5">
        <v>71</v>
      </c>
      <c r="D6" s="5">
        <v>7.0419999999999998</v>
      </c>
      <c r="E6" t="s">
        <v>3</v>
      </c>
      <c r="F6">
        <f>STDEV(D3:D11)</f>
        <v>2.1766570762933193</v>
      </c>
      <c r="G6">
        <f>STDEV(D12:D20)</f>
        <v>0</v>
      </c>
    </row>
    <row r="7" spans="1:7">
      <c r="A7" s="10"/>
      <c r="B7" s="5">
        <v>10</v>
      </c>
      <c r="C7" s="5">
        <v>171</v>
      </c>
      <c r="D7" s="5">
        <v>5.8470000000000004</v>
      </c>
      <c r="E7" t="s">
        <v>4</v>
      </c>
    </row>
    <row r="8" spans="1:7">
      <c r="A8" s="10"/>
      <c r="B8" s="5">
        <v>4</v>
      </c>
      <c r="C8" s="5">
        <v>65</v>
      </c>
      <c r="D8" s="5">
        <v>6.1529999999999996</v>
      </c>
    </row>
    <row r="9" spans="1:7">
      <c r="A9" s="10"/>
      <c r="B9" s="9">
        <v>5</v>
      </c>
      <c r="C9" s="9">
        <v>210</v>
      </c>
      <c r="D9" s="9">
        <v>2.3809999999999998</v>
      </c>
    </row>
    <row r="10" spans="1:7">
      <c r="A10" s="10"/>
      <c r="B10" s="9">
        <v>6</v>
      </c>
      <c r="C10" s="9">
        <v>112</v>
      </c>
      <c r="D10" s="9">
        <v>5.3570000000000002</v>
      </c>
    </row>
    <row r="11" spans="1:7">
      <c r="A11" s="10"/>
      <c r="B11" s="9">
        <v>4</v>
      </c>
      <c r="C11" s="9">
        <v>107</v>
      </c>
      <c r="D11" s="9">
        <v>3.738</v>
      </c>
    </row>
    <row r="12" spans="1:7">
      <c r="A12" s="34" t="s">
        <v>48</v>
      </c>
      <c r="B12" s="4">
        <v>0</v>
      </c>
      <c r="C12" s="4">
        <v>2</v>
      </c>
      <c r="D12" s="4">
        <v>0</v>
      </c>
    </row>
    <row r="13" spans="1:7">
      <c r="A13" s="10"/>
      <c r="B13" s="4">
        <v>0</v>
      </c>
      <c r="C13" s="4">
        <v>0</v>
      </c>
      <c r="D13" s="4">
        <v>0</v>
      </c>
    </row>
    <row r="14" spans="1:7">
      <c r="A14" s="10"/>
      <c r="B14" s="4">
        <v>0</v>
      </c>
      <c r="C14" s="4">
        <v>0</v>
      </c>
      <c r="D14" s="4">
        <v>0</v>
      </c>
    </row>
    <row r="15" spans="1:7">
      <c r="A15" s="10"/>
      <c r="B15" s="10">
        <v>0</v>
      </c>
      <c r="C15" s="10">
        <v>6</v>
      </c>
      <c r="D15" s="5">
        <v>0</v>
      </c>
    </row>
    <row r="16" spans="1:7">
      <c r="A16" s="10"/>
      <c r="B16" s="10">
        <v>0</v>
      </c>
      <c r="C16" s="10">
        <v>6</v>
      </c>
      <c r="D16" s="5">
        <v>0</v>
      </c>
    </row>
    <row r="17" spans="1:12">
      <c r="A17" s="10"/>
      <c r="B17" s="10">
        <v>0</v>
      </c>
      <c r="C17" s="10">
        <v>7</v>
      </c>
      <c r="D17" s="5">
        <v>0</v>
      </c>
    </row>
    <row r="18" spans="1:12">
      <c r="A18" s="10"/>
      <c r="B18" s="9">
        <v>0</v>
      </c>
      <c r="C18" s="9">
        <v>1</v>
      </c>
      <c r="D18" s="9">
        <v>0</v>
      </c>
    </row>
    <row r="19" spans="1:12">
      <c r="A19" s="10"/>
      <c r="B19" s="9">
        <v>0</v>
      </c>
      <c r="C19" s="9">
        <v>10</v>
      </c>
      <c r="D19" s="9">
        <v>0</v>
      </c>
    </row>
    <row r="20" spans="1:12">
      <c r="A20" s="10"/>
      <c r="B20" s="9">
        <v>0</v>
      </c>
      <c r="C20" s="9">
        <v>6</v>
      </c>
      <c r="D20" s="9">
        <v>0</v>
      </c>
    </row>
    <row r="24" spans="1:12">
      <c r="C24" s="32"/>
      <c r="D24" s="33"/>
    </row>
    <row r="25" spans="1:12">
      <c r="L25" t="s">
        <v>45</v>
      </c>
    </row>
    <row r="26" spans="1:12">
      <c r="L26" t="s">
        <v>46</v>
      </c>
    </row>
  </sheetData>
  <pageMargins left="0.75" right="0.75" top="1" bottom="1" header="0.5" footer="0.5"/>
  <pageSetup paperSize="9" orientation="portrait" horizontalDpi="4294967292" verticalDpi="4294967292"/>
  <ignoredErrors>
    <ignoredError sqref="F5:F6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J11" sqref="J11"/>
    </sheetView>
  </sheetViews>
  <sheetFormatPr baseColWidth="10" defaultRowHeight="15" x14ac:dyDescent="0"/>
  <cols>
    <col min="1" max="1" width="13.33203125" customWidth="1"/>
    <col min="2" max="2" width="11.6640625" customWidth="1"/>
    <col min="6" max="6" width="12" customWidth="1"/>
  </cols>
  <sheetData>
    <row r="1" spans="1:13">
      <c r="A1" s="16" t="s">
        <v>10</v>
      </c>
      <c r="C1" s="20" t="s">
        <v>15</v>
      </c>
      <c r="G1" s="20" t="s">
        <v>16</v>
      </c>
    </row>
    <row r="2" spans="1:13">
      <c r="C2" s="17" t="s">
        <v>11</v>
      </c>
      <c r="G2" s="17" t="s">
        <v>11</v>
      </c>
    </row>
    <row r="3" spans="1:13">
      <c r="B3" s="18" t="s">
        <v>12</v>
      </c>
      <c r="C3" s="19" t="s">
        <v>13</v>
      </c>
      <c r="D3" s="3" t="s">
        <v>2</v>
      </c>
      <c r="F3" s="18" t="s">
        <v>12</v>
      </c>
      <c r="G3" s="19" t="s">
        <v>13</v>
      </c>
      <c r="H3" s="3" t="s">
        <v>2</v>
      </c>
    </row>
    <row r="4" spans="1:13">
      <c r="B4">
        <v>90</v>
      </c>
      <c r="C4">
        <v>99</v>
      </c>
      <c r="D4">
        <v>90.9</v>
      </c>
      <c r="F4">
        <v>147</v>
      </c>
      <c r="G4">
        <v>174</v>
      </c>
      <c r="H4">
        <v>84.481999999999999</v>
      </c>
    </row>
    <row r="5" spans="1:13">
      <c r="B5">
        <v>88</v>
      </c>
      <c r="C5">
        <v>102</v>
      </c>
      <c r="D5">
        <v>86.27</v>
      </c>
      <c r="F5">
        <v>115</v>
      </c>
      <c r="G5">
        <v>150</v>
      </c>
      <c r="H5">
        <v>76.665999999999997</v>
      </c>
    </row>
    <row r="6" spans="1:13">
      <c r="B6">
        <v>98</v>
      </c>
      <c r="C6">
        <v>115</v>
      </c>
      <c r="D6">
        <v>85.216999999999999</v>
      </c>
      <c r="F6">
        <v>147</v>
      </c>
      <c r="G6">
        <v>169</v>
      </c>
      <c r="H6">
        <v>86.981999999999999</v>
      </c>
    </row>
    <row r="7" spans="1:13">
      <c r="B7">
        <v>118</v>
      </c>
      <c r="C7">
        <v>130</v>
      </c>
      <c r="D7">
        <v>90.769000000000005</v>
      </c>
      <c r="F7">
        <v>213</v>
      </c>
      <c r="G7">
        <v>233</v>
      </c>
      <c r="H7">
        <v>91.415999999999997</v>
      </c>
    </row>
    <row r="8" spans="1:13">
      <c r="B8">
        <v>58</v>
      </c>
      <c r="C8">
        <v>95</v>
      </c>
      <c r="D8">
        <v>61.052</v>
      </c>
      <c r="F8">
        <v>105</v>
      </c>
      <c r="G8">
        <v>155</v>
      </c>
      <c r="H8">
        <v>67.741</v>
      </c>
      <c r="J8" s="35" t="s">
        <v>30</v>
      </c>
      <c r="K8" s="9"/>
      <c r="L8" s="9"/>
      <c r="M8" s="10"/>
    </row>
    <row r="9" spans="1:13">
      <c r="B9">
        <v>87</v>
      </c>
      <c r="C9">
        <v>99</v>
      </c>
      <c r="D9">
        <v>87.878</v>
      </c>
      <c r="F9">
        <v>140</v>
      </c>
      <c r="G9">
        <v>171</v>
      </c>
      <c r="H9">
        <v>81.870999999999995</v>
      </c>
      <c r="J9" s="35" t="s">
        <v>31</v>
      </c>
      <c r="K9" s="9"/>
      <c r="L9" s="9"/>
      <c r="M9" s="9"/>
    </row>
    <row r="10" spans="1:13">
      <c r="B10">
        <v>83</v>
      </c>
      <c r="C10">
        <v>101</v>
      </c>
      <c r="D10">
        <v>82.177999999999997</v>
      </c>
      <c r="F10">
        <v>141</v>
      </c>
      <c r="G10">
        <v>151</v>
      </c>
      <c r="H10">
        <v>93.376999999999995</v>
      </c>
      <c r="J10" s="35" t="s">
        <v>34</v>
      </c>
    </row>
    <row r="11" spans="1:13">
      <c r="B11">
        <v>101</v>
      </c>
      <c r="C11">
        <v>119</v>
      </c>
      <c r="D11">
        <v>84.873000000000005</v>
      </c>
      <c r="F11">
        <v>89</v>
      </c>
      <c r="G11">
        <v>111</v>
      </c>
      <c r="H11">
        <v>80.180000000000007</v>
      </c>
      <c r="J11" s="35" t="s">
        <v>33</v>
      </c>
    </row>
    <row r="12" spans="1:13">
      <c r="B12">
        <v>120</v>
      </c>
      <c r="C12">
        <v>129</v>
      </c>
      <c r="D12">
        <v>93.022999999999996</v>
      </c>
      <c r="F12">
        <v>198</v>
      </c>
      <c r="G12">
        <v>215</v>
      </c>
      <c r="H12">
        <v>92.093000000000004</v>
      </c>
    </row>
    <row r="13" spans="1:13">
      <c r="B13">
        <v>115</v>
      </c>
      <c r="C13">
        <v>122</v>
      </c>
      <c r="D13">
        <v>94.262</v>
      </c>
      <c r="F13">
        <v>131</v>
      </c>
      <c r="G13">
        <v>164</v>
      </c>
      <c r="H13">
        <v>79.878</v>
      </c>
    </row>
    <row r="14" spans="1:13">
      <c r="B14">
        <v>80</v>
      </c>
      <c r="C14">
        <v>95</v>
      </c>
      <c r="D14">
        <v>84.21</v>
      </c>
      <c r="F14">
        <v>171</v>
      </c>
      <c r="G14">
        <v>208</v>
      </c>
      <c r="H14">
        <v>82.210999999999999</v>
      </c>
    </row>
    <row r="15" spans="1:13">
      <c r="B15">
        <v>99</v>
      </c>
      <c r="C15">
        <v>110</v>
      </c>
      <c r="D15">
        <v>90</v>
      </c>
      <c r="F15">
        <v>172</v>
      </c>
      <c r="G15">
        <v>205</v>
      </c>
      <c r="H15">
        <v>83.902000000000001</v>
      </c>
    </row>
    <row r="16" spans="1:13">
      <c r="B16">
        <v>82</v>
      </c>
      <c r="C16">
        <v>103</v>
      </c>
      <c r="D16">
        <v>79.611000000000004</v>
      </c>
      <c r="F16">
        <v>190</v>
      </c>
      <c r="G16">
        <v>230</v>
      </c>
      <c r="H16">
        <v>82.608000000000004</v>
      </c>
    </row>
    <row r="17" spans="2:12">
      <c r="B17">
        <v>78</v>
      </c>
      <c r="C17">
        <v>101</v>
      </c>
      <c r="D17">
        <v>77.227000000000004</v>
      </c>
      <c r="F17">
        <v>165</v>
      </c>
      <c r="G17">
        <v>204</v>
      </c>
      <c r="H17">
        <v>80.882000000000005</v>
      </c>
    </row>
    <row r="18" spans="2:12">
      <c r="B18">
        <v>115</v>
      </c>
      <c r="C18">
        <v>132</v>
      </c>
      <c r="D18">
        <v>87.120999999999995</v>
      </c>
      <c r="F18">
        <v>196</v>
      </c>
      <c r="G18">
        <v>212</v>
      </c>
      <c r="H18">
        <v>92.451999999999998</v>
      </c>
    </row>
    <row r="19" spans="2:12">
      <c r="C19" s="20" t="s">
        <v>15</v>
      </c>
      <c r="D19" s="20" t="s">
        <v>16</v>
      </c>
    </row>
    <row r="20" spans="2:12">
      <c r="B20" t="s">
        <v>3</v>
      </c>
      <c r="C20">
        <f>AVERAGE(D4:D18)</f>
        <v>84.972733333333352</v>
      </c>
      <c r="D20">
        <f>AVERAGE(H4:H18)</f>
        <v>83.782733333333326</v>
      </c>
    </row>
    <row r="21" spans="2:12">
      <c r="B21" t="s">
        <v>4</v>
      </c>
      <c r="C21">
        <f>STDEV(D4:D18)</f>
        <v>8.1470694246166708</v>
      </c>
      <c r="D21">
        <f>STDEV(H4:H18)</f>
        <v>6.8525437869729036</v>
      </c>
    </row>
    <row r="22" spans="2:12">
      <c r="B22" t="s">
        <v>14</v>
      </c>
      <c r="C22">
        <f>STDEV(D4:D18)/SQRT(15)</f>
        <v>2.103564280129067</v>
      </c>
      <c r="D22">
        <f>STDEV(H4:H18)/SQRT(15)</f>
        <v>1.7693191977402107</v>
      </c>
    </row>
    <row r="25" spans="2:12">
      <c r="L25" t="s">
        <v>36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L30" sqref="L30"/>
    </sheetView>
  </sheetViews>
  <sheetFormatPr baseColWidth="10" defaultRowHeight="15" x14ac:dyDescent="0"/>
  <cols>
    <col min="1" max="1" width="13.33203125" customWidth="1"/>
  </cols>
  <sheetData>
    <row r="1" spans="1:8">
      <c r="A1" s="16" t="s">
        <v>10</v>
      </c>
      <c r="C1" s="20" t="s">
        <v>15</v>
      </c>
      <c r="G1" s="20" t="s">
        <v>16</v>
      </c>
    </row>
    <row r="2" spans="1:8">
      <c r="C2" s="17" t="s">
        <v>17</v>
      </c>
      <c r="G2" s="17" t="s">
        <v>17</v>
      </c>
    </row>
    <row r="3" spans="1:8">
      <c r="B3" s="18" t="s">
        <v>18</v>
      </c>
      <c r="C3" s="19" t="s">
        <v>13</v>
      </c>
      <c r="D3" s="3" t="s">
        <v>2</v>
      </c>
      <c r="F3" s="18" t="s">
        <v>18</v>
      </c>
      <c r="G3" s="19" t="s">
        <v>13</v>
      </c>
      <c r="H3" s="3" t="s">
        <v>2</v>
      </c>
    </row>
    <row r="4" spans="1:8">
      <c r="B4" s="10">
        <v>60</v>
      </c>
      <c r="C4" s="10">
        <v>103</v>
      </c>
      <c r="D4">
        <v>58.252000000000002</v>
      </c>
      <c r="F4">
        <v>122</v>
      </c>
      <c r="G4">
        <v>151</v>
      </c>
      <c r="H4">
        <v>80.793999999999997</v>
      </c>
    </row>
    <row r="5" spans="1:8">
      <c r="B5">
        <v>55</v>
      </c>
      <c r="C5">
        <v>120</v>
      </c>
      <c r="D5">
        <v>45.832999999999998</v>
      </c>
      <c r="F5">
        <v>200</v>
      </c>
      <c r="G5">
        <v>270</v>
      </c>
      <c r="H5">
        <v>74.073999999999998</v>
      </c>
    </row>
    <row r="6" spans="1:8">
      <c r="B6">
        <v>42</v>
      </c>
      <c r="C6">
        <v>98</v>
      </c>
      <c r="D6">
        <v>42.856999999999999</v>
      </c>
      <c r="F6">
        <v>157</v>
      </c>
      <c r="G6">
        <v>201</v>
      </c>
      <c r="H6">
        <v>78.108999999999995</v>
      </c>
    </row>
    <row r="7" spans="1:8">
      <c r="B7">
        <v>65</v>
      </c>
      <c r="C7">
        <v>128</v>
      </c>
      <c r="D7">
        <v>50.780999999999999</v>
      </c>
      <c r="F7">
        <v>120</v>
      </c>
      <c r="G7">
        <v>168</v>
      </c>
      <c r="H7">
        <v>71.427999999999997</v>
      </c>
    </row>
    <row r="8" spans="1:8">
      <c r="B8">
        <v>66</v>
      </c>
      <c r="C8">
        <v>100</v>
      </c>
      <c r="D8">
        <v>66</v>
      </c>
      <c r="F8">
        <v>104</v>
      </c>
      <c r="G8">
        <v>160</v>
      </c>
      <c r="H8">
        <v>65</v>
      </c>
    </row>
    <row r="9" spans="1:8">
      <c r="B9" s="10">
        <v>52</v>
      </c>
      <c r="C9" s="10">
        <v>90</v>
      </c>
      <c r="D9">
        <v>57.777000000000001</v>
      </c>
      <c r="F9">
        <v>170</v>
      </c>
      <c r="G9">
        <v>220</v>
      </c>
      <c r="H9">
        <v>77.272000000000006</v>
      </c>
    </row>
    <row r="10" spans="1:8">
      <c r="B10">
        <v>71</v>
      </c>
      <c r="C10">
        <v>138</v>
      </c>
      <c r="D10">
        <v>51.448999999999998</v>
      </c>
      <c r="F10">
        <v>134</v>
      </c>
      <c r="G10">
        <v>180</v>
      </c>
      <c r="H10">
        <v>74.444000000000003</v>
      </c>
    </row>
    <row r="11" spans="1:8">
      <c r="B11">
        <v>67</v>
      </c>
      <c r="C11">
        <v>116</v>
      </c>
      <c r="D11">
        <v>57.758000000000003</v>
      </c>
      <c r="F11">
        <v>126</v>
      </c>
      <c r="G11">
        <v>181</v>
      </c>
      <c r="H11">
        <v>69.613</v>
      </c>
    </row>
    <row r="12" spans="1:8">
      <c r="B12">
        <v>60</v>
      </c>
      <c r="C12">
        <v>100</v>
      </c>
      <c r="D12">
        <v>60</v>
      </c>
      <c r="F12">
        <v>125</v>
      </c>
      <c r="G12">
        <v>171</v>
      </c>
      <c r="H12">
        <v>73.099000000000004</v>
      </c>
    </row>
    <row r="13" spans="1:8">
      <c r="B13">
        <v>69</v>
      </c>
      <c r="C13">
        <v>90</v>
      </c>
      <c r="D13">
        <v>76.665999999999997</v>
      </c>
      <c r="F13">
        <v>146</v>
      </c>
      <c r="G13">
        <v>200</v>
      </c>
      <c r="H13">
        <v>73</v>
      </c>
    </row>
    <row r="14" spans="1:8">
      <c r="B14">
        <v>65</v>
      </c>
      <c r="C14">
        <v>100</v>
      </c>
      <c r="D14">
        <v>65</v>
      </c>
      <c r="F14">
        <v>174</v>
      </c>
      <c r="G14">
        <v>250</v>
      </c>
      <c r="H14">
        <v>69.599999999999994</v>
      </c>
    </row>
    <row r="15" spans="1:8">
      <c r="B15">
        <v>72</v>
      </c>
      <c r="C15">
        <v>95</v>
      </c>
      <c r="D15">
        <v>75.789000000000001</v>
      </c>
      <c r="F15">
        <v>203</v>
      </c>
      <c r="G15">
        <v>300</v>
      </c>
      <c r="H15">
        <v>67.665999999999997</v>
      </c>
    </row>
    <row r="16" spans="1:8">
      <c r="B16">
        <v>70</v>
      </c>
      <c r="C16">
        <v>115</v>
      </c>
      <c r="D16">
        <v>60.869</v>
      </c>
      <c r="F16">
        <v>181</v>
      </c>
      <c r="G16">
        <v>248</v>
      </c>
      <c r="H16">
        <v>72.983000000000004</v>
      </c>
    </row>
    <row r="17" spans="2:12">
      <c r="B17">
        <v>76</v>
      </c>
      <c r="C17">
        <v>100</v>
      </c>
      <c r="D17">
        <v>76</v>
      </c>
      <c r="F17">
        <v>101</v>
      </c>
      <c r="G17">
        <v>158</v>
      </c>
      <c r="H17">
        <v>63.923999999999999</v>
      </c>
    </row>
    <row r="18" spans="2:12">
      <c r="B18">
        <v>73</v>
      </c>
      <c r="C18">
        <v>118</v>
      </c>
      <c r="D18">
        <v>61.863999999999997</v>
      </c>
      <c r="F18">
        <v>126</v>
      </c>
      <c r="G18">
        <v>228</v>
      </c>
      <c r="H18">
        <v>55.262999999999998</v>
      </c>
    </row>
    <row r="19" spans="2:12">
      <c r="C19" s="20" t="s">
        <v>15</v>
      </c>
      <c r="D19" s="20" t="s">
        <v>16</v>
      </c>
    </row>
    <row r="20" spans="2:12">
      <c r="B20" t="s">
        <v>3</v>
      </c>
      <c r="C20">
        <f>AVERAGE(D4:D18)</f>
        <v>60.459666666666671</v>
      </c>
      <c r="D20">
        <f>AVERAGE(H4:H18)</f>
        <v>71.08459999999998</v>
      </c>
    </row>
    <row r="21" spans="2:12">
      <c r="B21" t="s">
        <v>4</v>
      </c>
      <c r="C21">
        <f>STDEV(D4:D18)</f>
        <v>10.388276460006423</v>
      </c>
      <c r="D21">
        <f>STDEV(H4:H18)</f>
        <v>6.3709446462604191</v>
      </c>
    </row>
    <row r="22" spans="2:12">
      <c r="B22" t="s">
        <v>14</v>
      </c>
      <c r="C22">
        <f>STDEV(D4:D18)/SQRT(15)</f>
        <v>2.6822414483602279</v>
      </c>
      <c r="D22">
        <f>STDEV(H4:H18)/SQRT(15)</f>
        <v>1.6449708343050604</v>
      </c>
    </row>
    <row r="27" spans="2:12">
      <c r="L27" t="s">
        <v>35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L30" sqref="L30"/>
    </sheetView>
  </sheetViews>
  <sheetFormatPr baseColWidth="10" defaultRowHeight="15" x14ac:dyDescent="0"/>
  <cols>
    <col min="1" max="1" width="13.1640625" customWidth="1"/>
  </cols>
  <sheetData>
    <row r="1" spans="1:8">
      <c r="A1" s="16" t="s">
        <v>10</v>
      </c>
      <c r="C1" s="20" t="s">
        <v>15</v>
      </c>
      <c r="G1" s="20" t="s">
        <v>16</v>
      </c>
    </row>
    <row r="2" spans="1:8">
      <c r="B2" s="10"/>
      <c r="C2" s="21" t="s">
        <v>19</v>
      </c>
      <c r="D2" s="10"/>
      <c r="F2" s="10"/>
      <c r="G2" s="21" t="s">
        <v>19</v>
      </c>
      <c r="H2" s="10"/>
    </row>
    <row r="3" spans="1:8">
      <c r="B3" s="22" t="s">
        <v>20</v>
      </c>
      <c r="C3" s="23" t="s">
        <v>13</v>
      </c>
      <c r="D3" s="13" t="s">
        <v>2</v>
      </c>
      <c r="F3" s="22" t="s">
        <v>20</v>
      </c>
      <c r="G3" s="23" t="s">
        <v>13</v>
      </c>
      <c r="H3" s="13" t="s">
        <v>2</v>
      </c>
    </row>
    <row r="4" spans="1:8">
      <c r="B4">
        <v>10</v>
      </c>
      <c r="C4">
        <v>121</v>
      </c>
      <c r="D4">
        <v>8.2639999999999993</v>
      </c>
      <c r="F4">
        <v>30</v>
      </c>
      <c r="G4">
        <v>145</v>
      </c>
      <c r="H4">
        <v>20.689</v>
      </c>
    </row>
    <row r="5" spans="1:8">
      <c r="B5">
        <v>10</v>
      </c>
      <c r="C5">
        <v>104</v>
      </c>
      <c r="D5">
        <v>9.6150000000000002</v>
      </c>
      <c r="F5">
        <v>25</v>
      </c>
      <c r="G5">
        <v>146</v>
      </c>
      <c r="H5">
        <v>17.123000000000001</v>
      </c>
    </row>
    <row r="6" spans="1:8">
      <c r="B6">
        <v>8</v>
      </c>
      <c r="C6">
        <v>94</v>
      </c>
      <c r="D6">
        <v>8.51</v>
      </c>
      <c r="F6">
        <v>30</v>
      </c>
      <c r="G6">
        <v>245</v>
      </c>
      <c r="H6">
        <v>12.244</v>
      </c>
    </row>
    <row r="7" spans="1:8">
      <c r="B7">
        <v>11</v>
      </c>
      <c r="C7">
        <v>94</v>
      </c>
      <c r="D7">
        <v>11.702</v>
      </c>
      <c r="F7">
        <v>23</v>
      </c>
      <c r="G7">
        <v>170</v>
      </c>
      <c r="H7">
        <v>13.529</v>
      </c>
    </row>
    <row r="8" spans="1:8">
      <c r="B8" s="10">
        <v>9</v>
      </c>
      <c r="C8" s="10">
        <v>96</v>
      </c>
      <c r="D8">
        <v>9.375</v>
      </c>
      <c r="F8">
        <v>22</v>
      </c>
      <c r="G8">
        <v>125</v>
      </c>
      <c r="H8">
        <v>17.600000000000001</v>
      </c>
    </row>
    <row r="9" spans="1:8">
      <c r="B9" s="10">
        <v>12</v>
      </c>
      <c r="C9" s="10">
        <v>108</v>
      </c>
      <c r="D9">
        <v>11.111000000000001</v>
      </c>
      <c r="F9">
        <v>29</v>
      </c>
      <c r="G9">
        <v>170</v>
      </c>
      <c r="H9">
        <v>17.058</v>
      </c>
    </row>
    <row r="10" spans="1:8">
      <c r="B10" s="10">
        <v>15</v>
      </c>
      <c r="C10" s="10">
        <v>123</v>
      </c>
      <c r="D10">
        <v>12.195</v>
      </c>
      <c r="F10">
        <v>26</v>
      </c>
      <c r="G10">
        <v>150</v>
      </c>
      <c r="H10">
        <v>17.332999999999998</v>
      </c>
    </row>
    <row r="11" spans="1:8">
      <c r="B11" s="10">
        <v>11</v>
      </c>
      <c r="C11" s="10">
        <v>104</v>
      </c>
      <c r="D11">
        <v>10.576000000000001</v>
      </c>
      <c r="F11">
        <v>28</v>
      </c>
      <c r="G11">
        <v>149</v>
      </c>
      <c r="H11">
        <v>18.791</v>
      </c>
    </row>
    <row r="12" spans="1:8">
      <c r="B12" s="10">
        <v>7</v>
      </c>
      <c r="C12" s="10">
        <v>114</v>
      </c>
      <c r="D12">
        <v>6.14</v>
      </c>
      <c r="F12">
        <v>24</v>
      </c>
      <c r="G12">
        <v>140</v>
      </c>
      <c r="H12">
        <v>17.141999999999999</v>
      </c>
    </row>
    <row r="13" spans="1:8">
      <c r="B13" s="10">
        <v>6</v>
      </c>
      <c r="C13" s="10">
        <v>95</v>
      </c>
      <c r="D13">
        <v>6.3150000000000004</v>
      </c>
      <c r="F13">
        <v>24</v>
      </c>
      <c r="G13">
        <v>153</v>
      </c>
      <c r="H13">
        <v>15.686</v>
      </c>
    </row>
    <row r="14" spans="1:8">
      <c r="B14" s="10">
        <v>12</v>
      </c>
      <c r="C14" s="10">
        <v>115</v>
      </c>
      <c r="D14">
        <v>10.433999999999999</v>
      </c>
      <c r="F14">
        <v>35</v>
      </c>
      <c r="G14">
        <v>145</v>
      </c>
      <c r="H14">
        <v>24.137</v>
      </c>
    </row>
    <row r="15" spans="1:8">
      <c r="B15" s="10">
        <v>10</v>
      </c>
      <c r="C15" s="10">
        <v>103</v>
      </c>
      <c r="D15">
        <v>9.7080000000000002</v>
      </c>
      <c r="F15">
        <v>29</v>
      </c>
      <c r="G15">
        <v>138</v>
      </c>
      <c r="H15">
        <v>21.013999999999999</v>
      </c>
    </row>
    <row r="16" spans="1:8">
      <c r="B16" s="10">
        <v>13</v>
      </c>
      <c r="C16" s="10">
        <v>112</v>
      </c>
      <c r="D16">
        <v>11.606999999999999</v>
      </c>
      <c r="F16">
        <v>33</v>
      </c>
      <c r="G16">
        <v>121</v>
      </c>
      <c r="H16">
        <v>27.271999999999998</v>
      </c>
    </row>
    <row r="17" spans="2:12">
      <c r="B17" s="10">
        <v>10</v>
      </c>
      <c r="C17" s="10">
        <v>96</v>
      </c>
      <c r="D17">
        <v>10.416</v>
      </c>
      <c r="F17">
        <v>51</v>
      </c>
      <c r="G17">
        <v>145</v>
      </c>
      <c r="H17">
        <v>35.171999999999997</v>
      </c>
    </row>
    <row r="18" spans="2:12">
      <c r="B18" s="10">
        <v>11</v>
      </c>
      <c r="C18" s="10">
        <v>98</v>
      </c>
      <c r="D18">
        <v>11.224</v>
      </c>
      <c r="F18">
        <v>31</v>
      </c>
      <c r="G18">
        <v>126</v>
      </c>
      <c r="H18">
        <v>24.603000000000002</v>
      </c>
    </row>
    <row r="19" spans="2:12">
      <c r="C19" s="20" t="s">
        <v>15</v>
      </c>
      <c r="D19" s="20" t="s">
        <v>16</v>
      </c>
    </row>
    <row r="20" spans="2:12">
      <c r="B20" t="s">
        <v>3</v>
      </c>
      <c r="C20">
        <f>AVERAGE(D4:D18)</f>
        <v>9.8127999999999993</v>
      </c>
      <c r="D20">
        <f>AVERAGE(H4:H18)</f>
        <v>19.959533333333333</v>
      </c>
    </row>
    <row r="21" spans="2:12">
      <c r="B21" t="s">
        <v>4</v>
      </c>
      <c r="C21">
        <f>STDEV(D4:D18)</f>
        <v>1.8426308908731621</v>
      </c>
      <c r="D21">
        <f>STDEV(H4:H18)</f>
        <v>5.8732292147952077</v>
      </c>
    </row>
    <row r="22" spans="2:12">
      <c r="B22" t="s">
        <v>14</v>
      </c>
      <c r="C22">
        <f>STDEV(D4:D18)/SQRT(15)</f>
        <v>0.47576525023727284</v>
      </c>
      <c r="D22">
        <f>STDEV(H4:H18)/SQRT(15)</f>
        <v>1.5164612624907134</v>
      </c>
    </row>
    <row r="27" spans="2:12">
      <c r="L27" t="s">
        <v>37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L25" sqref="L25"/>
    </sheetView>
  </sheetViews>
  <sheetFormatPr baseColWidth="10" defaultRowHeight="15" x14ac:dyDescent="0"/>
  <cols>
    <col min="1" max="1" width="13.1640625" customWidth="1"/>
  </cols>
  <sheetData>
    <row r="1" spans="1:8">
      <c r="A1" s="16" t="s">
        <v>10</v>
      </c>
      <c r="C1" s="20" t="s">
        <v>15</v>
      </c>
      <c r="G1" s="20" t="s">
        <v>16</v>
      </c>
    </row>
    <row r="2" spans="1:8">
      <c r="C2" s="24" t="s">
        <v>21</v>
      </c>
      <c r="G2" s="24" t="s">
        <v>21</v>
      </c>
    </row>
    <row r="3" spans="1:8">
      <c r="B3" s="18" t="s">
        <v>21</v>
      </c>
      <c r="C3" s="19" t="s">
        <v>13</v>
      </c>
      <c r="D3" s="3" t="s">
        <v>2</v>
      </c>
      <c r="F3" s="18" t="s">
        <v>22</v>
      </c>
      <c r="G3" s="19" t="s">
        <v>13</v>
      </c>
      <c r="H3" s="3" t="s">
        <v>2</v>
      </c>
    </row>
    <row r="4" spans="1:8">
      <c r="B4">
        <v>0</v>
      </c>
      <c r="C4" s="25">
        <v>162</v>
      </c>
      <c r="D4">
        <v>0</v>
      </c>
      <c r="F4">
        <v>5</v>
      </c>
      <c r="G4">
        <v>65</v>
      </c>
      <c r="H4">
        <v>7.6920000000000002</v>
      </c>
    </row>
    <row r="5" spans="1:8">
      <c r="B5">
        <v>0</v>
      </c>
      <c r="C5" s="25">
        <v>175</v>
      </c>
      <c r="D5">
        <v>0</v>
      </c>
      <c r="F5">
        <v>7</v>
      </c>
      <c r="G5">
        <v>80</v>
      </c>
      <c r="H5">
        <v>8.75</v>
      </c>
    </row>
    <row r="6" spans="1:8">
      <c r="B6">
        <v>0</v>
      </c>
      <c r="C6" s="25">
        <v>166</v>
      </c>
      <c r="D6">
        <v>0</v>
      </c>
      <c r="F6">
        <v>5</v>
      </c>
      <c r="G6">
        <v>68</v>
      </c>
      <c r="H6">
        <v>7.3520000000000003</v>
      </c>
    </row>
    <row r="7" spans="1:8">
      <c r="B7">
        <v>0</v>
      </c>
      <c r="C7" s="25">
        <v>59</v>
      </c>
      <c r="D7">
        <v>0</v>
      </c>
      <c r="F7">
        <v>15</v>
      </c>
      <c r="G7">
        <v>100</v>
      </c>
      <c r="H7">
        <v>15</v>
      </c>
    </row>
    <row r="8" spans="1:8">
      <c r="B8">
        <v>0</v>
      </c>
      <c r="C8" s="25">
        <v>60</v>
      </c>
      <c r="D8">
        <v>0</v>
      </c>
      <c r="F8">
        <v>9</v>
      </c>
      <c r="G8">
        <v>81</v>
      </c>
      <c r="H8">
        <v>11.111000000000001</v>
      </c>
    </row>
    <row r="9" spans="1:8">
      <c r="B9">
        <v>0</v>
      </c>
      <c r="C9" s="25">
        <v>59</v>
      </c>
      <c r="D9">
        <v>0</v>
      </c>
      <c r="F9">
        <v>3</v>
      </c>
      <c r="G9">
        <v>55</v>
      </c>
      <c r="H9">
        <v>5.4550000000000001</v>
      </c>
    </row>
    <row r="10" spans="1:8">
      <c r="B10">
        <v>0</v>
      </c>
      <c r="C10" s="25">
        <v>89</v>
      </c>
      <c r="D10">
        <v>0</v>
      </c>
      <c r="F10">
        <v>7</v>
      </c>
      <c r="G10">
        <v>55</v>
      </c>
      <c r="H10">
        <v>12.727</v>
      </c>
    </row>
    <row r="11" spans="1:8">
      <c r="B11">
        <v>0</v>
      </c>
      <c r="C11" s="25">
        <v>98</v>
      </c>
      <c r="D11">
        <v>0</v>
      </c>
      <c r="F11">
        <v>4</v>
      </c>
      <c r="G11">
        <v>50</v>
      </c>
      <c r="H11">
        <v>8</v>
      </c>
    </row>
    <row r="12" spans="1:8">
      <c r="B12">
        <v>0</v>
      </c>
      <c r="C12" s="25">
        <v>88</v>
      </c>
      <c r="D12">
        <v>0</v>
      </c>
      <c r="F12">
        <v>10</v>
      </c>
      <c r="G12">
        <v>100</v>
      </c>
      <c r="H12">
        <v>10</v>
      </c>
    </row>
    <row r="13" spans="1:8">
      <c r="B13">
        <v>0</v>
      </c>
      <c r="C13" s="25">
        <v>125</v>
      </c>
      <c r="D13">
        <v>0</v>
      </c>
      <c r="F13">
        <v>23</v>
      </c>
      <c r="G13">
        <v>153</v>
      </c>
      <c r="H13">
        <v>15.032</v>
      </c>
    </row>
    <row r="14" spans="1:8">
      <c r="B14">
        <v>0</v>
      </c>
      <c r="C14" s="25">
        <v>120</v>
      </c>
      <c r="D14">
        <v>0</v>
      </c>
      <c r="F14">
        <v>25</v>
      </c>
      <c r="G14">
        <v>155</v>
      </c>
      <c r="H14">
        <v>16.129000000000001</v>
      </c>
    </row>
    <row r="15" spans="1:8">
      <c r="B15">
        <v>0</v>
      </c>
      <c r="C15" s="25">
        <v>119</v>
      </c>
      <c r="D15">
        <v>0</v>
      </c>
      <c r="F15">
        <v>13</v>
      </c>
      <c r="G15">
        <v>156</v>
      </c>
      <c r="H15">
        <v>8.3330000000000002</v>
      </c>
    </row>
    <row r="16" spans="1:8">
      <c r="B16">
        <v>0</v>
      </c>
      <c r="C16" s="25">
        <v>132</v>
      </c>
      <c r="D16">
        <v>0</v>
      </c>
      <c r="F16">
        <v>15</v>
      </c>
      <c r="G16">
        <v>132</v>
      </c>
      <c r="H16">
        <v>11.363</v>
      </c>
    </row>
    <row r="17" spans="2:12">
      <c r="B17">
        <v>0</v>
      </c>
      <c r="C17" s="25">
        <v>140</v>
      </c>
      <c r="D17">
        <v>0</v>
      </c>
      <c r="F17">
        <v>7</v>
      </c>
      <c r="G17">
        <v>134</v>
      </c>
      <c r="H17">
        <v>5.2229999999999999</v>
      </c>
    </row>
    <row r="18" spans="2:12">
      <c r="B18">
        <v>0</v>
      </c>
      <c r="C18" s="25">
        <v>127</v>
      </c>
      <c r="D18">
        <v>0</v>
      </c>
      <c r="F18">
        <v>7</v>
      </c>
      <c r="G18">
        <v>140</v>
      </c>
      <c r="H18">
        <v>5</v>
      </c>
    </row>
    <row r="19" spans="2:12">
      <c r="C19" s="20" t="s">
        <v>15</v>
      </c>
      <c r="D19" s="20" t="s">
        <v>16</v>
      </c>
    </row>
    <row r="20" spans="2:12">
      <c r="B20" t="s">
        <v>3</v>
      </c>
      <c r="C20">
        <f>AVERAGE(D4:D18)</f>
        <v>0</v>
      </c>
      <c r="D20">
        <f>AVERAGE(H4:H18)</f>
        <v>9.8111333333333359</v>
      </c>
    </row>
    <row r="21" spans="2:12">
      <c r="B21" t="s">
        <v>4</v>
      </c>
      <c r="C21">
        <f>STDEV(D4:D18)</f>
        <v>0</v>
      </c>
      <c r="D21">
        <f>STDEV(H4:H18)</f>
        <v>3.6550956185785828</v>
      </c>
    </row>
    <row r="22" spans="2:12">
      <c r="B22" t="s">
        <v>14</v>
      </c>
      <c r="C22">
        <v>0</v>
      </c>
      <c r="D22">
        <f>STDEV(H4:H18)/SQRT(15)</f>
        <v>0.94374163063670313</v>
      </c>
    </row>
    <row r="25" spans="2:12">
      <c r="L25" t="s">
        <v>37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J10" sqref="J10"/>
    </sheetView>
  </sheetViews>
  <sheetFormatPr baseColWidth="10" defaultRowHeight="15" x14ac:dyDescent="0"/>
  <cols>
    <col min="2" max="2" width="10.83203125" customWidth="1"/>
  </cols>
  <sheetData>
    <row r="1" spans="1:12">
      <c r="A1" s="16" t="s">
        <v>23</v>
      </c>
      <c r="B1" s="10"/>
      <c r="C1" s="27" t="s">
        <v>24</v>
      </c>
      <c r="D1" s="10"/>
      <c r="G1" s="20" t="s">
        <v>25</v>
      </c>
    </row>
    <row r="2" spans="1:12">
      <c r="B2" s="10"/>
      <c r="C2" s="28" t="s">
        <v>11</v>
      </c>
      <c r="D2" s="10"/>
      <c r="G2" s="26" t="s">
        <v>11</v>
      </c>
    </row>
    <row r="3" spans="1:12">
      <c r="B3" s="29" t="s">
        <v>12</v>
      </c>
      <c r="C3" s="15" t="s">
        <v>1</v>
      </c>
      <c r="D3" s="30" t="s">
        <v>2</v>
      </c>
      <c r="F3" s="1" t="s">
        <v>0</v>
      </c>
      <c r="G3" s="2" t="s">
        <v>1</v>
      </c>
      <c r="H3" s="3" t="s">
        <v>2</v>
      </c>
    </row>
    <row r="4" spans="1:12">
      <c r="B4" s="5">
        <v>22</v>
      </c>
      <c r="C4" s="5">
        <v>22</v>
      </c>
      <c r="D4" s="5">
        <v>100</v>
      </c>
      <c r="E4" s="4"/>
      <c r="F4" s="5">
        <v>107</v>
      </c>
      <c r="G4" s="5">
        <v>107</v>
      </c>
      <c r="H4" s="5">
        <v>100</v>
      </c>
    </row>
    <row r="5" spans="1:12">
      <c r="B5" s="5">
        <v>28</v>
      </c>
      <c r="C5" s="5">
        <v>28</v>
      </c>
      <c r="D5" s="5">
        <v>100</v>
      </c>
      <c r="E5" s="4"/>
      <c r="F5" s="5">
        <v>28</v>
      </c>
      <c r="G5" s="5">
        <v>28</v>
      </c>
      <c r="H5" s="5">
        <v>100</v>
      </c>
    </row>
    <row r="6" spans="1:12">
      <c r="B6" s="5">
        <v>18</v>
      </c>
      <c r="C6" s="5">
        <v>20</v>
      </c>
      <c r="D6" s="5">
        <v>90</v>
      </c>
      <c r="E6" s="4"/>
      <c r="F6" s="5">
        <v>139</v>
      </c>
      <c r="G6" s="5">
        <v>139</v>
      </c>
      <c r="H6" s="5">
        <v>100</v>
      </c>
    </row>
    <row r="7" spans="1:12">
      <c r="B7" s="5">
        <v>16</v>
      </c>
      <c r="C7" s="5">
        <v>19</v>
      </c>
      <c r="D7" s="5">
        <v>84.21</v>
      </c>
      <c r="E7" s="4"/>
      <c r="F7" s="5">
        <v>97</v>
      </c>
      <c r="G7" s="6">
        <v>103</v>
      </c>
      <c r="H7" s="6">
        <v>94.174000000000007</v>
      </c>
      <c r="J7" s="35" t="s">
        <v>28</v>
      </c>
      <c r="K7" s="9"/>
      <c r="L7" s="9"/>
    </row>
    <row r="8" spans="1:12">
      <c r="B8" s="5">
        <v>25</v>
      </c>
      <c r="C8" s="5">
        <v>26</v>
      </c>
      <c r="D8" s="5">
        <v>96.153000000000006</v>
      </c>
      <c r="E8" s="4"/>
      <c r="F8" s="5">
        <v>90</v>
      </c>
      <c r="G8" s="6">
        <v>103</v>
      </c>
      <c r="H8" s="6">
        <v>87.378</v>
      </c>
      <c r="J8" s="35" t="s">
        <v>29</v>
      </c>
      <c r="K8" s="9"/>
      <c r="L8" s="9"/>
    </row>
    <row r="9" spans="1:12">
      <c r="B9" s="5">
        <v>22</v>
      </c>
      <c r="C9" s="5">
        <v>24</v>
      </c>
      <c r="D9" s="5">
        <v>91.665999999999997</v>
      </c>
      <c r="E9" s="4"/>
      <c r="F9" s="5">
        <v>87</v>
      </c>
      <c r="G9" s="5">
        <v>87</v>
      </c>
      <c r="H9" s="5">
        <v>100</v>
      </c>
      <c r="J9" s="35" t="s">
        <v>32</v>
      </c>
    </row>
    <row r="10" spans="1:12">
      <c r="B10" s="5">
        <v>5</v>
      </c>
      <c r="C10" s="5">
        <v>5</v>
      </c>
      <c r="D10" s="5">
        <v>100</v>
      </c>
      <c r="E10" s="9"/>
      <c r="F10" s="5">
        <v>98</v>
      </c>
      <c r="G10" s="5">
        <v>111</v>
      </c>
      <c r="H10" s="5">
        <v>88.287999999999997</v>
      </c>
      <c r="J10" s="35" t="s">
        <v>33</v>
      </c>
    </row>
    <row r="11" spans="1:12">
      <c r="B11" s="5">
        <v>3</v>
      </c>
      <c r="C11" s="5">
        <v>3</v>
      </c>
      <c r="D11" s="5">
        <v>100</v>
      </c>
      <c r="E11" s="9"/>
      <c r="F11" s="5">
        <v>56</v>
      </c>
      <c r="G11" s="5">
        <v>58</v>
      </c>
      <c r="H11" s="5">
        <v>96.551000000000002</v>
      </c>
    </row>
    <row r="12" spans="1:12">
      <c r="B12" s="5">
        <v>16</v>
      </c>
      <c r="C12" s="5">
        <v>16</v>
      </c>
      <c r="D12" s="5">
        <v>100</v>
      </c>
      <c r="E12" s="9"/>
      <c r="F12" s="5">
        <v>107</v>
      </c>
      <c r="G12" s="5">
        <v>111</v>
      </c>
      <c r="H12" s="5">
        <v>96.396000000000001</v>
      </c>
    </row>
    <row r="13" spans="1:12">
      <c r="B13" s="5">
        <v>13</v>
      </c>
      <c r="C13" s="5">
        <v>14</v>
      </c>
      <c r="D13" s="5">
        <v>92.856999999999999</v>
      </c>
      <c r="E13" s="9"/>
    </row>
    <row r="14" spans="1:12">
      <c r="B14" s="5">
        <v>156</v>
      </c>
      <c r="C14" s="5">
        <v>171</v>
      </c>
      <c r="D14" s="5">
        <v>91.227999999999994</v>
      </c>
      <c r="E14" s="9"/>
    </row>
    <row r="15" spans="1:12">
      <c r="B15" s="5">
        <v>145</v>
      </c>
      <c r="C15" s="5">
        <v>155</v>
      </c>
      <c r="D15" s="5">
        <v>93.548000000000002</v>
      </c>
      <c r="E15" s="9"/>
    </row>
    <row r="16" spans="1:12">
      <c r="C16" s="27" t="s">
        <v>24</v>
      </c>
      <c r="D16" s="20" t="s">
        <v>25</v>
      </c>
    </row>
    <row r="17" spans="2:12">
      <c r="B17" s="10" t="s">
        <v>3</v>
      </c>
      <c r="C17">
        <f>AVERAGE(D4:D15)</f>
        <v>94.971833333333336</v>
      </c>
      <c r="D17">
        <f>AVERAGE(H4:H12)</f>
        <v>95.865222222222215</v>
      </c>
    </row>
    <row r="18" spans="2:12">
      <c r="B18" s="10" t="s">
        <v>4</v>
      </c>
      <c r="C18">
        <f>STDEV(D4:D15)</f>
        <v>5.2204865818729171</v>
      </c>
      <c r="D18">
        <f>STDEV(H4:H12)</f>
        <v>5.0180304347865858</v>
      </c>
    </row>
    <row r="19" spans="2:12">
      <c r="B19" t="s">
        <v>14</v>
      </c>
      <c r="C19">
        <f>STDEV(D4:D15)/SQRT(12)</f>
        <v>1.5070246666725791</v>
      </c>
      <c r="D19">
        <f>STDEV(H4:H12)/SQRT(9)</f>
        <v>1.6726768115955286</v>
      </c>
    </row>
    <row r="22" spans="2:12">
      <c r="B22" s="10"/>
    </row>
    <row r="23" spans="2:12">
      <c r="B23" s="10"/>
    </row>
    <row r="24" spans="2:12">
      <c r="L24" t="s">
        <v>38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5DPO SOX2</vt:lpstr>
      <vt:lpstr>5DPO PAX7</vt:lpstr>
      <vt:lpstr>5DPO P27</vt:lpstr>
      <vt:lpstr>5DPO ILSET1</vt:lpstr>
      <vt:lpstr>In vitro SOX2 2DPO-5DPO</vt:lpstr>
      <vt:lpstr>in vitro PAX7 2DPO-5DPO</vt:lpstr>
      <vt:lpstr>in vitro P27 2DPO-5DPO</vt:lpstr>
      <vt:lpstr>in vitro ISLET1 2DPO-5DPO</vt:lpstr>
      <vt:lpstr>Xenograft SOX2 2DPO-5DPO</vt:lpstr>
      <vt:lpstr>Xenograft PAX7 2DPO-5DPO</vt:lpstr>
      <vt:lpstr>Xenograft P27 2DPO-5DPO</vt:lpstr>
      <vt:lpstr>Xenograft ISLET1 2DPO-5DPO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 Dady</dc:creator>
  <cp:lastModifiedBy>Alwyn Dady</cp:lastModifiedBy>
  <dcterms:created xsi:type="dcterms:W3CDTF">2020-11-09T15:27:24Z</dcterms:created>
  <dcterms:modified xsi:type="dcterms:W3CDTF">2022-01-13T15:53:48Z</dcterms:modified>
</cp:coreProperties>
</file>