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860" tabRatio="500"/>
  </bookViews>
  <sheets>
    <sheet name="5DPO Ki67" sheetId="1" r:id="rId1"/>
    <sheet name="5DPO Cas3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2" l="1"/>
  <c r="G6" i="2"/>
  <c r="G7" i="2"/>
  <c r="G16" i="2"/>
  <c r="G17" i="2"/>
  <c r="G18" i="2"/>
  <c r="G5" i="1"/>
  <c r="G6" i="1"/>
  <c r="G7" i="1"/>
  <c r="G14" i="1"/>
  <c r="G15" i="1"/>
  <c r="G16" i="1"/>
</calcChain>
</file>

<file path=xl/sharedStrings.xml><?xml version="1.0" encoding="utf-8"?>
<sst xmlns="http://schemas.openxmlformats.org/spreadsheetml/2006/main" count="29" uniqueCount="14">
  <si>
    <t>ISC: Incorporated Single Cells</t>
  </si>
  <si>
    <t>ICG: Incorporated Cell Group</t>
  </si>
  <si>
    <t>SEM</t>
  </si>
  <si>
    <t>sd</t>
  </si>
  <si>
    <t>mean</t>
  </si>
  <si>
    <t>Incorporated Single Cells</t>
  </si>
  <si>
    <t>incorporated Cell Group</t>
  </si>
  <si>
    <t>%</t>
  </si>
  <si>
    <t>Total GFP+</t>
  </si>
  <si>
    <t>Ki67+cells</t>
  </si>
  <si>
    <t>Ki67</t>
  </si>
  <si>
    <t>Cas3+cells</t>
  </si>
  <si>
    <t>Cas3</t>
  </si>
  <si>
    <t>5DPO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</si>
</sst>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3366FF"/>
      <name val="Calibri"/>
      <scheme val="minor"/>
    </font>
    <font>
      <sz val="1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4" borderId="0" xfId="3" applyFont="1"/>
    <xf numFmtId="0" fontId="7" fillId="5" borderId="1" xfId="4" applyFont="1" applyAlignment="1">
      <alignment horizontal="right"/>
    </xf>
    <xf numFmtId="0" fontId="7" fillId="3" borderId="0" xfId="2" applyFont="1"/>
    <xf numFmtId="0" fontId="7" fillId="2" borderId="0" xfId="1" applyFont="1" applyAlignment="1">
      <alignment horizontal="right"/>
    </xf>
    <xf numFmtId="0" fontId="7" fillId="4" borderId="0" xfId="3" applyFont="1" applyAlignment="1">
      <alignment horizontal="center"/>
    </xf>
  </cellXfs>
  <cellStyles count="5">
    <cellStyle name="Bad" xfId="2" builtinId="27"/>
    <cellStyle name="Good" xfId="1" builtinId="26"/>
    <cellStyle name="Input" xfId="4" builtinId="20"/>
    <cellStyle name="Neutral" xfId="3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4</xdr:row>
      <xdr:rowOff>177800</xdr:rowOff>
    </xdr:from>
    <xdr:to>
      <xdr:col>10</xdr:col>
      <xdr:colOff>101600</xdr:colOff>
      <xdr:row>15</xdr:row>
      <xdr:rowOff>19170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0" y="939800"/>
          <a:ext cx="1739900" cy="1936870"/>
        </a:xfrm>
        <a:prstGeom prst="rect">
          <a:avLst/>
        </a:prstGeom>
      </xdr:spPr>
    </xdr:pic>
    <xdr:clientData/>
  </xdr:twoCellAnchor>
  <xdr:twoCellAnchor>
    <xdr:from>
      <xdr:col>8</xdr:col>
      <xdr:colOff>673100</xdr:colOff>
      <xdr:row>14</xdr:row>
      <xdr:rowOff>63500</xdr:rowOff>
    </xdr:from>
    <xdr:to>
      <xdr:col>9</xdr:col>
      <xdr:colOff>314005</xdr:colOff>
      <xdr:row>15</xdr:row>
      <xdr:rowOff>134610</xdr:rowOff>
    </xdr:to>
    <xdr:sp macro="" textlink="">
      <xdr:nvSpPr>
        <xdr:cNvPr id="3" name="TextBox 2"/>
        <xdr:cNvSpPr txBox="1"/>
      </xdr:nvSpPr>
      <xdr:spPr>
        <a:xfrm>
          <a:off x="8051800" y="2730500"/>
          <a:ext cx="466405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ICG</a:t>
          </a:r>
        </a:p>
      </xdr:txBody>
    </xdr:sp>
    <xdr:clientData/>
  </xdr:twoCellAnchor>
  <xdr:twoCellAnchor>
    <xdr:from>
      <xdr:col>9</xdr:col>
      <xdr:colOff>393700</xdr:colOff>
      <xdr:row>14</xdr:row>
      <xdr:rowOff>63500</xdr:rowOff>
    </xdr:from>
    <xdr:to>
      <xdr:col>10</xdr:col>
      <xdr:colOff>34605</xdr:colOff>
      <xdr:row>15</xdr:row>
      <xdr:rowOff>134610</xdr:rowOff>
    </xdr:to>
    <xdr:sp macro="" textlink="">
      <xdr:nvSpPr>
        <xdr:cNvPr id="4" name="TextBox 3"/>
        <xdr:cNvSpPr txBox="1"/>
      </xdr:nvSpPr>
      <xdr:spPr>
        <a:xfrm>
          <a:off x="8597900" y="2730500"/>
          <a:ext cx="466405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5</xdr:row>
      <xdr:rowOff>50800</xdr:rowOff>
    </xdr:from>
    <xdr:to>
      <xdr:col>10</xdr:col>
      <xdr:colOff>203200</xdr:colOff>
      <xdr:row>16</xdr:row>
      <xdr:rowOff>5271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6800" y="1003300"/>
          <a:ext cx="1841500" cy="2049971"/>
        </a:xfrm>
        <a:prstGeom prst="rect">
          <a:avLst/>
        </a:prstGeom>
      </xdr:spPr>
    </xdr:pic>
    <xdr:clientData/>
  </xdr:twoCellAnchor>
  <xdr:twoCellAnchor>
    <xdr:from>
      <xdr:col>8</xdr:col>
      <xdr:colOff>736600</xdr:colOff>
      <xdr:row>14</xdr:row>
      <xdr:rowOff>177800</xdr:rowOff>
    </xdr:from>
    <xdr:to>
      <xdr:col>9</xdr:col>
      <xdr:colOff>377505</xdr:colOff>
      <xdr:row>16</xdr:row>
      <xdr:rowOff>58410</xdr:rowOff>
    </xdr:to>
    <xdr:sp macro="" textlink="">
      <xdr:nvSpPr>
        <xdr:cNvPr id="3" name="TextBox 2"/>
        <xdr:cNvSpPr txBox="1"/>
      </xdr:nvSpPr>
      <xdr:spPr>
        <a:xfrm>
          <a:off x="8140700" y="2844800"/>
          <a:ext cx="466405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ICG</a:t>
          </a:r>
        </a:p>
      </xdr:txBody>
    </xdr:sp>
    <xdr:clientData/>
  </xdr:twoCellAnchor>
  <xdr:twoCellAnchor>
    <xdr:from>
      <xdr:col>9</xdr:col>
      <xdr:colOff>457200</xdr:colOff>
      <xdr:row>14</xdr:row>
      <xdr:rowOff>177800</xdr:rowOff>
    </xdr:from>
    <xdr:to>
      <xdr:col>10</xdr:col>
      <xdr:colOff>98105</xdr:colOff>
      <xdr:row>16</xdr:row>
      <xdr:rowOff>58410</xdr:rowOff>
    </xdr:to>
    <xdr:sp macro="" textlink="">
      <xdr:nvSpPr>
        <xdr:cNvPr id="4" name="TextBox 3"/>
        <xdr:cNvSpPr txBox="1"/>
      </xdr:nvSpPr>
      <xdr:spPr>
        <a:xfrm>
          <a:off x="8686800" y="2844800"/>
          <a:ext cx="466405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D29" sqref="D29"/>
    </sheetView>
  </sheetViews>
  <sheetFormatPr baseColWidth="10" defaultRowHeight="15" x14ac:dyDescent="0"/>
  <cols>
    <col min="1" max="1" width="21" customWidth="1"/>
  </cols>
  <sheetData>
    <row r="1" spans="1:7">
      <c r="C1" s="8" t="s">
        <v>10</v>
      </c>
    </row>
    <row r="3" spans="1:7">
      <c r="B3" s="7" t="s">
        <v>9</v>
      </c>
      <c r="C3" s="6" t="s">
        <v>8</v>
      </c>
      <c r="D3" s="5" t="s">
        <v>7</v>
      </c>
    </row>
    <row r="4" spans="1:7">
      <c r="A4" s="4" t="s">
        <v>6</v>
      </c>
      <c r="B4">
        <v>110</v>
      </c>
      <c r="C4">
        <v>130</v>
      </c>
      <c r="D4">
        <v>84.6</v>
      </c>
    </row>
    <row r="5" spans="1:7">
      <c r="B5">
        <v>10</v>
      </c>
      <c r="C5">
        <v>10</v>
      </c>
      <c r="D5">
        <v>100</v>
      </c>
      <c r="F5" t="s">
        <v>4</v>
      </c>
      <c r="G5">
        <f>AVERAGE(D4:D12)</f>
        <v>86.823333333333323</v>
      </c>
    </row>
    <row r="6" spans="1:7">
      <c r="B6">
        <v>130</v>
      </c>
      <c r="C6">
        <v>160</v>
      </c>
      <c r="D6">
        <v>81.25</v>
      </c>
      <c r="F6" t="s">
        <v>3</v>
      </c>
      <c r="G6">
        <f>STDEV(D4:D12)</f>
        <v>8.0415639026249117</v>
      </c>
    </row>
    <row r="7" spans="1:7">
      <c r="B7" s="2">
        <v>130</v>
      </c>
      <c r="C7" s="2">
        <v>160</v>
      </c>
      <c r="D7" s="2">
        <v>81.25</v>
      </c>
      <c r="F7" t="s">
        <v>2</v>
      </c>
      <c r="G7">
        <f>STDEV(D4:D12)/SQRT(9)</f>
        <v>2.6805213008749704</v>
      </c>
    </row>
    <row r="8" spans="1:7">
      <c r="B8" s="2">
        <v>60</v>
      </c>
      <c r="C8" s="2">
        <v>70</v>
      </c>
      <c r="D8" s="2">
        <v>85.71</v>
      </c>
    </row>
    <row r="9" spans="1:7">
      <c r="B9" s="2">
        <v>15</v>
      </c>
      <c r="C9" s="2">
        <v>15</v>
      </c>
      <c r="D9" s="2">
        <v>100</v>
      </c>
    </row>
    <row r="10" spans="1:7">
      <c r="B10" s="1">
        <v>70</v>
      </c>
      <c r="C10" s="1">
        <v>90</v>
      </c>
      <c r="D10" s="1">
        <v>77.77</v>
      </c>
    </row>
    <row r="11" spans="1:7">
      <c r="B11" s="1">
        <v>95</v>
      </c>
      <c r="C11" s="1">
        <v>115</v>
      </c>
      <c r="D11" s="1">
        <v>82.6</v>
      </c>
    </row>
    <row r="12" spans="1:7">
      <c r="B12" s="1">
        <v>75</v>
      </c>
      <c r="C12" s="1">
        <v>85</v>
      </c>
      <c r="D12" s="1">
        <v>88.23</v>
      </c>
    </row>
    <row r="13" spans="1:7">
      <c r="A13" s="4" t="s">
        <v>5</v>
      </c>
      <c r="B13" s="3">
        <v>8</v>
      </c>
      <c r="C13" s="3">
        <v>10</v>
      </c>
      <c r="D13" s="3">
        <v>80</v>
      </c>
    </row>
    <row r="14" spans="1:7">
      <c r="B14" s="3">
        <v>10</v>
      </c>
      <c r="C14" s="3">
        <v>10</v>
      </c>
      <c r="D14" s="3">
        <v>100</v>
      </c>
      <c r="F14" t="s">
        <v>4</v>
      </c>
      <c r="G14">
        <f>AVERAGE(D13:D20)</f>
        <v>68.40625</v>
      </c>
    </row>
    <row r="15" spans="1:7">
      <c r="B15" s="3">
        <v>7</v>
      </c>
      <c r="C15" s="3">
        <v>10</v>
      </c>
      <c r="D15" s="3">
        <v>70</v>
      </c>
      <c r="F15" t="s">
        <v>3</v>
      </c>
      <c r="G15">
        <f>STDEV(D13:D20)</f>
        <v>18.832475702132946</v>
      </c>
    </row>
    <row r="16" spans="1:7">
      <c r="B16" s="2">
        <v>5</v>
      </c>
      <c r="C16" s="2">
        <v>7</v>
      </c>
      <c r="D16" s="2">
        <v>71.42</v>
      </c>
      <c r="F16" t="s">
        <v>2</v>
      </c>
      <c r="G16">
        <f>STDEV(D13:D20)/SQRT(8)</f>
        <v>6.6582856377545463</v>
      </c>
    </row>
    <row r="17" spans="2:9">
      <c r="B17" s="2">
        <v>6</v>
      </c>
      <c r="C17" s="2">
        <v>10</v>
      </c>
      <c r="D17" s="2">
        <v>60</v>
      </c>
    </row>
    <row r="18" spans="2:9">
      <c r="B18" s="2">
        <v>7</v>
      </c>
      <c r="C18" s="2">
        <v>10</v>
      </c>
      <c r="D18" s="2">
        <v>70</v>
      </c>
    </row>
    <row r="19" spans="2:9">
      <c r="B19" s="1">
        <v>2</v>
      </c>
      <c r="C19" s="1">
        <v>6</v>
      </c>
      <c r="D19" s="1">
        <v>33.33</v>
      </c>
      <c r="I19" t="s">
        <v>1</v>
      </c>
    </row>
    <row r="20" spans="2:9">
      <c r="B20" s="1">
        <v>5</v>
      </c>
      <c r="C20" s="1">
        <v>8</v>
      </c>
      <c r="D20" s="1">
        <v>62.5</v>
      </c>
      <c r="I20" t="s"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29" sqref="E29"/>
    </sheetView>
  </sheetViews>
  <sheetFormatPr baseColWidth="10" defaultRowHeight="15" x14ac:dyDescent="0"/>
  <cols>
    <col min="1" max="1" width="21.33203125" customWidth="1"/>
  </cols>
  <sheetData>
    <row r="1" spans="1:7">
      <c r="A1" t="s">
        <v>13</v>
      </c>
      <c r="C1" s="8" t="s">
        <v>12</v>
      </c>
    </row>
    <row r="3" spans="1:7">
      <c r="B3" s="7" t="s">
        <v>11</v>
      </c>
      <c r="C3" s="6" t="s">
        <v>8</v>
      </c>
      <c r="D3" s="5" t="s">
        <v>7</v>
      </c>
    </row>
    <row r="4" spans="1:7">
      <c r="A4" s="4" t="s">
        <v>6</v>
      </c>
      <c r="B4">
        <v>2</v>
      </c>
      <c r="C4">
        <v>125</v>
      </c>
      <c r="D4">
        <v>1.6</v>
      </c>
    </row>
    <row r="5" spans="1:7">
      <c r="B5">
        <v>0</v>
      </c>
      <c r="C5">
        <v>115</v>
      </c>
      <c r="D5">
        <v>0</v>
      </c>
      <c r="F5" t="s">
        <v>4</v>
      </c>
      <c r="G5">
        <f>AVERAGE(D4:D14)</f>
        <v>1.3718181818181818</v>
      </c>
    </row>
    <row r="6" spans="1:7">
      <c r="B6" s="2">
        <v>2</v>
      </c>
      <c r="C6" s="2">
        <v>50</v>
      </c>
      <c r="D6" s="2">
        <v>4</v>
      </c>
      <c r="F6" t="s">
        <v>3</v>
      </c>
      <c r="G6">
        <f>STDEV(D4:D14)</f>
        <v>1.6281573522348398</v>
      </c>
    </row>
    <row r="7" spans="1:7">
      <c r="B7" s="2">
        <v>2</v>
      </c>
      <c r="C7" s="2">
        <v>50</v>
      </c>
      <c r="D7" s="2">
        <v>4</v>
      </c>
      <c r="F7" t="s">
        <v>2</v>
      </c>
      <c r="G7">
        <f>STDEV(D4:D14)/SQRT(11)</f>
        <v>0.49090791245649806</v>
      </c>
    </row>
    <row r="8" spans="1:7">
      <c r="B8" s="2">
        <v>2</v>
      </c>
      <c r="C8" s="2">
        <v>60</v>
      </c>
      <c r="D8" s="2">
        <v>3.33</v>
      </c>
    </row>
    <row r="9" spans="1:7">
      <c r="B9" s="1">
        <v>0</v>
      </c>
      <c r="C9" s="1">
        <v>203</v>
      </c>
      <c r="D9" s="1">
        <v>0</v>
      </c>
    </row>
    <row r="10" spans="1:7">
      <c r="B10" s="1">
        <v>0</v>
      </c>
      <c r="C10" s="1">
        <v>80</v>
      </c>
      <c r="D10" s="1">
        <v>0</v>
      </c>
    </row>
    <row r="11" spans="1:7">
      <c r="B11" s="1">
        <v>1</v>
      </c>
      <c r="C11" s="1">
        <v>130</v>
      </c>
      <c r="D11" s="1">
        <v>0.76</v>
      </c>
    </row>
    <row r="12" spans="1:7">
      <c r="B12" s="1">
        <v>1</v>
      </c>
      <c r="C12" s="1">
        <v>150</v>
      </c>
      <c r="D12" s="1">
        <v>0.66</v>
      </c>
    </row>
    <row r="13" spans="1:7">
      <c r="B13" s="1">
        <v>0</v>
      </c>
      <c r="C13" s="1">
        <v>120</v>
      </c>
      <c r="D13" s="1">
        <v>0</v>
      </c>
    </row>
    <row r="14" spans="1:7">
      <c r="B14" s="1">
        <v>1</v>
      </c>
      <c r="C14" s="1">
        <v>135</v>
      </c>
      <c r="D14" s="1">
        <v>0.74</v>
      </c>
    </row>
    <row r="15" spans="1:7">
      <c r="A15" s="4" t="s">
        <v>5</v>
      </c>
      <c r="B15" s="3">
        <v>0</v>
      </c>
      <c r="C15" s="3">
        <v>5</v>
      </c>
      <c r="D15" s="3">
        <v>0</v>
      </c>
    </row>
    <row r="16" spans="1:7">
      <c r="B16" s="3">
        <v>0</v>
      </c>
      <c r="C16" s="3">
        <v>4</v>
      </c>
      <c r="D16" s="3">
        <v>0</v>
      </c>
      <c r="F16" t="s">
        <v>4</v>
      </c>
      <c r="G16">
        <f>AVERAGE(D15:D24)</f>
        <v>2.8290000000000002</v>
      </c>
    </row>
    <row r="17" spans="2:9">
      <c r="B17" s="2">
        <v>2</v>
      </c>
      <c r="C17" s="2">
        <v>15</v>
      </c>
      <c r="D17" s="2">
        <v>13.3</v>
      </c>
      <c r="F17" t="s">
        <v>3</v>
      </c>
      <c r="G17">
        <f>STDEV(D15:D24)</f>
        <v>4.8373786519376605</v>
      </c>
    </row>
    <row r="18" spans="2:9">
      <c r="B18" s="2">
        <v>1</v>
      </c>
      <c r="C18" s="2">
        <v>12</v>
      </c>
      <c r="D18" s="2">
        <v>8.33</v>
      </c>
      <c r="F18" t="s">
        <v>2</v>
      </c>
      <c r="G18">
        <f>STDEV(D15:D24)/SQRT(10)</f>
        <v>1.5297134444797893</v>
      </c>
    </row>
    <row r="19" spans="2:9">
      <c r="B19" s="2">
        <v>1</v>
      </c>
      <c r="C19" s="2">
        <v>15</v>
      </c>
      <c r="D19" s="2">
        <v>6.66</v>
      </c>
      <c r="I19" t="s">
        <v>1</v>
      </c>
    </row>
    <row r="20" spans="2:9">
      <c r="B20" s="1">
        <v>0</v>
      </c>
      <c r="C20" s="1">
        <v>6</v>
      </c>
      <c r="D20" s="1">
        <v>0</v>
      </c>
      <c r="I20" t="s">
        <v>0</v>
      </c>
    </row>
    <row r="21" spans="2:9">
      <c r="B21" s="1">
        <v>0</v>
      </c>
      <c r="C21" s="1">
        <v>10</v>
      </c>
      <c r="D21" s="1">
        <v>0</v>
      </c>
    </row>
    <row r="22" spans="2:9">
      <c r="B22" s="1">
        <v>0</v>
      </c>
      <c r="C22" s="1">
        <v>10</v>
      </c>
      <c r="D22" s="1">
        <v>0</v>
      </c>
    </row>
    <row r="23" spans="2:9">
      <c r="B23" s="1">
        <v>0</v>
      </c>
      <c r="C23" s="1">
        <v>16</v>
      </c>
      <c r="D23" s="1">
        <v>0</v>
      </c>
    </row>
    <row r="24" spans="2:9">
      <c r="B24" s="1">
        <v>0</v>
      </c>
      <c r="C24" s="1">
        <v>5</v>
      </c>
      <c r="D24" s="1"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5DPO Ki67</vt:lpstr>
      <vt:lpstr>5DPO Cas3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2022-01-13T15:52:31Z</dcterms:created>
  <dcterms:modified xsi:type="dcterms:W3CDTF">2022-01-13T15:54:23Z</dcterms:modified>
</cp:coreProperties>
</file>