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ttawa-my.sharepoint.com/personal/tbui_uottawa_ca/Documents/Tuan Desktop backup/Papers/Computational model of ZF/"/>
    </mc:Choice>
  </mc:AlternateContent>
  <xr:revisionPtr revIDLastSave="682" documentId="8_{47C0937F-A90D-499E-A8BF-623F0C66F93F}" xr6:coauthVersionLast="45" xr6:coauthVersionMax="45" xr10:uidLastSave="{EDBE9445-818B-4E0D-AB87-022500BA132F}"/>
  <bookViews>
    <workbookView xWindow="-110" yWindow="-110" windowWidth="19420" windowHeight="10420" xr2:uid="{9FB40C5F-4059-4287-B54E-D46B6D642BAC}"/>
  </bookViews>
  <sheets>
    <sheet name="Swimming - Sigma tes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6" i="1" l="1"/>
  <c r="AD19" i="1"/>
  <c r="AD18" i="1"/>
  <c r="AA18" i="1"/>
  <c r="AD7" i="1"/>
  <c r="AA7" i="1"/>
  <c r="T20" i="1" l="1"/>
  <c r="S20" i="1"/>
  <c r="T19" i="1"/>
  <c r="S19" i="1"/>
  <c r="R19" i="1"/>
  <c r="T18" i="1"/>
  <c r="S18" i="1"/>
  <c r="R18" i="1"/>
  <c r="Q18" i="1"/>
  <c r="P18" i="1"/>
  <c r="AP21" i="1"/>
  <c r="AO21" i="1"/>
  <c r="AP20" i="1"/>
  <c r="AO20" i="1"/>
  <c r="AN20" i="1"/>
  <c r="AP19" i="1"/>
  <c r="AO19" i="1"/>
  <c r="AP18" i="1"/>
  <c r="AO18" i="1"/>
  <c r="AN18" i="1"/>
  <c r="AL18" i="1"/>
  <c r="AP11" i="1"/>
  <c r="AO10" i="1"/>
  <c r="AO9" i="1"/>
  <c r="AO8" i="1"/>
  <c r="AO7" i="1"/>
  <c r="T7" i="1" l="1"/>
  <c r="S7" i="1"/>
  <c r="R7" i="1"/>
  <c r="Q7" i="1"/>
  <c r="I30" i="1"/>
  <c r="H30" i="1"/>
  <c r="G30" i="1"/>
  <c r="H29" i="1"/>
  <c r="I29" i="1"/>
  <c r="G29" i="1"/>
  <c r="F13" i="1"/>
  <c r="I21" i="1"/>
  <c r="I20" i="1"/>
  <c r="I19" i="1"/>
  <c r="I18" i="1"/>
</calcChain>
</file>

<file path=xl/sharedStrings.xml><?xml version="1.0" encoding="utf-8"?>
<sst xmlns="http://schemas.openxmlformats.org/spreadsheetml/2006/main" count="32" uniqueCount="12">
  <si>
    <t>Durations of swimming episodes</t>
  </si>
  <si>
    <t>Weights</t>
  </si>
  <si>
    <t>Inter-episode intervals</t>
  </si>
  <si>
    <t>Significant difference after Bonferroni post-hoc adjustment</t>
  </si>
  <si>
    <t>Minimum of left-right cross-correlation</t>
  </si>
  <si>
    <r>
      <rPr>
        <i/>
        <sz val="11"/>
        <color theme="1"/>
        <rFont val="Symbol"/>
        <family val="1"/>
        <charset val="2"/>
      </rPr>
      <t>s</t>
    </r>
    <r>
      <rPr>
        <i/>
        <vertAlign val="subscript"/>
        <sz val="11"/>
        <color theme="1"/>
        <rFont val="Tahoma"/>
        <family val="2"/>
      </rPr>
      <t>d</t>
    </r>
  </si>
  <si>
    <r>
      <rPr>
        <i/>
        <sz val="11"/>
        <color theme="1"/>
        <rFont val="Symbol"/>
        <family val="1"/>
        <charset val="2"/>
      </rPr>
      <t>s</t>
    </r>
    <r>
      <rPr>
        <i/>
        <vertAlign val="subscript"/>
        <sz val="11"/>
        <color theme="1"/>
        <rFont val="Arial"/>
        <family val="2"/>
      </rPr>
      <t>w</t>
    </r>
  </si>
  <si>
    <r>
      <rPr>
        <i/>
        <sz val="11"/>
        <color theme="1"/>
        <rFont val="Symbol"/>
        <family val="1"/>
        <charset val="2"/>
      </rPr>
      <t>s</t>
    </r>
    <r>
      <rPr>
        <i/>
        <vertAlign val="subscript"/>
        <sz val="11"/>
        <color theme="1"/>
        <rFont val="Arial"/>
        <family val="2"/>
      </rPr>
      <t>l</t>
    </r>
  </si>
  <si>
    <t>Minimum coefficient of left-right cross-correlation</t>
  </si>
  <si>
    <t>Average frequency</t>
  </si>
  <si>
    <r>
      <rPr>
        <sz val="11"/>
        <color theme="1"/>
        <rFont val="Symbol"/>
        <family val="1"/>
        <charset val="2"/>
      </rPr>
      <t>s</t>
    </r>
    <r>
      <rPr>
        <i/>
        <vertAlign val="subscript"/>
        <sz val="11"/>
        <color theme="1"/>
        <rFont val="Tahoma"/>
        <family val="2"/>
      </rPr>
      <t>P</t>
    </r>
  </si>
  <si>
    <t>Average tail beat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</si>
</sst>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1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i/>
      <vertAlign val="subscript"/>
      <sz val="11"/>
      <color theme="1"/>
      <name val="Tahoma"/>
      <family val="2"/>
    </font>
    <font>
      <sz val="11"/>
      <color theme="1"/>
      <name val="Arial"/>
      <family val="2"/>
    </font>
    <font>
      <i/>
      <vertAlign val="subscript"/>
      <sz val="11"/>
      <color theme="1"/>
      <name val="Arial"/>
      <family val="2"/>
    </font>
    <font>
      <i/>
      <sz val="11"/>
      <color theme="1"/>
      <name val="Tahoma"/>
      <family val="1"/>
      <charset val="2"/>
    </font>
    <font>
      <i/>
      <sz val="11"/>
      <color theme="1"/>
      <name val="Symbol"/>
      <family val="1"/>
      <charset val="2"/>
    </font>
    <font>
      <i/>
      <sz val="11"/>
      <color theme="1"/>
      <name val="Tahoma"/>
      <family val="2"/>
    </font>
    <font>
      <b/>
      <sz val="11"/>
      <color theme="1"/>
      <name val="Arial"/>
      <family val="2"/>
    </font>
    <font>
      <sz val="11"/>
      <color theme="1"/>
      <name val="Tahoma"/>
      <family val="1"/>
      <charset val="2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8" fillId="0" borderId="3" xfId="0" applyFont="1" applyFill="1" applyBorder="1"/>
    <xf numFmtId="0" fontId="3" fillId="0" borderId="2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11" fontId="3" fillId="0" borderId="0" xfId="0" applyNumberFormat="1" applyFont="1" applyFill="1"/>
    <xf numFmtId="0" fontId="5" fillId="0" borderId="0" xfId="0" applyFont="1" applyFill="1"/>
    <xf numFmtId="0" fontId="7" fillId="0" borderId="0" xfId="0" applyFont="1" applyFill="1"/>
    <xf numFmtId="0" fontId="8" fillId="0" borderId="0" xfId="0" applyFont="1" applyFill="1"/>
    <xf numFmtId="164" fontId="3" fillId="0" borderId="0" xfId="0" applyNumberFormat="1" applyFont="1" applyFill="1"/>
    <xf numFmtId="0" fontId="1" fillId="0" borderId="0" xfId="0" applyFont="1" applyFill="1"/>
    <xf numFmtId="0" fontId="3" fillId="2" borderId="0" xfId="0" applyFont="1" applyFill="1"/>
    <xf numFmtId="0" fontId="8" fillId="0" borderId="0" xfId="0" applyFont="1" applyFill="1" applyAlignment="1"/>
    <xf numFmtId="0" fontId="9" fillId="0" borderId="0" xfId="0" applyFont="1"/>
    <xf numFmtId="0" fontId="1" fillId="0" borderId="0" xfId="0" applyFont="1"/>
    <xf numFmtId="0" fontId="3" fillId="0" borderId="0" xfId="0" applyFont="1"/>
    <xf numFmtId="0" fontId="8" fillId="0" borderId="0" xfId="0" applyFont="1"/>
    <xf numFmtId="0" fontId="8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C227-D55F-45C0-B437-CF526DF09520}">
  <dimension ref="A1:AP46"/>
  <sheetViews>
    <sheetView tabSelected="1" topLeftCell="I23" zoomScale="90" zoomScaleNormal="90" workbookViewId="0">
      <selection activeCell="S29" sqref="S29"/>
    </sheetView>
  </sheetViews>
  <sheetFormatPr defaultRowHeight="14"/>
  <cols>
    <col min="1" max="3" width="8.7265625" style="10"/>
    <col min="4" max="4" width="11.7265625" style="10" bestFit="1" customWidth="1"/>
    <col min="5" max="5" width="12.90625" style="10" bestFit="1" customWidth="1"/>
    <col min="6" max="6" width="11.7265625" style="10" bestFit="1" customWidth="1"/>
    <col min="7" max="7" width="12" style="10" bestFit="1" customWidth="1"/>
    <col min="8" max="8" width="10.90625" style="10" bestFit="1" customWidth="1"/>
    <col min="9" max="9" width="13.1796875" style="10" bestFit="1" customWidth="1"/>
    <col min="10" max="14" width="8.7265625" style="10"/>
    <col min="15" max="20" width="11.1796875" style="10" customWidth="1"/>
    <col min="21" max="22" width="8.7265625" style="10"/>
    <col min="23" max="25" width="8.7265625" style="14"/>
    <col min="26" max="26" width="11.7265625" style="14" bestFit="1" customWidth="1"/>
    <col min="27" max="27" width="12.90625" style="14" bestFit="1" customWidth="1"/>
    <col min="28" max="28" width="11.7265625" style="14" bestFit="1" customWidth="1"/>
    <col min="29" max="29" width="8.7265625" style="14"/>
    <col min="30" max="30" width="10.90625" style="14" bestFit="1" customWidth="1"/>
    <col min="31" max="31" width="8.7265625" style="14"/>
    <col min="32" max="36" width="8.7265625" style="10"/>
    <col min="37" max="37" width="10.90625" style="10" bestFit="1" customWidth="1"/>
    <col min="38" max="38" width="13.1796875" style="10" bestFit="1" customWidth="1"/>
    <col min="39" max="39" width="8.7265625" style="10"/>
    <col min="40" max="40" width="10.90625" style="10" bestFit="1" customWidth="1"/>
    <col min="41" max="41" width="12" style="10" bestFit="1" customWidth="1"/>
    <col min="42" max="42" width="9.81640625" style="10" bestFit="1" customWidth="1"/>
    <col min="43" max="16384" width="8.7265625" style="10"/>
  </cols>
  <sheetData>
    <row r="1" spans="1:42" s="7" customFormat="1" ht="16">
      <c r="A1" s="6" t="s">
        <v>5</v>
      </c>
      <c r="L1" s="6" t="s">
        <v>7</v>
      </c>
      <c r="W1" s="13" t="s">
        <v>10</v>
      </c>
      <c r="X1" s="14"/>
      <c r="Y1" s="14"/>
      <c r="Z1" s="14"/>
      <c r="AA1" s="14"/>
      <c r="AB1" s="14"/>
      <c r="AC1" s="14"/>
      <c r="AD1" s="14"/>
      <c r="AE1" s="14"/>
      <c r="AH1" s="6" t="s">
        <v>6</v>
      </c>
    </row>
    <row r="2" spans="1:42" s="4" customFormat="1">
      <c r="B2" s="11" t="s">
        <v>3</v>
      </c>
      <c r="C2" s="11"/>
      <c r="D2" s="11"/>
      <c r="E2" s="11"/>
      <c r="F2" s="11"/>
      <c r="M2" s="11" t="s">
        <v>3</v>
      </c>
      <c r="N2" s="11"/>
      <c r="O2" s="11"/>
      <c r="P2" s="11"/>
      <c r="Q2" s="11"/>
      <c r="W2" s="13"/>
      <c r="X2" s="20" t="s">
        <v>3</v>
      </c>
      <c r="Y2" s="20"/>
      <c r="Z2" s="20"/>
      <c r="AA2" s="20"/>
      <c r="AB2" s="20"/>
      <c r="AC2" s="14"/>
      <c r="AD2" s="14"/>
      <c r="AE2" s="14"/>
      <c r="AI2" s="4" t="s">
        <v>3</v>
      </c>
    </row>
    <row r="3" spans="1:42" s="4" customFormat="1">
      <c r="W3" s="15"/>
      <c r="X3" s="15"/>
      <c r="Y3" s="15"/>
      <c r="Z3" s="15"/>
      <c r="AA3" s="15"/>
      <c r="AB3" s="15"/>
      <c r="AC3" s="15"/>
      <c r="AD3" s="15"/>
      <c r="AE3" s="15"/>
    </row>
    <row r="4" spans="1:42" s="4" customFormat="1">
      <c r="B4" s="8" t="s">
        <v>0</v>
      </c>
      <c r="M4" s="8" t="s">
        <v>0</v>
      </c>
      <c r="W4" s="15"/>
      <c r="X4" s="16" t="s">
        <v>0</v>
      </c>
      <c r="Y4" s="15"/>
      <c r="Z4" s="15"/>
      <c r="AA4" s="15"/>
      <c r="AB4" s="15"/>
      <c r="AC4" s="15"/>
      <c r="AD4" s="15"/>
      <c r="AE4" s="15"/>
      <c r="AI4" s="8" t="s">
        <v>0</v>
      </c>
    </row>
    <row r="5" spans="1:42" s="4" customFormat="1">
      <c r="W5" s="15"/>
      <c r="X5" s="15"/>
      <c r="Y5" s="15"/>
      <c r="Z5" s="15"/>
      <c r="AA5" s="15"/>
      <c r="AB5" s="15"/>
      <c r="AC5" s="15"/>
      <c r="AD5" s="15"/>
      <c r="AE5" s="15"/>
    </row>
    <row r="6" spans="1:42" s="4" customFormat="1">
      <c r="C6" s="1" t="s">
        <v>1</v>
      </c>
      <c r="D6" s="2">
        <v>0</v>
      </c>
      <c r="E6" s="2">
        <v>0.1</v>
      </c>
      <c r="F6" s="2">
        <v>0.2</v>
      </c>
      <c r="G6" s="2">
        <v>0.3</v>
      </c>
      <c r="H6" s="2">
        <v>0.4</v>
      </c>
      <c r="I6" s="2">
        <v>0.5</v>
      </c>
      <c r="N6" s="1" t="s">
        <v>1</v>
      </c>
      <c r="O6" s="2">
        <v>0</v>
      </c>
      <c r="P6" s="2">
        <v>0.1</v>
      </c>
      <c r="Q6" s="2">
        <v>0.2</v>
      </c>
      <c r="R6" s="2">
        <v>0.3</v>
      </c>
      <c r="S6" s="2">
        <v>0.4</v>
      </c>
      <c r="T6" s="2">
        <v>0.5</v>
      </c>
      <c r="W6" s="15"/>
      <c r="X6" s="15"/>
      <c r="Y6" s="17" t="s">
        <v>1</v>
      </c>
      <c r="Z6" s="18">
        <v>0</v>
      </c>
      <c r="AA6" s="18">
        <v>0.01</v>
      </c>
      <c r="AB6" s="18">
        <v>0.02</v>
      </c>
      <c r="AC6" s="18">
        <v>0.03</v>
      </c>
      <c r="AD6" s="18">
        <v>0.04</v>
      </c>
      <c r="AE6" s="18">
        <v>0.05</v>
      </c>
      <c r="AJ6" s="1" t="s">
        <v>1</v>
      </c>
      <c r="AK6" s="2">
        <v>0</v>
      </c>
      <c r="AL6" s="2">
        <v>0.1</v>
      </c>
      <c r="AM6" s="2">
        <v>0.2</v>
      </c>
      <c r="AN6" s="2">
        <v>0.3</v>
      </c>
      <c r="AO6" s="2">
        <v>0.4</v>
      </c>
      <c r="AP6" s="2">
        <v>0.5</v>
      </c>
    </row>
    <row r="7" spans="1:42" s="4" customFormat="1">
      <c r="C7" s="3">
        <v>0</v>
      </c>
      <c r="E7" s="4">
        <v>0.1</v>
      </c>
      <c r="F7" s="4">
        <v>4.5999999999999999E-2</v>
      </c>
      <c r="G7" s="4">
        <v>7.0000000000000007E-2</v>
      </c>
      <c r="H7" s="4">
        <v>0.46</v>
      </c>
      <c r="I7" s="4">
        <v>0.41</v>
      </c>
      <c r="N7" s="3">
        <v>0</v>
      </c>
      <c r="P7" s="11">
        <v>2.9999999999999997E-4</v>
      </c>
      <c r="Q7" s="11">
        <f>1.3*POWER(10, -9)</f>
        <v>1.3000000000000001E-9</v>
      </c>
      <c r="R7" s="11">
        <f>2.2*POWER(10, -11)</f>
        <v>2.2000000000000002E-11</v>
      </c>
      <c r="S7" s="11">
        <f>1.5*POWER(10, -6)</f>
        <v>1.5E-6</v>
      </c>
      <c r="T7" s="11">
        <f>1.6*POWER(10, -7)</f>
        <v>1.6E-7</v>
      </c>
      <c r="W7" s="15"/>
      <c r="X7" s="15"/>
      <c r="Y7" s="19">
        <v>0</v>
      </c>
      <c r="Z7" s="15"/>
      <c r="AA7" s="11">
        <f>1.4*POWER(10, -50)</f>
        <v>1.3999999999999997E-50</v>
      </c>
      <c r="AB7" s="15"/>
      <c r="AC7" s="15"/>
      <c r="AD7" s="11">
        <f>9.9*POWER(10, -27)</f>
        <v>9.9000000000000007E-27</v>
      </c>
      <c r="AE7" s="15"/>
      <c r="AJ7" s="3">
        <v>0</v>
      </c>
      <c r="AL7" s="4">
        <v>0.89</v>
      </c>
      <c r="AM7" s="4">
        <v>0.83</v>
      </c>
      <c r="AN7" s="4">
        <v>0.56000000000000005</v>
      </c>
      <c r="AO7" s="11">
        <f>9.3*POWER(10, -6)</f>
        <v>9.3000000000000007E-6</v>
      </c>
      <c r="AP7" s="4">
        <v>0.28999999999999998</v>
      </c>
    </row>
    <row r="8" spans="1:42" s="4" customFormat="1">
      <c r="C8" s="3">
        <v>0.1</v>
      </c>
      <c r="F8" s="4">
        <v>0.64</v>
      </c>
      <c r="G8" s="4">
        <v>0.8</v>
      </c>
      <c r="H8" s="4">
        <v>0.49</v>
      </c>
      <c r="I8" s="4">
        <v>0.02</v>
      </c>
      <c r="N8" s="3">
        <v>0.1</v>
      </c>
      <c r="Q8" s="11">
        <v>2.3999999999999998E-3</v>
      </c>
      <c r="R8" s="11">
        <v>2.3999999999999998E-3</v>
      </c>
      <c r="S8" s="11">
        <v>3.0000000000000001E-3</v>
      </c>
      <c r="T8" s="11">
        <v>1.5E-3</v>
      </c>
      <c r="W8" s="15"/>
      <c r="X8" s="15"/>
      <c r="Y8" s="19">
        <v>0.01</v>
      </c>
      <c r="Z8" s="15"/>
      <c r="AA8" s="15"/>
      <c r="AB8" s="15"/>
      <c r="AC8" s="15"/>
      <c r="AD8" s="15">
        <v>0.71</v>
      </c>
      <c r="AE8" s="15"/>
      <c r="AJ8" s="3">
        <v>0.1</v>
      </c>
      <c r="AM8" s="4">
        <v>0.71</v>
      </c>
      <c r="AN8" s="4">
        <v>0.47</v>
      </c>
      <c r="AO8" s="11">
        <f>2.6*POWER(10, -6)</f>
        <v>2.6000000000000001E-6</v>
      </c>
      <c r="AP8" s="4">
        <v>0.31</v>
      </c>
    </row>
    <row r="9" spans="1:42" s="4" customFormat="1">
      <c r="C9" s="3">
        <v>0.2</v>
      </c>
      <c r="G9" s="4">
        <v>0.84</v>
      </c>
      <c r="H9" s="4">
        <v>0.28999999999999998</v>
      </c>
      <c r="I9" s="4">
        <v>9.7000000000000003E-3</v>
      </c>
      <c r="N9" s="3">
        <v>0.2</v>
      </c>
      <c r="R9" s="4">
        <v>0.75</v>
      </c>
      <c r="S9" s="4">
        <v>0.53</v>
      </c>
      <c r="T9" s="4">
        <v>0.51</v>
      </c>
      <c r="W9" s="15"/>
      <c r="X9" s="15"/>
      <c r="Y9" s="19">
        <v>0.02</v>
      </c>
      <c r="Z9" s="15"/>
      <c r="AA9" s="15"/>
      <c r="AB9" s="15"/>
      <c r="AC9" s="15"/>
      <c r="AD9" s="15"/>
      <c r="AE9" s="15"/>
      <c r="AJ9" s="3">
        <v>0.2</v>
      </c>
      <c r="AN9" s="4">
        <v>0.7</v>
      </c>
      <c r="AO9" s="11">
        <f>2.8*POWER(10, -6)</f>
        <v>2.7999999999999999E-6</v>
      </c>
      <c r="AP9" s="4">
        <v>0.2</v>
      </c>
    </row>
    <row r="10" spans="1:42" s="4" customFormat="1">
      <c r="C10" s="3">
        <v>0.3</v>
      </c>
      <c r="D10" s="9"/>
      <c r="H10" s="4">
        <v>0.37</v>
      </c>
      <c r="I10" s="4">
        <v>1.4E-2</v>
      </c>
      <c r="N10" s="3">
        <v>0.3</v>
      </c>
      <c r="S10" s="4">
        <v>0.36</v>
      </c>
      <c r="T10" s="4">
        <v>0.32</v>
      </c>
      <c r="W10" s="15"/>
      <c r="X10" s="15"/>
      <c r="Y10" s="19">
        <v>0.03</v>
      </c>
      <c r="Z10" s="15"/>
      <c r="AA10" s="15"/>
      <c r="AB10" s="15"/>
      <c r="AC10" s="15"/>
      <c r="AD10" s="15"/>
      <c r="AE10" s="15"/>
      <c r="AJ10" s="3">
        <v>0.3</v>
      </c>
      <c r="AO10" s="11">
        <f>8.1*POWER(10, -7)</f>
        <v>8.0999999999999997E-7</v>
      </c>
      <c r="AP10" s="4">
        <v>0.13</v>
      </c>
    </row>
    <row r="11" spans="1:42" s="4" customFormat="1">
      <c r="C11" s="3">
        <v>0.4</v>
      </c>
      <c r="E11" s="5"/>
      <c r="F11" s="5"/>
      <c r="I11" s="4">
        <v>0.14000000000000001</v>
      </c>
      <c r="N11" s="3">
        <v>0.4</v>
      </c>
      <c r="Q11" s="5"/>
      <c r="R11" s="5"/>
      <c r="T11" s="4">
        <v>0.99</v>
      </c>
      <c r="W11" s="15"/>
      <c r="X11" s="15"/>
      <c r="Y11" s="19">
        <v>0.04</v>
      </c>
      <c r="Z11" s="15"/>
      <c r="AA11" s="15"/>
      <c r="AB11" s="15"/>
      <c r="AC11" s="15"/>
      <c r="AD11" s="15"/>
      <c r="AE11" s="15"/>
      <c r="AJ11" s="3">
        <v>0.4</v>
      </c>
      <c r="AP11" s="11">
        <f>4.6*POWER(10, -5)</f>
        <v>4.6E-5</v>
      </c>
    </row>
    <row r="12" spans="1:42" s="4" customFormat="1">
      <c r="C12" s="3">
        <v>0.5</v>
      </c>
      <c r="E12" s="5"/>
      <c r="F12" s="5"/>
      <c r="N12" s="3">
        <v>0.5</v>
      </c>
      <c r="P12" s="5"/>
      <c r="Q12" s="5"/>
      <c r="R12" s="5"/>
      <c r="W12" s="15"/>
      <c r="X12" s="15"/>
      <c r="Y12" s="19">
        <v>0.05</v>
      </c>
      <c r="Z12" s="15"/>
      <c r="AA12" s="15"/>
      <c r="AB12" s="15"/>
      <c r="AC12" s="15"/>
      <c r="AD12" s="15"/>
      <c r="AE12" s="15"/>
      <c r="AJ12" s="3">
        <v>0.5</v>
      </c>
    </row>
    <row r="13" spans="1:42" s="4" customFormat="1">
      <c r="F13" s="4">
        <f>0.05/15</f>
        <v>3.3333333333333335E-3</v>
      </c>
      <c r="W13" s="15"/>
      <c r="X13" s="15"/>
      <c r="Y13" s="15"/>
      <c r="Z13" s="15"/>
      <c r="AA13" s="15"/>
      <c r="AB13" s="15"/>
      <c r="AC13" s="15"/>
      <c r="AD13" s="15"/>
      <c r="AE13" s="15"/>
    </row>
    <row r="14" spans="1:42" s="4" customFormat="1">
      <c r="W14" s="15"/>
      <c r="X14" s="15"/>
      <c r="Y14" s="15"/>
      <c r="Z14" s="15"/>
      <c r="AA14" s="15"/>
      <c r="AB14" s="15"/>
      <c r="AC14" s="15"/>
      <c r="AD14" s="15"/>
      <c r="AE14" s="15"/>
    </row>
    <row r="15" spans="1:42" s="4" customFormat="1">
      <c r="B15" s="8" t="s">
        <v>2</v>
      </c>
      <c r="M15" s="8" t="s">
        <v>2</v>
      </c>
      <c r="W15" s="15"/>
      <c r="X15" s="16" t="s">
        <v>2</v>
      </c>
      <c r="Y15" s="15"/>
      <c r="Z15" s="15"/>
      <c r="AA15" s="15"/>
      <c r="AB15" s="15"/>
      <c r="AC15" s="15"/>
      <c r="AD15" s="15"/>
      <c r="AE15" s="15"/>
      <c r="AI15" s="8" t="s">
        <v>4</v>
      </c>
    </row>
    <row r="16" spans="1:42" s="4" customFormat="1">
      <c r="W16" s="15"/>
      <c r="X16" s="15"/>
      <c r="Y16" s="15"/>
      <c r="Z16" s="15"/>
      <c r="AA16" s="15"/>
      <c r="AB16" s="15"/>
      <c r="AC16" s="15"/>
      <c r="AD16" s="15"/>
      <c r="AE16" s="15"/>
    </row>
    <row r="17" spans="2:42" s="4" customFormat="1">
      <c r="C17" s="1" t="s">
        <v>1</v>
      </c>
      <c r="D17" s="2">
        <v>0</v>
      </c>
      <c r="E17" s="2">
        <v>0.1</v>
      </c>
      <c r="F17" s="2">
        <v>0.2</v>
      </c>
      <c r="G17" s="2">
        <v>0.3</v>
      </c>
      <c r="H17" s="2">
        <v>0.4</v>
      </c>
      <c r="I17" s="2">
        <v>0.5</v>
      </c>
      <c r="N17" s="1" t="s">
        <v>1</v>
      </c>
      <c r="O17" s="2">
        <v>0</v>
      </c>
      <c r="P17" s="2">
        <v>0.1</v>
      </c>
      <c r="Q17" s="2">
        <v>0.2</v>
      </c>
      <c r="R17" s="2">
        <v>0.3</v>
      </c>
      <c r="S17" s="2">
        <v>0.4</v>
      </c>
      <c r="T17" s="2">
        <v>0.5</v>
      </c>
      <c r="W17" s="15"/>
      <c r="X17" s="15"/>
      <c r="Y17" s="17" t="s">
        <v>1</v>
      </c>
      <c r="Z17" s="18">
        <v>0</v>
      </c>
      <c r="AA17" s="18">
        <v>0.01</v>
      </c>
      <c r="AB17" s="18">
        <v>0.02</v>
      </c>
      <c r="AC17" s="18">
        <v>0.03</v>
      </c>
      <c r="AD17" s="18">
        <v>0.04</v>
      </c>
      <c r="AE17" s="18">
        <v>0.05</v>
      </c>
      <c r="AJ17" s="1" t="s">
        <v>1</v>
      </c>
      <c r="AK17" s="2">
        <v>0</v>
      </c>
      <c r="AL17" s="2">
        <v>0.1</v>
      </c>
      <c r="AM17" s="2">
        <v>0.2</v>
      </c>
      <c r="AN17" s="2">
        <v>0.3</v>
      </c>
      <c r="AO17" s="2">
        <v>0.4</v>
      </c>
      <c r="AP17" s="2">
        <v>0.5</v>
      </c>
    </row>
    <row r="18" spans="2:42" s="4" customFormat="1">
      <c r="C18" s="3">
        <v>0</v>
      </c>
      <c r="E18" s="4">
        <v>0.12</v>
      </c>
      <c r="F18" s="4">
        <v>0.22</v>
      </c>
      <c r="G18" s="4">
        <v>0.66</v>
      </c>
      <c r="H18" s="4">
        <v>7.6E-3</v>
      </c>
      <c r="I18" s="11">
        <f>9.6*POWER(10, -8)</f>
        <v>9.5999999999999999E-8</v>
      </c>
      <c r="N18" s="3">
        <v>0</v>
      </c>
      <c r="P18" s="11">
        <f>6.2*POWER(10, -29)</f>
        <v>6.2000000000000005E-29</v>
      </c>
      <c r="Q18" s="11">
        <f>1.4*POWER(10, -30)</f>
        <v>1.3999999999999998E-30</v>
      </c>
      <c r="R18" s="11">
        <f>9.9*POWER(10, -51)</f>
        <v>9.900000000000001E-51</v>
      </c>
      <c r="S18" s="11">
        <f>2.1*POWER(10, -61)</f>
        <v>2.1000000000000003E-61</v>
      </c>
      <c r="T18" s="11">
        <f>1.8*POWER(10, -68)</f>
        <v>1.8000000000000002E-68</v>
      </c>
      <c r="W18" s="15"/>
      <c r="X18" s="15"/>
      <c r="Y18" s="19">
        <v>0</v>
      </c>
      <c r="Z18" s="15"/>
      <c r="AA18" s="11">
        <f>8.3*POWER(10, -10)</f>
        <v>8.3000000000000013E-10</v>
      </c>
      <c r="AB18" s="15"/>
      <c r="AC18" s="15"/>
      <c r="AD18" s="11">
        <f>2.6*POWER(10, -6)</f>
        <v>2.6000000000000001E-6</v>
      </c>
      <c r="AE18" s="15"/>
      <c r="AJ18" s="3">
        <v>0</v>
      </c>
      <c r="AL18" s="11">
        <f>4*POWER(10, -9)</f>
        <v>4.0000000000000002E-9</v>
      </c>
      <c r="AM18" s="4">
        <v>0.13</v>
      </c>
      <c r="AN18" s="11">
        <f>3.5*POWER(10, -15)</f>
        <v>3.5000000000000001E-15</v>
      </c>
      <c r="AO18" s="11">
        <f>2*POWER(10, -54)</f>
        <v>1.9999999999999998E-54</v>
      </c>
      <c r="AP18" s="11">
        <f>2.2*POWER(10, -65)</f>
        <v>2.2000000000000002E-65</v>
      </c>
    </row>
    <row r="19" spans="2:42" s="4" customFormat="1">
      <c r="C19" s="3">
        <v>0.1</v>
      </c>
      <c r="F19" s="4">
        <v>0.91</v>
      </c>
      <c r="G19" s="4">
        <v>0.09</v>
      </c>
      <c r="H19" s="11">
        <v>1.8000000000000001E-4</v>
      </c>
      <c r="I19" s="11">
        <f>2.5*POWER(10, -10)</f>
        <v>2.5000000000000002E-10</v>
      </c>
      <c r="N19" s="3">
        <v>0.1</v>
      </c>
      <c r="O19" s="5"/>
      <c r="Q19" s="4">
        <v>0.18</v>
      </c>
      <c r="R19" s="11">
        <f>1.3*POWER(10, -5)</f>
        <v>1.3000000000000001E-5</v>
      </c>
      <c r="S19" s="11">
        <f>2.2*POWER(10, -10)</f>
        <v>2.2000000000000002E-10</v>
      </c>
      <c r="T19" s="11">
        <f>3.8*POWER(10, -14)</f>
        <v>3.7999999999999996E-14</v>
      </c>
      <c r="W19" s="15"/>
      <c r="X19" s="15"/>
      <c r="Y19" s="19">
        <v>0.01</v>
      </c>
      <c r="Z19" s="15"/>
      <c r="AA19" s="15"/>
      <c r="AB19" s="15"/>
      <c r="AC19" s="15"/>
      <c r="AD19" s="15">
        <f>0.56</f>
        <v>0.56000000000000005</v>
      </c>
      <c r="AE19" s="15"/>
      <c r="AJ19" s="3">
        <v>0.1</v>
      </c>
      <c r="AM19" s="4">
        <v>7.0000000000000001E-3</v>
      </c>
      <c r="AN19" s="11">
        <v>2E-3</v>
      </c>
      <c r="AO19" s="11">
        <f>6.2*POWER(10, -28)</f>
        <v>6.2000000000000007E-28</v>
      </c>
      <c r="AP19" s="11">
        <f>7*POWER(10, -33)</f>
        <v>6.9999999999999997E-33</v>
      </c>
    </row>
    <row r="20" spans="2:42" s="4" customFormat="1">
      <c r="C20" s="3">
        <v>0.2</v>
      </c>
      <c r="D20" s="5"/>
      <c r="G20" s="4">
        <v>0.15</v>
      </c>
      <c r="H20" s="11">
        <v>8.3000000000000001E-4</v>
      </c>
      <c r="I20" s="11">
        <f>1.93*POWER(10, -8)</f>
        <v>1.9300000000000001E-8</v>
      </c>
      <c r="N20" s="3">
        <v>0.2</v>
      </c>
      <c r="O20" s="5"/>
      <c r="P20" s="5"/>
      <c r="R20" s="4">
        <v>7.4000000000000003E-3</v>
      </c>
      <c r="S20" s="11">
        <f>5.5*POWER(10, -6)</f>
        <v>5.4999999999999999E-6</v>
      </c>
      <c r="T20" s="11">
        <f>1.2*POWER(10, -8)</f>
        <v>1.2E-8</v>
      </c>
      <c r="W20" s="15"/>
      <c r="X20" s="15"/>
      <c r="Y20" s="19">
        <v>0.02</v>
      </c>
      <c r="Z20" s="15"/>
      <c r="AA20" s="15"/>
      <c r="AB20" s="15"/>
      <c r="AC20" s="15"/>
      <c r="AD20" s="15"/>
      <c r="AE20" s="15"/>
      <c r="AJ20" s="3">
        <v>0.2</v>
      </c>
      <c r="AN20" s="11">
        <f>1.5*POWER(10, -6)</f>
        <v>1.5E-6</v>
      </c>
      <c r="AO20" s="11">
        <f>3.4*POWER(10, -23)</f>
        <v>3.4000000000000001E-23</v>
      </c>
      <c r="AP20" s="11">
        <f>5.4*POWER(10, -25)</f>
        <v>5.4000000000000003E-25</v>
      </c>
    </row>
    <row r="21" spans="2:42" s="4" customFormat="1">
      <c r="C21" s="3">
        <v>0.3</v>
      </c>
      <c r="E21" s="5"/>
      <c r="H21" s="4">
        <v>4.8000000000000001E-2</v>
      </c>
      <c r="I21" s="11">
        <f>3.2*POWER(10, -5)</f>
        <v>3.2000000000000005E-5</v>
      </c>
      <c r="N21" s="3">
        <v>0.3</v>
      </c>
      <c r="Q21" s="5"/>
      <c r="S21" s="4">
        <v>2.7E-2</v>
      </c>
      <c r="T21" s="11">
        <v>2.4000000000000001E-4</v>
      </c>
      <c r="W21" s="15"/>
      <c r="X21" s="15"/>
      <c r="Y21" s="19">
        <v>0.03</v>
      </c>
      <c r="Z21" s="15"/>
      <c r="AA21" s="15"/>
      <c r="AB21" s="15"/>
      <c r="AC21" s="15"/>
      <c r="AD21" s="15"/>
      <c r="AE21" s="15"/>
      <c r="AJ21" s="3">
        <v>0.3</v>
      </c>
      <c r="AO21" s="11">
        <f>2.4*POWER(10, -10)</f>
        <v>2.4E-10</v>
      </c>
      <c r="AP21" s="11">
        <f>9*POWER(10, -11)</f>
        <v>8.9999999999999999E-11</v>
      </c>
    </row>
    <row r="22" spans="2:42" s="4" customFormat="1">
      <c r="C22" s="3">
        <v>0.4</v>
      </c>
      <c r="F22" s="5"/>
      <c r="I22" s="4">
        <v>5.1999999999999998E-2</v>
      </c>
      <c r="N22" s="3">
        <v>0.4</v>
      </c>
      <c r="P22" s="5"/>
      <c r="Q22" s="5"/>
      <c r="T22" s="4">
        <v>0.13</v>
      </c>
      <c r="W22" s="15"/>
      <c r="X22" s="15"/>
      <c r="Y22" s="19">
        <v>0.04</v>
      </c>
      <c r="Z22" s="15"/>
      <c r="AA22" s="15"/>
      <c r="AB22" s="15"/>
      <c r="AC22" s="15"/>
      <c r="AD22" s="15"/>
      <c r="AE22" s="15"/>
      <c r="AJ22" s="3">
        <v>0.4</v>
      </c>
      <c r="AP22" s="4">
        <v>0.43</v>
      </c>
    </row>
    <row r="23" spans="2:42" s="4" customFormat="1">
      <c r="C23" s="3">
        <v>0.5</v>
      </c>
      <c r="G23" s="5"/>
      <c r="N23" s="3">
        <v>0.5</v>
      </c>
      <c r="P23" s="5"/>
      <c r="Q23" s="5"/>
      <c r="W23" s="15"/>
      <c r="X23" s="15"/>
      <c r="Y23" s="19">
        <v>0.05</v>
      </c>
      <c r="Z23" s="15"/>
      <c r="AA23" s="15"/>
      <c r="AB23" s="15"/>
      <c r="AC23" s="15"/>
      <c r="AD23" s="15"/>
      <c r="AE23" s="15"/>
      <c r="AJ23" s="3">
        <v>0.5</v>
      </c>
    </row>
    <row r="24" spans="2:42" s="4" customFormat="1">
      <c r="W24" s="15"/>
      <c r="X24" s="15"/>
      <c r="Y24" s="15"/>
      <c r="Z24" s="15"/>
      <c r="AA24" s="15"/>
      <c r="AB24" s="15"/>
      <c r="AC24" s="15"/>
      <c r="AD24" s="15"/>
      <c r="AE24" s="15"/>
    </row>
    <row r="25" spans="2:42" s="4" customFormat="1">
      <c r="W25" s="15"/>
      <c r="X25" s="15"/>
      <c r="Y25" s="15"/>
      <c r="Z25" s="15"/>
      <c r="AA25" s="15"/>
      <c r="AB25" s="15"/>
      <c r="AC25" s="15"/>
      <c r="AD25" s="15"/>
      <c r="AE25" s="15"/>
    </row>
    <row r="26" spans="2:42" s="4" customFormat="1">
      <c r="B26" s="12" t="s">
        <v>8</v>
      </c>
      <c r="M26" s="8" t="s">
        <v>9</v>
      </c>
      <c r="W26" s="15"/>
      <c r="X26" s="16" t="s">
        <v>11</v>
      </c>
      <c r="Y26" s="15"/>
      <c r="Z26" s="15"/>
      <c r="AA26" s="15"/>
      <c r="AB26" s="15"/>
      <c r="AC26" s="15"/>
      <c r="AD26" s="15">
        <f>0.05/15</f>
        <v>3.3333333333333335E-3</v>
      </c>
      <c r="AE26" s="15"/>
    </row>
    <row r="27" spans="2:42" s="4" customFormat="1">
      <c r="W27" s="15"/>
      <c r="X27" s="15"/>
      <c r="Y27" s="15"/>
      <c r="Z27" s="15"/>
      <c r="AA27" s="15"/>
      <c r="AB27" s="15"/>
      <c r="AC27" s="15"/>
      <c r="AD27" s="15"/>
      <c r="AE27" s="15"/>
    </row>
    <row r="28" spans="2:42" s="4" customFormat="1">
      <c r="C28" s="1" t="s">
        <v>1</v>
      </c>
      <c r="D28" s="2">
        <v>0</v>
      </c>
      <c r="E28" s="2">
        <v>0.1</v>
      </c>
      <c r="F28" s="2">
        <v>0.2</v>
      </c>
      <c r="G28" s="2">
        <v>0.3</v>
      </c>
      <c r="H28" s="2">
        <v>0.4</v>
      </c>
      <c r="I28" s="2">
        <v>0.5</v>
      </c>
      <c r="N28" s="1" t="s">
        <v>1</v>
      </c>
      <c r="O28" s="2">
        <v>0</v>
      </c>
      <c r="P28" s="2">
        <v>0.1</v>
      </c>
      <c r="Q28" s="2">
        <v>0.2</v>
      </c>
      <c r="R28" s="2">
        <v>0.3</v>
      </c>
      <c r="S28" s="2">
        <v>0.4</v>
      </c>
      <c r="T28" s="2">
        <v>0.5</v>
      </c>
      <c r="W28" s="15"/>
      <c r="X28" s="15"/>
      <c r="Y28" s="17" t="s">
        <v>1</v>
      </c>
      <c r="Z28" s="18">
        <v>0</v>
      </c>
      <c r="AA28" s="18">
        <v>0.01</v>
      </c>
      <c r="AB28" s="18">
        <v>0.02</v>
      </c>
      <c r="AC28" s="18">
        <v>0.03</v>
      </c>
      <c r="AD28" s="18">
        <v>0.04</v>
      </c>
      <c r="AE28" s="18">
        <v>0.05</v>
      </c>
    </row>
    <row r="29" spans="2:42" s="4" customFormat="1">
      <c r="C29" s="3">
        <v>0</v>
      </c>
      <c r="E29" s="4">
        <v>0.84</v>
      </c>
      <c r="F29" s="4">
        <v>6.1000000000000004E-3</v>
      </c>
      <c r="G29" s="4">
        <f>3.83*POWER(10, -5)</f>
        <v>3.8300000000000003E-5</v>
      </c>
      <c r="H29" s="4">
        <f>4.7*POWER(10, -5)</f>
        <v>4.7000000000000004E-5</v>
      </c>
      <c r="I29" s="4">
        <f>4*POWER(10, -5)</f>
        <v>4.0000000000000003E-5</v>
      </c>
      <c r="N29" s="3">
        <v>0</v>
      </c>
      <c r="P29" s="4">
        <v>0.11</v>
      </c>
      <c r="Q29" s="4">
        <v>0.13</v>
      </c>
      <c r="R29" s="4">
        <v>2.4E-2</v>
      </c>
      <c r="S29" s="11">
        <v>1.1000000000000001E-3</v>
      </c>
      <c r="T29" s="11">
        <v>1.4999999999999999E-4</v>
      </c>
      <c r="W29" s="15"/>
      <c r="X29" s="15"/>
      <c r="Y29" s="19">
        <v>0</v>
      </c>
      <c r="Z29" s="15"/>
      <c r="AA29" s="11">
        <v>2.0000000000000001E-4</v>
      </c>
      <c r="AB29" s="11">
        <v>8.0000000000000004E-4</v>
      </c>
      <c r="AC29" s="15">
        <v>3.1E-2</v>
      </c>
      <c r="AD29" s="15">
        <v>4.1999999999999997E-3</v>
      </c>
      <c r="AE29" s="15">
        <v>5.5999999999999999E-3</v>
      </c>
    </row>
    <row r="30" spans="2:42" s="4" customFormat="1">
      <c r="C30" s="3">
        <v>0.1</v>
      </c>
      <c r="F30" s="4">
        <v>1.5E-3</v>
      </c>
      <c r="G30" s="4">
        <f>4.6*POWER(10, -7)</f>
        <v>4.5999999999999994E-7</v>
      </c>
      <c r="H30" s="4">
        <f>1.9*POWER(10, -6)</f>
        <v>1.8999999999999998E-6</v>
      </c>
      <c r="I30" s="4">
        <f>4.7*POWER(10, -6)</f>
        <v>4.6999999999999999E-6</v>
      </c>
      <c r="N30" s="3">
        <v>0.1</v>
      </c>
      <c r="Q30" s="4">
        <v>0.94</v>
      </c>
      <c r="R30" s="4">
        <v>0.75</v>
      </c>
      <c r="S30" s="4">
        <v>0.16</v>
      </c>
      <c r="T30" s="4">
        <v>2.8000000000000001E-2</v>
      </c>
      <c r="W30" s="15"/>
      <c r="X30" s="15"/>
      <c r="Y30" s="19">
        <v>0.01</v>
      </c>
      <c r="Z30" s="15"/>
      <c r="AA30" s="15"/>
      <c r="AB30" s="15">
        <v>0.38</v>
      </c>
      <c r="AC30" s="15">
        <v>0.66</v>
      </c>
      <c r="AD30" s="15">
        <v>6.0999999999999999E-2</v>
      </c>
      <c r="AE30" s="15">
        <v>0.04</v>
      </c>
    </row>
    <row r="31" spans="2:42" s="4" customFormat="1">
      <c r="C31" s="3">
        <v>0.2</v>
      </c>
      <c r="D31" s="5"/>
      <c r="G31" s="4">
        <v>0.37</v>
      </c>
      <c r="H31" s="4">
        <v>0.22</v>
      </c>
      <c r="I31" s="4">
        <v>7.0000000000000007E-2</v>
      </c>
      <c r="N31" s="3">
        <v>0.2</v>
      </c>
      <c r="R31" s="4">
        <v>0.83</v>
      </c>
      <c r="S31" s="4">
        <v>0.22</v>
      </c>
      <c r="T31" s="4">
        <v>4.7E-2</v>
      </c>
      <c r="W31" s="15"/>
      <c r="X31" s="15"/>
      <c r="Y31" s="19">
        <v>0.02</v>
      </c>
      <c r="Z31" s="15"/>
      <c r="AA31" s="15"/>
      <c r="AB31" s="15"/>
      <c r="AC31" s="15">
        <v>0.42</v>
      </c>
      <c r="AD31" s="15">
        <v>3.6999999999999998E-2</v>
      </c>
      <c r="AE31" s="15">
        <v>2.7E-2</v>
      </c>
    </row>
    <row r="32" spans="2:42" s="4" customFormat="1">
      <c r="C32" s="3">
        <v>0.3</v>
      </c>
      <c r="E32" s="5"/>
      <c r="H32" s="4">
        <v>0.54</v>
      </c>
      <c r="I32" s="4">
        <v>0.15</v>
      </c>
      <c r="N32" s="3">
        <v>0.3</v>
      </c>
      <c r="S32" s="4">
        <v>0.2</v>
      </c>
      <c r="T32" s="4">
        <v>0.03</v>
      </c>
      <c r="W32" s="15"/>
      <c r="X32" s="15"/>
      <c r="Y32" s="19">
        <v>0.03</v>
      </c>
      <c r="Z32" s="15"/>
      <c r="AA32" s="15"/>
      <c r="AB32" s="15"/>
      <c r="AC32" s="15"/>
      <c r="AD32" s="15">
        <v>0.17</v>
      </c>
      <c r="AE32" s="15">
        <v>8.8999999999999996E-2</v>
      </c>
    </row>
    <row r="33" spans="3:31" s="4" customFormat="1">
      <c r="C33" s="3">
        <v>0.4</v>
      </c>
      <c r="F33" s="5"/>
      <c r="I33" s="4">
        <v>0.36</v>
      </c>
      <c r="N33" s="3">
        <v>0.4</v>
      </c>
      <c r="T33" s="4">
        <v>0.28000000000000003</v>
      </c>
      <c r="W33" s="15"/>
      <c r="X33" s="15"/>
      <c r="Y33" s="19">
        <v>0.04</v>
      </c>
      <c r="Z33" s="15"/>
      <c r="AA33" s="15"/>
      <c r="AB33" s="15"/>
      <c r="AC33" s="15"/>
      <c r="AD33" s="15"/>
      <c r="AE33" s="15">
        <v>0.56000000000000005</v>
      </c>
    </row>
    <row r="34" spans="3:31" s="4" customFormat="1">
      <c r="C34" s="3">
        <v>0.5</v>
      </c>
      <c r="G34" s="5"/>
      <c r="N34" s="3">
        <v>0.5</v>
      </c>
      <c r="W34" s="15"/>
      <c r="X34" s="15"/>
      <c r="Y34" s="19">
        <v>0.05</v>
      </c>
      <c r="Z34" s="15"/>
      <c r="AA34" s="15"/>
      <c r="AB34" s="15"/>
      <c r="AC34" s="15"/>
      <c r="AD34" s="15"/>
      <c r="AE34" s="15"/>
    </row>
    <row r="35" spans="3:31" s="4" customFormat="1">
      <c r="W35" s="15"/>
      <c r="X35" s="15"/>
      <c r="Y35" s="15"/>
      <c r="Z35" s="15"/>
      <c r="AA35" s="15"/>
      <c r="AB35" s="15"/>
      <c r="AC35" s="15"/>
      <c r="AD35" s="15"/>
      <c r="AE35" s="15"/>
    </row>
    <row r="36" spans="3:31" s="4" customFormat="1">
      <c r="W36" s="15"/>
      <c r="X36" s="15"/>
      <c r="Y36" s="15"/>
      <c r="Z36" s="15"/>
      <c r="AA36" s="15"/>
      <c r="AB36" s="15"/>
      <c r="AC36" s="15"/>
      <c r="AD36" s="15"/>
      <c r="AE36" s="15"/>
    </row>
    <row r="37" spans="3:31" s="4" customFormat="1">
      <c r="M37" s="8" t="s">
        <v>4</v>
      </c>
      <c r="W37" s="15"/>
      <c r="X37" s="15"/>
      <c r="Y37" s="15"/>
      <c r="Z37" s="15"/>
      <c r="AA37" s="15"/>
      <c r="AB37" s="15"/>
      <c r="AC37" s="15"/>
      <c r="AD37" s="15"/>
      <c r="AE37" s="15"/>
    </row>
    <row r="38" spans="3:31" s="4" customFormat="1">
      <c r="W38" s="15"/>
      <c r="X38" s="15"/>
      <c r="Y38" s="15"/>
      <c r="Z38" s="15"/>
      <c r="AA38" s="15"/>
      <c r="AB38" s="15"/>
      <c r="AC38" s="15"/>
      <c r="AD38" s="15"/>
      <c r="AE38" s="15"/>
    </row>
    <row r="39" spans="3:31" s="4" customFormat="1">
      <c r="N39" s="1" t="s">
        <v>1</v>
      </c>
      <c r="O39" s="2">
        <v>0</v>
      </c>
      <c r="P39" s="2">
        <v>0.1</v>
      </c>
      <c r="Q39" s="2">
        <v>0.2</v>
      </c>
      <c r="R39" s="2">
        <v>0.3</v>
      </c>
      <c r="S39" s="2">
        <v>0.4</v>
      </c>
      <c r="T39" s="2">
        <v>0.5</v>
      </c>
      <c r="W39" s="15"/>
      <c r="X39" s="15"/>
      <c r="Y39" s="15"/>
      <c r="Z39" s="15"/>
      <c r="AA39" s="15"/>
      <c r="AB39" s="15"/>
      <c r="AC39" s="15"/>
      <c r="AD39" s="15"/>
      <c r="AE39" s="15"/>
    </row>
    <row r="40" spans="3:31" s="4" customFormat="1">
      <c r="N40" s="3">
        <v>0</v>
      </c>
      <c r="P40" s="4">
        <v>0.66</v>
      </c>
      <c r="Q40" s="4">
        <v>0.24</v>
      </c>
      <c r="R40" s="4">
        <v>0.71</v>
      </c>
      <c r="S40" s="4">
        <v>0.3</v>
      </c>
      <c r="T40" s="4">
        <v>3.3000000000000002E-2</v>
      </c>
      <c r="W40" s="15"/>
      <c r="X40" s="15"/>
      <c r="Y40" s="15"/>
      <c r="Z40" s="15"/>
      <c r="AA40" s="15"/>
      <c r="AB40" s="15"/>
      <c r="AC40" s="15"/>
      <c r="AD40" s="15"/>
      <c r="AE40" s="15"/>
    </row>
    <row r="41" spans="3:31" s="4" customFormat="1">
      <c r="N41" s="3">
        <v>0.1</v>
      </c>
      <c r="Q41" s="4">
        <v>0.51</v>
      </c>
      <c r="R41" s="4">
        <v>0.89</v>
      </c>
      <c r="S41" s="4">
        <v>0.54</v>
      </c>
      <c r="T41" s="4">
        <v>1.2999999999999999E-2</v>
      </c>
      <c r="W41" s="15"/>
      <c r="X41" s="15"/>
      <c r="Y41" s="15"/>
      <c r="Z41" s="15"/>
      <c r="AA41" s="15"/>
      <c r="AB41" s="15"/>
      <c r="AC41" s="15"/>
      <c r="AD41" s="15"/>
      <c r="AE41" s="15"/>
    </row>
    <row r="42" spans="3:31" s="4" customFormat="1">
      <c r="N42" s="3">
        <v>0.2</v>
      </c>
      <c r="R42" s="4">
        <v>0.32</v>
      </c>
      <c r="S42" s="4">
        <v>0.92</v>
      </c>
      <c r="T42" s="11">
        <v>4.0000000000000002E-4</v>
      </c>
      <c r="W42" s="15"/>
      <c r="X42" s="15"/>
      <c r="Y42" s="15"/>
      <c r="Z42" s="15"/>
      <c r="AA42" s="15"/>
      <c r="AB42" s="15"/>
      <c r="AC42" s="15"/>
      <c r="AD42" s="15"/>
      <c r="AE42" s="15"/>
    </row>
    <row r="43" spans="3:31" s="4" customFormat="1">
      <c r="N43" s="3">
        <v>0.3</v>
      </c>
      <c r="S43" s="4">
        <v>0.41</v>
      </c>
      <c r="T43" s="4">
        <v>4.0000000000000001E-3</v>
      </c>
      <c r="W43" s="15"/>
      <c r="X43" s="15"/>
      <c r="Y43" s="15"/>
      <c r="Z43" s="15"/>
      <c r="AA43" s="15"/>
      <c r="AB43" s="15"/>
      <c r="AC43" s="15"/>
      <c r="AD43" s="15"/>
      <c r="AE43" s="15"/>
    </row>
    <row r="44" spans="3:31" s="4" customFormat="1">
      <c r="N44" s="3">
        <v>0.4</v>
      </c>
      <c r="T44" s="4">
        <v>4.4000000000000003E-3</v>
      </c>
      <c r="W44" s="15"/>
      <c r="X44" s="15"/>
      <c r="Y44" s="15"/>
      <c r="Z44" s="15"/>
      <c r="AA44" s="15"/>
      <c r="AB44" s="15"/>
      <c r="AC44" s="15"/>
      <c r="AD44" s="15"/>
      <c r="AE44" s="15"/>
    </row>
    <row r="45" spans="3:31" s="4" customFormat="1">
      <c r="N45" s="3">
        <v>0.5</v>
      </c>
      <c r="W45" s="15"/>
      <c r="X45" s="15"/>
      <c r="Y45" s="15"/>
      <c r="Z45" s="15"/>
      <c r="AA45" s="15"/>
      <c r="AB45" s="15"/>
      <c r="AC45" s="15"/>
      <c r="AD45" s="15"/>
      <c r="AE45" s="15"/>
    </row>
    <row r="46" spans="3:31" s="4" customFormat="1">
      <c r="W46" s="15"/>
      <c r="X46" s="15"/>
      <c r="Y46" s="15"/>
      <c r="Z46" s="15"/>
      <c r="AA46" s="15"/>
      <c r="AB46" s="15"/>
      <c r="AC46" s="15"/>
      <c r="AD46" s="15"/>
      <c r="AE46" s="15"/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Swimming - Sigma testing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Bui</dc:creator>
  <cp:lastModifiedBy>Tuan Bui</cp:lastModifiedBy>
  <dcterms:created xsi:type="dcterms:W3CDTF">2021-02-09T21:11:11Z</dcterms:created>
  <dcterms:modified xsi:type="dcterms:W3CDTF">2021-07-01T12:49:33Z</dcterms:modified>
</cp:coreProperties>
</file>