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5" l="1"/>
  <c r="E23" i="5"/>
  <c r="AA22" i="5"/>
  <c r="Z22" i="5"/>
  <c r="X22" i="5"/>
  <c r="W22" i="5"/>
  <c r="V22" i="5"/>
  <c r="V23" i="5" s="1"/>
  <c r="U22" i="5"/>
  <c r="T22" i="5"/>
  <c r="R22" i="5"/>
  <c r="Q22" i="5"/>
  <c r="P22" i="5"/>
  <c r="O22" i="5"/>
  <c r="O23" i="5" s="1"/>
  <c r="N22" i="5"/>
  <c r="N23" i="5" s="1"/>
  <c r="L22" i="5"/>
  <c r="K22" i="5"/>
  <c r="J22" i="5"/>
  <c r="I22" i="5"/>
  <c r="H22" i="5"/>
  <c r="H23" i="5" s="1"/>
  <c r="F22" i="5"/>
  <c r="E22" i="5"/>
  <c r="D22" i="5"/>
  <c r="C22" i="5"/>
  <c r="B22" i="5"/>
  <c r="AA21" i="5"/>
  <c r="Z21" i="5"/>
  <c r="X21" i="5"/>
  <c r="W21" i="5"/>
  <c r="V21" i="5"/>
  <c r="U21" i="5"/>
  <c r="T21" i="5"/>
  <c r="R21" i="5"/>
  <c r="Q21" i="5"/>
  <c r="P21" i="5"/>
  <c r="O21" i="5"/>
  <c r="N21" i="5"/>
  <c r="L21" i="5"/>
  <c r="K21" i="5"/>
  <c r="J21" i="5"/>
  <c r="I21" i="5"/>
  <c r="H21" i="5"/>
  <c r="F21" i="5"/>
  <c r="E21" i="5"/>
  <c r="D21" i="5"/>
  <c r="C21" i="5"/>
  <c r="B21" i="5"/>
  <c r="AA20" i="5"/>
  <c r="Z20" i="5"/>
  <c r="X20" i="5"/>
  <c r="W20" i="5"/>
  <c r="V20" i="5"/>
  <c r="U20" i="5"/>
  <c r="T20" i="5"/>
  <c r="R20" i="5"/>
  <c r="Q20" i="5"/>
  <c r="P20" i="5"/>
  <c r="O20" i="5"/>
  <c r="N20" i="5"/>
  <c r="L20" i="5"/>
  <c r="K20" i="5"/>
  <c r="J20" i="5"/>
  <c r="I20" i="5"/>
  <c r="H20" i="5"/>
  <c r="F20" i="5"/>
  <c r="E20" i="5"/>
  <c r="D20" i="5"/>
  <c r="C20" i="5"/>
  <c r="B20" i="5"/>
  <c r="I23" i="5" l="1"/>
  <c r="W23" i="5"/>
  <c r="J23" i="5"/>
  <c r="X23" i="5"/>
  <c r="D23" i="5"/>
  <c r="R23" i="5"/>
  <c r="L23" i="5"/>
  <c r="AA23" i="5"/>
  <c r="F23" i="5"/>
  <c r="U23" i="5"/>
  <c r="B23" i="5"/>
  <c r="P23" i="5"/>
  <c r="C23" i="5"/>
  <c r="Q23" i="5"/>
  <c r="K23" i="5"/>
  <c r="Z23" i="5"/>
</calcChain>
</file>

<file path=xl/sharedStrings.xml><?xml version="1.0" encoding="utf-8"?>
<sst xmlns="http://schemas.openxmlformats.org/spreadsheetml/2006/main" count="39" uniqueCount="22">
  <si>
    <t>(tsA-201 cells)</t>
  </si>
  <si>
    <t>n-number</t>
  </si>
  <si>
    <t>mean</t>
  </si>
  <si>
    <t>standard deviation</t>
  </si>
  <si>
    <t>standard error</t>
  </si>
  <si>
    <t>transfections (N):</t>
  </si>
  <si>
    <t>5 sec</t>
  </si>
  <si>
    <t>30 sec</t>
  </si>
  <si>
    <t>1 min</t>
  </si>
  <si>
    <t>2 min</t>
  </si>
  <si>
    <r>
      <t>Activity-dependent inactivation of Cav2.3 I</t>
    </r>
    <r>
      <rPr>
        <vertAlign val="subscript"/>
        <sz val="11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</t>
    </r>
  </si>
  <si>
    <t>Cav2.3+β4</t>
  </si>
  <si>
    <r>
      <t>Cav1.3</t>
    </r>
    <r>
      <rPr>
        <b/>
        <vertAlign val="subscript"/>
        <sz val="11"/>
        <rFont val="Calibri"/>
        <family val="2"/>
        <scheme val="minor"/>
      </rPr>
      <t>L</t>
    </r>
    <r>
      <rPr>
        <b/>
        <sz val="11"/>
        <rFont val="Calibri"/>
        <family val="2"/>
        <scheme val="minor"/>
      </rPr>
      <t>+β3</t>
    </r>
  </si>
  <si>
    <t>during simulated SN DA pacemaking</t>
  </si>
  <si>
    <r>
      <t>Cav1.3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for comparison (Ortner et al., 2017)</t>
    </r>
  </si>
  <si>
    <r>
      <t>Cav1.3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>+β3: data taken and reanalyzed from Ortner et al., 2017, J Neurosci</t>
    </r>
  </si>
  <si>
    <t>Figure 3</t>
  </si>
  <si>
    <t>5 min</t>
  </si>
  <si>
    <t>Cav2.3+β2a</t>
  </si>
  <si>
    <t>Cav2.3+β2e</t>
  </si>
  <si>
    <t>Cav2.3+β3</t>
  </si>
  <si>
    <r>
      <t xml:space="preserve">different β </t>
    </r>
    <r>
      <rPr>
        <sz val="11"/>
        <color theme="1"/>
        <rFont val="Calibri"/>
        <family val="2"/>
        <scheme val="minor"/>
      </rPr>
      <t>subunits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</si>
</sst>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2" fillId="0" borderId="0" xfId="0" applyFont="1"/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2" xfId="0" applyFont="1" applyFill="1" applyBorder="1" applyAlignment="1" applyProtection="1">
      <alignment horizontal="center"/>
      <protection locked="0"/>
    </xf>
    <xf numFmtId="0" fontId="0" fillId="0" borderId="0" xfId="0" applyFill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5" fillId="0" borderId="7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" fontId="5" fillId="3" borderId="9" xfId="0" applyNumberFormat="1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4" fontId="9" fillId="3" borderId="7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5" fillId="3" borderId="7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zoomScale="70" zoomScaleNormal="70" workbookViewId="0">
      <selection activeCell="A41" sqref="A41"/>
    </sheetView>
  </sheetViews>
  <sheetFormatPr baseColWidth="10" defaultRowHeight="15" x14ac:dyDescent="0.25"/>
  <cols>
    <col min="1" max="1" width="44.28515625" customWidth="1"/>
    <col min="2" max="6" width="13" customWidth="1"/>
    <col min="7" max="7" width="5.7109375" customWidth="1"/>
    <col min="8" max="12" width="13" customWidth="1"/>
    <col min="13" max="13" width="6" customWidth="1"/>
    <col min="14" max="18" width="13" customWidth="1"/>
    <col min="19" max="19" width="6" customWidth="1"/>
    <col min="20" max="24" width="13" customWidth="1"/>
    <col min="25" max="25" width="6" customWidth="1"/>
    <col min="26" max="27" width="13" customWidth="1"/>
  </cols>
  <sheetData>
    <row r="1" spans="1:29" ht="15.75" thickBot="1" x14ac:dyDescent="0.3">
      <c r="A1" s="1" t="s">
        <v>16</v>
      </c>
      <c r="B1" s="37" t="s">
        <v>6</v>
      </c>
      <c r="C1" s="38"/>
      <c r="D1" s="38"/>
      <c r="E1" s="38"/>
      <c r="F1" s="39"/>
      <c r="G1" s="4"/>
      <c r="H1" s="37" t="s">
        <v>7</v>
      </c>
      <c r="I1" s="38"/>
      <c r="J1" s="38"/>
      <c r="K1" s="38"/>
      <c r="L1" s="39"/>
      <c r="M1" s="4"/>
      <c r="N1" s="37" t="s">
        <v>8</v>
      </c>
      <c r="O1" s="38"/>
      <c r="P1" s="38"/>
      <c r="Q1" s="38"/>
      <c r="R1" s="39"/>
      <c r="S1" s="4"/>
      <c r="T1" s="37" t="s">
        <v>9</v>
      </c>
      <c r="U1" s="38"/>
      <c r="V1" s="38"/>
      <c r="W1" s="38"/>
      <c r="X1" s="39"/>
      <c r="Y1" s="4"/>
      <c r="Z1" s="37" t="s">
        <v>17</v>
      </c>
      <c r="AA1" s="39"/>
      <c r="AB1" s="4"/>
      <c r="AC1" s="4"/>
    </row>
    <row r="2" spans="1:29" s="13" customFormat="1" ht="18.75" thickBot="1" x14ac:dyDescent="0.4">
      <c r="B2" s="12" t="s">
        <v>18</v>
      </c>
      <c r="C2" s="12" t="s">
        <v>19</v>
      </c>
      <c r="D2" s="12" t="s">
        <v>20</v>
      </c>
      <c r="E2" s="12" t="s">
        <v>11</v>
      </c>
      <c r="F2" s="12" t="s">
        <v>12</v>
      </c>
      <c r="G2" s="35"/>
      <c r="H2" s="12" t="s">
        <v>18</v>
      </c>
      <c r="I2" s="12" t="s">
        <v>19</v>
      </c>
      <c r="J2" s="12" t="s">
        <v>20</v>
      </c>
      <c r="K2" s="12" t="s">
        <v>11</v>
      </c>
      <c r="L2" s="12" t="s">
        <v>12</v>
      </c>
      <c r="M2" s="35"/>
      <c r="N2" s="12" t="s">
        <v>18</v>
      </c>
      <c r="O2" s="12" t="s">
        <v>19</v>
      </c>
      <c r="P2" s="12" t="s">
        <v>20</v>
      </c>
      <c r="Q2" s="12" t="s">
        <v>11</v>
      </c>
      <c r="R2" s="12" t="s">
        <v>12</v>
      </c>
      <c r="S2" s="35"/>
      <c r="T2" s="12" t="s">
        <v>18</v>
      </c>
      <c r="U2" s="12" t="s">
        <v>19</v>
      </c>
      <c r="V2" s="12" t="s">
        <v>20</v>
      </c>
      <c r="W2" s="12" t="s">
        <v>11</v>
      </c>
      <c r="X2" s="12" t="s">
        <v>12</v>
      </c>
      <c r="Y2" s="35"/>
      <c r="Z2" s="12" t="s">
        <v>18</v>
      </c>
      <c r="AA2" s="12" t="s">
        <v>19</v>
      </c>
      <c r="AB2" s="35"/>
      <c r="AC2" s="35"/>
    </row>
    <row r="3" spans="1:29" ht="18" x14ac:dyDescent="0.35">
      <c r="A3" s="2" t="s">
        <v>10</v>
      </c>
      <c r="B3" s="16">
        <v>91.52</v>
      </c>
      <c r="C3" s="17">
        <v>95.1</v>
      </c>
      <c r="D3" s="17">
        <v>26.23</v>
      </c>
      <c r="E3" s="17">
        <v>42.89</v>
      </c>
      <c r="F3" s="18">
        <v>80.156589999999994</v>
      </c>
      <c r="G3" s="14"/>
      <c r="H3" s="16">
        <v>77.53</v>
      </c>
      <c r="I3" s="17">
        <v>84.53</v>
      </c>
      <c r="J3" s="17">
        <v>1.84</v>
      </c>
      <c r="K3" s="17">
        <v>13.88</v>
      </c>
      <c r="L3" s="18">
        <v>50.944609999999997</v>
      </c>
      <c r="M3" s="14"/>
      <c r="N3" s="16">
        <v>70.08</v>
      </c>
      <c r="O3" s="17">
        <v>75.63</v>
      </c>
      <c r="P3" s="17">
        <v>2.91</v>
      </c>
      <c r="Q3" s="17">
        <v>7.41</v>
      </c>
      <c r="R3" s="18">
        <v>35.746380000000002</v>
      </c>
      <c r="S3" s="14"/>
      <c r="T3" s="16">
        <v>57.04</v>
      </c>
      <c r="U3" s="17">
        <v>59.63</v>
      </c>
      <c r="V3" s="17">
        <v>6.29</v>
      </c>
      <c r="W3" s="17">
        <v>4.0599999999999996</v>
      </c>
      <c r="X3" s="18">
        <v>25.646100000000001</v>
      </c>
      <c r="Y3" s="14"/>
      <c r="Z3" s="16">
        <v>37.58</v>
      </c>
      <c r="AA3" s="18">
        <v>33.06</v>
      </c>
    </row>
    <row r="4" spans="1:29" x14ac:dyDescent="0.25">
      <c r="A4" t="s">
        <v>13</v>
      </c>
      <c r="B4" s="16">
        <v>94.61</v>
      </c>
      <c r="C4" s="17">
        <v>94.51</v>
      </c>
      <c r="D4" s="17">
        <v>42.08</v>
      </c>
      <c r="E4" s="17">
        <v>62.1</v>
      </c>
      <c r="F4" s="18">
        <v>76.670140000000004</v>
      </c>
      <c r="G4" s="14"/>
      <c r="H4" s="16">
        <v>79.88</v>
      </c>
      <c r="I4" s="17">
        <v>78.88</v>
      </c>
      <c r="J4" s="17">
        <v>9.92</v>
      </c>
      <c r="K4" s="17">
        <v>30.89</v>
      </c>
      <c r="L4" s="18">
        <v>45.65616</v>
      </c>
      <c r="M4" s="14"/>
      <c r="N4" s="16">
        <v>71.19</v>
      </c>
      <c r="O4" s="17">
        <v>65.489999999999995</v>
      </c>
      <c r="P4" s="17">
        <v>6.98</v>
      </c>
      <c r="Q4" s="17">
        <v>18.45</v>
      </c>
      <c r="R4" s="18">
        <v>26.987939999999998</v>
      </c>
      <c r="S4" s="14"/>
      <c r="T4" s="16">
        <v>64.760000000000005</v>
      </c>
      <c r="U4" s="17">
        <v>47.41</v>
      </c>
      <c r="V4" s="17">
        <v>2.35</v>
      </c>
      <c r="W4" s="17">
        <v>10.36</v>
      </c>
      <c r="X4" s="18">
        <v>15.20265</v>
      </c>
      <c r="Y4" s="14"/>
      <c r="Z4" s="16">
        <v>51.44</v>
      </c>
      <c r="AA4" s="18">
        <v>29.37</v>
      </c>
    </row>
    <row r="5" spans="1:29" x14ac:dyDescent="0.25">
      <c r="A5" s="15" t="s">
        <v>21</v>
      </c>
      <c r="B5" s="16">
        <v>84.51</v>
      </c>
      <c r="C5" s="17">
        <v>81.540000000000006</v>
      </c>
      <c r="D5" s="17">
        <v>30.13</v>
      </c>
      <c r="E5" s="17">
        <v>64.599999999999994</v>
      </c>
      <c r="F5" s="18">
        <v>85.175759999999997</v>
      </c>
      <c r="G5" s="14"/>
      <c r="H5" s="16">
        <v>60.48</v>
      </c>
      <c r="I5" s="17">
        <v>63.98</v>
      </c>
      <c r="J5" s="17">
        <v>6.22</v>
      </c>
      <c r="K5" s="17">
        <v>37.450000000000003</v>
      </c>
      <c r="L5" s="18">
        <v>61.528919999999999</v>
      </c>
      <c r="M5" s="14"/>
      <c r="N5" s="16">
        <v>52.16</v>
      </c>
      <c r="O5" s="17">
        <v>58.23</v>
      </c>
      <c r="P5" s="17">
        <v>2.5099999999999998</v>
      </c>
      <c r="Q5" s="17">
        <v>23.79</v>
      </c>
      <c r="R5" s="18">
        <v>42.972279999999998</v>
      </c>
      <c r="S5" s="14"/>
      <c r="T5" s="16">
        <v>43.98</v>
      </c>
      <c r="U5" s="17">
        <v>52.94</v>
      </c>
      <c r="V5" s="17">
        <v>3.96</v>
      </c>
      <c r="W5" s="17">
        <v>10.32</v>
      </c>
      <c r="X5" s="18">
        <v>23.450600000000001</v>
      </c>
      <c r="Y5" s="14"/>
      <c r="Z5" s="16">
        <v>37.83</v>
      </c>
      <c r="AA5" s="18">
        <v>40.799999999999997</v>
      </c>
    </row>
    <row r="6" spans="1:29" ht="18" x14ac:dyDescent="0.35">
      <c r="A6" t="s">
        <v>14</v>
      </c>
      <c r="B6" s="16">
        <v>91.15</v>
      </c>
      <c r="C6" s="17">
        <v>99.58</v>
      </c>
      <c r="D6" s="17">
        <v>33.97</v>
      </c>
      <c r="E6" s="17">
        <v>64.42</v>
      </c>
      <c r="F6" s="18">
        <v>80.468159999999997</v>
      </c>
      <c r="G6" s="14"/>
      <c r="H6" s="16">
        <v>72.8</v>
      </c>
      <c r="I6" s="17">
        <v>90.99</v>
      </c>
      <c r="J6" s="17">
        <v>9.39</v>
      </c>
      <c r="K6" s="17">
        <v>31.21</v>
      </c>
      <c r="L6" s="18">
        <v>54.06024</v>
      </c>
      <c r="M6" s="14"/>
      <c r="N6" s="16">
        <v>60.86</v>
      </c>
      <c r="O6" s="17">
        <v>82.6</v>
      </c>
      <c r="P6" s="17">
        <v>4.7699999999999996</v>
      </c>
      <c r="Q6" s="17">
        <v>19.73</v>
      </c>
      <c r="R6" s="18">
        <v>35.33426</v>
      </c>
      <c r="S6" s="14"/>
      <c r="T6" s="16">
        <v>45.96</v>
      </c>
      <c r="U6" s="17">
        <v>69.97</v>
      </c>
      <c r="V6" s="17">
        <v>2.56</v>
      </c>
      <c r="W6" s="17">
        <v>9.34</v>
      </c>
      <c r="X6" s="18">
        <v>20.412030000000001</v>
      </c>
      <c r="Y6" s="14"/>
      <c r="Z6" s="16">
        <v>24.11</v>
      </c>
      <c r="AA6" s="18">
        <v>36.99</v>
      </c>
    </row>
    <row r="7" spans="1:29" x14ac:dyDescent="0.25">
      <c r="A7" s="2" t="s">
        <v>0</v>
      </c>
      <c r="B7" s="16">
        <v>94.99</v>
      </c>
      <c r="C7" s="17">
        <v>94.9</v>
      </c>
      <c r="D7" s="17">
        <v>35.58</v>
      </c>
      <c r="E7" s="17">
        <v>64.709999999999994</v>
      </c>
      <c r="F7" s="18">
        <v>83.628410000000002</v>
      </c>
      <c r="G7" s="14"/>
      <c r="H7" s="16">
        <v>84.01</v>
      </c>
      <c r="I7" s="17">
        <v>78.39</v>
      </c>
      <c r="J7" s="17">
        <v>6.15</v>
      </c>
      <c r="K7" s="17">
        <v>26.32</v>
      </c>
      <c r="L7" s="18">
        <v>58.618679999999998</v>
      </c>
      <c r="M7" s="14"/>
      <c r="N7" s="16">
        <v>75.430000000000007</v>
      </c>
      <c r="O7" s="17">
        <v>61.81</v>
      </c>
      <c r="P7" s="17">
        <v>2.94</v>
      </c>
      <c r="Q7" s="17">
        <v>13.19</v>
      </c>
      <c r="R7" s="18">
        <v>45.574440000000003</v>
      </c>
      <c r="S7" s="14"/>
      <c r="T7" s="16">
        <v>63.85</v>
      </c>
      <c r="U7" s="17">
        <v>39.51</v>
      </c>
      <c r="V7" s="17">
        <v>7.93</v>
      </c>
      <c r="W7" s="17">
        <v>8.34</v>
      </c>
      <c r="X7" s="18">
        <v>34.913730000000001</v>
      </c>
      <c r="Y7" s="14"/>
      <c r="Z7" s="16">
        <v>41.92</v>
      </c>
      <c r="AA7" s="18">
        <v>19.760000000000002</v>
      </c>
    </row>
    <row r="8" spans="1:29" x14ac:dyDescent="0.25">
      <c r="A8" s="5"/>
      <c r="B8" s="16">
        <v>91.04</v>
      </c>
      <c r="C8" s="17">
        <v>83.73</v>
      </c>
      <c r="D8" s="17">
        <v>11.21</v>
      </c>
      <c r="E8" s="17">
        <v>65.41</v>
      </c>
      <c r="F8" s="18">
        <v>78.299090000000007</v>
      </c>
      <c r="G8" s="14"/>
      <c r="H8" s="16">
        <v>70.95</v>
      </c>
      <c r="I8" s="17">
        <v>49.81</v>
      </c>
      <c r="J8" s="17">
        <v>7.06</v>
      </c>
      <c r="K8" s="17">
        <v>32.74</v>
      </c>
      <c r="L8" s="18">
        <v>57.736719999999998</v>
      </c>
      <c r="M8" s="14"/>
      <c r="N8" s="16">
        <v>57.11</v>
      </c>
      <c r="O8" s="17">
        <v>34.69</v>
      </c>
      <c r="P8" s="17">
        <v>4.55</v>
      </c>
      <c r="Q8" s="17">
        <v>17.010000000000002</v>
      </c>
      <c r="R8" s="18">
        <v>44.741349999999997</v>
      </c>
      <c r="S8" s="14"/>
      <c r="T8" s="16">
        <v>38.56</v>
      </c>
      <c r="U8" s="17">
        <v>27.1</v>
      </c>
      <c r="V8" s="17">
        <v>2.0699999999999998</v>
      </c>
      <c r="W8" s="17">
        <v>3.4</v>
      </c>
      <c r="X8" s="18">
        <v>28.457419999999999</v>
      </c>
      <c r="Y8" s="14"/>
      <c r="Z8" s="16">
        <v>17.239999999999998</v>
      </c>
      <c r="AA8" s="18">
        <v>20.55</v>
      </c>
    </row>
    <row r="9" spans="1:29" x14ac:dyDescent="0.25">
      <c r="A9" s="5"/>
      <c r="B9" s="16">
        <v>90.22</v>
      </c>
      <c r="C9" s="17">
        <v>95.56</v>
      </c>
      <c r="D9" s="17">
        <v>22.41</v>
      </c>
      <c r="E9" s="17">
        <v>50.01</v>
      </c>
      <c r="F9" s="18">
        <v>86.426220000000001</v>
      </c>
      <c r="G9" s="14"/>
      <c r="H9" s="16">
        <v>77.52</v>
      </c>
      <c r="I9" s="17">
        <v>86.51</v>
      </c>
      <c r="J9" s="17">
        <v>9.02</v>
      </c>
      <c r="K9" s="17">
        <v>14.56</v>
      </c>
      <c r="L9" s="18">
        <v>69.256150000000005</v>
      </c>
      <c r="M9" s="14"/>
      <c r="N9" s="16">
        <v>67.010000000000005</v>
      </c>
      <c r="O9" s="17">
        <v>77.430000000000007</v>
      </c>
      <c r="P9" s="17">
        <v>7.5</v>
      </c>
      <c r="Q9" s="17">
        <v>7.33</v>
      </c>
      <c r="R9" s="18">
        <v>55.792839999999998</v>
      </c>
      <c r="S9" s="14"/>
      <c r="T9" s="16">
        <v>54.24</v>
      </c>
      <c r="U9" s="17">
        <v>53.96</v>
      </c>
      <c r="V9" s="17">
        <v>6.37</v>
      </c>
      <c r="W9" s="17">
        <v>3.03</v>
      </c>
      <c r="X9" s="18">
        <v>37.735169999999997</v>
      </c>
      <c r="Y9" s="14"/>
      <c r="Z9" s="16">
        <v>40.130000000000003</v>
      </c>
      <c r="AA9" s="18">
        <v>35.06</v>
      </c>
    </row>
    <row r="10" spans="1:29" x14ac:dyDescent="0.25">
      <c r="A10" s="5"/>
      <c r="B10" s="16">
        <v>88.57</v>
      </c>
      <c r="C10" s="17">
        <v>94.42</v>
      </c>
      <c r="D10" s="17">
        <v>25.03</v>
      </c>
      <c r="E10" s="17">
        <v>59.03</v>
      </c>
      <c r="F10" s="18">
        <v>84.491</v>
      </c>
      <c r="G10" s="14"/>
      <c r="H10" s="16">
        <v>71.94</v>
      </c>
      <c r="I10" s="17">
        <v>81.61</v>
      </c>
      <c r="J10" s="17">
        <v>3.75</v>
      </c>
      <c r="K10" s="17">
        <v>26.27</v>
      </c>
      <c r="L10" s="18">
        <v>65.257260000000002</v>
      </c>
      <c r="M10" s="14"/>
      <c r="N10" s="16">
        <v>63.52</v>
      </c>
      <c r="O10" s="17">
        <v>68.72</v>
      </c>
      <c r="P10" s="17">
        <v>0.9</v>
      </c>
      <c r="Q10" s="17">
        <v>15.07</v>
      </c>
      <c r="R10" s="18">
        <v>52.814839999999997</v>
      </c>
      <c r="S10" s="14"/>
      <c r="T10" s="16">
        <v>46.66</v>
      </c>
      <c r="U10" s="17">
        <v>52.4</v>
      </c>
      <c r="V10" s="17">
        <v>3.45</v>
      </c>
      <c r="W10" s="17">
        <v>6.42</v>
      </c>
      <c r="X10" s="18">
        <v>40.18018</v>
      </c>
      <c r="Y10" s="14"/>
      <c r="Z10" s="16">
        <v>21.36</v>
      </c>
      <c r="AA10" s="18">
        <v>33.130000000000003</v>
      </c>
    </row>
    <row r="11" spans="1:29" x14ac:dyDescent="0.25">
      <c r="A11" s="5"/>
      <c r="B11" s="16">
        <v>83.68</v>
      </c>
      <c r="C11" s="17">
        <v>91.64</v>
      </c>
      <c r="D11" s="17">
        <v>28.86</v>
      </c>
      <c r="E11" s="17"/>
      <c r="F11" s="18">
        <v>86.685329999999993</v>
      </c>
      <c r="G11" s="14"/>
      <c r="H11" s="16">
        <v>63.74</v>
      </c>
      <c r="I11" s="17">
        <v>72.94</v>
      </c>
      <c r="J11" s="17">
        <v>2.06</v>
      </c>
      <c r="K11" s="17"/>
      <c r="L11" s="18">
        <v>64.001009999999994</v>
      </c>
      <c r="M11" s="14"/>
      <c r="N11" s="16">
        <v>54.82</v>
      </c>
      <c r="O11" s="17">
        <v>58.08</v>
      </c>
      <c r="P11" s="17">
        <v>2.84</v>
      </c>
      <c r="Q11" s="17"/>
      <c r="R11" s="18">
        <v>45.292470000000002</v>
      </c>
      <c r="S11" s="14"/>
      <c r="T11" s="16">
        <v>42.84</v>
      </c>
      <c r="U11" s="17">
        <v>40.659999999999997</v>
      </c>
      <c r="V11" s="17">
        <v>4.8600000000000003</v>
      </c>
      <c r="W11" s="17"/>
      <c r="X11" s="18">
        <v>27.564730000000001</v>
      </c>
      <c r="Y11" s="14"/>
      <c r="Z11" s="16">
        <v>14.83</v>
      </c>
      <c r="AA11" s="18">
        <v>37.619999999999997</v>
      </c>
    </row>
    <row r="12" spans="1:29" x14ac:dyDescent="0.25">
      <c r="A12" s="5"/>
      <c r="B12" s="16">
        <v>91.34</v>
      </c>
      <c r="C12" s="17"/>
      <c r="D12" s="17">
        <v>43.95</v>
      </c>
      <c r="E12" s="17"/>
      <c r="F12" s="18">
        <v>89.670140000000004</v>
      </c>
      <c r="G12" s="14"/>
      <c r="H12" s="16">
        <v>75.760000000000005</v>
      </c>
      <c r="I12" s="17"/>
      <c r="J12" s="17">
        <v>9.56</v>
      </c>
      <c r="K12" s="17"/>
      <c r="L12" s="18">
        <v>69.657520000000005</v>
      </c>
      <c r="M12" s="14"/>
      <c r="N12" s="16">
        <v>64.290000000000006</v>
      </c>
      <c r="O12" s="17"/>
      <c r="P12" s="17">
        <v>3.94</v>
      </c>
      <c r="Q12" s="17"/>
      <c r="R12" s="18">
        <v>55.547499999999999</v>
      </c>
      <c r="S12" s="14"/>
      <c r="T12" s="16">
        <v>48.25</v>
      </c>
      <c r="U12" s="17"/>
      <c r="V12" s="17"/>
      <c r="W12" s="17"/>
      <c r="X12" s="18">
        <v>39.773209999999999</v>
      </c>
      <c r="Y12" s="14"/>
      <c r="Z12" s="16">
        <v>27.7</v>
      </c>
      <c r="AA12" s="18"/>
    </row>
    <row r="13" spans="1:29" x14ac:dyDescent="0.25">
      <c r="A13" s="5"/>
      <c r="B13" s="16">
        <v>94.09</v>
      </c>
      <c r="C13" s="17"/>
      <c r="D13" s="17">
        <v>26.23</v>
      </c>
      <c r="E13" s="17"/>
      <c r="F13" s="18">
        <v>87.229060000000004</v>
      </c>
      <c r="G13" s="14"/>
      <c r="H13" s="16">
        <v>84.59</v>
      </c>
      <c r="I13" s="17"/>
      <c r="J13" s="17">
        <v>6.65</v>
      </c>
      <c r="K13" s="17"/>
      <c r="L13" s="18">
        <v>72.825729999999993</v>
      </c>
      <c r="M13" s="14"/>
      <c r="N13" s="16">
        <v>77.23</v>
      </c>
      <c r="O13" s="17"/>
      <c r="P13" s="17">
        <v>3.98</v>
      </c>
      <c r="Q13" s="17"/>
      <c r="R13" s="18">
        <v>63.049799999999998</v>
      </c>
      <c r="S13" s="14"/>
      <c r="T13" s="16">
        <v>67.81</v>
      </c>
      <c r="U13" s="17"/>
      <c r="V13" s="17"/>
      <c r="W13" s="17"/>
      <c r="X13" s="18">
        <v>49.766269999999999</v>
      </c>
      <c r="Y13" s="14"/>
      <c r="Z13" s="16">
        <v>48.73</v>
      </c>
      <c r="AA13" s="18"/>
    </row>
    <row r="14" spans="1:29" x14ac:dyDescent="0.25">
      <c r="A14" s="5"/>
      <c r="B14" s="16">
        <v>94.43</v>
      </c>
      <c r="C14" s="17"/>
      <c r="D14" s="17">
        <v>34.25</v>
      </c>
      <c r="E14" s="17"/>
      <c r="F14" s="18">
        <v>83.737080000000006</v>
      </c>
      <c r="G14" s="14"/>
      <c r="H14" s="16">
        <v>85.5</v>
      </c>
      <c r="I14" s="17"/>
      <c r="J14" s="17">
        <v>7.03</v>
      </c>
      <c r="K14" s="17"/>
      <c r="L14" s="18">
        <v>57.605510000000002</v>
      </c>
      <c r="M14" s="14"/>
      <c r="N14" s="16">
        <v>78.27</v>
      </c>
      <c r="O14" s="17"/>
      <c r="P14" s="17">
        <v>5.38</v>
      </c>
      <c r="Q14" s="17"/>
      <c r="R14" s="18">
        <v>42.568620000000003</v>
      </c>
      <c r="S14" s="14"/>
      <c r="T14" s="16">
        <v>69.08</v>
      </c>
      <c r="U14" s="17"/>
      <c r="V14" s="17"/>
      <c r="W14" s="17"/>
      <c r="X14" s="18">
        <v>23.984249999999999</v>
      </c>
      <c r="Y14" s="14"/>
      <c r="Z14" s="16">
        <v>51.2</v>
      </c>
      <c r="AA14" s="18"/>
    </row>
    <row r="15" spans="1:29" x14ac:dyDescent="0.25">
      <c r="A15" s="5"/>
      <c r="B15" s="16"/>
      <c r="C15" s="17"/>
      <c r="D15" s="17"/>
      <c r="E15" s="17"/>
      <c r="F15" s="18">
        <v>86.622780000000006</v>
      </c>
      <c r="G15" s="14"/>
      <c r="H15" s="16"/>
      <c r="I15" s="17"/>
      <c r="J15" s="17"/>
      <c r="K15" s="17"/>
      <c r="L15" s="18">
        <v>65.563869999999994</v>
      </c>
      <c r="M15" s="14"/>
      <c r="N15" s="16"/>
      <c r="O15" s="17"/>
      <c r="P15" s="17"/>
      <c r="Q15" s="17"/>
      <c r="R15" s="18">
        <v>50.352469999999997</v>
      </c>
      <c r="S15" s="14"/>
      <c r="T15" s="16"/>
      <c r="U15" s="17"/>
      <c r="V15" s="17"/>
      <c r="W15" s="17"/>
      <c r="X15" s="18">
        <v>36.394669999999998</v>
      </c>
      <c r="Y15" s="14"/>
      <c r="Z15" s="16"/>
      <c r="AA15" s="18"/>
    </row>
    <row r="16" spans="1:29" x14ac:dyDescent="0.25">
      <c r="A16" s="5"/>
      <c r="B16" s="16"/>
      <c r="C16" s="17"/>
      <c r="D16" s="17"/>
      <c r="E16" s="17"/>
      <c r="F16" s="18">
        <v>89.02158</v>
      </c>
      <c r="G16" s="14"/>
      <c r="H16" s="16"/>
      <c r="I16" s="17"/>
      <c r="J16" s="17"/>
      <c r="K16" s="17"/>
      <c r="L16" s="18">
        <v>75.318939999999998</v>
      </c>
      <c r="M16" s="14"/>
      <c r="N16" s="16"/>
      <c r="O16" s="17"/>
      <c r="P16" s="17"/>
      <c r="Q16" s="17"/>
      <c r="R16" s="18">
        <v>61.24682</v>
      </c>
      <c r="S16" s="14"/>
      <c r="T16" s="16"/>
      <c r="U16" s="17"/>
      <c r="V16" s="17"/>
      <c r="W16" s="17"/>
      <c r="X16" s="18">
        <v>40.18665</v>
      </c>
      <c r="Y16" s="14"/>
      <c r="Z16" s="16"/>
      <c r="AA16" s="18"/>
    </row>
    <row r="17" spans="1:30" x14ac:dyDescent="0.25">
      <c r="A17" s="5"/>
      <c r="B17" s="16"/>
      <c r="C17" s="17"/>
      <c r="D17" s="17"/>
      <c r="E17" s="17"/>
      <c r="F17" s="18">
        <v>88.432400000000001</v>
      </c>
      <c r="G17" s="14"/>
      <c r="H17" s="16"/>
      <c r="I17" s="17"/>
      <c r="J17" s="17"/>
      <c r="K17" s="17"/>
      <c r="L17" s="18">
        <v>73.002200000000002</v>
      </c>
      <c r="M17" s="14"/>
      <c r="N17" s="16"/>
      <c r="O17" s="17"/>
      <c r="P17" s="17"/>
      <c r="Q17" s="17"/>
      <c r="R17" s="18">
        <v>61.961199999999998</v>
      </c>
      <c r="S17" s="14"/>
      <c r="T17" s="16"/>
      <c r="U17" s="17"/>
      <c r="V17" s="17"/>
      <c r="W17" s="17"/>
      <c r="X17" s="18">
        <v>46.595399999999998</v>
      </c>
      <c r="Y17" s="14"/>
      <c r="Z17" s="16"/>
      <c r="AA17" s="18"/>
    </row>
    <row r="18" spans="1:30" x14ac:dyDescent="0.25">
      <c r="A18" s="5"/>
      <c r="B18" s="9"/>
      <c r="C18" s="10"/>
      <c r="D18" s="10"/>
      <c r="E18" s="10"/>
      <c r="F18" s="11"/>
      <c r="G18" s="5"/>
      <c r="H18" s="9"/>
      <c r="I18" s="10"/>
      <c r="J18" s="10"/>
      <c r="K18" s="10"/>
      <c r="L18" s="11"/>
      <c r="M18" s="5"/>
      <c r="N18" s="9"/>
      <c r="O18" s="10"/>
      <c r="P18" s="10"/>
      <c r="Q18" s="10"/>
      <c r="R18" s="11"/>
      <c r="S18" s="5"/>
      <c r="T18" s="9"/>
      <c r="U18" s="10"/>
      <c r="V18" s="10"/>
      <c r="W18" s="10"/>
      <c r="X18" s="11"/>
      <c r="Y18" s="5"/>
      <c r="Z18" s="9"/>
      <c r="AA18" s="11"/>
    </row>
    <row r="19" spans="1:30" x14ac:dyDescent="0.25">
      <c r="A19" s="14"/>
      <c r="B19" s="16"/>
      <c r="C19" s="17"/>
      <c r="D19" s="17"/>
      <c r="E19" s="17"/>
      <c r="F19" s="18"/>
      <c r="G19" s="14"/>
      <c r="H19" s="16"/>
      <c r="I19" s="17"/>
      <c r="J19" s="17"/>
      <c r="K19" s="17"/>
      <c r="L19" s="18"/>
      <c r="M19" s="14"/>
      <c r="N19" s="16"/>
      <c r="O19" s="17"/>
      <c r="P19" s="17"/>
      <c r="Q19" s="17"/>
      <c r="R19" s="18"/>
      <c r="S19" s="14"/>
      <c r="T19" s="16"/>
      <c r="U19" s="17"/>
      <c r="V19" s="17"/>
      <c r="W19" s="17"/>
      <c r="X19" s="18"/>
      <c r="Y19" s="14"/>
      <c r="Z19" s="16"/>
      <c r="AA19" s="18"/>
      <c r="AB19" s="19"/>
      <c r="AC19" s="19"/>
    </row>
    <row r="20" spans="1:30" x14ac:dyDescent="0.25">
      <c r="A20" s="4" t="s">
        <v>1</v>
      </c>
      <c r="B20" s="20">
        <f>COUNT(B3:B19)</f>
        <v>12</v>
      </c>
      <c r="C20" s="21">
        <f>COUNT(C3:C19)</f>
        <v>9</v>
      </c>
      <c r="D20" s="21">
        <f>COUNT(D3:D19)</f>
        <v>12</v>
      </c>
      <c r="E20" s="21">
        <f>COUNT(E3:E19)</f>
        <v>8</v>
      </c>
      <c r="F20" s="22">
        <f>COUNT(F3:F19)</f>
        <v>15</v>
      </c>
      <c r="G20" s="36"/>
      <c r="H20" s="20">
        <f>COUNT(H3:H19)</f>
        <v>12</v>
      </c>
      <c r="I20" s="21">
        <f>COUNT(I3:I19)</f>
        <v>9</v>
      </c>
      <c r="J20" s="21">
        <f>COUNT(J3:J19)</f>
        <v>12</v>
      </c>
      <c r="K20" s="21">
        <f>COUNT(K3:K19)</f>
        <v>8</v>
      </c>
      <c r="L20" s="22">
        <f>COUNT(L3:L19)</f>
        <v>15</v>
      </c>
      <c r="M20" s="36"/>
      <c r="N20" s="20">
        <f>COUNT(N3:N19)</f>
        <v>12</v>
      </c>
      <c r="O20" s="21">
        <f>COUNT(O3:O19)</f>
        <v>9</v>
      </c>
      <c r="P20" s="21">
        <f>COUNT(P3:P19)</f>
        <v>12</v>
      </c>
      <c r="Q20" s="21">
        <f>COUNT(Q3:Q19)</f>
        <v>8</v>
      </c>
      <c r="R20" s="22">
        <f>COUNT(R3:R19)</f>
        <v>15</v>
      </c>
      <c r="S20" s="36"/>
      <c r="T20" s="20">
        <f>COUNT(T3:T19)</f>
        <v>12</v>
      </c>
      <c r="U20" s="21">
        <f>COUNT(U3:U19)</f>
        <v>9</v>
      </c>
      <c r="V20" s="21">
        <f>COUNT(V3:V19)</f>
        <v>9</v>
      </c>
      <c r="W20" s="21">
        <f>COUNT(W3:W19)</f>
        <v>8</v>
      </c>
      <c r="X20" s="22">
        <f>COUNT(X3:X19)</f>
        <v>15</v>
      </c>
      <c r="Y20" s="36"/>
      <c r="Z20" s="20">
        <f>COUNT(Z3:Z19)</f>
        <v>12</v>
      </c>
      <c r="AA20" s="22">
        <f>COUNT(AA3:AA19)</f>
        <v>9</v>
      </c>
      <c r="AB20" s="23"/>
      <c r="AC20" s="23"/>
    </row>
    <row r="21" spans="1:30" s="4" customFormat="1" x14ac:dyDescent="0.25">
      <c r="A21" s="8" t="s">
        <v>2</v>
      </c>
      <c r="B21" s="24">
        <f>AVERAGE(B3:B19)</f>
        <v>90.845833333333346</v>
      </c>
      <c r="C21" s="25">
        <f>AVERAGE(C3:C19)</f>
        <v>92.331111111111113</v>
      </c>
      <c r="D21" s="25">
        <f>AVERAGE(D3:D19)</f>
        <v>29.994166666666668</v>
      </c>
      <c r="E21" s="25">
        <f>AVERAGE(E3:E19)</f>
        <v>59.146249999999995</v>
      </c>
      <c r="F21" s="26">
        <f>AVERAGE(F3:F19)</f>
        <v>84.447582666666662</v>
      </c>
      <c r="G21" s="27"/>
      <c r="H21" s="24">
        <f>AVERAGE(H3:H19)</f>
        <v>75.391666666666666</v>
      </c>
      <c r="I21" s="25">
        <f>AVERAGE(I3:I19)</f>
        <v>76.404444444444451</v>
      </c>
      <c r="J21" s="25">
        <f>AVERAGE(J3:J19)</f>
        <v>6.554166666666668</v>
      </c>
      <c r="K21" s="25">
        <f>AVERAGE(K3:K19)</f>
        <v>26.665000000000003</v>
      </c>
      <c r="L21" s="26">
        <f>AVERAGE(L3:L19)</f>
        <v>62.735567999999986</v>
      </c>
      <c r="M21" s="27"/>
      <c r="N21" s="24">
        <f>AVERAGE(N3:N19)</f>
        <v>65.997500000000002</v>
      </c>
      <c r="O21" s="25">
        <f>AVERAGE(O3:O19)</f>
        <v>64.742222222222225</v>
      </c>
      <c r="P21" s="25">
        <f>AVERAGE(P3:P19)</f>
        <v>4.1000000000000005</v>
      </c>
      <c r="Q21" s="25">
        <f>AVERAGE(Q3:Q19)</f>
        <v>15.247499999999999</v>
      </c>
      <c r="R21" s="26">
        <f>AVERAGE(R3:R19)</f>
        <v>47.998880666666665</v>
      </c>
      <c r="S21" s="27"/>
      <c r="T21" s="24">
        <f>AVERAGE(T3:T19)</f>
        <v>53.585833333333341</v>
      </c>
      <c r="U21" s="25">
        <f>AVERAGE(U3:U19)</f>
        <v>49.286666666666662</v>
      </c>
      <c r="V21" s="25">
        <f>AVERAGE(V3:V19)</f>
        <v>4.4266666666666667</v>
      </c>
      <c r="W21" s="25">
        <f>AVERAGE(W3:W19)</f>
        <v>6.9087500000000004</v>
      </c>
      <c r="X21" s="26">
        <f>AVERAGE(X3:X19)</f>
        <v>32.684204000000001</v>
      </c>
      <c r="Y21" s="27"/>
      <c r="Z21" s="24">
        <f>AVERAGE(Z3:Z19)</f>
        <v>34.505833333333335</v>
      </c>
      <c r="AA21" s="26">
        <f>AVERAGE(AA3:AA19)</f>
        <v>31.815555555555552</v>
      </c>
      <c r="AB21" s="28"/>
      <c r="AC21" s="28"/>
    </row>
    <row r="22" spans="1:30" x14ac:dyDescent="0.25">
      <c r="A22" s="8" t="s">
        <v>3</v>
      </c>
      <c r="B22" s="29">
        <f>STDEV(B3:B19)</f>
        <v>3.7246829232550613</v>
      </c>
      <c r="C22" s="30">
        <f>STDEV(C3:C19)</f>
        <v>5.8869972066505261</v>
      </c>
      <c r="D22" s="30">
        <f>STDEV(D3:D19)</f>
        <v>8.8963919738012258</v>
      </c>
      <c r="E22" s="30">
        <f>STDEV(E3:E19)</f>
        <v>8.3171130594009703</v>
      </c>
      <c r="F22" s="31">
        <f>STDEV(F3:F19)</f>
        <v>3.9615556903308056</v>
      </c>
      <c r="G22" s="14"/>
      <c r="H22" s="29">
        <f>STDEV(H3:H19)</f>
        <v>7.9023860991858701</v>
      </c>
      <c r="I22" s="30">
        <f>STDEV(I3:I19)</f>
        <v>12.706728641856509</v>
      </c>
      <c r="J22" s="30">
        <f>STDEV(J3:J19)</f>
        <v>2.7885625437859605</v>
      </c>
      <c r="K22" s="30">
        <f>STDEV(K3:K19)</f>
        <v>8.4683595982760522</v>
      </c>
      <c r="L22" s="31">
        <f>STDEV(L3:L19)</f>
        <v>8.6505666813438005</v>
      </c>
      <c r="M22" s="14"/>
      <c r="N22" s="29">
        <f>STDEV(N3:N19)</f>
        <v>8.7451671068809791</v>
      </c>
      <c r="O22" s="30">
        <f>STDEV(O3:O19)</f>
        <v>14.200940794343261</v>
      </c>
      <c r="P22" s="30">
        <f>STDEV(P3:P19)</f>
        <v>1.8902044141501528</v>
      </c>
      <c r="Q22" s="30">
        <f>STDEV(Q3:Q19)</f>
        <v>5.7917126753910839</v>
      </c>
      <c r="R22" s="31">
        <f>STDEV(R3:R19)</f>
        <v>10.603197876369634</v>
      </c>
      <c r="S22" s="14"/>
      <c r="T22" s="29">
        <f>STDEV(T3:T19)</f>
        <v>10.673172365015583</v>
      </c>
      <c r="U22" s="30">
        <f>STDEV(U3:U19)</f>
        <v>12.477165142771835</v>
      </c>
      <c r="V22" s="30">
        <f>STDEV(V3:V19)</f>
        <v>2.0685804311169527</v>
      </c>
      <c r="W22" s="30">
        <f>STDEV(W3:W19)</f>
        <v>3.098789798338331</v>
      </c>
      <c r="X22" s="31">
        <f>STDEV(X3:X19)</f>
        <v>10.01095316278111</v>
      </c>
      <c r="Y22" s="14"/>
      <c r="Z22" s="29">
        <f>STDEV(Z3:Z19)</f>
        <v>13.098726140932619</v>
      </c>
      <c r="AA22" s="31">
        <f>STDEV(AA3:AA19)</f>
        <v>7.3588333163469466</v>
      </c>
      <c r="AB22" s="19"/>
      <c r="AC22" s="19"/>
    </row>
    <row r="23" spans="1:30" ht="15.75" thickBot="1" x14ac:dyDescent="0.3">
      <c r="A23" s="8" t="s">
        <v>4</v>
      </c>
      <c r="B23" s="32">
        <f>B22/SQRT(B20)</f>
        <v>1.0752233441936561</v>
      </c>
      <c r="C23" s="33">
        <f t="shared" ref="C23:AA23" si="0">C22/SQRT(C20)</f>
        <v>1.962332402216842</v>
      </c>
      <c r="D23" s="33">
        <f t="shared" si="0"/>
        <v>2.5681671504452819</v>
      </c>
      <c r="E23" s="33">
        <f t="shared" si="0"/>
        <v>2.940543522098809</v>
      </c>
      <c r="F23" s="34">
        <f t="shared" si="0"/>
        <v>1.0228692809149624</v>
      </c>
      <c r="G23" s="14"/>
      <c r="H23" s="32">
        <f t="shared" si="0"/>
        <v>2.2812223708026593</v>
      </c>
      <c r="I23" s="33">
        <f t="shared" si="0"/>
        <v>4.2355762139521698</v>
      </c>
      <c r="J23" s="33">
        <f t="shared" si="0"/>
        <v>0.80498866765346599</v>
      </c>
      <c r="K23" s="33">
        <f t="shared" si="0"/>
        <v>2.9940172487335919</v>
      </c>
      <c r="L23" s="34">
        <f t="shared" si="0"/>
        <v>2.2335667128067533</v>
      </c>
      <c r="M23" s="14"/>
      <c r="N23" s="32">
        <f t="shared" si="0"/>
        <v>2.524512291632997</v>
      </c>
      <c r="O23" s="33">
        <f t="shared" si="0"/>
        <v>4.7336469314477538</v>
      </c>
      <c r="P23" s="33">
        <f t="shared" si="0"/>
        <v>0.54565501366650482</v>
      </c>
      <c r="Q23" s="33">
        <f t="shared" si="0"/>
        <v>2.0476796537265582</v>
      </c>
      <c r="R23" s="34">
        <f t="shared" si="0"/>
        <v>2.7377339194480963</v>
      </c>
      <c r="S23" s="14"/>
      <c r="T23" s="32">
        <f t="shared" si="0"/>
        <v>3.0810794690245111</v>
      </c>
      <c r="U23" s="33">
        <f t="shared" si="0"/>
        <v>4.1590550475906118</v>
      </c>
      <c r="V23" s="33">
        <f t="shared" si="0"/>
        <v>0.68952681037231756</v>
      </c>
      <c r="W23" s="33">
        <f t="shared" si="0"/>
        <v>1.0955876399383639</v>
      </c>
      <c r="X23" s="34">
        <f t="shared" si="0"/>
        <v>2.5848169919409139</v>
      </c>
      <c r="Y23" s="14"/>
      <c r="Z23" s="32">
        <f t="shared" si="0"/>
        <v>3.781276531754318</v>
      </c>
      <c r="AA23" s="34">
        <f t="shared" si="0"/>
        <v>2.4529444387823154</v>
      </c>
      <c r="AB23" s="19"/>
      <c r="AC23" s="19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19"/>
      <c r="AC24" s="19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19"/>
      <c r="AC25" s="19"/>
    </row>
    <row r="26" spans="1:30" x14ac:dyDescent="0.25">
      <c r="A26" s="6" t="s">
        <v>5</v>
      </c>
      <c r="B26" s="7">
        <v>4</v>
      </c>
      <c r="C26" s="3">
        <v>2</v>
      </c>
      <c r="D26" s="3">
        <v>4</v>
      </c>
      <c r="E26" s="3">
        <v>2</v>
      </c>
      <c r="F26" s="3">
        <v>6</v>
      </c>
      <c r="G26" s="36"/>
      <c r="H26" s="7">
        <v>4</v>
      </c>
      <c r="I26" s="3">
        <v>2</v>
      </c>
      <c r="J26" s="3">
        <v>4</v>
      </c>
      <c r="K26" s="3">
        <v>2</v>
      </c>
      <c r="L26" s="3">
        <v>6</v>
      </c>
      <c r="M26" s="36"/>
      <c r="N26" s="7">
        <v>4</v>
      </c>
      <c r="O26" s="3">
        <v>2</v>
      </c>
      <c r="P26" s="3">
        <v>4</v>
      </c>
      <c r="Q26" s="3">
        <v>2</v>
      </c>
      <c r="R26" s="3">
        <v>6</v>
      </c>
      <c r="S26" s="36"/>
      <c r="T26" s="7">
        <v>4</v>
      </c>
      <c r="U26" s="3">
        <v>2</v>
      </c>
      <c r="V26" s="3">
        <v>4</v>
      </c>
      <c r="W26" s="3">
        <v>2</v>
      </c>
      <c r="X26" s="3">
        <v>6</v>
      </c>
      <c r="Y26" s="36"/>
      <c r="Z26" s="7">
        <v>4</v>
      </c>
      <c r="AA26" s="3">
        <v>2</v>
      </c>
      <c r="AB26" s="3"/>
      <c r="AC26" s="3"/>
      <c r="AD26" s="3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19"/>
      <c r="AC27" s="19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19"/>
      <c r="AC28" s="19"/>
    </row>
    <row r="29" spans="1:30" ht="18" x14ac:dyDescent="0.35">
      <c r="A29" s="2" t="s">
        <v>15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19"/>
      <c r="AC29" s="19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19"/>
      <c r="AC30" s="19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19"/>
      <c r="AC31" s="19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19"/>
      <c r="AC32" s="19"/>
    </row>
    <row r="33" spans="1:29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19"/>
      <c r="AC33" s="19"/>
    </row>
    <row r="34" spans="1:29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19"/>
      <c r="AC34" s="19"/>
    </row>
    <row r="35" spans="1:29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19"/>
      <c r="AC35" s="19"/>
    </row>
    <row r="36" spans="1:29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19"/>
      <c r="AC36" s="19"/>
    </row>
    <row r="37" spans="1:29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19"/>
      <c r="AC37" s="19"/>
    </row>
    <row r="38" spans="1:29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19"/>
      <c r="AC38" s="19"/>
    </row>
    <row r="39" spans="1:29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19"/>
      <c r="AC39" s="19"/>
    </row>
    <row r="40" spans="1:29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19"/>
      <c r="AC40" s="19"/>
    </row>
    <row r="41" spans="1:29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19"/>
      <c r="AC41" s="19"/>
    </row>
    <row r="42" spans="1:29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19"/>
      <c r="AC42" s="19"/>
    </row>
    <row r="43" spans="1:29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19"/>
      <c r="AC43" s="19"/>
    </row>
    <row r="44" spans="1:29" x14ac:dyDescent="0.25">
      <c r="A44" s="36"/>
      <c r="B44" s="19"/>
      <c r="C44" s="19"/>
    </row>
    <row r="45" spans="1:29" x14ac:dyDescent="0.25">
      <c r="A45" s="36"/>
      <c r="B45" s="19"/>
      <c r="C45" s="19"/>
    </row>
    <row r="46" spans="1:29" x14ac:dyDescent="0.25">
      <c r="A46" s="36"/>
      <c r="B46" s="19"/>
      <c r="C46" s="19"/>
    </row>
    <row r="47" spans="1:29" x14ac:dyDescent="0.25">
      <c r="A47" s="36"/>
      <c r="B47" s="19"/>
      <c r="C47" s="19"/>
    </row>
    <row r="48" spans="1:29" x14ac:dyDescent="0.25">
      <c r="A48" s="36"/>
      <c r="B48" s="19"/>
      <c r="C48" s="19"/>
    </row>
    <row r="49" spans="1:3" x14ac:dyDescent="0.25">
      <c r="A49" s="36"/>
      <c r="B49" s="19"/>
      <c r="C49" s="19"/>
    </row>
    <row r="50" spans="1:3" x14ac:dyDescent="0.25">
      <c r="A50" s="19"/>
      <c r="B50" s="19"/>
      <c r="C50" s="19"/>
    </row>
    <row r="51" spans="1:3" x14ac:dyDescent="0.25">
      <c r="A51" s="19"/>
      <c r="B51" s="19"/>
      <c r="C51" s="19"/>
    </row>
    <row r="52" spans="1:3" x14ac:dyDescent="0.25">
      <c r="A52" s="19"/>
      <c r="B52" s="19"/>
      <c r="C52" s="19"/>
    </row>
  </sheetData>
  <mergeCells count="5">
    <mergeCell ref="B1:F1"/>
    <mergeCell ref="H1:L1"/>
    <mergeCell ref="N1:R1"/>
    <mergeCell ref="T1:X1"/>
    <mergeCell ref="Z1:AA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2022-06-21T08:58:00Z</dcterms:modified>
</cp:coreProperties>
</file>