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4" i="6" l="1"/>
  <c r="Z24" i="6"/>
  <c r="X24" i="6"/>
  <c r="W24" i="6"/>
  <c r="U24" i="6"/>
  <c r="U25" i="6" s="1"/>
  <c r="T24" i="6"/>
  <c r="T25" i="6" s="1"/>
  <c r="R24" i="6"/>
  <c r="Q24" i="6"/>
  <c r="AA23" i="6"/>
  <c r="Z23" i="6"/>
  <c r="X23" i="6"/>
  <c r="W23" i="6"/>
  <c r="U23" i="6"/>
  <c r="T23" i="6"/>
  <c r="R23" i="6"/>
  <c r="Q23" i="6"/>
  <c r="AA22" i="6"/>
  <c r="Z22" i="6"/>
  <c r="X22" i="6"/>
  <c r="W22" i="6"/>
  <c r="U22" i="6"/>
  <c r="T22" i="6"/>
  <c r="R22" i="6"/>
  <c r="Q22" i="6"/>
  <c r="L22" i="6"/>
  <c r="K22" i="6"/>
  <c r="J22" i="6"/>
  <c r="H22" i="6"/>
  <c r="G22" i="6"/>
  <c r="F22" i="6"/>
  <c r="D22" i="6"/>
  <c r="C22" i="6"/>
  <c r="C23" i="6" s="1"/>
  <c r="B22" i="6"/>
  <c r="L21" i="6"/>
  <c r="K21" i="6"/>
  <c r="J21" i="6"/>
  <c r="H21" i="6"/>
  <c r="G21" i="6"/>
  <c r="F21" i="6"/>
  <c r="D21" i="6"/>
  <c r="C21" i="6"/>
  <c r="B21" i="6"/>
  <c r="L20" i="6"/>
  <c r="K20" i="6"/>
  <c r="J20" i="6"/>
  <c r="H20" i="6"/>
  <c r="G20" i="6"/>
  <c r="F20" i="6"/>
  <c r="D20" i="6"/>
  <c r="C20" i="6"/>
  <c r="B20" i="6"/>
  <c r="H23" i="6" l="1"/>
  <c r="Q25" i="6"/>
  <c r="Z25" i="6"/>
  <c r="F23" i="6"/>
  <c r="K23" i="6"/>
  <c r="W25" i="6"/>
  <c r="D23" i="6"/>
  <c r="L23" i="6"/>
  <c r="X25" i="6"/>
  <c r="G23" i="6"/>
  <c r="R25" i="6"/>
  <c r="AA25" i="6"/>
  <c r="B23" i="6"/>
  <c r="J23" i="6"/>
</calcChain>
</file>

<file path=xl/sharedStrings.xml><?xml version="1.0" encoding="utf-8"?>
<sst xmlns="http://schemas.openxmlformats.org/spreadsheetml/2006/main" count="44" uniqueCount="24">
  <si>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2a</t>
    </r>
  </si>
  <si>
    <t>β2e</t>
  </si>
  <si>
    <t>β4</t>
  </si>
  <si>
    <t>β2a</t>
  </si>
  <si>
    <t>(tsA-201 cells)</t>
  </si>
  <si>
    <t>r100 [%]</t>
  </si>
  <si>
    <t>n-number</t>
  </si>
  <si>
    <t>mean</t>
  </si>
  <si>
    <t>standard deviation</t>
  </si>
  <si>
    <t>standard error</t>
  </si>
  <si>
    <t>transfections (N):</t>
  </si>
  <si>
    <t>whole burst</t>
  </si>
  <si>
    <t>post-burst APs</t>
  </si>
  <si>
    <r>
      <t>Cav2.3 I</t>
    </r>
    <r>
      <rPr>
        <vertAlign val="subscript"/>
        <sz val="11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during/after a simulated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</si>
  <si>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AP</t>
    </r>
  </si>
  <si>
    <r>
      <t>2</t>
    </r>
    <r>
      <rPr>
        <b/>
        <vertAlign val="superscript"/>
        <sz val="11"/>
        <color theme="1"/>
        <rFont val="Calibri"/>
        <family val="2"/>
        <scheme val="minor"/>
      </rPr>
      <t>nd</t>
    </r>
    <r>
      <rPr>
        <b/>
        <sz val="11"/>
        <color theme="1"/>
        <rFont val="Calibri"/>
        <family val="2"/>
        <scheme val="minor"/>
      </rPr>
      <t xml:space="preserve"> AP</t>
    </r>
  </si>
  <si>
    <t>SN DA neuron burst</t>
  </si>
  <si>
    <t>Figure 5</t>
  </si>
  <si>
    <t>Table 2</t>
  </si>
  <si>
    <t>r1500 [%]</t>
  </si>
  <si>
    <t>r4000 [%]</t>
  </si>
  <si>
    <t>r10000 [%]</t>
  </si>
  <si>
    <r>
      <t>Cav2.3 I</t>
    </r>
    <r>
      <rPr>
        <vertAlign val="subscript"/>
        <sz val="11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recovery from inactivation</t>
    </r>
  </si>
  <si>
    <r>
      <t xml:space="preserve">with </t>
    </r>
    <r>
      <rPr>
        <sz val="11"/>
        <color theme="1"/>
        <rFont val="Calibri"/>
        <family val="2"/>
      </rPr>
      <t>β2a or β4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</si>
</sst>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2" fillId="0" borderId="0" xfId="0" applyNumberFormat="1" applyFont="1"/>
    <xf numFmtId="164" fontId="1" fillId="3" borderId="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2" fillId="0" borderId="0" xfId="0" applyFont="1"/>
    <xf numFmtId="2" fontId="0" fillId="0" borderId="7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3" borderId="7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2" fillId="0" borderId="12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P1" workbookViewId="0">
      <selection activeCell="P30" sqref="P30"/>
    </sheetView>
  </sheetViews>
  <sheetFormatPr baseColWidth="10" defaultRowHeight="15" x14ac:dyDescent="0.25"/>
  <cols>
    <col min="1" max="1" width="36" customWidth="1"/>
    <col min="2" max="8" width="11" style="5" customWidth="1"/>
    <col min="9" max="9" width="3.140625" style="5" customWidth="1"/>
    <col min="10" max="12" width="11" style="5" customWidth="1"/>
    <col min="16" max="16" width="35.28515625" customWidth="1"/>
  </cols>
  <sheetData>
    <row r="1" spans="1:28" s="39" customFormat="1" ht="15.75" thickBot="1" x14ac:dyDescent="0.3">
      <c r="A1" s="1" t="s">
        <v>17</v>
      </c>
      <c r="B1" s="48" t="s">
        <v>11</v>
      </c>
      <c r="C1" s="49"/>
      <c r="D1" s="50"/>
      <c r="F1" s="46" t="s">
        <v>12</v>
      </c>
      <c r="G1" s="54"/>
      <c r="H1" s="54"/>
      <c r="I1" s="54"/>
      <c r="J1" s="54"/>
      <c r="K1" s="54"/>
      <c r="L1" s="47"/>
      <c r="P1" s="1" t="s">
        <v>17</v>
      </c>
      <c r="Q1" s="46" t="s">
        <v>5</v>
      </c>
      <c r="R1" s="47"/>
      <c r="T1" s="46" t="s">
        <v>19</v>
      </c>
      <c r="U1" s="47"/>
      <c r="W1" s="46" t="s">
        <v>20</v>
      </c>
      <c r="X1" s="47"/>
      <c r="Z1" s="46" t="s">
        <v>21</v>
      </c>
      <c r="AA1" s="47"/>
      <c r="AB1"/>
    </row>
    <row r="2" spans="1:28" s="39" customFormat="1" ht="18" thickBot="1" x14ac:dyDescent="0.3">
      <c r="A2" s="1"/>
      <c r="B2" s="51"/>
      <c r="C2" s="52"/>
      <c r="D2" s="53"/>
      <c r="F2" s="55" t="s">
        <v>14</v>
      </c>
      <c r="G2" s="56"/>
      <c r="H2" s="57"/>
      <c r="J2" s="55" t="s">
        <v>15</v>
      </c>
      <c r="K2" s="56"/>
      <c r="L2" s="57"/>
      <c r="P2" s="1" t="s">
        <v>18</v>
      </c>
      <c r="Q2" s="37" t="s">
        <v>0</v>
      </c>
      <c r="R2" s="37" t="s">
        <v>2</v>
      </c>
      <c r="T2" s="37" t="s">
        <v>3</v>
      </c>
      <c r="U2" s="37" t="s">
        <v>2</v>
      </c>
      <c r="W2" s="37" t="s">
        <v>3</v>
      </c>
      <c r="X2" s="37" t="s">
        <v>2</v>
      </c>
      <c r="Z2" s="37" t="s">
        <v>3</v>
      </c>
      <c r="AA2" s="37" t="s">
        <v>2</v>
      </c>
      <c r="AB2"/>
    </row>
    <row r="3" spans="1:28" s="38" customFormat="1" ht="18.75" thickBot="1" x14ac:dyDescent="0.4">
      <c r="A3" s="2" t="s">
        <v>13</v>
      </c>
      <c r="B3" s="37" t="s">
        <v>0</v>
      </c>
      <c r="C3" s="37" t="s">
        <v>1</v>
      </c>
      <c r="D3" s="37" t="s">
        <v>2</v>
      </c>
      <c r="E3" s="39"/>
      <c r="F3" s="37" t="s">
        <v>3</v>
      </c>
      <c r="G3" s="37" t="s">
        <v>1</v>
      </c>
      <c r="H3" s="37" t="s">
        <v>2</v>
      </c>
      <c r="I3" s="39"/>
      <c r="J3" s="37" t="s">
        <v>3</v>
      </c>
      <c r="K3" s="37" t="s">
        <v>1</v>
      </c>
      <c r="L3" s="37" t="s">
        <v>2</v>
      </c>
      <c r="P3" s="2" t="s">
        <v>22</v>
      </c>
      <c r="Q3" s="3">
        <v>16.489999999999998</v>
      </c>
      <c r="R3" s="4">
        <v>8.14</v>
      </c>
      <c r="S3" s="5"/>
      <c r="T3" s="3">
        <v>33.880000000000003</v>
      </c>
      <c r="U3" s="4">
        <v>28.72</v>
      </c>
      <c r="V3" s="5"/>
      <c r="W3" s="3">
        <v>50.77</v>
      </c>
      <c r="X3" s="4">
        <v>41.78</v>
      </c>
      <c r="Y3" s="5"/>
      <c r="Z3" s="3">
        <v>77.239999999999995</v>
      </c>
      <c r="AA3" s="4">
        <v>68.69</v>
      </c>
      <c r="AB3"/>
    </row>
    <row r="4" spans="1:28" x14ac:dyDescent="0.25">
      <c r="A4" s="38" t="s">
        <v>16</v>
      </c>
      <c r="B4" s="40">
        <v>5.81</v>
      </c>
      <c r="C4" s="41">
        <v>4.6399999999999997</v>
      </c>
      <c r="D4" s="42">
        <v>4.26</v>
      </c>
      <c r="F4" s="26">
        <v>1.1000000000000001</v>
      </c>
      <c r="G4" s="27">
        <v>1.24</v>
      </c>
      <c r="H4" s="28">
        <v>1.95</v>
      </c>
      <c r="J4" s="26">
        <v>1.08</v>
      </c>
      <c r="K4" s="27">
        <v>1.1100000000000001</v>
      </c>
      <c r="L4" s="28">
        <v>1.59</v>
      </c>
      <c r="P4" s="38" t="s">
        <v>23</v>
      </c>
      <c r="Q4" s="3">
        <v>13.85</v>
      </c>
      <c r="R4" s="4">
        <v>8.44</v>
      </c>
      <c r="S4" s="5"/>
      <c r="T4" s="3">
        <v>35.19</v>
      </c>
      <c r="U4" s="4">
        <v>28.28</v>
      </c>
      <c r="V4" s="5"/>
      <c r="W4" s="3">
        <v>48.24</v>
      </c>
      <c r="X4" s="4">
        <v>44.3</v>
      </c>
      <c r="Y4" s="5"/>
      <c r="Z4" s="3">
        <v>77.09</v>
      </c>
      <c r="AA4" s="4">
        <v>66.760000000000005</v>
      </c>
    </row>
    <row r="5" spans="1:28" x14ac:dyDescent="0.25">
      <c r="A5" s="2" t="s">
        <v>4</v>
      </c>
      <c r="B5" s="26">
        <v>4.9000000000000004</v>
      </c>
      <c r="C5" s="27">
        <v>4.7300000000000004</v>
      </c>
      <c r="D5" s="28">
        <v>8</v>
      </c>
      <c r="F5" s="26">
        <v>1.1200000000000001</v>
      </c>
      <c r="G5" s="27">
        <v>1.1000000000000001</v>
      </c>
      <c r="H5" s="28">
        <v>2.04</v>
      </c>
      <c r="J5" s="26">
        <v>1.06</v>
      </c>
      <c r="K5" s="27">
        <v>1</v>
      </c>
      <c r="L5" s="28">
        <v>1.71</v>
      </c>
      <c r="P5" s="2" t="s">
        <v>4</v>
      </c>
      <c r="Q5" s="3">
        <v>9.56</v>
      </c>
      <c r="R5" s="4">
        <v>6.91</v>
      </c>
      <c r="S5" s="5"/>
      <c r="T5" s="3">
        <v>29.16</v>
      </c>
      <c r="U5" s="4">
        <v>25.26</v>
      </c>
      <c r="V5" s="5"/>
      <c r="W5" s="3">
        <v>53.86</v>
      </c>
      <c r="X5" s="4">
        <v>47.75</v>
      </c>
      <c r="Y5" s="5"/>
      <c r="Z5" s="3">
        <v>89.31</v>
      </c>
      <c r="AA5" s="4">
        <v>75.319999999999993</v>
      </c>
    </row>
    <row r="6" spans="1:28" x14ac:dyDescent="0.25">
      <c r="B6" s="26">
        <v>4.95</v>
      </c>
      <c r="C6" s="27">
        <v>5.25</v>
      </c>
      <c r="D6" s="28">
        <v>4.16</v>
      </c>
      <c r="F6" s="26">
        <v>1.1200000000000001</v>
      </c>
      <c r="G6" s="27">
        <v>1.1399999999999999</v>
      </c>
      <c r="H6" s="28">
        <v>1.71</v>
      </c>
      <c r="J6" s="26">
        <v>1.04</v>
      </c>
      <c r="K6" s="27">
        <v>1.06</v>
      </c>
      <c r="L6" s="28">
        <v>1.55</v>
      </c>
      <c r="Q6" s="3">
        <v>12.28</v>
      </c>
      <c r="R6" s="4">
        <v>12.81</v>
      </c>
      <c r="S6" s="5"/>
      <c r="T6" s="3">
        <v>66.150000000000006</v>
      </c>
      <c r="U6" s="4">
        <v>34</v>
      </c>
      <c r="V6" s="5"/>
      <c r="W6" s="3">
        <v>82.34</v>
      </c>
      <c r="X6" s="4">
        <v>48.79</v>
      </c>
      <c r="Y6" s="5"/>
      <c r="Z6" s="3">
        <v>72.959999999999994</v>
      </c>
      <c r="AA6" s="4">
        <v>69.37</v>
      </c>
    </row>
    <row r="7" spans="1:28" x14ac:dyDescent="0.25">
      <c r="B7" s="26">
        <v>5.04</v>
      </c>
      <c r="C7" s="27">
        <v>4.09</v>
      </c>
      <c r="D7" s="28">
        <v>4.88</v>
      </c>
      <c r="F7" s="26">
        <v>1.1000000000000001</v>
      </c>
      <c r="G7" s="27">
        <v>1.1299999999999999</v>
      </c>
      <c r="H7" s="28">
        <v>1.63</v>
      </c>
      <c r="J7" s="26">
        <v>1.04</v>
      </c>
      <c r="K7" s="27">
        <v>0.78</v>
      </c>
      <c r="L7" s="28">
        <v>1.37</v>
      </c>
      <c r="Q7" s="3">
        <v>11.45</v>
      </c>
      <c r="R7" s="4">
        <v>15.08</v>
      </c>
      <c r="S7" s="5"/>
      <c r="T7" s="3">
        <v>30.34</v>
      </c>
      <c r="U7" s="4">
        <v>38.25</v>
      </c>
      <c r="V7" s="5"/>
      <c r="W7" s="3">
        <v>48.09</v>
      </c>
      <c r="X7" s="4">
        <v>48.78</v>
      </c>
      <c r="Y7" s="5"/>
      <c r="Z7" s="3">
        <v>47.17</v>
      </c>
      <c r="AA7" s="4">
        <v>66.209999999999994</v>
      </c>
    </row>
    <row r="8" spans="1:28" x14ac:dyDescent="0.25">
      <c r="B8" s="26">
        <v>5.48</v>
      </c>
      <c r="C8" s="27">
        <v>3.31</v>
      </c>
      <c r="D8" s="28"/>
      <c r="F8" s="26">
        <v>1.03</v>
      </c>
      <c r="G8" s="27">
        <v>1.17</v>
      </c>
      <c r="H8" s="28"/>
      <c r="J8" s="26">
        <v>1.05</v>
      </c>
      <c r="K8" s="27">
        <v>0.94</v>
      </c>
      <c r="L8" s="28"/>
      <c r="Q8" s="3">
        <v>8.59</v>
      </c>
      <c r="R8" s="4">
        <v>10.1</v>
      </c>
      <c r="S8" s="5"/>
      <c r="T8" s="3">
        <v>19.88</v>
      </c>
      <c r="U8" s="4">
        <v>36.380000000000003</v>
      </c>
      <c r="V8" s="5"/>
      <c r="W8" s="3">
        <v>27.48</v>
      </c>
      <c r="X8" s="4">
        <v>46.92</v>
      </c>
      <c r="Y8" s="5"/>
      <c r="Z8" s="3">
        <v>64.349999999999994</v>
      </c>
      <c r="AA8" s="4">
        <v>66.209999999999994</v>
      </c>
    </row>
    <row r="9" spans="1:28" x14ac:dyDescent="0.25">
      <c r="B9" s="26">
        <v>5.69</v>
      </c>
      <c r="C9" s="27">
        <v>5.58</v>
      </c>
      <c r="D9" s="28"/>
      <c r="F9" s="26">
        <v>1.1100000000000001</v>
      </c>
      <c r="G9" s="27">
        <v>1.17</v>
      </c>
      <c r="H9" s="28"/>
      <c r="J9" s="26">
        <v>1.06</v>
      </c>
      <c r="K9" s="27">
        <v>1.18</v>
      </c>
      <c r="L9" s="28"/>
      <c r="Q9" s="3">
        <v>7.14</v>
      </c>
      <c r="R9" s="4">
        <v>23.01</v>
      </c>
      <c r="S9" s="5"/>
      <c r="T9" s="3">
        <v>24.11</v>
      </c>
      <c r="U9" s="4">
        <v>43.39</v>
      </c>
      <c r="V9" s="5"/>
      <c r="W9" s="3">
        <v>35.630000000000003</v>
      </c>
      <c r="X9" s="4">
        <v>58.08</v>
      </c>
      <c r="Y9" s="5"/>
      <c r="Z9" s="3">
        <v>51.74</v>
      </c>
      <c r="AA9" s="4">
        <v>78.36</v>
      </c>
    </row>
    <row r="10" spans="1:28" x14ac:dyDescent="0.25">
      <c r="B10" s="26">
        <v>5.33</v>
      </c>
      <c r="C10" s="27">
        <v>4.54</v>
      </c>
      <c r="D10" s="28"/>
      <c r="F10" s="26">
        <v>1.1200000000000001</v>
      </c>
      <c r="G10" s="27">
        <v>1.22</v>
      </c>
      <c r="H10" s="28"/>
      <c r="J10" s="26">
        <v>1.03</v>
      </c>
      <c r="K10" s="27">
        <v>1.04</v>
      </c>
      <c r="L10" s="28"/>
      <c r="Q10" s="3">
        <v>11.82</v>
      </c>
      <c r="R10" s="4">
        <v>15.22</v>
      </c>
      <c r="S10" s="5"/>
      <c r="T10" s="3">
        <v>27.42</v>
      </c>
      <c r="U10" s="4">
        <v>47.49</v>
      </c>
      <c r="V10" s="5"/>
      <c r="W10" s="3">
        <v>33.21</v>
      </c>
      <c r="X10" s="4">
        <v>69.180000000000007</v>
      </c>
      <c r="Y10" s="5"/>
      <c r="Z10" s="3">
        <v>99.69</v>
      </c>
      <c r="AA10" s="4">
        <v>81.94</v>
      </c>
    </row>
    <row r="11" spans="1:28" x14ac:dyDescent="0.25">
      <c r="B11" s="26">
        <v>4.09</v>
      </c>
      <c r="C11" s="27">
        <v>4.53</v>
      </c>
      <c r="D11" s="28"/>
      <c r="F11" s="26">
        <v>1.67</v>
      </c>
      <c r="G11" s="27">
        <v>1.03</v>
      </c>
      <c r="H11" s="28"/>
      <c r="J11" s="26">
        <v>1.58</v>
      </c>
      <c r="K11" s="27">
        <v>0.97</v>
      </c>
      <c r="L11" s="28"/>
      <c r="Q11" s="3">
        <v>17.809999999999999</v>
      </c>
      <c r="R11" s="4">
        <v>14.85</v>
      </c>
      <c r="S11" s="5"/>
      <c r="T11" s="3">
        <v>74.34</v>
      </c>
      <c r="U11" s="4">
        <v>38.25</v>
      </c>
      <c r="V11" s="5"/>
      <c r="W11" s="3">
        <v>89.27</v>
      </c>
      <c r="X11" s="4">
        <v>55.72</v>
      </c>
      <c r="Y11" s="5"/>
      <c r="Z11" s="3">
        <v>63.05</v>
      </c>
      <c r="AA11" s="4">
        <v>74.98</v>
      </c>
    </row>
    <row r="12" spans="1:28" x14ac:dyDescent="0.25">
      <c r="B12" s="26">
        <v>4.99</v>
      </c>
      <c r="C12" s="27">
        <v>3.73</v>
      </c>
      <c r="D12" s="28"/>
      <c r="F12" s="26">
        <v>1.1399999999999999</v>
      </c>
      <c r="G12" s="27">
        <v>1.24</v>
      </c>
      <c r="H12" s="28"/>
      <c r="J12" s="26">
        <v>1.1000000000000001</v>
      </c>
      <c r="K12" s="27">
        <v>0.95</v>
      </c>
      <c r="L12" s="28"/>
      <c r="Q12" s="3">
        <v>5.78</v>
      </c>
      <c r="R12" s="4"/>
      <c r="S12" s="5"/>
      <c r="T12" s="3">
        <v>21.5</v>
      </c>
      <c r="U12" s="4"/>
      <c r="V12" s="5"/>
      <c r="W12" s="3">
        <v>34.51</v>
      </c>
      <c r="X12" s="4"/>
      <c r="Y12" s="5"/>
      <c r="Z12" s="3">
        <v>77.790000000000006</v>
      </c>
      <c r="AA12" s="4"/>
    </row>
    <row r="13" spans="1:28" x14ac:dyDescent="0.25">
      <c r="B13" s="26">
        <v>5.4</v>
      </c>
      <c r="C13" s="27"/>
      <c r="D13" s="28"/>
      <c r="F13" s="26">
        <v>1.42</v>
      </c>
      <c r="G13" s="27"/>
      <c r="H13" s="28"/>
      <c r="J13" s="26">
        <v>1.06</v>
      </c>
      <c r="K13" s="27"/>
      <c r="L13" s="28"/>
      <c r="Q13" s="3">
        <v>13.3</v>
      </c>
      <c r="R13" s="4"/>
      <c r="S13" s="5"/>
      <c r="T13" s="3">
        <v>31.34</v>
      </c>
      <c r="U13" s="4"/>
      <c r="V13" s="5"/>
      <c r="W13" s="3">
        <v>48.95</v>
      </c>
      <c r="X13" s="4"/>
      <c r="Y13" s="5"/>
      <c r="Z13" s="3">
        <v>86.38</v>
      </c>
      <c r="AA13" s="4"/>
    </row>
    <row r="14" spans="1:28" x14ac:dyDescent="0.25">
      <c r="B14" s="26">
        <v>6.75</v>
      </c>
      <c r="C14" s="27"/>
      <c r="D14" s="28"/>
      <c r="F14" s="26">
        <v>1.1499999999999999</v>
      </c>
      <c r="G14" s="27"/>
      <c r="H14" s="28"/>
      <c r="J14" s="26">
        <v>1.0900000000000001</v>
      </c>
      <c r="K14" s="27"/>
      <c r="L14" s="28"/>
      <c r="Q14" s="3">
        <v>38.81</v>
      </c>
      <c r="R14" s="4"/>
      <c r="S14" s="5"/>
      <c r="T14" s="3">
        <v>66.17</v>
      </c>
      <c r="U14" s="4"/>
      <c r="V14" s="5"/>
      <c r="W14" s="3">
        <v>73.81</v>
      </c>
      <c r="X14" s="4"/>
      <c r="Y14" s="5"/>
      <c r="Z14" s="3">
        <v>88.63</v>
      </c>
      <c r="AA14" s="4"/>
    </row>
    <row r="15" spans="1:28" x14ac:dyDescent="0.25">
      <c r="B15" s="26">
        <v>6.38</v>
      </c>
      <c r="C15" s="27"/>
      <c r="D15" s="28"/>
      <c r="F15" s="26">
        <v>1.06</v>
      </c>
      <c r="G15" s="27"/>
      <c r="H15" s="28"/>
      <c r="J15" s="26">
        <v>1.04</v>
      </c>
      <c r="K15" s="27"/>
      <c r="L15" s="28"/>
      <c r="Q15" s="3">
        <v>37.31</v>
      </c>
      <c r="R15" s="4"/>
      <c r="S15" s="5"/>
      <c r="T15" s="3">
        <v>70.33</v>
      </c>
      <c r="U15" s="4"/>
      <c r="V15" s="5"/>
      <c r="W15" s="3">
        <v>79.150000000000006</v>
      </c>
      <c r="X15" s="4"/>
      <c r="Y15" s="5"/>
      <c r="Z15" s="3">
        <v>57.69</v>
      </c>
      <c r="AA15" s="4"/>
    </row>
    <row r="16" spans="1:28" x14ac:dyDescent="0.25">
      <c r="B16" s="26">
        <v>5.22</v>
      </c>
      <c r="C16" s="27"/>
      <c r="D16" s="28"/>
      <c r="F16" s="26">
        <v>1.1100000000000001</v>
      </c>
      <c r="G16" s="27"/>
      <c r="H16" s="28"/>
      <c r="J16" s="26">
        <v>1.03</v>
      </c>
      <c r="K16" s="27"/>
      <c r="L16" s="28"/>
      <c r="Q16" s="3">
        <v>14.24</v>
      </c>
      <c r="R16" s="4"/>
      <c r="S16" s="5"/>
      <c r="T16" s="3">
        <v>28.29</v>
      </c>
      <c r="U16" s="4"/>
      <c r="V16" s="5"/>
      <c r="W16" s="3">
        <v>37.93</v>
      </c>
      <c r="X16" s="4"/>
      <c r="Y16" s="5"/>
      <c r="Z16" s="3">
        <v>75.67</v>
      </c>
      <c r="AA16" s="4"/>
    </row>
    <row r="17" spans="1:28" x14ac:dyDescent="0.25">
      <c r="B17" s="26">
        <v>7.81</v>
      </c>
      <c r="C17" s="27"/>
      <c r="D17" s="28"/>
      <c r="F17" s="26">
        <v>1.1000000000000001</v>
      </c>
      <c r="G17" s="27"/>
      <c r="H17" s="28"/>
      <c r="J17" s="26">
        <v>1.1100000000000001</v>
      </c>
      <c r="K17" s="27"/>
      <c r="L17" s="28"/>
      <c r="Q17" s="3">
        <v>10.39</v>
      </c>
      <c r="R17" s="4"/>
      <c r="S17" s="5"/>
      <c r="T17" s="3">
        <v>24.88</v>
      </c>
      <c r="U17" s="4"/>
      <c r="V17" s="5"/>
      <c r="W17" s="3">
        <v>48.99</v>
      </c>
      <c r="X17" s="4"/>
      <c r="Y17" s="5"/>
      <c r="Z17" s="3">
        <v>85.3</v>
      </c>
      <c r="AA17" s="4"/>
    </row>
    <row r="18" spans="1:28" x14ac:dyDescent="0.25">
      <c r="B18" s="26">
        <v>8.01</v>
      </c>
      <c r="C18" s="27"/>
      <c r="D18" s="28"/>
      <c r="F18" s="26">
        <v>1.51</v>
      </c>
      <c r="G18" s="27"/>
      <c r="H18" s="28"/>
      <c r="J18" s="26">
        <v>1.42</v>
      </c>
      <c r="K18" s="27"/>
      <c r="L18" s="28"/>
      <c r="Q18" s="3">
        <v>28.42</v>
      </c>
      <c r="R18" s="4"/>
      <c r="S18" s="5"/>
      <c r="T18" s="3">
        <v>56.24</v>
      </c>
      <c r="U18" s="4"/>
      <c r="V18" s="5"/>
      <c r="W18" s="3">
        <v>69.59</v>
      </c>
      <c r="X18" s="4"/>
      <c r="Y18" s="5"/>
      <c r="Z18" s="3">
        <v>73.62</v>
      </c>
      <c r="AA18" s="4"/>
    </row>
    <row r="19" spans="1:28" x14ac:dyDescent="0.25">
      <c r="B19" s="6"/>
      <c r="C19" s="7"/>
      <c r="D19" s="8"/>
      <c r="F19" s="26"/>
      <c r="G19" s="27"/>
      <c r="H19" s="28"/>
      <c r="J19" s="26"/>
      <c r="K19" s="27"/>
      <c r="L19" s="28"/>
      <c r="Q19" s="3">
        <v>9.43</v>
      </c>
      <c r="R19" s="4"/>
      <c r="S19" s="5"/>
      <c r="T19" s="3">
        <v>28.97</v>
      </c>
      <c r="U19" s="4"/>
      <c r="V19" s="5"/>
      <c r="W19" s="3">
        <v>45.72</v>
      </c>
      <c r="X19" s="4"/>
      <c r="Y19" s="5"/>
      <c r="Z19" s="6"/>
      <c r="AA19" s="8"/>
    </row>
    <row r="20" spans="1:28" x14ac:dyDescent="0.25">
      <c r="A20" s="9" t="s">
        <v>6</v>
      </c>
      <c r="B20" s="10">
        <f>COUNT(B4:B19)</f>
        <v>15</v>
      </c>
      <c r="C20" s="11">
        <f>COUNT(C4:C19)</f>
        <v>9</v>
      </c>
      <c r="D20" s="12">
        <f>COUNT(D4:D19)</f>
        <v>4</v>
      </c>
      <c r="F20" s="10">
        <f>COUNT(F4:F19)</f>
        <v>15</v>
      </c>
      <c r="G20" s="11">
        <f>COUNT(G4:G19)</f>
        <v>9</v>
      </c>
      <c r="H20" s="12">
        <f>COUNT(H4:H19)</f>
        <v>4</v>
      </c>
      <c r="J20" s="10">
        <f>COUNT(J4:J19)</f>
        <v>15</v>
      </c>
      <c r="K20" s="11">
        <f>COUNT(K4:K19)</f>
        <v>9</v>
      </c>
      <c r="L20" s="12">
        <f>COUNT(L4:L19)</f>
        <v>4</v>
      </c>
      <c r="Q20" s="6"/>
      <c r="R20" s="8"/>
      <c r="S20" s="5"/>
      <c r="T20" s="6"/>
      <c r="U20" s="8"/>
      <c r="V20" s="5"/>
      <c r="W20" s="6"/>
      <c r="X20" s="8"/>
      <c r="Y20" s="5"/>
      <c r="Z20" s="6"/>
      <c r="AA20" s="8"/>
    </row>
    <row r="21" spans="1:28" s="9" customFormat="1" x14ac:dyDescent="0.25">
      <c r="A21" s="25" t="s">
        <v>7</v>
      </c>
      <c r="B21" s="43">
        <f>AVERAGE(B4:B19)</f>
        <v>5.7233333333333336</v>
      </c>
      <c r="C21" s="44">
        <f>AVERAGE(C4:C19)</f>
        <v>4.4888888888888889</v>
      </c>
      <c r="D21" s="45">
        <f>AVERAGE(D4:D19)</f>
        <v>5.3250000000000002</v>
      </c>
      <c r="E21" s="16"/>
      <c r="F21" s="43">
        <f>AVERAGE(F4:F19)</f>
        <v>1.1906666666666668</v>
      </c>
      <c r="G21" s="44">
        <f>AVERAGE(G4:G19)</f>
        <v>1.1599999999999999</v>
      </c>
      <c r="H21" s="45">
        <f>AVERAGE(H4:H19)</f>
        <v>1.8325</v>
      </c>
      <c r="I21" s="16"/>
      <c r="J21" s="43">
        <f>AVERAGE(J4:J19)</f>
        <v>1.1193333333333333</v>
      </c>
      <c r="K21" s="44">
        <f>AVERAGE(K4:K19)</f>
        <v>1.0033333333333332</v>
      </c>
      <c r="L21" s="45">
        <f>AVERAGE(L4:L19)</f>
        <v>1.5549999999999999</v>
      </c>
      <c r="P21"/>
      <c r="Q21" s="29"/>
      <c r="R21" s="30"/>
      <c r="S21"/>
      <c r="T21" s="29"/>
      <c r="U21" s="30"/>
      <c r="V21"/>
      <c r="W21" s="29"/>
      <c r="X21" s="30"/>
      <c r="Y21"/>
      <c r="Z21" s="29"/>
      <c r="AA21" s="30"/>
      <c r="AB21"/>
    </row>
    <row r="22" spans="1:28" x14ac:dyDescent="0.25">
      <c r="A22" s="25" t="s">
        <v>8</v>
      </c>
      <c r="B22" s="31">
        <f>STDEV(B4:B19)</f>
        <v>1.0888110597387972</v>
      </c>
      <c r="C22" s="32">
        <f>STDEV(C4:C19)</f>
        <v>0.70532695334229134</v>
      </c>
      <c r="D22" s="33">
        <f>STDEV(D4:D19)</f>
        <v>1.8115463008159607</v>
      </c>
      <c r="E22" s="19"/>
      <c r="F22" s="31">
        <f>STDEV(F4:F19)</f>
        <v>0.18595186269057584</v>
      </c>
      <c r="G22" s="32">
        <f>STDEV(G4:G19)</f>
        <v>6.9282032302755078E-2</v>
      </c>
      <c r="H22" s="33">
        <f>STDEV(H4:H19)</f>
        <v>0.19397164741270828</v>
      </c>
      <c r="I22" s="19"/>
      <c r="J22" s="31">
        <f>STDEV(J4:J19)</f>
        <v>0.15939468832638926</v>
      </c>
      <c r="K22" s="32">
        <f>STDEV(K4:K19)</f>
        <v>0.11456439237389623</v>
      </c>
      <c r="L22" s="33">
        <f>STDEV(L4:L19)</f>
        <v>0.14083086782851734</v>
      </c>
      <c r="P22" s="9" t="s">
        <v>6</v>
      </c>
      <c r="Q22" s="10">
        <f>COUNT(Q3:Q21)</f>
        <v>17</v>
      </c>
      <c r="R22" s="12">
        <f t="shared" ref="R22:AA22" si="0">COUNT(R3:R21)</f>
        <v>9</v>
      </c>
      <c r="S22" s="5"/>
      <c r="T22" s="10">
        <f t="shared" si="0"/>
        <v>17</v>
      </c>
      <c r="U22" s="12">
        <f t="shared" si="0"/>
        <v>9</v>
      </c>
      <c r="V22" s="5"/>
      <c r="W22" s="10">
        <f t="shared" si="0"/>
        <v>17</v>
      </c>
      <c r="X22" s="12">
        <f t="shared" si="0"/>
        <v>9</v>
      </c>
      <c r="Y22" s="5"/>
      <c r="Z22" s="10">
        <f t="shared" si="0"/>
        <v>16</v>
      </c>
      <c r="AA22" s="12">
        <f t="shared" si="0"/>
        <v>9</v>
      </c>
      <c r="AB22" s="5"/>
    </row>
    <row r="23" spans="1:28" ht="15.75" thickBot="1" x14ac:dyDescent="0.3">
      <c r="A23" s="25" t="s">
        <v>9</v>
      </c>
      <c r="B23" s="34">
        <f>B22/SQRT(B20)</f>
        <v>0.28112980676898736</v>
      </c>
      <c r="C23" s="35">
        <f t="shared" ref="C23:L23" si="1">C22/SQRT(C20)</f>
        <v>0.23510898444743045</v>
      </c>
      <c r="D23" s="36">
        <f t="shared" si="1"/>
        <v>0.90577315040798034</v>
      </c>
      <c r="E23" s="20"/>
      <c r="F23" s="34">
        <f t="shared" si="1"/>
        <v>4.8012564493123237E-2</v>
      </c>
      <c r="G23" s="35">
        <f t="shared" si="1"/>
        <v>2.3094010767585025E-2</v>
      </c>
      <c r="H23" s="36">
        <f t="shared" si="1"/>
        <v>9.6985823706354141E-2</v>
      </c>
      <c r="I23" s="20"/>
      <c r="J23" s="34">
        <f t="shared" si="1"/>
        <v>4.115553155746849E-2</v>
      </c>
      <c r="K23" s="35">
        <f t="shared" si="1"/>
        <v>3.8188130791298742E-2</v>
      </c>
      <c r="L23" s="36">
        <f t="shared" si="1"/>
        <v>7.0415433914258668E-2</v>
      </c>
      <c r="P23" s="13" t="s">
        <v>7</v>
      </c>
      <c r="Q23" s="14">
        <f>AVERAGE(Q3:Q21)</f>
        <v>15.686470588235299</v>
      </c>
      <c r="R23" s="15">
        <f t="shared" ref="R23:AA23" si="2">AVERAGE(R3:R21)</f>
        <v>12.728888888888887</v>
      </c>
      <c r="S23" s="16"/>
      <c r="T23" s="14">
        <f t="shared" si="2"/>
        <v>39.305294117647065</v>
      </c>
      <c r="U23" s="15">
        <f t="shared" si="2"/>
        <v>35.557777777777773</v>
      </c>
      <c r="V23" s="16"/>
      <c r="W23" s="14">
        <f t="shared" si="2"/>
        <v>53.384705882352947</v>
      </c>
      <c r="X23" s="15">
        <f t="shared" si="2"/>
        <v>51.255555555555553</v>
      </c>
      <c r="Y23" s="16"/>
      <c r="Z23" s="14">
        <f t="shared" si="2"/>
        <v>74.22999999999999</v>
      </c>
      <c r="AA23" s="15">
        <f t="shared" si="2"/>
        <v>71.982222222222219</v>
      </c>
      <c r="AB23" s="5"/>
    </row>
    <row r="24" spans="1:28" x14ac:dyDescent="0.25">
      <c r="P24" s="13" t="s">
        <v>8</v>
      </c>
      <c r="Q24" s="17">
        <f>STDEV(Q3:Q21)</f>
        <v>9.8472832174516949</v>
      </c>
      <c r="R24" s="18">
        <f t="shared" ref="R24:AA24" si="3">STDEV(R3:R21)</f>
        <v>5.0269683817496977</v>
      </c>
      <c r="S24" s="19"/>
      <c r="T24" s="17">
        <f t="shared" si="3"/>
        <v>18.899385941627539</v>
      </c>
      <c r="U24" s="18">
        <f t="shared" si="3"/>
        <v>7.3065548957387936</v>
      </c>
      <c r="V24" s="19"/>
      <c r="W24" s="17">
        <f t="shared" si="3"/>
        <v>18.737520552906346</v>
      </c>
      <c r="X24" s="18">
        <f t="shared" si="3"/>
        <v>8.4354106466596228</v>
      </c>
      <c r="Y24" s="19"/>
      <c r="Z24" s="17">
        <f t="shared" si="3"/>
        <v>14.42530045903149</v>
      </c>
      <c r="AA24" s="18">
        <f t="shared" si="3"/>
        <v>5.8259329248150848</v>
      </c>
      <c r="AB24" s="5"/>
    </row>
    <row r="25" spans="1:28" ht="15.75" thickBot="1" x14ac:dyDescent="0.3">
      <c r="P25" s="13" t="s">
        <v>9</v>
      </c>
      <c r="Q25" s="21">
        <f>Q24/SQRT(Q22)</f>
        <v>2.388316990054439</v>
      </c>
      <c r="R25" s="22">
        <f t="shared" ref="R25:AA25" si="4">R24/SQRT(R22)</f>
        <v>1.6756561272498993</v>
      </c>
      <c r="S25" s="19"/>
      <c r="T25" s="21">
        <f t="shared" si="4"/>
        <v>4.5837743821555197</v>
      </c>
      <c r="U25" s="22">
        <f t="shared" si="4"/>
        <v>2.435518298579598</v>
      </c>
      <c r="V25" s="19"/>
      <c r="W25" s="21">
        <f t="shared" si="4"/>
        <v>4.5445162589302761</v>
      </c>
      <c r="X25" s="22">
        <f t="shared" si="4"/>
        <v>2.8118035488865409</v>
      </c>
      <c r="Y25" s="19"/>
      <c r="Z25" s="21">
        <f t="shared" si="4"/>
        <v>3.6063251147578725</v>
      </c>
      <c r="AA25" s="22">
        <f t="shared" si="4"/>
        <v>1.9419776416050283</v>
      </c>
      <c r="AB25" s="5"/>
    </row>
    <row r="26" spans="1:28" x14ac:dyDescent="0.25">
      <c r="A26" s="23" t="s">
        <v>10</v>
      </c>
      <c r="B26" s="24">
        <v>4</v>
      </c>
      <c r="C26" s="5">
        <v>2</v>
      </c>
      <c r="D26" s="5">
        <v>2</v>
      </c>
      <c r="F26" s="24">
        <v>4</v>
      </c>
      <c r="G26" s="5">
        <v>2</v>
      </c>
      <c r="H26" s="5">
        <v>2</v>
      </c>
      <c r="J26" s="24">
        <v>4</v>
      </c>
      <c r="K26" s="5">
        <v>2</v>
      </c>
      <c r="L26" s="5">
        <v>2</v>
      </c>
    </row>
    <row r="28" spans="1:28" x14ac:dyDescent="0.25">
      <c r="P28" s="23" t="s">
        <v>10</v>
      </c>
      <c r="Q28" s="24">
        <v>3</v>
      </c>
      <c r="R28" s="5">
        <v>3</v>
      </c>
      <c r="T28" s="24">
        <v>3</v>
      </c>
      <c r="U28" s="5">
        <v>3</v>
      </c>
      <c r="W28" s="24">
        <v>3</v>
      </c>
      <c r="X28" s="5">
        <v>3</v>
      </c>
      <c r="Z28" s="24">
        <v>3</v>
      </c>
      <c r="AA28" s="5">
        <v>3</v>
      </c>
    </row>
  </sheetData>
  <mergeCells count="8">
    <mergeCell ref="W1:X1"/>
    <mergeCell ref="Z1:AA1"/>
    <mergeCell ref="B1:D2"/>
    <mergeCell ref="F1:L1"/>
    <mergeCell ref="F2:H2"/>
    <mergeCell ref="J2:L2"/>
    <mergeCell ref="Q1:R1"/>
    <mergeCell ref="T1:U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2022-06-21T08:59:55Z</dcterms:modified>
</cp:coreProperties>
</file>